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autoCompressPictures="0"/>
  <bookViews>
    <workbookView xWindow="0" yWindow="0" windowWidth="19200" windowHeight="22500" firstSheet="4" activeTab="11"/>
  </bookViews>
  <sheets>
    <sheet name="Stations" sheetId="1" r:id="rId1"/>
    <sheet name="Lignes" sheetId="2" r:id="rId2"/>
    <sheet name="Nodes" sheetId="3" r:id="rId3"/>
    <sheet name="Edges" sheetId="4" r:id="rId4"/>
    <sheet name="code" sheetId="5" r:id="rId5"/>
    <sheet name="from WP" sheetId="6" r:id="rId6"/>
    <sheet name="Sheet7" sheetId="7" r:id="rId7"/>
    <sheet name="Sheet1" sheetId="8" r:id="rId8"/>
    <sheet name="traffic" sheetId="9" r:id="rId9"/>
    <sheet name="banlieue" sheetId="10" r:id="rId10"/>
    <sheet name="estimator" sheetId="11" r:id="rId11"/>
    <sheet name="Sheet5" sheetId="12" r:id="rId12"/>
  </sheets>
  <externalReferences>
    <externalReference r:id="rId13"/>
  </externalReferences>
  <definedNames>
    <definedName name="_xlnm._FilterDatabase" localSheetId="3" hidden="1">Edges!$A$1:$O$1711</definedName>
    <definedName name="_xlnm._FilterDatabase" localSheetId="1" hidden="1">Lignes!$A$1:$M$847</definedName>
    <definedName name="_xlnm._FilterDatabase" localSheetId="2" hidden="1">Nodes!$A$1:$G$382</definedName>
    <definedName name="_xlnm._FilterDatabase" localSheetId="7" hidden="1">Sheet1!$A$1:$O$409</definedName>
    <definedName name="_xlnm._FilterDatabase" localSheetId="11" hidden="1">Sheet5!$A$1:$G$496</definedName>
    <definedName name="_xlnm._FilterDatabase" localSheetId="6">Sheet7!$A$1:$H$254</definedName>
    <definedName name="_xlnm._FilterDatabase" localSheetId="8" hidden="1">traffic!$A$2:$C$302</definedName>
    <definedName name="_xlnm.Extract" localSheetId="2">Nodes!$A$1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1711" i="4" l="1"/>
  <c r="G1710" i="4"/>
  <c r="G1709" i="4"/>
  <c r="G1708" i="4"/>
  <c r="G1707" i="4"/>
  <c r="G1706" i="4"/>
  <c r="G1705" i="4"/>
  <c r="G1704" i="4"/>
  <c r="G1703" i="4"/>
  <c r="G1702" i="4"/>
  <c r="G1701" i="4"/>
  <c r="G1700" i="4"/>
  <c r="G1699" i="4"/>
  <c r="G1698" i="4"/>
  <c r="G1697" i="4"/>
  <c r="G1696" i="4"/>
  <c r="G1695" i="4"/>
  <c r="G1694" i="4"/>
  <c r="G1693" i="4"/>
  <c r="G1692" i="4"/>
  <c r="G1691" i="4"/>
  <c r="G1690" i="4"/>
  <c r="G1689" i="4"/>
  <c r="G1688" i="4"/>
  <c r="G1687" i="4"/>
  <c r="G1686" i="4"/>
  <c r="G1685" i="4"/>
  <c r="G1684" i="4"/>
  <c r="G1683" i="4"/>
  <c r="G1682" i="4"/>
  <c r="G1681" i="4"/>
  <c r="G1680" i="4"/>
  <c r="G1679" i="4"/>
  <c r="G1678" i="4"/>
  <c r="G1677" i="4"/>
  <c r="G1676" i="4"/>
  <c r="G1675" i="4"/>
  <c r="G1674" i="4"/>
  <c r="G1673" i="4"/>
  <c r="G1672" i="4"/>
  <c r="G1671" i="4"/>
  <c r="G1670" i="4"/>
  <c r="G1669" i="4"/>
  <c r="G1668" i="4"/>
  <c r="G1667" i="4"/>
  <c r="G1666" i="4"/>
  <c r="G1665" i="4"/>
  <c r="G1664" i="4"/>
  <c r="G1663" i="4"/>
  <c r="G1662" i="4"/>
  <c r="G1661" i="4"/>
  <c r="G1660" i="4"/>
  <c r="G1659" i="4"/>
  <c r="G1658" i="4"/>
  <c r="G1657" i="4"/>
  <c r="G1656" i="4"/>
  <c r="G1655" i="4"/>
  <c r="G1654" i="4"/>
  <c r="G1653" i="4"/>
  <c r="G1652" i="4"/>
  <c r="G1651" i="4"/>
  <c r="G1650" i="4"/>
  <c r="G1649" i="4"/>
  <c r="G1648" i="4"/>
  <c r="G1647" i="4"/>
  <c r="G1646" i="4"/>
  <c r="G1645" i="4"/>
  <c r="G1644" i="4"/>
  <c r="G1643" i="4"/>
  <c r="G1642" i="4"/>
  <c r="G1641" i="4"/>
  <c r="G1640" i="4"/>
  <c r="G1639" i="4"/>
  <c r="G1638" i="4"/>
  <c r="G1637" i="4"/>
  <c r="G1636" i="4"/>
  <c r="G1635" i="4"/>
  <c r="G1634" i="4"/>
  <c r="G1633" i="4"/>
  <c r="G1632" i="4"/>
  <c r="G1631" i="4"/>
  <c r="G1630" i="4"/>
  <c r="G1629" i="4"/>
  <c r="G1628" i="4"/>
  <c r="G1627" i="4"/>
  <c r="G1626" i="4"/>
  <c r="G1625" i="4"/>
  <c r="G1624" i="4"/>
  <c r="G1623" i="4"/>
  <c r="G1622" i="4"/>
  <c r="G1621" i="4"/>
  <c r="G1620" i="4"/>
  <c r="G1619" i="4"/>
  <c r="G1618" i="4"/>
  <c r="G1617" i="4"/>
  <c r="G1616" i="4"/>
  <c r="G1615" i="4"/>
  <c r="G1614" i="4"/>
  <c r="G1613" i="4"/>
  <c r="G1612" i="4"/>
  <c r="G1611" i="4"/>
  <c r="G1610" i="4"/>
  <c r="G1609" i="4"/>
  <c r="G1608" i="4"/>
  <c r="G1607" i="4"/>
  <c r="G1606" i="4"/>
  <c r="G1605" i="4"/>
  <c r="G1604" i="4"/>
  <c r="G1603" i="4"/>
  <c r="G1602" i="4"/>
  <c r="G1601" i="4"/>
  <c r="G1600" i="4"/>
  <c r="G1599" i="4"/>
  <c r="G1598" i="4"/>
  <c r="G1597" i="4"/>
  <c r="G1596" i="4"/>
  <c r="G1595" i="4"/>
  <c r="G1594" i="4"/>
  <c r="G1593" i="4"/>
  <c r="G1592" i="4"/>
  <c r="G1591" i="4"/>
  <c r="G1590" i="4"/>
  <c r="G1589" i="4"/>
  <c r="G1588" i="4"/>
  <c r="G1587" i="4"/>
  <c r="G1586" i="4"/>
  <c r="G1585" i="4"/>
  <c r="G1584" i="4"/>
  <c r="G1583" i="4"/>
  <c r="G1582" i="4"/>
  <c r="G1581" i="4"/>
  <c r="G1580" i="4"/>
  <c r="G1579" i="4"/>
  <c r="G1578" i="4"/>
  <c r="G1577" i="4"/>
  <c r="G1576" i="4"/>
  <c r="G1575" i="4"/>
  <c r="G1574" i="4"/>
  <c r="G1573" i="4"/>
  <c r="G1572" i="4"/>
  <c r="G1571" i="4"/>
  <c r="G1570" i="4"/>
  <c r="G1569" i="4"/>
  <c r="G1568" i="4"/>
  <c r="G1567" i="4"/>
  <c r="G1566" i="4"/>
  <c r="G1565" i="4"/>
  <c r="G1564" i="4"/>
  <c r="G1563" i="4"/>
  <c r="G1562" i="4"/>
  <c r="G1561" i="4"/>
  <c r="G1560" i="4"/>
  <c r="G1559" i="4"/>
  <c r="G1558" i="4"/>
  <c r="G1557" i="4"/>
  <c r="G1556" i="4"/>
  <c r="G1555" i="4"/>
  <c r="G1554" i="4"/>
  <c r="G1553" i="4"/>
  <c r="G1552" i="4"/>
  <c r="G1551" i="4"/>
  <c r="G1550" i="4"/>
  <c r="G1549" i="4"/>
  <c r="G1548" i="4"/>
  <c r="G1547" i="4"/>
  <c r="G1546" i="4"/>
  <c r="G1545" i="4"/>
  <c r="G1544" i="4"/>
  <c r="G1543" i="4"/>
  <c r="G1542" i="4"/>
  <c r="G1541" i="4"/>
  <c r="G1540" i="4"/>
  <c r="G1539" i="4"/>
  <c r="G1538" i="4"/>
  <c r="G1537" i="4"/>
  <c r="G1536" i="4"/>
  <c r="G1535" i="4"/>
  <c r="G1534" i="4"/>
  <c r="G1533" i="4"/>
  <c r="G1532" i="4"/>
  <c r="G1531" i="4"/>
  <c r="G1530" i="4"/>
  <c r="G1529" i="4"/>
  <c r="G1528" i="4"/>
  <c r="G1527" i="4"/>
  <c r="G1526" i="4"/>
  <c r="G1525" i="4"/>
  <c r="G1524" i="4"/>
  <c r="G1523" i="4"/>
  <c r="G1522" i="4"/>
  <c r="G1521" i="4"/>
  <c r="G1520" i="4"/>
  <c r="G1519" i="4"/>
  <c r="G1518" i="4"/>
  <c r="G1517" i="4"/>
  <c r="G1516" i="4"/>
  <c r="G1515" i="4"/>
  <c r="G1514" i="4"/>
  <c r="G1513" i="4"/>
  <c r="G1512" i="4"/>
  <c r="G1511" i="4"/>
  <c r="G1510" i="4"/>
  <c r="G1509" i="4"/>
  <c r="G1508" i="4"/>
  <c r="G1507" i="4"/>
  <c r="G1506" i="4"/>
  <c r="G1505" i="4"/>
  <c r="G1504" i="4"/>
  <c r="G1503" i="4"/>
  <c r="G1502" i="4"/>
  <c r="G1501" i="4"/>
  <c r="G1500" i="4"/>
  <c r="G1499" i="4"/>
  <c r="G1498" i="4"/>
  <c r="G1497" i="4"/>
  <c r="G1496" i="4"/>
  <c r="G1495" i="4"/>
  <c r="G1494" i="4"/>
  <c r="G1493" i="4"/>
  <c r="G1492" i="4"/>
  <c r="G1491" i="4"/>
  <c r="G1490" i="4"/>
  <c r="G1489" i="4"/>
  <c r="G1488" i="4"/>
  <c r="G1487" i="4"/>
  <c r="G1486" i="4"/>
  <c r="G1485" i="4"/>
  <c r="G1484" i="4"/>
  <c r="G1483" i="4"/>
  <c r="G1482" i="4"/>
  <c r="G1481" i="4"/>
  <c r="G1480" i="4"/>
  <c r="G1479" i="4"/>
  <c r="G1478" i="4"/>
  <c r="G1477" i="4"/>
  <c r="G1476" i="4"/>
  <c r="G1475" i="4"/>
  <c r="G1474" i="4"/>
  <c r="G1473" i="4"/>
  <c r="G1472" i="4"/>
  <c r="G1471" i="4"/>
  <c r="G1470" i="4"/>
  <c r="G1469" i="4"/>
  <c r="G1468" i="4"/>
  <c r="G1467" i="4"/>
  <c r="G1466" i="4"/>
  <c r="G1465" i="4"/>
  <c r="G1464" i="4"/>
  <c r="G1463" i="4"/>
  <c r="G1462" i="4"/>
  <c r="G1461" i="4"/>
  <c r="G1460" i="4"/>
  <c r="G1459" i="4"/>
  <c r="G1458" i="4"/>
  <c r="G1457" i="4"/>
  <c r="G1456" i="4"/>
  <c r="G1455" i="4"/>
  <c r="G1454" i="4"/>
  <c r="G1453" i="4"/>
  <c r="G1452" i="4"/>
  <c r="G1451" i="4"/>
  <c r="G1450" i="4"/>
  <c r="G1449" i="4"/>
  <c r="G1448" i="4"/>
  <c r="G1447" i="4"/>
  <c r="G1446" i="4"/>
  <c r="G1445" i="4"/>
  <c r="G1444" i="4"/>
  <c r="G1443" i="4"/>
  <c r="G1442" i="4"/>
  <c r="G1441" i="4"/>
  <c r="G1440" i="4"/>
  <c r="G1439" i="4"/>
  <c r="G1438" i="4"/>
  <c r="G1437" i="4"/>
  <c r="G1436" i="4"/>
  <c r="G1435" i="4"/>
  <c r="G1434" i="4"/>
  <c r="G1433" i="4"/>
  <c r="G1432" i="4"/>
  <c r="G1431" i="4"/>
  <c r="G1430" i="4"/>
  <c r="G1429" i="4"/>
  <c r="G1428" i="4"/>
  <c r="G1427" i="4"/>
  <c r="G1426" i="4"/>
  <c r="G1425" i="4"/>
  <c r="G1424" i="4"/>
  <c r="G1423" i="4"/>
  <c r="G1422" i="4"/>
  <c r="G1421" i="4"/>
  <c r="G1420" i="4"/>
  <c r="G1419" i="4"/>
  <c r="G1418" i="4"/>
  <c r="G1417" i="4"/>
  <c r="G1416" i="4"/>
  <c r="G1415" i="4"/>
  <c r="G1414" i="4"/>
  <c r="G1413" i="4"/>
  <c r="G1412" i="4"/>
  <c r="G1411" i="4"/>
  <c r="G1410" i="4"/>
  <c r="G1409" i="4"/>
  <c r="G1408" i="4"/>
  <c r="G1407" i="4"/>
  <c r="G1406" i="4"/>
  <c r="G1405" i="4"/>
  <c r="G1404" i="4"/>
  <c r="G1403" i="4"/>
  <c r="G1402" i="4"/>
  <c r="G1401" i="4"/>
  <c r="G1400" i="4"/>
  <c r="G1399" i="4"/>
  <c r="G1398" i="4"/>
  <c r="G1397" i="4"/>
  <c r="G1396" i="4"/>
  <c r="G1395" i="4"/>
  <c r="G1394" i="4"/>
  <c r="G1393" i="4"/>
  <c r="G1392" i="4"/>
  <c r="G1391" i="4"/>
  <c r="G1390" i="4"/>
  <c r="G1389" i="4"/>
  <c r="G1388" i="4"/>
  <c r="G1387" i="4"/>
  <c r="G1386" i="4"/>
  <c r="G1385" i="4"/>
  <c r="G1384" i="4"/>
  <c r="G1383" i="4"/>
  <c r="G1382" i="4"/>
  <c r="G1381" i="4"/>
  <c r="G1380" i="4"/>
  <c r="G1379" i="4"/>
  <c r="G1378" i="4"/>
  <c r="G1377" i="4"/>
  <c r="G1376" i="4"/>
  <c r="G1375" i="4"/>
  <c r="G1374" i="4"/>
  <c r="G1373" i="4"/>
  <c r="G1372" i="4"/>
  <c r="G1371" i="4"/>
  <c r="G1370" i="4"/>
  <c r="G1369" i="4"/>
  <c r="G1368" i="4"/>
  <c r="G1367" i="4"/>
  <c r="G1366" i="4"/>
  <c r="G1365" i="4"/>
  <c r="G1364" i="4"/>
  <c r="G1363" i="4"/>
  <c r="G1362" i="4"/>
  <c r="G1361" i="4"/>
  <c r="G1360" i="4"/>
  <c r="G1359" i="4"/>
  <c r="G1358" i="4"/>
  <c r="G1357" i="4"/>
  <c r="G1356" i="4"/>
  <c r="G1355" i="4"/>
  <c r="G1354" i="4"/>
  <c r="G1353" i="4"/>
  <c r="G1352" i="4"/>
  <c r="G1351" i="4"/>
  <c r="G1350" i="4"/>
  <c r="G1349" i="4"/>
  <c r="G1348" i="4"/>
  <c r="G1347" i="4"/>
  <c r="G1346" i="4"/>
  <c r="G1345" i="4"/>
  <c r="G1344" i="4"/>
  <c r="G1343" i="4"/>
  <c r="G1342" i="4"/>
  <c r="G1341" i="4"/>
  <c r="G1340" i="4"/>
  <c r="G1339" i="4"/>
  <c r="G1338" i="4"/>
  <c r="G1337" i="4"/>
  <c r="G1336" i="4"/>
  <c r="G1335" i="4"/>
  <c r="G1334" i="4"/>
  <c r="G1333" i="4"/>
  <c r="G1332" i="4"/>
  <c r="G1331" i="4"/>
  <c r="G1330" i="4"/>
  <c r="G1329" i="4"/>
  <c r="G1328" i="4"/>
  <c r="G1327" i="4"/>
  <c r="G1326" i="4"/>
  <c r="G1325" i="4"/>
  <c r="G1324" i="4"/>
  <c r="G1323" i="4"/>
  <c r="G1322" i="4"/>
  <c r="G1321" i="4"/>
  <c r="G1320" i="4"/>
  <c r="G1319" i="4"/>
  <c r="G1318" i="4"/>
  <c r="G1317" i="4"/>
  <c r="G1316" i="4"/>
  <c r="G1315" i="4"/>
  <c r="G1314" i="4"/>
  <c r="G1313" i="4"/>
  <c r="G1312" i="4"/>
  <c r="G1311" i="4"/>
  <c r="G1310" i="4"/>
  <c r="G1309" i="4"/>
  <c r="G1308" i="4"/>
  <c r="G1307" i="4"/>
  <c r="G1306" i="4"/>
  <c r="G1305" i="4"/>
  <c r="G1304" i="4"/>
  <c r="G1303" i="4"/>
  <c r="G1302" i="4"/>
  <c r="G1301" i="4"/>
  <c r="G1300" i="4"/>
  <c r="G1299" i="4"/>
  <c r="G1298" i="4"/>
  <c r="G1297" i="4"/>
  <c r="G1296" i="4"/>
  <c r="G1295" i="4"/>
  <c r="G1294" i="4"/>
  <c r="G1293" i="4"/>
  <c r="G1292" i="4"/>
  <c r="G1291" i="4"/>
  <c r="G1290" i="4"/>
  <c r="G1289" i="4"/>
  <c r="G1288" i="4"/>
  <c r="G1287" i="4"/>
  <c r="G1286" i="4"/>
  <c r="G1285" i="4"/>
  <c r="G1284" i="4"/>
  <c r="G1283" i="4"/>
  <c r="G1282" i="4"/>
  <c r="G1281" i="4"/>
  <c r="G1280" i="4"/>
  <c r="G1279" i="4"/>
  <c r="G1278" i="4"/>
  <c r="G1277" i="4"/>
  <c r="G1276" i="4"/>
  <c r="G1275" i="4"/>
  <c r="G1274" i="4"/>
  <c r="G1273" i="4"/>
  <c r="G1272" i="4"/>
  <c r="G1271" i="4"/>
  <c r="G1270" i="4"/>
  <c r="G1269" i="4"/>
  <c r="G1268" i="4"/>
  <c r="G1267" i="4"/>
  <c r="G1266" i="4"/>
  <c r="G1265" i="4"/>
  <c r="G1264" i="4"/>
  <c r="G1263" i="4"/>
  <c r="G1262" i="4"/>
  <c r="G1261" i="4"/>
  <c r="G1260" i="4"/>
  <c r="G1259" i="4"/>
  <c r="G1258" i="4"/>
  <c r="G1257" i="4"/>
  <c r="G1256" i="4"/>
  <c r="G1255" i="4"/>
  <c r="G1254" i="4"/>
  <c r="G1253" i="4"/>
  <c r="G1252" i="4"/>
  <c r="G1251" i="4"/>
  <c r="G1250" i="4"/>
  <c r="G1249" i="4"/>
  <c r="G1248" i="4"/>
  <c r="G1247" i="4"/>
  <c r="G1246" i="4"/>
  <c r="G1245" i="4"/>
  <c r="G1244" i="4"/>
  <c r="G1243" i="4"/>
  <c r="G1242" i="4"/>
  <c r="G1241" i="4"/>
  <c r="G1240" i="4"/>
  <c r="G1239" i="4"/>
  <c r="G1238" i="4"/>
  <c r="G1237" i="4"/>
  <c r="G1236" i="4"/>
  <c r="G1235" i="4"/>
  <c r="G1234" i="4"/>
  <c r="G1233" i="4"/>
  <c r="G1232" i="4"/>
  <c r="G1231" i="4"/>
  <c r="G1230" i="4"/>
  <c r="G1229" i="4"/>
  <c r="G1228" i="4"/>
  <c r="G1227" i="4"/>
  <c r="G1226" i="4"/>
  <c r="G1225" i="4"/>
  <c r="G1224" i="4"/>
  <c r="G1223" i="4"/>
  <c r="G1222" i="4"/>
  <c r="G1221" i="4"/>
  <c r="G1220" i="4"/>
  <c r="G1219" i="4"/>
  <c r="G1218" i="4"/>
  <c r="G1217" i="4"/>
  <c r="G1216" i="4"/>
  <c r="G1215" i="4"/>
  <c r="G1214" i="4"/>
  <c r="G1213" i="4"/>
  <c r="G1212" i="4"/>
  <c r="G1211" i="4"/>
  <c r="G1210" i="4"/>
  <c r="G1209" i="4"/>
  <c r="G1208" i="4"/>
  <c r="G1207" i="4"/>
  <c r="G1206" i="4"/>
  <c r="G1205" i="4"/>
  <c r="G1204" i="4"/>
  <c r="G1203" i="4"/>
  <c r="G1202" i="4"/>
  <c r="G1201" i="4"/>
  <c r="G1200" i="4"/>
  <c r="G1199" i="4"/>
  <c r="G1198" i="4"/>
  <c r="G1197" i="4"/>
  <c r="G1196" i="4"/>
  <c r="G1195" i="4"/>
  <c r="G1194" i="4"/>
  <c r="G1193" i="4"/>
  <c r="G1192" i="4"/>
  <c r="G1191" i="4"/>
  <c r="G1190" i="4"/>
  <c r="G1189" i="4"/>
  <c r="G1188" i="4"/>
  <c r="G1187" i="4"/>
  <c r="G1186" i="4"/>
  <c r="G1185" i="4"/>
  <c r="G1184" i="4"/>
  <c r="G1183" i="4"/>
  <c r="G1182" i="4"/>
  <c r="G1181" i="4"/>
  <c r="G1180" i="4"/>
  <c r="G1179" i="4"/>
  <c r="G1178" i="4"/>
  <c r="G1177" i="4"/>
  <c r="G1176" i="4"/>
  <c r="G1175" i="4"/>
  <c r="G1174" i="4"/>
  <c r="G1173" i="4"/>
  <c r="G1172" i="4"/>
  <c r="G1171" i="4"/>
  <c r="G1170" i="4"/>
  <c r="G1169" i="4"/>
  <c r="G1168" i="4"/>
  <c r="G1167" i="4"/>
  <c r="G1166" i="4"/>
  <c r="G1165" i="4"/>
  <c r="G1164" i="4"/>
  <c r="G1163" i="4"/>
  <c r="G1162" i="4"/>
  <c r="G1161" i="4"/>
  <c r="G1160" i="4"/>
  <c r="G1159" i="4"/>
  <c r="G1158" i="4"/>
  <c r="G1157" i="4"/>
  <c r="G1156" i="4"/>
  <c r="G1155" i="4"/>
  <c r="G1154" i="4"/>
  <c r="G1153" i="4"/>
  <c r="G1152" i="4"/>
  <c r="G1151" i="4"/>
  <c r="G1150" i="4"/>
  <c r="G1149" i="4"/>
  <c r="G1148" i="4"/>
  <c r="G1147" i="4"/>
  <c r="G1146" i="4"/>
  <c r="G1145" i="4"/>
  <c r="G1144" i="4"/>
  <c r="G1143" i="4"/>
  <c r="G1142" i="4"/>
  <c r="G1141" i="4"/>
  <c r="G1140" i="4"/>
  <c r="G1139" i="4"/>
  <c r="G1138" i="4"/>
  <c r="G1137" i="4"/>
  <c r="G1136" i="4"/>
  <c r="G1135" i="4"/>
  <c r="G1134" i="4"/>
  <c r="G1133" i="4"/>
  <c r="G1132" i="4"/>
  <c r="G1131" i="4"/>
  <c r="G1130" i="4"/>
  <c r="G1129" i="4"/>
  <c r="G1128" i="4"/>
  <c r="G1127" i="4"/>
  <c r="G1126" i="4"/>
  <c r="G1125" i="4"/>
  <c r="G1124" i="4"/>
  <c r="G1123" i="4"/>
  <c r="G1122" i="4"/>
  <c r="G1121" i="4"/>
  <c r="G1120" i="4"/>
  <c r="G1119" i="4"/>
  <c r="G1118" i="4"/>
  <c r="G1117" i="4"/>
  <c r="G1116" i="4"/>
  <c r="G1115" i="4"/>
  <c r="G1114" i="4"/>
  <c r="G1113" i="4"/>
  <c r="G1112" i="4"/>
  <c r="G1111" i="4"/>
  <c r="G1110" i="4"/>
  <c r="G1109" i="4"/>
  <c r="G1108" i="4"/>
  <c r="G1107" i="4"/>
  <c r="G1106" i="4"/>
  <c r="G1105" i="4"/>
  <c r="G1104" i="4"/>
  <c r="G1103" i="4"/>
  <c r="G1102" i="4"/>
  <c r="G1101" i="4"/>
  <c r="G1100" i="4"/>
  <c r="G1099" i="4"/>
  <c r="G1098" i="4"/>
  <c r="G1097" i="4"/>
  <c r="G1096" i="4"/>
  <c r="G1095" i="4"/>
  <c r="G1094" i="4"/>
  <c r="G1093" i="4"/>
  <c r="G1092" i="4"/>
  <c r="G1091" i="4"/>
  <c r="G1090" i="4"/>
  <c r="G1089" i="4"/>
  <c r="G1088" i="4"/>
  <c r="G1087" i="4"/>
  <c r="G1086" i="4"/>
  <c r="G1085" i="4"/>
  <c r="G1084" i="4"/>
  <c r="G1083" i="4"/>
  <c r="G1082" i="4"/>
  <c r="G1081" i="4"/>
  <c r="G1080" i="4"/>
  <c r="G1079" i="4"/>
  <c r="G1078" i="4"/>
  <c r="G1077" i="4"/>
  <c r="G1076" i="4"/>
  <c r="G1075" i="4"/>
  <c r="G1074" i="4"/>
  <c r="G1073" i="4"/>
  <c r="G1072" i="4"/>
  <c r="G1071" i="4"/>
  <c r="G1070" i="4"/>
  <c r="G1069" i="4"/>
  <c r="G1068" i="4"/>
  <c r="G1067" i="4"/>
  <c r="G1066" i="4"/>
  <c r="G1065" i="4"/>
  <c r="G1064" i="4"/>
  <c r="G1063" i="4"/>
  <c r="G1062" i="4"/>
  <c r="G1061" i="4"/>
  <c r="G1060" i="4"/>
  <c r="G1059" i="4"/>
  <c r="G1058" i="4"/>
  <c r="G1057" i="4"/>
  <c r="G1056" i="4"/>
  <c r="G1055" i="4"/>
  <c r="G1054" i="4"/>
  <c r="G1053" i="4"/>
  <c r="G1052" i="4"/>
  <c r="G1051" i="4"/>
  <c r="G1050" i="4"/>
  <c r="G1049" i="4"/>
  <c r="G1048" i="4"/>
  <c r="G1047" i="4"/>
  <c r="G1046" i="4"/>
  <c r="G1045" i="4"/>
  <c r="G1044" i="4"/>
  <c r="G1043" i="4"/>
  <c r="G1042" i="4"/>
  <c r="G1041" i="4"/>
  <c r="G1040" i="4"/>
  <c r="G1039" i="4"/>
  <c r="G1038" i="4"/>
  <c r="G1037" i="4"/>
  <c r="G1036" i="4"/>
  <c r="G1035" i="4"/>
  <c r="G1034" i="4"/>
  <c r="G1033" i="4"/>
  <c r="G1032" i="4"/>
  <c r="G1031" i="4"/>
  <c r="G1030" i="4"/>
  <c r="G1029" i="4"/>
  <c r="G1028" i="4"/>
  <c r="G1027" i="4"/>
  <c r="G1026" i="4"/>
  <c r="G1025" i="4"/>
  <c r="G1024" i="4"/>
  <c r="G1023" i="4"/>
  <c r="G1022" i="4"/>
  <c r="G1021" i="4"/>
  <c r="G1020" i="4"/>
  <c r="G1019" i="4"/>
  <c r="G1018" i="4"/>
  <c r="G1017" i="4"/>
  <c r="G1016" i="4"/>
  <c r="G1015" i="4"/>
  <c r="G1014" i="4"/>
  <c r="G1013" i="4"/>
  <c r="G1012" i="4"/>
  <c r="G1011" i="4"/>
  <c r="G1010" i="4"/>
  <c r="G1009" i="4"/>
  <c r="G1008" i="4"/>
  <c r="G1007" i="4"/>
  <c r="G1006" i="4"/>
  <c r="G1005" i="4"/>
  <c r="G1004" i="4"/>
  <c r="G1003" i="4"/>
  <c r="G1002" i="4"/>
  <c r="G1001" i="4"/>
  <c r="G1000" i="4"/>
  <c r="G999" i="4"/>
  <c r="G998" i="4"/>
  <c r="G997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G859" i="4"/>
  <c r="G858" i="4"/>
  <c r="G857" i="4"/>
  <c r="G856" i="4"/>
  <c r="G855" i="4"/>
  <c r="G854" i="4"/>
  <c r="G853" i="4"/>
  <c r="G852" i="4"/>
  <c r="G851" i="4"/>
  <c r="G850" i="4"/>
  <c r="G849" i="4"/>
  <c r="G848" i="4"/>
  <c r="G847" i="4"/>
  <c r="G846" i="4"/>
  <c r="G845" i="4"/>
  <c r="G844" i="4"/>
  <c r="G843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792" i="4"/>
  <c r="G791" i="4"/>
  <c r="G790" i="4"/>
  <c r="G789" i="4"/>
  <c r="G788" i="4"/>
  <c r="G787" i="4"/>
  <c r="G786" i="4"/>
  <c r="G785" i="4"/>
  <c r="G784" i="4"/>
  <c r="G783" i="4"/>
  <c r="G782" i="4"/>
  <c r="G781" i="4"/>
  <c r="G780" i="4"/>
  <c r="G779" i="4"/>
  <c r="G778" i="4"/>
  <c r="G777" i="4"/>
  <c r="G776" i="4"/>
  <c r="G775" i="4"/>
  <c r="G774" i="4"/>
  <c r="G773" i="4"/>
  <c r="G772" i="4"/>
  <c r="G771" i="4"/>
  <c r="G770" i="4"/>
  <c r="G769" i="4"/>
  <c r="G768" i="4"/>
  <c r="G767" i="4"/>
  <c r="G766" i="4"/>
  <c r="G765" i="4"/>
  <c r="G764" i="4"/>
  <c r="G763" i="4"/>
  <c r="G762" i="4"/>
  <c r="G761" i="4"/>
  <c r="G760" i="4"/>
  <c r="G759" i="4"/>
  <c r="G758" i="4"/>
  <c r="G757" i="4"/>
  <c r="G756" i="4"/>
  <c r="G755" i="4"/>
  <c r="G754" i="4"/>
  <c r="G753" i="4"/>
  <c r="G752" i="4"/>
  <c r="G751" i="4"/>
  <c r="G750" i="4"/>
  <c r="G749" i="4"/>
  <c r="G748" i="4"/>
  <c r="G747" i="4"/>
  <c r="G746" i="4"/>
  <c r="G745" i="4"/>
  <c r="G744" i="4"/>
  <c r="G743" i="4"/>
  <c r="G742" i="4"/>
  <c r="G741" i="4"/>
  <c r="G740" i="4"/>
  <c r="G739" i="4"/>
  <c r="G738" i="4"/>
  <c r="G737" i="4"/>
  <c r="G736" i="4"/>
  <c r="G735" i="4"/>
  <c r="G734" i="4"/>
  <c r="G733" i="4"/>
  <c r="G732" i="4"/>
  <c r="G731" i="4"/>
  <c r="G730" i="4"/>
  <c r="G729" i="4"/>
  <c r="G728" i="4"/>
  <c r="G727" i="4"/>
  <c r="G726" i="4"/>
  <c r="G725" i="4"/>
  <c r="G724" i="4"/>
  <c r="G723" i="4"/>
  <c r="G722" i="4"/>
  <c r="G721" i="4"/>
  <c r="G720" i="4"/>
  <c r="G719" i="4"/>
  <c r="G718" i="4"/>
  <c r="G717" i="4"/>
  <c r="G716" i="4"/>
  <c r="G715" i="4"/>
  <c r="G714" i="4"/>
  <c r="G713" i="4"/>
  <c r="G712" i="4"/>
  <c r="G711" i="4"/>
  <c r="G710" i="4"/>
  <c r="G709" i="4"/>
  <c r="G708" i="4"/>
  <c r="G707" i="4"/>
  <c r="G706" i="4"/>
  <c r="G705" i="4"/>
  <c r="G704" i="4"/>
  <c r="G703" i="4"/>
  <c r="G702" i="4"/>
  <c r="G701" i="4"/>
  <c r="G700" i="4"/>
  <c r="G699" i="4"/>
  <c r="G698" i="4"/>
  <c r="G697" i="4"/>
  <c r="G696" i="4"/>
  <c r="G695" i="4"/>
  <c r="G694" i="4"/>
  <c r="G693" i="4"/>
  <c r="G692" i="4"/>
  <c r="G691" i="4"/>
  <c r="G690" i="4"/>
  <c r="G689" i="4"/>
  <c r="G688" i="4"/>
  <c r="G687" i="4"/>
  <c r="G686" i="4"/>
  <c r="G685" i="4"/>
  <c r="G684" i="4"/>
  <c r="G683" i="4"/>
  <c r="G682" i="4"/>
  <c r="G681" i="4"/>
  <c r="G680" i="4"/>
  <c r="G679" i="4"/>
  <c r="G678" i="4"/>
  <c r="G677" i="4"/>
  <c r="G676" i="4"/>
  <c r="G675" i="4"/>
  <c r="G674" i="4"/>
  <c r="G673" i="4"/>
  <c r="G672" i="4"/>
  <c r="G671" i="4"/>
  <c r="G670" i="4"/>
  <c r="G669" i="4"/>
  <c r="G668" i="4"/>
  <c r="G667" i="4"/>
  <c r="G666" i="4"/>
  <c r="G665" i="4"/>
  <c r="G664" i="4"/>
  <c r="G663" i="4"/>
  <c r="G662" i="4"/>
  <c r="G661" i="4"/>
  <c r="G660" i="4"/>
  <c r="G659" i="4"/>
  <c r="G658" i="4"/>
  <c r="G657" i="4"/>
  <c r="G656" i="4"/>
  <c r="G655" i="4"/>
  <c r="G654" i="4"/>
  <c r="G653" i="4"/>
  <c r="G652" i="4"/>
  <c r="G651" i="4"/>
  <c r="G650" i="4"/>
  <c r="G649" i="4"/>
  <c r="G648" i="4"/>
  <c r="G647" i="4"/>
  <c r="G646" i="4"/>
  <c r="G645" i="4"/>
  <c r="G644" i="4"/>
  <c r="G643" i="4"/>
  <c r="G642" i="4"/>
  <c r="G641" i="4"/>
  <c r="G640" i="4"/>
  <c r="G639" i="4"/>
  <c r="G638" i="4"/>
  <c r="G637" i="4"/>
  <c r="G636" i="4"/>
  <c r="G635" i="4"/>
  <c r="G634" i="4"/>
  <c r="G633" i="4"/>
  <c r="G632" i="4"/>
  <c r="G631" i="4"/>
  <c r="G630" i="4"/>
  <c r="G629" i="4"/>
  <c r="G628" i="4"/>
  <c r="G627" i="4"/>
  <c r="G626" i="4"/>
  <c r="G625" i="4"/>
  <c r="G624" i="4"/>
  <c r="G623" i="4"/>
  <c r="G622" i="4"/>
  <c r="G621" i="4"/>
  <c r="G620" i="4"/>
  <c r="G619" i="4"/>
  <c r="G618" i="4"/>
  <c r="G617" i="4"/>
  <c r="G616" i="4"/>
  <c r="G615" i="4"/>
  <c r="G614" i="4"/>
  <c r="G613" i="4"/>
  <c r="G612" i="4"/>
  <c r="G611" i="4"/>
  <c r="G610" i="4"/>
  <c r="G609" i="4"/>
  <c r="G608" i="4"/>
  <c r="G607" i="4"/>
  <c r="G606" i="4"/>
  <c r="G605" i="4"/>
  <c r="G604" i="4"/>
  <c r="G603" i="4"/>
  <c r="G602" i="4"/>
  <c r="G601" i="4"/>
  <c r="G600" i="4"/>
  <c r="G599" i="4"/>
  <c r="G598" i="4"/>
  <c r="G597" i="4"/>
  <c r="G596" i="4"/>
  <c r="G595" i="4"/>
  <c r="G594" i="4"/>
  <c r="G593" i="4"/>
  <c r="G592" i="4"/>
  <c r="G591" i="4"/>
  <c r="G590" i="4"/>
  <c r="G589" i="4"/>
  <c r="G588" i="4"/>
  <c r="G587" i="4"/>
  <c r="G586" i="4"/>
  <c r="G585" i="4"/>
  <c r="G584" i="4"/>
  <c r="G583" i="4"/>
  <c r="G582" i="4"/>
  <c r="G581" i="4"/>
  <c r="G580" i="4"/>
  <c r="G579" i="4"/>
  <c r="G578" i="4"/>
  <c r="G577" i="4"/>
  <c r="G576" i="4"/>
  <c r="G575" i="4"/>
  <c r="G574" i="4"/>
  <c r="G573" i="4"/>
  <c r="G572" i="4"/>
  <c r="G571" i="4"/>
  <c r="G570" i="4"/>
  <c r="G569" i="4"/>
  <c r="G568" i="4"/>
  <c r="G567" i="4"/>
  <c r="G566" i="4"/>
  <c r="G565" i="4"/>
  <c r="G564" i="4"/>
  <c r="G563" i="4"/>
  <c r="G562" i="4"/>
  <c r="G561" i="4"/>
  <c r="G560" i="4"/>
  <c r="G559" i="4"/>
  <c r="G558" i="4"/>
  <c r="G557" i="4"/>
  <c r="G556" i="4"/>
  <c r="G555" i="4"/>
  <c r="G554" i="4"/>
  <c r="G553" i="4"/>
  <c r="G552" i="4"/>
  <c r="G551" i="4"/>
  <c r="G550" i="4"/>
  <c r="G549" i="4"/>
  <c r="G548" i="4"/>
  <c r="G547" i="4"/>
  <c r="G546" i="4"/>
  <c r="G545" i="4"/>
  <c r="G544" i="4"/>
  <c r="G543" i="4"/>
  <c r="G542" i="4"/>
  <c r="G541" i="4"/>
  <c r="G540" i="4"/>
  <c r="G539" i="4"/>
  <c r="G538" i="4"/>
  <c r="G537" i="4"/>
  <c r="G536" i="4"/>
  <c r="G535" i="4"/>
  <c r="G534" i="4"/>
  <c r="G533" i="4"/>
  <c r="G532" i="4"/>
  <c r="G531" i="4"/>
  <c r="G530" i="4"/>
  <c r="G529" i="4"/>
  <c r="G528" i="4"/>
  <c r="G527" i="4"/>
  <c r="G526" i="4"/>
  <c r="G525" i="4"/>
  <c r="G524" i="4"/>
  <c r="G523" i="4"/>
  <c r="G522" i="4"/>
  <c r="G521" i="4"/>
  <c r="G520" i="4"/>
  <c r="G519" i="4"/>
  <c r="G518" i="4"/>
  <c r="G517" i="4"/>
  <c r="G516" i="4"/>
  <c r="G515" i="4"/>
  <c r="G514" i="4"/>
  <c r="G513" i="4"/>
  <c r="G512" i="4"/>
  <c r="G511" i="4"/>
  <c r="G510" i="4"/>
  <c r="G509" i="4"/>
  <c r="G508" i="4"/>
  <c r="G507" i="4"/>
  <c r="G506" i="4"/>
  <c r="G505" i="4"/>
  <c r="G504" i="4"/>
  <c r="G503" i="4"/>
  <c r="G502" i="4"/>
  <c r="G501" i="4"/>
  <c r="G500" i="4"/>
  <c r="G499" i="4"/>
  <c r="G498" i="4"/>
  <c r="G497" i="4"/>
  <c r="G496" i="4"/>
  <c r="G495" i="4"/>
  <c r="G494" i="4"/>
  <c r="G493" i="4"/>
  <c r="G492" i="4"/>
  <c r="G491" i="4"/>
  <c r="G490" i="4"/>
  <c r="G489" i="4"/>
  <c r="G488" i="4"/>
  <c r="G487" i="4"/>
  <c r="G486" i="4"/>
  <c r="G485" i="4"/>
  <c r="G484" i="4"/>
  <c r="G483" i="4"/>
  <c r="G482" i="4"/>
  <c r="G481" i="4"/>
  <c r="G480" i="4"/>
  <c r="G479" i="4"/>
  <c r="G478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G193" i="4"/>
  <c r="G192" i="4"/>
  <c r="G191" i="4"/>
  <c r="G190" i="4"/>
  <c r="G189" i="4"/>
  <c r="G188" i="4"/>
  <c r="G187" i="4"/>
  <c r="G186" i="4"/>
  <c r="G185" i="4"/>
  <c r="G184" i="4"/>
  <c r="G183" i="4"/>
  <c r="G182" i="4"/>
  <c r="G181" i="4"/>
  <c r="G180" i="4"/>
  <c r="G179" i="4"/>
  <c r="G178" i="4"/>
  <c r="G177" i="4"/>
  <c r="G176" i="4"/>
  <c r="G175" i="4"/>
  <c r="G174" i="4"/>
  <c r="G173" i="4"/>
  <c r="G172" i="4"/>
  <c r="G171" i="4"/>
  <c r="G170" i="4"/>
  <c r="G169" i="4"/>
  <c r="G168" i="4"/>
  <c r="G167" i="4"/>
  <c r="G166" i="4"/>
  <c r="G165" i="4"/>
  <c r="G164" i="4"/>
  <c r="G163" i="4"/>
  <c r="G162" i="4"/>
  <c r="G161" i="4"/>
  <c r="G160" i="4"/>
  <c r="G159" i="4"/>
  <c r="G158" i="4"/>
  <c r="G157" i="4"/>
  <c r="G156" i="4"/>
  <c r="G155" i="4"/>
  <c r="G154" i="4"/>
  <c r="G153" i="4"/>
  <c r="G152" i="4"/>
  <c r="G151" i="4"/>
  <c r="G150" i="4"/>
  <c r="G149" i="4"/>
  <c r="G148" i="4"/>
  <c r="G147" i="4"/>
  <c r="G146" i="4"/>
  <c r="G145" i="4"/>
  <c r="G144" i="4"/>
  <c r="G143" i="4"/>
  <c r="G142" i="4"/>
  <c r="G141" i="4"/>
  <c r="G140" i="4"/>
  <c r="G139" i="4"/>
  <c r="G138" i="4"/>
  <c r="G137" i="4"/>
  <c r="G136" i="4"/>
  <c r="G135" i="4"/>
  <c r="G134" i="4"/>
  <c r="G133" i="4"/>
  <c r="G132" i="4"/>
  <c r="G131" i="4"/>
  <c r="G130" i="4"/>
  <c r="G129" i="4"/>
  <c r="G128" i="4"/>
  <c r="G127" i="4"/>
  <c r="G126" i="4"/>
  <c r="G125" i="4"/>
  <c r="G124" i="4"/>
  <c r="G123" i="4"/>
  <c r="G122" i="4"/>
  <c r="G121" i="4"/>
  <c r="G120" i="4"/>
  <c r="G119" i="4"/>
  <c r="G118" i="4"/>
  <c r="G117" i="4"/>
  <c r="G116" i="4"/>
  <c r="G115" i="4"/>
  <c r="G114" i="4"/>
  <c r="G113" i="4"/>
  <c r="G112" i="4"/>
  <c r="G111" i="4"/>
  <c r="G110" i="4"/>
  <c r="G109" i="4"/>
  <c r="G108" i="4"/>
  <c r="G107" i="4"/>
  <c r="G106" i="4"/>
  <c r="G105" i="4"/>
  <c r="G104" i="4"/>
  <c r="G103" i="4"/>
  <c r="G102" i="4"/>
  <c r="G101" i="4"/>
  <c r="G100" i="4"/>
  <c r="G99" i="4"/>
  <c r="G98" i="4"/>
  <c r="G97" i="4"/>
  <c r="G96" i="4"/>
  <c r="G95" i="4"/>
  <c r="G94" i="4"/>
  <c r="G93" i="4"/>
  <c r="G92" i="4"/>
  <c r="G91" i="4"/>
  <c r="G90" i="4"/>
  <c r="G89" i="4"/>
  <c r="G88" i="4"/>
  <c r="G87" i="4"/>
  <c r="G86" i="4"/>
  <c r="G85" i="4"/>
  <c r="G84" i="4"/>
  <c r="G83" i="4"/>
  <c r="G82" i="4"/>
  <c r="G81" i="4"/>
  <c r="G80" i="4"/>
  <c r="G79" i="4"/>
  <c r="G78" i="4"/>
  <c r="G77" i="4"/>
  <c r="G76" i="4"/>
  <c r="G75" i="4"/>
  <c r="G74" i="4"/>
  <c r="G73" i="4"/>
  <c r="G72" i="4"/>
  <c r="G71" i="4"/>
  <c r="G70" i="4"/>
  <c r="G69" i="4"/>
  <c r="G68" i="4"/>
  <c r="G67" i="4"/>
  <c r="G66" i="4"/>
  <c r="G65" i="4"/>
  <c r="G64" i="4"/>
  <c r="G63" i="4"/>
  <c r="G62" i="4"/>
  <c r="G61" i="4"/>
  <c r="G60" i="4"/>
  <c r="G59" i="4"/>
  <c r="G58" i="4"/>
  <c r="G57" i="4"/>
  <c r="G56" i="4"/>
  <c r="G55" i="4"/>
  <c r="G54" i="4"/>
  <c r="G53" i="4"/>
  <c r="G52" i="4"/>
  <c r="G51" i="4"/>
  <c r="G50" i="4"/>
  <c r="G49" i="4"/>
  <c r="G48" i="4"/>
  <c r="G47" i="4"/>
  <c r="G46" i="4"/>
  <c r="G45" i="4"/>
  <c r="G44" i="4"/>
  <c r="G43" i="4"/>
  <c r="G42" i="4"/>
  <c r="G41" i="4"/>
  <c r="G40" i="4"/>
  <c r="G39" i="4"/>
  <c r="G38" i="4"/>
  <c r="G37" i="4"/>
  <c r="G36" i="4"/>
  <c r="G35" i="4"/>
  <c r="G34" i="4"/>
  <c r="G33" i="4"/>
  <c r="G32" i="4"/>
  <c r="G31" i="4"/>
  <c r="G30" i="4"/>
  <c r="G29" i="4"/>
  <c r="G28" i="4"/>
  <c r="G27" i="4"/>
  <c r="G26" i="4"/>
  <c r="G25" i="4"/>
  <c r="G24" i="4"/>
  <c r="G23" i="4"/>
  <c r="G22" i="4"/>
  <c r="G21" i="4"/>
  <c r="G20" i="4"/>
  <c r="G19" i="4"/>
  <c r="G18" i="4"/>
  <c r="G17" i="4"/>
  <c r="G16" i="4"/>
  <c r="G15" i="4"/>
  <c r="G14" i="4"/>
  <c r="G13" i="4"/>
  <c r="G12" i="4"/>
  <c r="G11" i="4"/>
  <c r="G10" i="4"/>
  <c r="G9" i="4"/>
  <c r="G8" i="4"/>
  <c r="G7" i="4"/>
  <c r="G6" i="4"/>
  <c r="G5" i="4"/>
  <c r="G4" i="4"/>
  <c r="G3" i="4"/>
  <c r="G2" i="4"/>
  <c r="G1" i="4"/>
  <c r="F1576" i="4"/>
  <c r="F1575" i="4"/>
  <c r="F1574" i="4"/>
  <c r="F1573" i="4"/>
  <c r="F1572" i="4"/>
  <c r="F1571" i="4"/>
  <c r="F1570" i="4"/>
  <c r="F1569" i="4"/>
  <c r="F1568" i="4"/>
  <c r="F1567" i="4"/>
  <c r="F1566" i="4"/>
  <c r="F1565" i="4"/>
  <c r="F1564" i="4"/>
  <c r="F1563" i="4"/>
  <c r="F1562" i="4"/>
  <c r="F1561" i="4"/>
  <c r="F1560" i="4"/>
  <c r="F1559" i="4"/>
  <c r="F1558" i="4"/>
  <c r="F1557" i="4"/>
  <c r="F1556" i="4"/>
  <c r="F1555" i="4"/>
  <c r="F1554" i="4"/>
  <c r="F1553" i="4"/>
  <c r="F1552" i="4"/>
  <c r="F1551" i="4"/>
  <c r="F1550" i="4"/>
  <c r="F1549" i="4"/>
  <c r="F1548" i="4"/>
  <c r="F1547" i="4"/>
  <c r="F1546" i="4"/>
  <c r="F1545" i="4"/>
  <c r="F1544" i="4"/>
  <c r="F1543" i="4"/>
  <c r="F1542" i="4"/>
  <c r="F1541" i="4"/>
  <c r="F1540" i="4"/>
  <c r="F1539" i="4"/>
  <c r="F1538" i="4"/>
  <c r="F1537" i="4"/>
  <c r="F1536" i="4"/>
  <c r="F1535" i="4"/>
  <c r="F1534" i="4"/>
  <c r="F1533" i="4"/>
  <c r="F1532" i="4"/>
  <c r="F1531" i="4"/>
  <c r="F1530" i="4"/>
  <c r="F1529" i="4"/>
  <c r="F1528" i="4"/>
  <c r="F1527" i="4"/>
  <c r="F1526" i="4"/>
  <c r="F1525" i="4"/>
  <c r="F1524" i="4"/>
  <c r="F1523" i="4"/>
  <c r="F1522" i="4"/>
  <c r="F1521" i="4"/>
  <c r="F1520" i="4"/>
  <c r="F1519" i="4"/>
  <c r="F1518" i="4"/>
  <c r="F1517" i="4"/>
  <c r="F1516" i="4"/>
  <c r="F1515" i="4"/>
  <c r="F1514" i="4"/>
  <c r="F1513" i="4"/>
  <c r="F1512" i="4"/>
  <c r="F1511" i="4"/>
  <c r="F1510" i="4"/>
  <c r="F1509" i="4"/>
  <c r="F1508" i="4"/>
  <c r="F1507" i="4"/>
  <c r="F1506" i="4"/>
  <c r="F1505" i="4"/>
  <c r="F1504" i="4"/>
  <c r="F1503" i="4"/>
  <c r="F1502" i="4"/>
  <c r="F1501" i="4"/>
  <c r="F1500" i="4"/>
  <c r="F1499" i="4"/>
  <c r="F1498" i="4"/>
  <c r="F1497" i="4"/>
  <c r="F1496" i="4"/>
  <c r="F1495" i="4"/>
  <c r="F1494" i="4"/>
  <c r="F1493" i="4"/>
  <c r="F1492" i="4"/>
  <c r="F1491" i="4"/>
  <c r="F1490" i="4"/>
  <c r="F1489" i="4"/>
  <c r="F1488" i="4"/>
  <c r="F1487" i="4"/>
  <c r="F1486" i="4"/>
  <c r="F1485" i="4"/>
  <c r="F1484" i="4"/>
  <c r="F1483" i="4"/>
  <c r="F1482" i="4"/>
  <c r="F1481" i="4"/>
  <c r="F1480" i="4"/>
  <c r="F1479" i="4"/>
  <c r="F1478" i="4"/>
  <c r="F1477" i="4"/>
  <c r="F1476" i="4"/>
  <c r="F1475" i="4"/>
  <c r="F1474" i="4"/>
  <c r="F1473" i="4"/>
  <c r="F1472" i="4"/>
  <c r="F1471" i="4"/>
  <c r="F1470" i="4"/>
  <c r="F1469" i="4"/>
  <c r="F1468" i="4"/>
  <c r="F1467" i="4"/>
  <c r="F1466" i="4"/>
  <c r="F1465" i="4"/>
  <c r="F1464" i="4"/>
  <c r="F1463" i="4"/>
  <c r="F1462" i="4"/>
  <c r="F1461" i="4"/>
  <c r="F1460" i="4"/>
  <c r="F1459" i="4"/>
  <c r="F1458" i="4"/>
  <c r="F1457" i="4"/>
  <c r="F1456" i="4"/>
  <c r="F1455" i="4"/>
  <c r="F1454" i="4"/>
  <c r="F1453" i="4"/>
  <c r="F1452" i="4"/>
  <c r="F1451" i="4"/>
  <c r="F1450" i="4"/>
  <c r="F1449" i="4"/>
  <c r="F1448" i="4"/>
  <c r="F1447" i="4"/>
  <c r="F1446" i="4"/>
  <c r="F1445" i="4"/>
  <c r="F1444" i="4"/>
  <c r="F1443" i="4"/>
  <c r="F1442" i="4"/>
  <c r="F1441" i="4"/>
  <c r="F1440" i="4"/>
  <c r="F1439" i="4"/>
  <c r="F1438" i="4"/>
  <c r="F1437" i="4"/>
  <c r="F1436" i="4"/>
  <c r="F1435" i="4"/>
  <c r="F1434" i="4"/>
  <c r="F1433" i="4"/>
  <c r="F1432" i="4"/>
  <c r="F1431" i="4"/>
  <c r="F1430" i="4"/>
  <c r="F1429" i="4"/>
  <c r="F1428" i="4"/>
  <c r="F1427" i="4"/>
  <c r="F1426" i="4"/>
  <c r="F1425" i="4"/>
  <c r="F1424" i="4"/>
  <c r="F1423" i="4"/>
  <c r="F1422" i="4"/>
  <c r="F1421" i="4"/>
  <c r="F1420" i="4"/>
  <c r="F1419" i="4"/>
  <c r="F1418" i="4"/>
  <c r="F1417" i="4"/>
  <c r="F1416" i="4"/>
  <c r="F1415" i="4"/>
  <c r="F1414" i="4"/>
  <c r="F1413" i="4"/>
  <c r="F1412" i="4"/>
  <c r="F1411" i="4"/>
  <c r="F1410" i="4"/>
  <c r="F1409" i="4"/>
  <c r="F1408" i="4"/>
  <c r="F1407" i="4"/>
  <c r="F1406" i="4"/>
  <c r="F1405" i="4"/>
  <c r="F1404" i="4"/>
  <c r="F1403" i="4"/>
  <c r="F1402" i="4"/>
  <c r="F1401" i="4"/>
  <c r="F1400" i="4"/>
  <c r="F1399" i="4"/>
  <c r="F1398" i="4"/>
  <c r="F1397" i="4"/>
  <c r="F1396" i="4"/>
  <c r="F1395" i="4"/>
  <c r="F1394" i="4"/>
  <c r="F1393" i="4"/>
  <c r="F1392" i="4"/>
  <c r="F1391" i="4"/>
  <c r="F1390" i="4"/>
  <c r="F1389" i="4"/>
  <c r="F1388" i="4"/>
  <c r="F1387" i="4"/>
  <c r="F1386" i="4"/>
  <c r="F1385" i="4"/>
  <c r="F1384" i="4"/>
  <c r="F1383" i="4"/>
  <c r="F1382" i="4"/>
  <c r="F1381" i="4"/>
  <c r="F1380" i="4"/>
  <c r="F1379" i="4"/>
  <c r="F1378" i="4"/>
  <c r="F1377" i="4"/>
  <c r="F1376" i="4"/>
  <c r="F1375" i="4"/>
  <c r="F1374" i="4"/>
  <c r="F1373" i="4"/>
  <c r="F1372" i="4"/>
  <c r="F1371" i="4"/>
  <c r="F1370" i="4"/>
  <c r="F1369" i="4"/>
  <c r="F1368" i="4"/>
  <c r="F1367" i="4"/>
  <c r="F1366" i="4"/>
  <c r="F1365" i="4"/>
  <c r="F1364" i="4"/>
  <c r="F1363" i="4"/>
  <c r="F1362" i="4"/>
  <c r="F1361" i="4"/>
  <c r="F1360" i="4"/>
  <c r="F1359" i="4"/>
  <c r="F1358" i="4"/>
  <c r="F1357" i="4"/>
  <c r="F1356" i="4"/>
  <c r="F1355" i="4"/>
  <c r="F1354" i="4"/>
  <c r="F1353" i="4"/>
  <c r="F1352" i="4"/>
  <c r="F1351" i="4"/>
  <c r="F1350" i="4"/>
  <c r="F1349" i="4"/>
  <c r="F1348" i="4"/>
  <c r="F1347" i="4"/>
  <c r="F1346" i="4"/>
  <c r="F1345" i="4"/>
  <c r="F1344" i="4"/>
  <c r="F1343" i="4"/>
  <c r="F1342" i="4"/>
  <c r="F1341" i="4"/>
  <c r="F1340" i="4"/>
  <c r="F1339" i="4"/>
  <c r="F1338" i="4"/>
  <c r="F1337" i="4"/>
  <c r="F1336" i="4"/>
  <c r="F1335" i="4"/>
  <c r="F1334" i="4"/>
  <c r="F1333" i="4"/>
  <c r="F1332" i="4"/>
  <c r="F1331" i="4"/>
  <c r="F1330" i="4"/>
  <c r="F1329" i="4"/>
  <c r="F1328" i="4"/>
  <c r="F1327" i="4"/>
  <c r="F1326" i="4"/>
  <c r="F1325" i="4"/>
  <c r="F1324" i="4"/>
  <c r="F1323" i="4"/>
  <c r="F1322" i="4"/>
  <c r="F1321" i="4"/>
  <c r="F1320" i="4"/>
  <c r="F1319" i="4"/>
  <c r="F1318" i="4"/>
  <c r="F1317" i="4"/>
  <c r="F1316" i="4"/>
  <c r="F1315" i="4"/>
  <c r="F1314" i="4"/>
  <c r="F1313" i="4"/>
  <c r="F1312" i="4"/>
  <c r="F1311" i="4"/>
  <c r="F1310" i="4"/>
  <c r="F1309" i="4"/>
  <c r="F1308" i="4"/>
  <c r="F1307" i="4"/>
  <c r="F1306" i="4"/>
  <c r="F1305" i="4"/>
  <c r="F1304" i="4"/>
  <c r="F1303" i="4"/>
  <c r="F1302" i="4"/>
  <c r="F1301" i="4"/>
  <c r="F1300" i="4"/>
  <c r="F1299" i="4"/>
  <c r="F1298" i="4"/>
  <c r="F1297" i="4"/>
  <c r="F1296" i="4"/>
  <c r="F1295" i="4"/>
  <c r="F1294" i="4"/>
  <c r="F1293" i="4"/>
  <c r="F1292" i="4"/>
  <c r="F1291" i="4"/>
  <c r="F1290" i="4"/>
  <c r="F1289" i="4"/>
  <c r="F1288" i="4"/>
  <c r="F1287" i="4"/>
  <c r="F1286" i="4"/>
  <c r="F1285" i="4"/>
  <c r="F1284" i="4"/>
  <c r="F1283" i="4"/>
  <c r="F1282" i="4"/>
  <c r="F1281" i="4"/>
  <c r="F1280" i="4"/>
  <c r="F1279" i="4"/>
  <c r="F1278" i="4"/>
  <c r="F1277" i="4"/>
  <c r="F1276" i="4"/>
  <c r="F1275" i="4"/>
  <c r="F1274" i="4"/>
  <c r="F1273" i="4"/>
  <c r="F1272" i="4"/>
  <c r="F1271" i="4"/>
  <c r="F1270" i="4"/>
  <c r="F1269" i="4"/>
  <c r="F1268" i="4"/>
  <c r="F1267" i="4"/>
  <c r="F1266" i="4"/>
  <c r="F1265" i="4"/>
  <c r="F1264" i="4"/>
  <c r="F1263" i="4"/>
  <c r="F1262" i="4"/>
  <c r="F1261" i="4"/>
  <c r="F1260" i="4"/>
  <c r="F1259" i="4"/>
  <c r="F1258" i="4"/>
  <c r="F1257" i="4"/>
  <c r="F1256" i="4"/>
  <c r="F1255" i="4"/>
  <c r="F1254" i="4"/>
  <c r="F1253" i="4"/>
  <c r="F1252" i="4"/>
  <c r="F1251" i="4"/>
  <c r="F1250" i="4"/>
  <c r="F1249" i="4"/>
  <c r="F1248" i="4"/>
  <c r="F1247" i="4"/>
  <c r="F1246" i="4"/>
  <c r="F1245" i="4"/>
  <c r="F1244" i="4"/>
  <c r="F1243" i="4"/>
  <c r="F1242" i="4"/>
  <c r="F1241" i="4"/>
  <c r="F1240" i="4"/>
  <c r="F1239" i="4"/>
  <c r="F1238" i="4"/>
  <c r="F1237" i="4"/>
  <c r="F1236" i="4"/>
  <c r="F1235" i="4"/>
  <c r="F1234" i="4"/>
  <c r="F1233" i="4"/>
  <c r="F1232" i="4"/>
  <c r="F1231" i="4"/>
  <c r="F1230" i="4"/>
  <c r="F1229" i="4"/>
  <c r="F1228" i="4"/>
  <c r="F1227" i="4"/>
  <c r="F1226" i="4"/>
  <c r="F1225" i="4"/>
  <c r="F1224" i="4"/>
  <c r="F1223" i="4"/>
  <c r="F1222" i="4"/>
  <c r="F1221" i="4"/>
  <c r="F1220" i="4"/>
  <c r="F1219" i="4"/>
  <c r="F1218" i="4"/>
  <c r="F1217" i="4"/>
  <c r="F1216" i="4"/>
  <c r="F1215" i="4"/>
  <c r="F1214" i="4"/>
  <c r="F1213" i="4"/>
  <c r="F1212" i="4"/>
  <c r="F1211" i="4"/>
  <c r="F1210" i="4"/>
  <c r="F1209" i="4"/>
  <c r="F1208" i="4"/>
  <c r="F1207" i="4"/>
  <c r="F1206" i="4"/>
  <c r="F1205" i="4"/>
  <c r="F1204" i="4"/>
  <c r="F1203" i="4"/>
  <c r="F1202" i="4"/>
  <c r="F1201" i="4"/>
  <c r="F1200" i="4"/>
  <c r="F1199" i="4"/>
  <c r="F1198" i="4"/>
  <c r="F1197" i="4"/>
  <c r="F1196" i="4"/>
  <c r="F1195" i="4"/>
  <c r="F1194" i="4"/>
  <c r="F1193" i="4"/>
  <c r="F1192" i="4"/>
  <c r="F1191" i="4"/>
  <c r="F1190" i="4"/>
  <c r="F1189" i="4"/>
  <c r="F1188" i="4"/>
  <c r="F1187" i="4"/>
  <c r="F1186" i="4"/>
  <c r="F1185" i="4"/>
  <c r="F1184" i="4"/>
  <c r="F1183" i="4"/>
  <c r="F1182" i="4"/>
  <c r="F1181" i="4"/>
  <c r="F1180" i="4"/>
  <c r="F1179" i="4"/>
  <c r="F1178" i="4"/>
  <c r="F1177" i="4"/>
  <c r="F1176" i="4"/>
  <c r="F1175" i="4"/>
  <c r="F1174" i="4"/>
  <c r="F1173" i="4"/>
  <c r="F1172" i="4"/>
  <c r="F1171" i="4"/>
  <c r="F1170" i="4"/>
  <c r="F1169" i="4"/>
  <c r="F1168" i="4"/>
  <c r="F1167" i="4"/>
  <c r="F1166" i="4"/>
  <c r="F1165" i="4"/>
  <c r="F1164" i="4"/>
  <c r="F1163" i="4"/>
  <c r="F1162" i="4"/>
  <c r="F1161" i="4"/>
  <c r="F1160" i="4"/>
  <c r="F1159" i="4"/>
  <c r="F1158" i="4"/>
  <c r="F1157" i="4"/>
  <c r="F1156" i="4"/>
  <c r="F1155" i="4"/>
  <c r="F1154" i="4"/>
  <c r="F1153" i="4"/>
  <c r="F1152" i="4"/>
  <c r="F1151" i="4"/>
  <c r="F1150" i="4"/>
  <c r="F1149" i="4"/>
  <c r="F1148" i="4"/>
  <c r="F1147" i="4"/>
  <c r="F1146" i="4"/>
  <c r="F1145" i="4"/>
  <c r="F1144" i="4"/>
  <c r="F1143" i="4"/>
  <c r="F1142" i="4"/>
  <c r="F1141" i="4"/>
  <c r="F1140" i="4"/>
  <c r="F1139" i="4"/>
  <c r="F1138" i="4"/>
  <c r="F1137" i="4"/>
  <c r="F1136" i="4"/>
  <c r="F1135" i="4"/>
  <c r="F1134" i="4"/>
  <c r="F1133" i="4"/>
  <c r="F1132" i="4"/>
  <c r="F1131" i="4"/>
  <c r="F1130" i="4"/>
  <c r="F1129" i="4"/>
  <c r="F1128" i="4"/>
  <c r="F1127" i="4"/>
  <c r="F1126" i="4"/>
  <c r="F1125" i="4"/>
  <c r="F1124" i="4"/>
  <c r="F1123" i="4"/>
  <c r="F1122" i="4"/>
  <c r="F1121" i="4"/>
  <c r="F1120" i="4"/>
  <c r="F1119" i="4"/>
  <c r="F1118" i="4"/>
  <c r="F1117" i="4"/>
  <c r="F1116" i="4"/>
  <c r="F1115" i="4"/>
  <c r="F1114" i="4"/>
  <c r="F1113" i="4"/>
  <c r="F1112" i="4"/>
  <c r="F1111" i="4"/>
  <c r="F1110" i="4"/>
  <c r="F1109" i="4"/>
  <c r="F1108" i="4"/>
  <c r="F1107" i="4"/>
  <c r="F1106" i="4"/>
  <c r="F1105" i="4"/>
  <c r="F1104" i="4"/>
  <c r="F1103" i="4"/>
  <c r="F1102" i="4"/>
  <c r="F1101" i="4"/>
  <c r="F1100" i="4"/>
  <c r="F1099" i="4"/>
  <c r="F1098" i="4"/>
  <c r="F1097" i="4"/>
  <c r="F1096" i="4"/>
  <c r="F1095" i="4"/>
  <c r="F1094" i="4"/>
  <c r="F1093" i="4"/>
  <c r="F1092" i="4"/>
  <c r="F1091" i="4"/>
  <c r="F1090" i="4"/>
  <c r="F1089" i="4"/>
  <c r="F1088" i="4"/>
  <c r="F1087" i="4"/>
  <c r="F1086" i="4"/>
  <c r="F1085" i="4"/>
  <c r="F1084" i="4"/>
  <c r="F1083" i="4"/>
  <c r="F1082" i="4"/>
  <c r="F1081" i="4"/>
  <c r="F1080" i="4"/>
  <c r="F1079" i="4"/>
  <c r="F1078" i="4"/>
  <c r="F1077" i="4"/>
  <c r="F1076" i="4"/>
  <c r="F1075" i="4"/>
  <c r="F1074" i="4"/>
  <c r="F1073" i="4"/>
  <c r="F1072" i="4"/>
  <c r="F1071" i="4"/>
  <c r="F1070" i="4"/>
  <c r="F1069" i="4"/>
  <c r="F1068" i="4"/>
  <c r="F1067" i="4"/>
  <c r="F1066" i="4"/>
  <c r="F1065" i="4"/>
  <c r="F1064" i="4"/>
  <c r="F1063" i="4"/>
  <c r="F1062" i="4"/>
  <c r="F1061" i="4"/>
  <c r="F1060" i="4"/>
  <c r="F1059" i="4"/>
  <c r="F1058" i="4"/>
  <c r="F1057" i="4"/>
  <c r="F1056" i="4"/>
  <c r="F1055" i="4"/>
  <c r="F1054" i="4"/>
  <c r="F1053" i="4"/>
  <c r="F1052" i="4"/>
  <c r="F1051" i="4"/>
  <c r="F1050" i="4"/>
  <c r="F1049" i="4"/>
  <c r="F1048" i="4"/>
  <c r="F1047" i="4"/>
  <c r="F1046" i="4"/>
  <c r="F1045" i="4"/>
  <c r="F1044" i="4"/>
  <c r="F1043" i="4"/>
  <c r="F1042" i="4"/>
  <c r="F1041" i="4"/>
  <c r="F1040" i="4"/>
  <c r="F1039" i="4"/>
  <c r="F1038" i="4"/>
  <c r="F1037" i="4"/>
  <c r="F1036" i="4"/>
  <c r="F1035" i="4"/>
  <c r="F1034" i="4"/>
  <c r="F1033" i="4"/>
  <c r="F1032" i="4"/>
  <c r="F1031" i="4"/>
  <c r="F1030" i="4"/>
  <c r="F1029" i="4"/>
  <c r="F1028" i="4"/>
  <c r="F1027" i="4"/>
  <c r="F1026" i="4"/>
  <c r="F1025" i="4"/>
  <c r="F1024" i="4"/>
  <c r="F1023" i="4"/>
  <c r="F1022" i="4"/>
  <c r="F1021" i="4"/>
  <c r="F1020" i="4"/>
  <c r="F1019" i="4"/>
  <c r="F1018" i="4"/>
  <c r="F1017" i="4"/>
  <c r="F1016" i="4"/>
  <c r="F1015" i="4"/>
  <c r="F1014" i="4"/>
  <c r="F1013" i="4"/>
  <c r="F1012" i="4"/>
  <c r="F1011" i="4"/>
  <c r="F1010" i="4"/>
  <c r="F1009" i="4"/>
  <c r="F1008" i="4"/>
  <c r="F1007" i="4"/>
  <c r="F1006" i="4"/>
  <c r="F1005" i="4"/>
  <c r="F1004" i="4"/>
  <c r="F1003" i="4"/>
  <c r="F1002" i="4"/>
  <c r="F1001" i="4"/>
  <c r="F1000" i="4"/>
  <c r="F999" i="4"/>
  <c r="F998" i="4"/>
  <c r="F997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F958" i="4"/>
  <c r="F957" i="4"/>
  <c r="F956" i="4"/>
  <c r="F955" i="4"/>
  <c r="F954" i="4"/>
  <c r="F953" i="4"/>
  <c r="F952" i="4"/>
  <c r="F951" i="4"/>
  <c r="F950" i="4"/>
  <c r="F949" i="4"/>
  <c r="F948" i="4"/>
  <c r="F947" i="4"/>
  <c r="F946" i="4"/>
  <c r="F945" i="4"/>
  <c r="F944" i="4"/>
  <c r="F943" i="4"/>
  <c r="F942" i="4"/>
  <c r="F941" i="4"/>
  <c r="F940" i="4"/>
  <c r="F939" i="4"/>
  <c r="F938" i="4"/>
  <c r="F937" i="4"/>
  <c r="F936" i="4"/>
  <c r="F935" i="4"/>
  <c r="F934" i="4"/>
  <c r="F933" i="4"/>
  <c r="F932" i="4"/>
  <c r="F931" i="4"/>
  <c r="F930" i="4"/>
  <c r="F929" i="4"/>
  <c r="F928" i="4"/>
  <c r="F927" i="4"/>
  <c r="F926" i="4"/>
  <c r="F925" i="4"/>
  <c r="F924" i="4"/>
  <c r="F923" i="4"/>
  <c r="F922" i="4"/>
  <c r="F921" i="4"/>
  <c r="F920" i="4"/>
  <c r="F919" i="4"/>
  <c r="F918" i="4"/>
  <c r="F917" i="4"/>
  <c r="F916" i="4"/>
  <c r="F915" i="4"/>
  <c r="F914" i="4"/>
  <c r="F913" i="4"/>
  <c r="F912" i="4"/>
  <c r="F911" i="4"/>
  <c r="F910" i="4"/>
  <c r="F909" i="4"/>
  <c r="F908" i="4"/>
  <c r="F907" i="4"/>
  <c r="F906" i="4"/>
  <c r="F905" i="4"/>
  <c r="F904" i="4"/>
  <c r="F903" i="4"/>
  <c r="F902" i="4"/>
  <c r="F901" i="4"/>
  <c r="F900" i="4"/>
  <c r="F899" i="4"/>
  <c r="F898" i="4"/>
  <c r="F897" i="4"/>
  <c r="F896" i="4"/>
  <c r="F895" i="4"/>
  <c r="F894" i="4"/>
  <c r="F893" i="4"/>
  <c r="F892" i="4"/>
  <c r="F891" i="4"/>
  <c r="F890" i="4"/>
  <c r="F889" i="4"/>
  <c r="F888" i="4"/>
  <c r="F887" i="4"/>
  <c r="F886" i="4"/>
  <c r="F885" i="4"/>
  <c r="F884" i="4"/>
  <c r="F883" i="4"/>
  <c r="F882" i="4"/>
  <c r="F881" i="4"/>
  <c r="F880" i="4"/>
  <c r="F879" i="4"/>
  <c r="F878" i="4"/>
  <c r="F877" i="4"/>
  <c r="F876" i="4"/>
  <c r="F875" i="4"/>
  <c r="F874" i="4"/>
  <c r="F873" i="4"/>
  <c r="F872" i="4"/>
  <c r="F871" i="4"/>
  <c r="F870" i="4"/>
  <c r="F869" i="4"/>
  <c r="F868" i="4"/>
  <c r="F867" i="4"/>
  <c r="F866" i="4"/>
  <c r="F865" i="4"/>
  <c r="F864" i="4"/>
  <c r="F863" i="4"/>
  <c r="F862" i="4"/>
  <c r="F861" i="4"/>
  <c r="F860" i="4"/>
  <c r="F859" i="4"/>
  <c r="F858" i="4"/>
  <c r="F857" i="4"/>
  <c r="F856" i="4"/>
  <c r="F855" i="4"/>
  <c r="F854" i="4"/>
  <c r="F853" i="4"/>
  <c r="F852" i="4"/>
  <c r="F851" i="4"/>
  <c r="F850" i="4"/>
  <c r="F849" i="4"/>
  <c r="F848" i="4"/>
  <c r="F847" i="4"/>
  <c r="F846" i="4"/>
  <c r="F845" i="4"/>
  <c r="F844" i="4"/>
  <c r="F843" i="4"/>
  <c r="F842" i="4"/>
  <c r="F841" i="4"/>
  <c r="F840" i="4"/>
  <c r="F839" i="4"/>
  <c r="F838" i="4"/>
  <c r="F837" i="4"/>
  <c r="F836" i="4"/>
  <c r="F835" i="4"/>
  <c r="F834" i="4"/>
  <c r="F833" i="4"/>
  <c r="F832" i="4"/>
  <c r="F831" i="4"/>
  <c r="F830" i="4"/>
  <c r="F829" i="4"/>
  <c r="F828" i="4"/>
  <c r="F827" i="4"/>
  <c r="F826" i="4"/>
  <c r="F825" i="4"/>
  <c r="F824" i="4"/>
  <c r="F823" i="4"/>
  <c r="F822" i="4"/>
  <c r="F821" i="4"/>
  <c r="F820" i="4"/>
  <c r="F819" i="4"/>
  <c r="F818" i="4"/>
  <c r="F817" i="4"/>
  <c r="F816" i="4"/>
  <c r="F815" i="4"/>
  <c r="F814" i="4"/>
  <c r="F813" i="4"/>
  <c r="F812" i="4"/>
  <c r="F811" i="4"/>
  <c r="F810" i="4"/>
  <c r="F809" i="4"/>
  <c r="F808" i="4"/>
  <c r="F807" i="4"/>
  <c r="F806" i="4"/>
  <c r="F805" i="4"/>
  <c r="F804" i="4"/>
  <c r="F803" i="4"/>
  <c r="F802" i="4"/>
  <c r="F801" i="4"/>
  <c r="F800" i="4"/>
  <c r="F799" i="4"/>
  <c r="F798" i="4"/>
  <c r="F797" i="4"/>
  <c r="F796" i="4"/>
  <c r="F795" i="4"/>
  <c r="F794" i="4"/>
  <c r="F793" i="4"/>
  <c r="F792" i="4"/>
  <c r="F791" i="4"/>
  <c r="F790" i="4"/>
  <c r="F789" i="4"/>
  <c r="F788" i="4"/>
  <c r="F787" i="4"/>
  <c r="F786" i="4"/>
  <c r="F785" i="4"/>
  <c r="F784" i="4"/>
  <c r="F783" i="4"/>
  <c r="F782" i="4"/>
  <c r="F781" i="4"/>
  <c r="F780" i="4"/>
  <c r="F779" i="4"/>
  <c r="F778" i="4"/>
  <c r="F777" i="4"/>
  <c r="F776" i="4"/>
  <c r="F775" i="4"/>
  <c r="F774" i="4"/>
  <c r="F773" i="4"/>
  <c r="F772" i="4"/>
  <c r="F771" i="4"/>
  <c r="F770" i="4"/>
  <c r="F769" i="4"/>
  <c r="F768" i="4"/>
  <c r="F767" i="4"/>
  <c r="F766" i="4"/>
  <c r="F765" i="4"/>
  <c r="F764" i="4"/>
  <c r="F763" i="4"/>
  <c r="F762" i="4"/>
  <c r="F761" i="4"/>
  <c r="F760" i="4"/>
  <c r="F759" i="4"/>
  <c r="F758" i="4"/>
  <c r="F757" i="4"/>
  <c r="F756" i="4"/>
  <c r="F755" i="4"/>
  <c r="F754" i="4"/>
  <c r="F753" i="4"/>
  <c r="F752" i="4"/>
  <c r="F751" i="4"/>
  <c r="F750" i="4"/>
  <c r="F749" i="4"/>
  <c r="F748" i="4"/>
  <c r="F747" i="4"/>
  <c r="F746" i="4"/>
  <c r="F745" i="4"/>
  <c r="F744" i="4"/>
  <c r="F743" i="4"/>
  <c r="F742" i="4"/>
  <c r="F741" i="4"/>
  <c r="F740" i="4"/>
  <c r="F739" i="4"/>
  <c r="F738" i="4"/>
  <c r="F737" i="4"/>
  <c r="F736" i="4"/>
  <c r="F735" i="4"/>
  <c r="F734" i="4"/>
  <c r="F733" i="4"/>
  <c r="F732" i="4"/>
  <c r="F731" i="4"/>
  <c r="F730" i="4"/>
  <c r="F729" i="4"/>
  <c r="F728" i="4"/>
  <c r="F727" i="4"/>
  <c r="F726" i="4"/>
  <c r="F725" i="4"/>
  <c r="F724" i="4"/>
  <c r="F723" i="4"/>
  <c r="F722" i="4"/>
  <c r="F721" i="4"/>
  <c r="F720" i="4"/>
  <c r="F719" i="4"/>
  <c r="F718" i="4"/>
  <c r="F717" i="4"/>
  <c r="F716" i="4"/>
  <c r="F715" i="4"/>
  <c r="F714" i="4"/>
  <c r="F713" i="4"/>
  <c r="F712" i="4"/>
  <c r="F711" i="4"/>
  <c r="F710" i="4"/>
  <c r="F709" i="4"/>
  <c r="F708" i="4"/>
  <c r="F707" i="4"/>
  <c r="F706" i="4"/>
  <c r="F705" i="4"/>
  <c r="F704" i="4"/>
  <c r="F703" i="4"/>
  <c r="F702" i="4"/>
  <c r="F701" i="4"/>
  <c r="F700" i="4"/>
  <c r="F699" i="4"/>
  <c r="F698" i="4"/>
  <c r="F697" i="4"/>
  <c r="F696" i="4"/>
  <c r="F695" i="4"/>
  <c r="F694" i="4"/>
  <c r="F693" i="4"/>
  <c r="F692" i="4"/>
  <c r="F691" i="4"/>
  <c r="F690" i="4"/>
  <c r="F689" i="4"/>
  <c r="F688" i="4"/>
  <c r="F687" i="4"/>
  <c r="F686" i="4"/>
  <c r="F685" i="4"/>
  <c r="F684" i="4"/>
  <c r="F683" i="4"/>
  <c r="F682" i="4"/>
  <c r="F681" i="4"/>
  <c r="F680" i="4"/>
  <c r="F679" i="4"/>
  <c r="F678" i="4"/>
  <c r="F677" i="4"/>
  <c r="F676" i="4"/>
  <c r="F675" i="4"/>
  <c r="F674" i="4"/>
  <c r="F673" i="4"/>
  <c r="F672" i="4"/>
  <c r="F671" i="4"/>
  <c r="F670" i="4"/>
  <c r="F669" i="4"/>
  <c r="F668" i="4"/>
  <c r="F667" i="4"/>
  <c r="F666" i="4"/>
  <c r="F665" i="4"/>
  <c r="F664" i="4"/>
  <c r="F663" i="4"/>
  <c r="F662" i="4"/>
  <c r="F661" i="4"/>
  <c r="F660" i="4"/>
  <c r="F659" i="4"/>
  <c r="F658" i="4"/>
  <c r="F657" i="4"/>
  <c r="F656" i="4"/>
  <c r="F655" i="4"/>
  <c r="F654" i="4"/>
  <c r="F653" i="4"/>
  <c r="F652" i="4"/>
  <c r="F651" i="4"/>
  <c r="F650" i="4"/>
  <c r="F649" i="4"/>
  <c r="F648" i="4"/>
  <c r="F647" i="4"/>
  <c r="F646" i="4"/>
  <c r="F645" i="4"/>
  <c r="F644" i="4"/>
  <c r="F643" i="4"/>
  <c r="F642" i="4"/>
  <c r="F641" i="4"/>
  <c r="F640" i="4"/>
  <c r="F639" i="4"/>
  <c r="F638" i="4"/>
  <c r="F637" i="4"/>
  <c r="F636" i="4"/>
  <c r="F635" i="4"/>
  <c r="F634" i="4"/>
  <c r="F633" i="4"/>
  <c r="F632" i="4"/>
  <c r="F631" i="4"/>
  <c r="F630" i="4"/>
  <c r="F629" i="4"/>
  <c r="F628" i="4"/>
  <c r="F627" i="4"/>
  <c r="F626" i="4"/>
  <c r="F625" i="4"/>
  <c r="F624" i="4"/>
  <c r="F623" i="4"/>
  <c r="F622" i="4"/>
  <c r="F621" i="4"/>
  <c r="F620" i="4"/>
  <c r="F619" i="4"/>
  <c r="F618" i="4"/>
  <c r="F617" i="4"/>
  <c r="F616" i="4"/>
  <c r="F615" i="4"/>
  <c r="F614" i="4"/>
  <c r="F613" i="4"/>
  <c r="F612" i="4"/>
  <c r="F611" i="4"/>
  <c r="F610" i="4"/>
  <c r="F609" i="4"/>
  <c r="F608" i="4"/>
  <c r="F607" i="4"/>
  <c r="F606" i="4"/>
  <c r="F605" i="4"/>
  <c r="F604" i="4"/>
  <c r="F603" i="4"/>
  <c r="F602" i="4"/>
  <c r="F601" i="4"/>
  <c r="F600" i="4"/>
  <c r="F599" i="4"/>
  <c r="F598" i="4"/>
  <c r="F597" i="4"/>
  <c r="F596" i="4"/>
  <c r="F595" i="4"/>
  <c r="F594" i="4"/>
  <c r="F593" i="4"/>
  <c r="F592" i="4"/>
  <c r="F591" i="4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I472" i="3"/>
  <c r="I471" i="3"/>
  <c r="I470" i="3"/>
  <c r="I469" i="3"/>
  <c r="I468" i="3"/>
  <c r="I467" i="3"/>
  <c r="I466" i="3"/>
  <c r="I465" i="3"/>
  <c r="I464" i="3"/>
  <c r="I463" i="3"/>
  <c r="I462" i="3"/>
  <c r="I461" i="3"/>
  <c r="I460" i="3"/>
  <c r="I459" i="3"/>
  <c r="I458" i="3"/>
  <c r="I457" i="3"/>
  <c r="I456" i="3"/>
  <c r="I455" i="3"/>
  <c r="I454" i="3"/>
  <c r="I453" i="3"/>
  <c r="I452" i="3"/>
  <c r="I451" i="3"/>
  <c r="I450" i="3"/>
  <c r="I449" i="3"/>
  <c r="I448" i="3"/>
  <c r="I447" i="3"/>
  <c r="I446" i="3"/>
  <c r="I445" i="3"/>
  <c r="I444" i="3"/>
  <c r="I443" i="3"/>
  <c r="I442" i="3"/>
  <c r="I441" i="3"/>
  <c r="I440" i="3"/>
  <c r="I439" i="3"/>
  <c r="I438" i="3"/>
  <c r="I437" i="3"/>
  <c r="I436" i="3"/>
  <c r="I435" i="3"/>
  <c r="I434" i="3"/>
  <c r="I433" i="3"/>
  <c r="I432" i="3"/>
  <c r="I431" i="3"/>
  <c r="I430" i="3"/>
  <c r="I429" i="3"/>
  <c r="I428" i="3"/>
  <c r="I427" i="3"/>
  <c r="I426" i="3"/>
  <c r="I425" i="3"/>
  <c r="I424" i="3"/>
  <c r="I423" i="3"/>
  <c r="I422" i="3"/>
  <c r="I421" i="3"/>
  <c r="I420" i="3"/>
  <c r="I419" i="3"/>
  <c r="I418" i="3"/>
  <c r="I417" i="3"/>
  <c r="I416" i="3"/>
  <c r="I415" i="3"/>
  <c r="I414" i="3"/>
  <c r="I413" i="3"/>
  <c r="I412" i="3"/>
  <c r="I411" i="3"/>
  <c r="I410" i="3"/>
  <c r="I409" i="3"/>
  <c r="I408" i="3"/>
  <c r="I407" i="3"/>
  <c r="I406" i="3"/>
  <c r="I405" i="3"/>
  <c r="I404" i="3"/>
  <c r="I403" i="3"/>
  <c r="I402" i="3"/>
  <c r="I401" i="3"/>
  <c r="I400" i="3"/>
  <c r="I399" i="3"/>
  <c r="I398" i="3"/>
  <c r="I397" i="3"/>
  <c r="I396" i="3"/>
  <c r="I395" i="3"/>
  <c r="I394" i="3"/>
  <c r="I393" i="3"/>
  <c r="I392" i="3"/>
  <c r="I391" i="3"/>
  <c r="I390" i="3"/>
  <c r="I389" i="3"/>
  <c r="I388" i="3"/>
  <c r="I387" i="3"/>
  <c r="I386" i="3"/>
  <c r="I385" i="3"/>
  <c r="I384" i="3"/>
  <c r="I383" i="3"/>
  <c r="F382" i="3"/>
  <c r="I382" i="3"/>
  <c r="F381" i="3"/>
  <c r="I381" i="3"/>
  <c r="F380" i="3"/>
  <c r="I380" i="3"/>
  <c r="F379" i="3"/>
  <c r="I379" i="3"/>
  <c r="F378" i="3"/>
  <c r="I378" i="3"/>
  <c r="F377" i="3"/>
  <c r="I377" i="3"/>
  <c r="F376" i="3"/>
  <c r="I376" i="3"/>
  <c r="F375" i="3"/>
  <c r="I375" i="3"/>
  <c r="F374" i="3"/>
  <c r="I374" i="3"/>
  <c r="F373" i="3"/>
  <c r="I373" i="3"/>
  <c r="F372" i="3"/>
  <c r="I372" i="3"/>
  <c r="F371" i="3"/>
  <c r="I371" i="3"/>
  <c r="F370" i="3"/>
  <c r="I370" i="3"/>
  <c r="F369" i="3"/>
  <c r="I369" i="3"/>
  <c r="F368" i="3"/>
  <c r="I368" i="3"/>
  <c r="F367" i="3"/>
  <c r="I367" i="3"/>
  <c r="F366" i="3"/>
  <c r="I366" i="3"/>
  <c r="F365" i="3"/>
  <c r="I365" i="3"/>
  <c r="F364" i="3"/>
  <c r="I364" i="3"/>
  <c r="F363" i="3"/>
  <c r="I363" i="3"/>
  <c r="F362" i="3"/>
  <c r="I362" i="3"/>
  <c r="F361" i="3"/>
  <c r="I361" i="3"/>
  <c r="F360" i="3"/>
  <c r="I360" i="3"/>
  <c r="F359" i="3"/>
  <c r="I359" i="3"/>
  <c r="F358" i="3"/>
  <c r="I358" i="3"/>
  <c r="F357" i="3"/>
  <c r="I357" i="3"/>
  <c r="F356" i="3"/>
  <c r="I356" i="3"/>
  <c r="F355" i="3"/>
  <c r="I355" i="3"/>
  <c r="F354" i="3"/>
  <c r="I354" i="3"/>
  <c r="F353" i="3"/>
  <c r="I353" i="3"/>
  <c r="F352" i="3"/>
  <c r="I352" i="3"/>
  <c r="F351" i="3"/>
  <c r="I351" i="3"/>
  <c r="F350" i="3"/>
  <c r="I350" i="3"/>
  <c r="F349" i="3"/>
  <c r="I349" i="3"/>
  <c r="F348" i="3"/>
  <c r="I348" i="3"/>
  <c r="F347" i="3"/>
  <c r="I347" i="3"/>
  <c r="F346" i="3"/>
  <c r="I346" i="3"/>
  <c r="F345" i="3"/>
  <c r="I345" i="3"/>
  <c r="F344" i="3"/>
  <c r="I344" i="3"/>
  <c r="F343" i="3"/>
  <c r="I343" i="3"/>
  <c r="F342" i="3"/>
  <c r="I342" i="3"/>
  <c r="F341" i="3"/>
  <c r="I341" i="3"/>
  <c r="F340" i="3"/>
  <c r="I340" i="3"/>
  <c r="F339" i="3"/>
  <c r="I339" i="3"/>
  <c r="F338" i="3"/>
  <c r="I338" i="3"/>
  <c r="F337" i="3"/>
  <c r="I337" i="3"/>
  <c r="F336" i="3"/>
  <c r="I336" i="3"/>
  <c r="F335" i="3"/>
  <c r="I335" i="3"/>
  <c r="F334" i="3"/>
  <c r="I334" i="3"/>
  <c r="F333" i="3"/>
  <c r="I333" i="3"/>
  <c r="F332" i="3"/>
  <c r="I332" i="3"/>
  <c r="F331" i="3"/>
  <c r="I331" i="3"/>
  <c r="F330" i="3"/>
  <c r="I330" i="3"/>
  <c r="F329" i="3"/>
  <c r="I329" i="3"/>
  <c r="F328" i="3"/>
  <c r="I328" i="3"/>
  <c r="F327" i="3"/>
  <c r="I327" i="3"/>
  <c r="F326" i="3"/>
  <c r="I326" i="3"/>
  <c r="F325" i="3"/>
  <c r="I325" i="3"/>
  <c r="F324" i="3"/>
  <c r="I324" i="3"/>
  <c r="F323" i="3"/>
  <c r="I323" i="3"/>
  <c r="F322" i="3"/>
  <c r="I322" i="3"/>
  <c r="F321" i="3"/>
  <c r="I321" i="3"/>
  <c r="F320" i="3"/>
  <c r="I320" i="3"/>
  <c r="F319" i="3"/>
  <c r="I319" i="3"/>
  <c r="F318" i="3"/>
  <c r="I318" i="3"/>
  <c r="F317" i="3"/>
  <c r="I317" i="3"/>
  <c r="F316" i="3"/>
  <c r="I316" i="3"/>
  <c r="F315" i="3"/>
  <c r="I315" i="3"/>
  <c r="F314" i="3"/>
  <c r="I314" i="3"/>
  <c r="F313" i="3"/>
  <c r="I313" i="3"/>
  <c r="F312" i="3"/>
  <c r="I312" i="3"/>
  <c r="F311" i="3"/>
  <c r="I311" i="3"/>
  <c r="F310" i="3"/>
  <c r="I310" i="3"/>
  <c r="F309" i="3"/>
  <c r="I309" i="3"/>
  <c r="F308" i="3"/>
  <c r="I308" i="3"/>
  <c r="F307" i="3"/>
  <c r="I307" i="3"/>
  <c r="F306" i="3"/>
  <c r="I306" i="3"/>
  <c r="F305" i="3"/>
  <c r="I305" i="3"/>
  <c r="F304" i="3"/>
  <c r="I304" i="3"/>
  <c r="F303" i="3"/>
  <c r="I303" i="3"/>
  <c r="F302" i="3"/>
  <c r="I302" i="3"/>
  <c r="F301" i="3"/>
  <c r="I301" i="3"/>
  <c r="F300" i="3"/>
  <c r="I300" i="3"/>
  <c r="F299" i="3"/>
  <c r="I299" i="3"/>
  <c r="F298" i="3"/>
  <c r="I298" i="3"/>
  <c r="F297" i="3"/>
  <c r="I297" i="3"/>
  <c r="F296" i="3"/>
  <c r="I296" i="3"/>
  <c r="F295" i="3"/>
  <c r="I295" i="3"/>
  <c r="F294" i="3"/>
  <c r="I294" i="3"/>
  <c r="F293" i="3"/>
  <c r="I293" i="3"/>
  <c r="F292" i="3"/>
  <c r="I292" i="3"/>
  <c r="F291" i="3"/>
  <c r="I291" i="3"/>
  <c r="F290" i="3"/>
  <c r="I290" i="3"/>
  <c r="F289" i="3"/>
  <c r="I289" i="3"/>
  <c r="F288" i="3"/>
  <c r="I288" i="3"/>
  <c r="F287" i="3"/>
  <c r="I287" i="3"/>
  <c r="F286" i="3"/>
  <c r="I286" i="3"/>
  <c r="F285" i="3"/>
  <c r="I285" i="3"/>
  <c r="F284" i="3"/>
  <c r="I284" i="3"/>
  <c r="F283" i="3"/>
  <c r="I283" i="3"/>
  <c r="F282" i="3"/>
  <c r="I282" i="3"/>
  <c r="F281" i="3"/>
  <c r="I281" i="3"/>
  <c r="F280" i="3"/>
  <c r="I280" i="3"/>
  <c r="F279" i="3"/>
  <c r="I279" i="3"/>
  <c r="F278" i="3"/>
  <c r="I278" i="3"/>
  <c r="F277" i="3"/>
  <c r="I277" i="3"/>
  <c r="F276" i="3"/>
  <c r="I276" i="3"/>
  <c r="F275" i="3"/>
  <c r="I275" i="3"/>
  <c r="F274" i="3"/>
  <c r="I274" i="3"/>
  <c r="F273" i="3"/>
  <c r="I273" i="3"/>
  <c r="F272" i="3"/>
  <c r="I272" i="3"/>
  <c r="F271" i="3"/>
  <c r="I271" i="3"/>
  <c r="F270" i="3"/>
  <c r="I270" i="3"/>
  <c r="F269" i="3"/>
  <c r="I269" i="3"/>
  <c r="F268" i="3"/>
  <c r="I268" i="3"/>
  <c r="F267" i="3"/>
  <c r="I267" i="3"/>
  <c r="F266" i="3"/>
  <c r="I266" i="3"/>
  <c r="F265" i="3"/>
  <c r="I265" i="3"/>
  <c r="F264" i="3"/>
  <c r="I264" i="3"/>
  <c r="F263" i="3"/>
  <c r="I263" i="3"/>
  <c r="F262" i="3"/>
  <c r="I262" i="3"/>
  <c r="F261" i="3"/>
  <c r="I261" i="3"/>
  <c r="F260" i="3"/>
  <c r="I260" i="3"/>
  <c r="F259" i="3"/>
  <c r="I259" i="3"/>
  <c r="F258" i="3"/>
  <c r="I258" i="3"/>
  <c r="F257" i="3"/>
  <c r="I257" i="3"/>
  <c r="F256" i="3"/>
  <c r="I256" i="3"/>
  <c r="F255" i="3"/>
  <c r="I255" i="3"/>
  <c r="F254" i="3"/>
  <c r="I254" i="3"/>
  <c r="F253" i="3"/>
  <c r="I253" i="3"/>
  <c r="F252" i="3"/>
  <c r="I252" i="3"/>
  <c r="F251" i="3"/>
  <c r="I251" i="3"/>
  <c r="F250" i="3"/>
  <c r="I250" i="3"/>
  <c r="F249" i="3"/>
  <c r="I249" i="3"/>
  <c r="F248" i="3"/>
  <c r="I248" i="3"/>
  <c r="F247" i="3"/>
  <c r="I247" i="3"/>
  <c r="F246" i="3"/>
  <c r="I246" i="3"/>
  <c r="F245" i="3"/>
  <c r="I245" i="3"/>
  <c r="F244" i="3"/>
  <c r="I244" i="3"/>
  <c r="F243" i="3"/>
  <c r="I243" i="3"/>
  <c r="F242" i="3"/>
  <c r="I242" i="3"/>
  <c r="F241" i="3"/>
  <c r="I241" i="3"/>
  <c r="F240" i="3"/>
  <c r="I240" i="3"/>
  <c r="F239" i="3"/>
  <c r="I239" i="3"/>
  <c r="F238" i="3"/>
  <c r="I238" i="3"/>
  <c r="F237" i="3"/>
  <c r="I237" i="3"/>
  <c r="F236" i="3"/>
  <c r="I236" i="3"/>
  <c r="F235" i="3"/>
  <c r="I235" i="3"/>
  <c r="F234" i="3"/>
  <c r="I234" i="3"/>
  <c r="F233" i="3"/>
  <c r="I233" i="3"/>
  <c r="F232" i="3"/>
  <c r="I232" i="3"/>
  <c r="F231" i="3"/>
  <c r="I231" i="3"/>
  <c r="F230" i="3"/>
  <c r="I230" i="3"/>
  <c r="F229" i="3"/>
  <c r="I229" i="3"/>
  <c r="F228" i="3"/>
  <c r="I228" i="3"/>
  <c r="F227" i="3"/>
  <c r="I227" i="3"/>
  <c r="F226" i="3"/>
  <c r="I226" i="3"/>
  <c r="F225" i="3"/>
  <c r="I225" i="3"/>
  <c r="F224" i="3"/>
  <c r="I224" i="3"/>
  <c r="F223" i="3"/>
  <c r="I223" i="3"/>
  <c r="F222" i="3"/>
  <c r="I222" i="3"/>
  <c r="F221" i="3"/>
  <c r="I221" i="3"/>
  <c r="F220" i="3"/>
  <c r="I220" i="3"/>
  <c r="F219" i="3"/>
  <c r="I219" i="3"/>
  <c r="F218" i="3"/>
  <c r="I218" i="3"/>
  <c r="F217" i="3"/>
  <c r="I217" i="3"/>
  <c r="F216" i="3"/>
  <c r="I216" i="3"/>
  <c r="F215" i="3"/>
  <c r="I215" i="3"/>
  <c r="F214" i="3"/>
  <c r="I214" i="3"/>
  <c r="F213" i="3"/>
  <c r="I213" i="3"/>
  <c r="F212" i="3"/>
  <c r="I212" i="3"/>
  <c r="F211" i="3"/>
  <c r="I211" i="3"/>
  <c r="F210" i="3"/>
  <c r="I210" i="3"/>
  <c r="F209" i="3"/>
  <c r="I209" i="3"/>
  <c r="F208" i="3"/>
  <c r="I208" i="3"/>
  <c r="F207" i="3"/>
  <c r="I207" i="3"/>
  <c r="F206" i="3"/>
  <c r="I206" i="3"/>
  <c r="F205" i="3"/>
  <c r="I205" i="3"/>
  <c r="F204" i="3"/>
  <c r="I204" i="3"/>
  <c r="F203" i="3"/>
  <c r="I203" i="3"/>
  <c r="F202" i="3"/>
  <c r="I202" i="3"/>
  <c r="F201" i="3"/>
  <c r="I201" i="3"/>
  <c r="F200" i="3"/>
  <c r="I200" i="3"/>
  <c r="F199" i="3"/>
  <c r="I199" i="3"/>
  <c r="F198" i="3"/>
  <c r="I198" i="3"/>
  <c r="F197" i="3"/>
  <c r="I197" i="3"/>
  <c r="F196" i="3"/>
  <c r="I196" i="3"/>
  <c r="F195" i="3"/>
  <c r="I195" i="3"/>
  <c r="F194" i="3"/>
  <c r="I194" i="3"/>
  <c r="F193" i="3"/>
  <c r="I193" i="3"/>
  <c r="F192" i="3"/>
  <c r="I192" i="3"/>
  <c r="F191" i="3"/>
  <c r="I191" i="3"/>
  <c r="F190" i="3"/>
  <c r="I190" i="3"/>
  <c r="F189" i="3"/>
  <c r="I189" i="3"/>
  <c r="F188" i="3"/>
  <c r="I188" i="3"/>
  <c r="F187" i="3"/>
  <c r="I187" i="3"/>
  <c r="F186" i="3"/>
  <c r="I186" i="3"/>
  <c r="F185" i="3"/>
  <c r="I185" i="3"/>
  <c r="F184" i="3"/>
  <c r="I184" i="3"/>
  <c r="F183" i="3"/>
  <c r="I183" i="3"/>
  <c r="F182" i="3"/>
  <c r="I182" i="3"/>
  <c r="F181" i="3"/>
  <c r="I181" i="3"/>
  <c r="F180" i="3"/>
  <c r="I180" i="3"/>
  <c r="F179" i="3"/>
  <c r="I179" i="3"/>
  <c r="F178" i="3"/>
  <c r="I178" i="3"/>
  <c r="F177" i="3"/>
  <c r="I177" i="3"/>
  <c r="F176" i="3"/>
  <c r="I176" i="3"/>
  <c r="F175" i="3"/>
  <c r="I175" i="3"/>
  <c r="F174" i="3"/>
  <c r="I174" i="3"/>
  <c r="F173" i="3"/>
  <c r="I173" i="3"/>
  <c r="F172" i="3"/>
  <c r="I172" i="3"/>
  <c r="F171" i="3"/>
  <c r="I171" i="3"/>
  <c r="F170" i="3"/>
  <c r="I170" i="3"/>
  <c r="F169" i="3"/>
  <c r="I169" i="3"/>
  <c r="F168" i="3"/>
  <c r="I168" i="3"/>
  <c r="F167" i="3"/>
  <c r="I167" i="3"/>
  <c r="F166" i="3"/>
  <c r="I166" i="3"/>
  <c r="F165" i="3"/>
  <c r="I165" i="3"/>
  <c r="F164" i="3"/>
  <c r="I164" i="3"/>
  <c r="F163" i="3"/>
  <c r="I163" i="3"/>
  <c r="F162" i="3"/>
  <c r="I162" i="3"/>
  <c r="F161" i="3"/>
  <c r="I161" i="3"/>
  <c r="F160" i="3"/>
  <c r="I160" i="3"/>
  <c r="F159" i="3"/>
  <c r="I159" i="3"/>
  <c r="F158" i="3"/>
  <c r="I158" i="3"/>
  <c r="F157" i="3"/>
  <c r="I157" i="3"/>
  <c r="F156" i="3"/>
  <c r="I156" i="3"/>
  <c r="F155" i="3"/>
  <c r="I155" i="3"/>
  <c r="F154" i="3"/>
  <c r="I154" i="3"/>
  <c r="F153" i="3"/>
  <c r="I153" i="3"/>
  <c r="F152" i="3"/>
  <c r="I152" i="3"/>
  <c r="F151" i="3"/>
  <c r="I151" i="3"/>
  <c r="F150" i="3"/>
  <c r="I150" i="3"/>
  <c r="F149" i="3"/>
  <c r="I149" i="3"/>
  <c r="F148" i="3"/>
  <c r="I148" i="3"/>
  <c r="F147" i="3"/>
  <c r="I147" i="3"/>
  <c r="F146" i="3"/>
  <c r="I146" i="3"/>
  <c r="F145" i="3"/>
  <c r="I145" i="3"/>
  <c r="F144" i="3"/>
  <c r="I144" i="3"/>
  <c r="F143" i="3"/>
  <c r="I143" i="3"/>
  <c r="F142" i="3"/>
  <c r="I142" i="3"/>
  <c r="F141" i="3"/>
  <c r="I141" i="3"/>
  <c r="F140" i="3"/>
  <c r="I140" i="3"/>
  <c r="F139" i="3"/>
  <c r="I139" i="3"/>
  <c r="F138" i="3"/>
  <c r="I138" i="3"/>
  <c r="F137" i="3"/>
  <c r="I137" i="3"/>
  <c r="F136" i="3"/>
  <c r="I136" i="3"/>
  <c r="F135" i="3"/>
  <c r="I135" i="3"/>
  <c r="F134" i="3"/>
  <c r="I134" i="3"/>
  <c r="F133" i="3"/>
  <c r="I133" i="3"/>
  <c r="F132" i="3"/>
  <c r="I132" i="3"/>
  <c r="F131" i="3"/>
  <c r="I131" i="3"/>
  <c r="F130" i="3"/>
  <c r="I130" i="3"/>
  <c r="F129" i="3"/>
  <c r="I129" i="3"/>
  <c r="F128" i="3"/>
  <c r="I128" i="3"/>
  <c r="F127" i="3"/>
  <c r="I127" i="3"/>
  <c r="F126" i="3"/>
  <c r="I126" i="3"/>
  <c r="F125" i="3"/>
  <c r="I125" i="3"/>
  <c r="F124" i="3"/>
  <c r="I124" i="3"/>
  <c r="F123" i="3"/>
  <c r="I123" i="3"/>
  <c r="F122" i="3"/>
  <c r="I122" i="3"/>
  <c r="F121" i="3"/>
  <c r="I121" i="3"/>
  <c r="F120" i="3"/>
  <c r="I120" i="3"/>
  <c r="F119" i="3"/>
  <c r="I119" i="3"/>
  <c r="F118" i="3"/>
  <c r="I118" i="3"/>
  <c r="F117" i="3"/>
  <c r="I117" i="3"/>
  <c r="F116" i="3"/>
  <c r="I116" i="3"/>
  <c r="F115" i="3"/>
  <c r="I115" i="3"/>
  <c r="F114" i="3"/>
  <c r="I114" i="3"/>
  <c r="F113" i="3"/>
  <c r="I113" i="3"/>
  <c r="F112" i="3"/>
  <c r="I112" i="3"/>
  <c r="F111" i="3"/>
  <c r="I111" i="3"/>
  <c r="F110" i="3"/>
  <c r="I110" i="3"/>
  <c r="F109" i="3"/>
  <c r="I109" i="3"/>
  <c r="F108" i="3"/>
  <c r="I108" i="3"/>
  <c r="F107" i="3"/>
  <c r="I107" i="3"/>
  <c r="F106" i="3"/>
  <c r="I106" i="3"/>
  <c r="F105" i="3"/>
  <c r="I105" i="3"/>
  <c r="F104" i="3"/>
  <c r="I104" i="3"/>
  <c r="F103" i="3"/>
  <c r="I103" i="3"/>
  <c r="F102" i="3"/>
  <c r="I102" i="3"/>
  <c r="F101" i="3"/>
  <c r="I101" i="3"/>
  <c r="F100" i="3"/>
  <c r="I100" i="3"/>
  <c r="F99" i="3"/>
  <c r="I99" i="3"/>
  <c r="F98" i="3"/>
  <c r="I98" i="3"/>
  <c r="F97" i="3"/>
  <c r="I97" i="3"/>
  <c r="F96" i="3"/>
  <c r="I96" i="3"/>
  <c r="F95" i="3"/>
  <c r="I95" i="3"/>
  <c r="F94" i="3"/>
  <c r="I94" i="3"/>
  <c r="F93" i="3"/>
  <c r="I93" i="3"/>
  <c r="F92" i="3"/>
  <c r="I92" i="3"/>
  <c r="F91" i="3"/>
  <c r="I91" i="3"/>
  <c r="F90" i="3"/>
  <c r="I90" i="3"/>
  <c r="F89" i="3"/>
  <c r="I89" i="3"/>
  <c r="F88" i="3"/>
  <c r="I88" i="3"/>
  <c r="F87" i="3"/>
  <c r="I87" i="3"/>
  <c r="F86" i="3"/>
  <c r="I86" i="3"/>
  <c r="F85" i="3"/>
  <c r="I85" i="3"/>
  <c r="F84" i="3"/>
  <c r="I84" i="3"/>
  <c r="F83" i="3"/>
  <c r="I83" i="3"/>
  <c r="F82" i="3"/>
  <c r="I82" i="3"/>
  <c r="F81" i="3"/>
  <c r="I81" i="3"/>
  <c r="F80" i="3"/>
  <c r="I80" i="3"/>
  <c r="F79" i="3"/>
  <c r="I79" i="3"/>
  <c r="F78" i="3"/>
  <c r="I78" i="3"/>
  <c r="F77" i="3"/>
  <c r="I77" i="3"/>
  <c r="F76" i="3"/>
  <c r="I76" i="3"/>
  <c r="F75" i="3"/>
  <c r="I75" i="3"/>
  <c r="F74" i="3"/>
  <c r="I74" i="3"/>
  <c r="F73" i="3"/>
  <c r="I73" i="3"/>
  <c r="F72" i="3"/>
  <c r="I72" i="3"/>
  <c r="F71" i="3"/>
  <c r="I71" i="3"/>
  <c r="F70" i="3"/>
  <c r="I70" i="3"/>
  <c r="F69" i="3"/>
  <c r="I69" i="3"/>
  <c r="F68" i="3"/>
  <c r="I68" i="3"/>
  <c r="F67" i="3"/>
  <c r="I67" i="3"/>
  <c r="F66" i="3"/>
  <c r="I66" i="3"/>
  <c r="F65" i="3"/>
  <c r="I65" i="3"/>
  <c r="F64" i="3"/>
  <c r="I64" i="3"/>
  <c r="F63" i="3"/>
  <c r="I63" i="3"/>
  <c r="F62" i="3"/>
  <c r="I62" i="3"/>
  <c r="F61" i="3"/>
  <c r="I61" i="3"/>
  <c r="F60" i="3"/>
  <c r="I60" i="3"/>
  <c r="F59" i="3"/>
  <c r="I59" i="3"/>
  <c r="F58" i="3"/>
  <c r="I58" i="3"/>
  <c r="F57" i="3"/>
  <c r="I57" i="3"/>
  <c r="F56" i="3"/>
  <c r="I56" i="3"/>
  <c r="F55" i="3"/>
  <c r="I55" i="3"/>
  <c r="F54" i="3"/>
  <c r="I54" i="3"/>
  <c r="F53" i="3"/>
  <c r="I53" i="3"/>
  <c r="F52" i="3"/>
  <c r="I52" i="3"/>
  <c r="F51" i="3"/>
  <c r="I51" i="3"/>
  <c r="F50" i="3"/>
  <c r="I50" i="3"/>
  <c r="F49" i="3"/>
  <c r="I49" i="3"/>
  <c r="F48" i="3"/>
  <c r="I48" i="3"/>
  <c r="F47" i="3"/>
  <c r="I47" i="3"/>
  <c r="F46" i="3"/>
  <c r="I46" i="3"/>
  <c r="F45" i="3"/>
  <c r="I45" i="3"/>
  <c r="F44" i="3"/>
  <c r="I44" i="3"/>
  <c r="F43" i="3"/>
  <c r="I43" i="3"/>
  <c r="F42" i="3"/>
  <c r="I42" i="3"/>
  <c r="F41" i="3"/>
  <c r="I41" i="3"/>
  <c r="F40" i="3"/>
  <c r="I40" i="3"/>
  <c r="F39" i="3"/>
  <c r="I39" i="3"/>
  <c r="F38" i="3"/>
  <c r="I38" i="3"/>
  <c r="F37" i="3"/>
  <c r="I37" i="3"/>
  <c r="F36" i="3"/>
  <c r="I36" i="3"/>
  <c r="F35" i="3"/>
  <c r="I35" i="3"/>
  <c r="F34" i="3"/>
  <c r="I34" i="3"/>
  <c r="F33" i="3"/>
  <c r="I33" i="3"/>
  <c r="F32" i="3"/>
  <c r="I32" i="3"/>
  <c r="F31" i="3"/>
  <c r="I31" i="3"/>
  <c r="F30" i="3"/>
  <c r="I30" i="3"/>
  <c r="F29" i="3"/>
  <c r="I29" i="3"/>
  <c r="F28" i="3"/>
  <c r="I28" i="3"/>
  <c r="F27" i="3"/>
  <c r="I27" i="3"/>
  <c r="F26" i="3"/>
  <c r="I26" i="3"/>
  <c r="F25" i="3"/>
  <c r="I25" i="3"/>
  <c r="F24" i="3"/>
  <c r="I24" i="3"/>
  <c r="F23" i="3"/>
  <c r="I23" i="3"/>
  <c r="F22" i="3"/>
  <c r="I22" i="3"/>
  <c r="F21" i="3"/>
  <c r="I21" i="3"/>
  <c r="F20" i="3"/>
  <c r="I20" i="3"/>
  <c r="F19" i="3"/>
  <c r="I19" i="3"/>
  <c r="F18" i="3"/>
  <c r="I18" i="3"/>
  <c r="F17" i="3"/>
  <c r="I17" i="3"/>
  <c r="F16" i="3"/>
  <c r="I16" i="3"/>
  <c r="F15" i="3"/>
  <c r="I15" i="3"/>
  <c r="F14" i="3"/>
  <c r="I14" i="3"/>
  <c r="F13" i="3"/>
  <c r="I13" i="3"/>
  <c r="F12" i="3"/>
  <c r="I12" i="3"/>
  <c r="F11" i="3"/>
  <c r="I11" i="3"/>
  <c r="F10" i="3"/>
  <c r="I10" i="3"/>
  <c r="F9" i="3"/>
  <c r="I9" i="3"/>
  <c r="F8" i="3"/>
  <c r="I8" i="3"/>
  <c r="F7" i="3"/>
  <c r="I7" i="3"/>
  <c r="F6" i="3"/>
  <c r="I6" i="3"/>
  <c r="F5" i="3"/>
  <c r="I5" i="3"/>
  <c r="F4" i="3"/>
  <c r="I4" i="3"/>
  <c r="F3" i="3"/>
  <c r="I3" i="3"/>
  <c r="F2" i="3"/>
  <c r="I2" i="3"/>
  <c r="B152" i="2"/>
  <c r="B153" i="2"/>
  <c r="B154" i="2"/>
  <c r="B155" i="2"/>
  <c r="E152" i="2"/>
  <c r="J151" i="2"/>
  <c r="L151" i="2"/>
  <c r="D152" i="2"/>
  <c r="G152" i="2"/>
  <c r="H152" i="2"/>
  <c r="I152" i="2"/>
  <c r="E153" i="2"/>
  <c r="G153" i="2"/>
  <c r="H153" i="2"/>
  <c r="J152" i="2"/>
  <c r="K152" i="2"/>
  <c r="L152" i="2"/>
  <c r="M152" i="2"/>
  <c r="D153" i="2"/>
  <c r="I153" i="2"/>
  <c r="E154" i="2"/>
  <c r="G154" i="2"/>
  <c r="H154" i="2"/>
  <c r="J153" i="2"/>
  <c r="K153" i="2"/>
  <c r="L153" i="2"/>
  <c r="M153" i="2"/>
  <c r="D154" i="2"/>
  <c r="I154" i="2"/>
  <c r="E155" i="2"/>
  <c r="G155" i="2"/>
  <c r="H155" i="2"/>
  <c r="J154" i="2"/>
  <c r="K154" i="2"/>
  <c r="L154" i="2"/>
  <c r="M154" i="2"/>
  <c r="D155" i="2"/>
  <c r="I155" i="2"/>
  <c r="E156" i="2"/>
  <c r="J155" i="2"/>
  <c r="K155" i="2"/>
  <c r="L155" i="2"/>
  <c r="M155" i="2"/>
  <c r="B156" i="2"/>
  <c r="D156" i="2"/>
  <c r="G156" i="2"/>
  <c r="H156" i="2"/>
  <c r="I156" i="2"/>
  <c r="E157" i="2"/>
  <c r="B157" i="2"/>
  <c r="G157" i="2"/>
  <c r="H157" i="2"/>
  <c r="J156" i="2"/>
  <c r="K156" i="2"/>
  <c r="L156" i="2"/>
  <c r="M156" i="2"/>
  <c r="D157" i="2"/>
  <c r="I157" i="2"/>
  <c r="E158" i="2"/>
  <c r="B158" i="2"/>
  <c r="G158" i="2"/>
  <c r="H158" i="2"/>
  <c r="J157" i="2"/>
  <c r="K157" i="2"/>
  <c r="L157" i="2"/>
  <c r="M157" i="2"/>
  <c r="D158" i="2"/>
  <c r="I158" i="2"/>
  <c r="E159" i="2"/>
  <c r="B159" i="2"/>
  <c r="G159" i="2"/>
  <c r="H159" i="2"/>
  <c r="J158" i="2"/>
  <c r="K158" i="2"/>
  <c r="L158" i="2"/>
  <c r="M158" i="2"/>
  <c r="D159" i="2"/>
  <c r="I159" i="2"/>
  <c r="E160" i="2"/>
  <c r="J159" i="2"/>
  <c r="K159" i="2"/>
  <c r="L159" i="2"/>
  <c r="M159" i="2"/>
  <c r="B160" i="2"/>
  <c r="D160" i="2"/>
  <c r="G160" i="2"/>
  <c r="H160" i="2"/>
  <c r="I160" i="2"/>
  <c r="E161" i="2"/>
  <c r="B161" i="2"/>
  <c r="G161" i="2"/>
  <c r="H161" i="2"/>
  <c r="J160" i="2"/>
  <c r="L160" i="2"/>
  <c r="M160" i="2"/>
  <c r="D161" i="2"/>
  <c r="I161" i="2"/>
  <c r="E162" i="2"/>
  <c r="B162" i="2"/>
  <c r="G162" i="2"/>
  <c r="H162" i="2"/>
  <c r="J161" i="2"/>
  <c r="L161" i="2"/>
  <c r="M161" i="2"/>
  <c r="D162" i="2"/>
  <c r="I162" i="2"/>
  <c r="E163" i="2"/>
  <c r="B163" i="2"/>
  <c r="G163" i="2"/>
  <c r="H163" i="2"/>
  <c r="J162" i="2"/>
  <c r="L162" i="2"/>
  <c r="M162" i="2"/>
  <c r="D163" i="2"/>
  <c r="I163" i="2"/>
  <c r="E164" i="2"/>
  <c r="B164" i="2"/>
  <c r="G164" i="2"/>
  <c r="H164" i="2"/>
  <c r="J163" i="2"/>
  <c r="L163" i="2"/>
  <c r="M163" i="2"/>
  <c r="D164" i="2"/>
  <c r="I164" i="2"/>
  <c r="E165" i="2"/>
  <c r="B165" i="2"/>
  <c r="G165" i="2"/>
  <c r="H165" i="2"/>
  <c r="J164" i="2"/>
  <c r="L164" i="2"/>
  <c r="M164" i="2"/>
  <c r="D165" i="2"/>
  <c r="I165" i="2"/>
  <c r="E166" i="2"/>
  <c r="B166" i="2"/>
  <c r="G166" i="2"/>
  <c r="H166" i="2"/>
  <c r="J165" i="2"/>
  <c r="L165" i="2"/>
  <c r="M165" i="2"/>
  <c r="D166" i="2"/>
  <c r="I166" i="2"/>
  <c r="E167" i="2"/>
  <c r="B167" i="2"/>
  <c r="G167" i="2"/>
  <c r="H167" i="2"/>
  <c r="J166" i="2"/>
  <c r="L166" i="2"/>
  <c r="M166" i="2"/>
  <c r="D167" i="2"/>
  <c r="I167" i="2"/>
  <c r="E168" i="2"/>
  <c r="B168" i="2"/>
  <c r="G168" i="2"/>
  <c r="H168" i="2"/>
  <c r="J167" i="2"/>
  <c r="L167" i="2"/>
  <c r="M167" i="2"/>
  <c r="D168" i="2"/>
  <c r="I168" i="2"/>
  <c r="E169" i="2"/>
  <c r="B169" i="2"/>
  <c r="G169" i="2"/>
  <c r="H169" i="2"/>
  <c r="J168" i="2"/>
  <c r="L168" i="2"/>
  <c r="M168" i="2"/>
  <c r="D169" i="2"/>
  <c r="I169" i="2"/>
  <c r="E170" i="2"/>
  <c r="B170" i="2"/>
  <c r="G170" i="2"/>
  <c r="H170" i="2"/>
  <c r="J169" i="2"/>
  <c r="L169" i="2"/>
  <c r="M169" i="2"/>
  <c r="D170" i="2"/>
  <c r="I170" i="2"/>
  <c r="E171" i="2"/>
  <c r="B171" i="2"/>
  <c r="G171" i="2"/>
  <c r="H171" i="2"/>
  <c r="J170" i="2"/>
  <c r="L170" i="2"/>
  <c r="M170" i="2"/>
  <c r="D171" i="2"/>
  <c r="I171" i="2"/>
  <c r="E172" i="2"/>
  <c r="B172" i="2"/>
  <c r="G172" i="2"/>
  <c r="H172" i="2"/>
  <c r="J171" i="2"/>
  <c r="L171" i="2"/>
  <c r="M171" i="2"/>
  <c r="D172" i="2"/>
  <c r="I172" i="2"/>
  <c r="E173" i="2"/>
  <c r="B173" i="2"/>
  <c r="G173" i="2"/>
  <c r="H173" i="2"/>
  <c r="J172" i="2"/>
  <c r="L172" i="2"/>
  <c r="M172" i="2"/>
  <c r="D173" i="2"/>
  <c r="I173" i="2"/>
  <c r="E174" i="2"/>
  <c r="B174" i="2"/>
  <c r="G174" i="2"/>
  <c r="H174" i="2"/>
  <c r="J173" i="2"/>
  <c r="L173" i="2"/>
  <c r="M173" i="2"/>
  <c r="D174" i="2"/>
  <c r="I174" i="2"/>
  <c r="E175" i="2"/>
  <c r="B175" i="2"/>
  <c r="G175" i="2"/>
  <c r="H175" i="2"/>
  <c r="J174" i="2"/>
  <c r="L174" i="2"/>
  <c r="M174" i="2"/>
  <c r="D175" i="2"/>
  <c r="I175" i="2"/>
  <c r="E176" i="2"/>
  <c r="B176" i="2"/>
  <c r="G176" i="2"/>
  <c r="H176" i="2"/>
  <c r="J175" i="2"/>
  <c r="L175" i="2"/>
  <c r="M175" i="2"/>
  <c r="D176" i="2"/>
  <c r="I176" i="2"/>
  <c r="E177" i="2"/>
  <c r="B177" i="2"/>
  <c r="G177" i="2"/>
  <c r="H177" i="2"/>
  <c r="J176" i="2"/>
  <c r="L176" i="2"/>
  <c r="M176" i="2"/>
  <c r="D177" i="2"/>
  <c r="I177" i="2"/>
  <c r="E178" i="2"/>
  <c r="B178" i="2"/>
  <c r="G178" i="2"/>
  <c r="H178" i="2"/>
  <c r="J177" i="2"/>
  <c r="L177" i="2"/>
  <c r="M177" i="2"/>
  <c r="D178" i="2"/>
  <c r="I178" i="2"/>
  <c r="E179" i="2"/>
  <c r="B179" i="2"/>
  <c r="G179" i="2"/>
  <c r="H179" i="2"/>
  <c r="J178" i="2"/>
  <c r="L178" i="2"/>
  <c r="M178" i="2"/>
  <c r="D179" i="2"/>
  <c r="I179" i="2"/>
  <c r="E180" i="2"/>
  <c r="B180" i="2"/>
  <c r="G180" i="2"/>
  <c r="H180" i="2"/>
  <c r="J179" i="2"/>
  <c r="L179" i="2"/>
  <c r="M179" i="2"/>
  <c r="D180" i="2"/>
  <c r="I180" i="2"/>
  <c r="E181" i="2"/>
  <c r="B181" i="2"/>
  <c r="G181" i="2"/>
  <c r="H181" i="2"/>
  <c r="J180" i="2"/>
  <c r="L180" i="2"/>
  <c r="M180" i="2"/>
  <c r="D181" i="2"/>
  <c r="I181" i="2"/>
  <c r="E182" i="2"/>
  <c r="B182" i="2"/>
  <c r="G182" i="2"/>
  <c r="H182" i="2"/>
  <c r="J181" i="2"/>
  <c r="L181" i="2"/>
  <c r="M181" i="2"/>
  <c r="D182" i="2"/>
  <c r="I182" i="2"/>
  <c r="E183" i="2"/>
  <c r="B183" i="2"/>
  <c r="G183" i="2"/>
  <c r="H183" i="2"/>
  <c r="J182" i="2"/>
  <c r="L182" i="2"/>
  <c r="M182" i="2"/>
  <c r="D183" i="2"/>
  <c r="I183" i="2"/>
  <c r="E184" i="2"/>
  <c r="B184" i="2"/>
  <c r="G184" i="2"/>
  <c r="H184" i="2"/>
  <c r="J183" i="2"/>
  <c r="L183" i="2"/>
  <c r="M183" i="2"/>
  <c r="D184" i="2"/>
  <c r="I184" i="2"/>
  <c r="E185" i="2"/>
  <c r="B185" i="2"/>
  <c r="G185" i="2"/>
  <c r="H185" i="2"/>
  <c r="J184" i="2"/>
  <c r="L184" i="2"/>
  <c r="M184" i="2"/>
  <c r="D185" i="2"/>
  <c r="I185" i="2"/>
  <c r="E186" i="2"/>
  <c r="J185" i="2"/>
  <c r="L185" i="2"/>
  <c r="M185" i="2"/>
  <c r="B186" i="2"/>
  <c r="D186" i="2"/>
  <c r="G186" i="2"/>
  <c r="H186" i="2"/>
  <c r="I186" i="2"/>
  <c r="E187" i="2"/>
  <c r="B187" i="2"/>
  <c r="G187" i="2"/>
  <c r="H187" i="2"/>
  <c r="J186" i="2"/>
  <c r="L186" i="2"/>
  <c r="M186" i="2"/>
  <c r="D187" i="2"/>
  <c r="I187" i="2"/>
  <c r="E188" i="2"/>
  <c r="B188" i="2"/>
  <c r="G188" i="2"/>
  <c r="H188" i="2"/>
  <c r="J187" i="2"/>
  <c r="L187" i="2"/>
  <c r="M187" i="2"/>
  <c r="D188" i="2"/>
  <c r="I188" i="2"/>
  <c r="E189" i="2"/>
  <c r="B189" i="2"/>
  <c r="G189" i="2"/>
  <c r="H189" i="2"/>
  <c r="J188" i="2"/>
  <c r="L188" i="2"/>
  <c r="M188" i="2"/>
  <c r="D189" i="2"/>
  <c r="I189" i="2"/>
  <c r="E190" i="2"/>
  <c r="B190" i="2"/>
  <c r="G190" i="2"/>
  <c r="H190" i="2"/>
  <c r="J189" i="2"/>
  <c r="L189" i="2"/>
  <c r="M189" i="2"/>
  <c r="D190" i="2"/>
  <c r="I190" i="2"/>
  <c r="E191" i="2"/>
  <c r="B191" i="2"/>
  <c r="G191" i="2"/>
  <c r="H191" i="2"/>
  <c r="J190" i="2"/>
  <c r="L190" i="2"/>
  <c r="M190" i="2"/>
  <c r="D191" i="2"/>
  <c r="I191" i="2"/>
  <c r="E192" i="2"/>
  <c r="B192" i="2"/>
  <c r="G192" i="2"/>
  <c r="H192" i="2"/>
  <c r="J191" i="2"/>
  <c r="L191" i="2"/>
  <c r="M191" i="2"/>
  <c r="D192" i="2"/>
  <c r="I192" i="2"/>
  <c r="E193" i="2"/>
  <c r="B193" i="2"/>
  <c r="G193" i="2"/>
  <c r="H193" i="2"/>
  <c r="J192" i="2"/>
  <c r="L192" i="2"/>
  <c r="M192" i="2"/>
  <c r="D193" i="2"/>
  <c r="I193" i="2"/>
  <c r="E194" i="2"/>
  <c r="B194" i="2"/>
  <c r="G194" i="2"/>
  <c r="H194" i="2"/>
  <c r="J193" i="2"/>
  <c r="L193" i="2"/>
  <c r="M193" i="2"/>
  <c r="D194" i="2"/>
  <c r="I194" i="2"/>
  <c r="E195" i="2"/>
  <c r="B195" i="2"/>
  <c r="G195" i="2"/>
  <c r="H195" i="2"/>
  <c r="J194" i="2"/>
  <c r="L194" i="2"/>
  <c r="M194" i="2"/>
  <c r="D195" i="2"/>
  <c r="I195" i="2"/>
  <c r="E196" i="2"/>
  <c r="B196" i="2"/>
  <c r="G196" i="2"/>
  <c r="H196" i="2"/>
  <c r="J195" i="2"/>
  <c r="L195" i="2"/>
  <c r="M195" i="2"/>
  <c r="D196" i="2"/>
  <c r="I196" i="2"/>
  <c r="E197" i="2"/>
  <c r="B197" i="2"/>
  <c r="G197" i="2"/>
  <c r="H197" i="2"/>
  <c r="J196" i="2"/>
  <c r="L196" i="2"/>
  <c r="M196" i="2"/>
  <c r="D197" i="2"/>
  <c r="I197" i="2"/>
  <c r="E198" i="2"/>
  <c r="B198" i="2"/>
  <c r="G198" i="2"/>
  <c r="H198" i="2"/>
  <c r="J197" i="2"/>
  <c r="L197" i="2"/>
  <c r="M197" i="2"/>
  <c r="D198" i="2"/>
  <c r="I198" i="2"/>
  <c r="E199" i="2"/>
  <c r="B199" i="2"/>
  <c r="G199" i="2"/>
  <c r="H199" i="2"/>
  <c r="J198" i="2"/>
  <c r="L198" i="2"/>
  <c r="M198" i="2"/>
  <c r="D199" i="2"/>
  <c r="I199" i="2"/>
  <c r="E200" i="2"/>
  <c r="B200" i="2"/>
  <c r="G200" i="2"/>
  <c r="H200" i="2"/>
  <c r="J199" i="2"/>
  <c r="L199" i="2"/>
  <c r="M199" i="2"/>
  <c r="D200" i="2"/>
  <c r="I200" i="2"/>
  <c r="E201" i="2"/>
  <c r="B201" i="2"/>
  <c r="G201" i="2"/>
  <c r="H201" i="2"/>
  <c r="J200" i="2"/>
  <c r="L200" i="2"/>
  <c r="M200" i="2"/>
  <c r="D201" i="2"/>
  <c r="I201" i="2"/>
  <c r="E202" i="2"/>
  <c r="B202" i="2"/>
  <c r="G202" i="2"/>
  <c r="H202" i="2"/>
  <c r="J201" i="2"/>
  <c r="L201" i="2"/>
  <c r="M201" i="2"/>
  <c r="D202" i="2"/>
  <c r="I202" i="2"/>
  <c r="E203" i="2"/>
  <c r="B203" i="2"/>
  <c r="G203" i="2"/>
  <c r="H203" i="2"/>
  <c r="J202" i="2"/>
  <c r="L202" i="2"/>
  <c r="M202" i="2"/>
  <c r="D203" i="2"/>
  <c r="I203" i="2"/>
  <c r="E204" i="2"/>
  <c r="B204" i="2"/>
  <c r="G204" i="2"/>
  <c r="H204" i="2"/>
  <c r="J203" i="2"/>
  <c r="L203" i="2"/>
  <c r="M203" i="2"/>
  <c r="D204" i="2"/>
  <c r="I204" i="2"/>
  <c r="E205" i="2"/>
  <c r="B205" i="2"/>
  <c r="G205" i="2"/>
  <c r="H205" i="2"/>
  <c r="J204" i="2"/>
  <c r="L204" i="2"/>
  <c r="M204" i="2"/>
  <c r="D205" i="2"/>
  <c r="I205" i="2"/>
  <c r="E206" i="2"/>
  <c r="B206" i="2"/>
  <c r="G206" i="2"/>
  <c r="H206" i="2"/>
  <c r="J205" i="2"/>
  <c r="L205" i="2"/>
  <c r="M205" i="2"/>
  <c r="D206" i="2"/>
  <c r="I206" i="2"/>
  <c r="E207" i="2"/>
  <c r="B207" i="2"/>
  <c r="G207" i="2"/>
  <c r="H207" i="2"/>
  <c r="J206" i="2"/>
  <c r="L206" i="2"/>
  <c r="M206" i="2"/>
  <c r="D207" i="2"/>
  <c r="I207" i="2"/>
  <c r="E208" i="2"/>
  <c r="B208" i="2"/>
  <c r="G208" i="2"/>
  <c r="H208" i="2"/>
  <c r="J207" i="2"/>
  <c r="L207" i="2"/>
  <c r="M207" i="2"/>
  <c r="D208" i="2"/>
  <c r="I208" i="2"/>
  <c r="E209" i="2"/>
  <c r="B209" i="2"/>
  <c r="G209" i="2"/>
  <c r="H209" i="2"/>
  <c r="J208" i="2"/>
  <c r="L208" i="2"/>
  <c r="M208" i="2"/>
  <c r="D209" i="2"/>
  <c r="I209" i="2"/>
  <c r="E210" i="2"/>
  <c r="B210" i="2"/>
  <c r="G210" i="2"/>
  <c r="H210" i="2"/>
  <c r="J209" i="2"/>
  <c r="L209" i="2"/>
  <c r="M209" i="2"/>
  <c r="D210" i="2"/>
  <c r="I210" i="2"/>
  <c r="E211" i="2"/>
  <c r="B211" i="2"/>
  <c r="G211" i="2"/>
  <c r="H211" i="2"/>
  <c r="J210" i="2"/>
  <c r="L210" i="2"/>
  <c r="M210" i="2"/>
  <c r="D211" i="2"/>
  <c r="I211" i="2"/>
  <c r="E212" i="2"/>
  <c r="J211" i="2"/>
  <c r="L211" i="2"/>
  <c r="M211" i="2"/>
  <c r="B212" i="2"/>
  <c r="D212" i="2"/>
  <c r="G212" i="2"/>
  <c r="H212" i="2"/>
  <c r="I212" i="2"/>
  <c r="E213" i="2"/>
  <c r="B213" i="2"/>
  <c r="G213" i="2"/>
  <c r="H213" i="2"/>
  <c r="J212" i="2"/>
  <c r="L212" i="2"/>
  <c r="M212" i="2"/>
  <c r="D213" i="2"/>
  <c r="I213" i="2"/>
  <c r="E214" i="2"/>
  <c r="B214" i="2"/>
  <c r="G214" i="2"/>
  <c r="H214" i="2"/>
  <c r="J213" i="2"/>
  <c r="L213" i="2"/>
  <c r="M213" i="2"/>
  <c r="D214" i="2"/>
  <c r="I214" i="2"/>
  <c r="E215" i="2"/>
  <c r="B215" i="2"/>
  <c r="G215" i="2"/>
  <c r="H215" i="2"/>
  <c r="J214" i="2"/>
  <c r="L214" i="2"/>
  <c r="M214" i="2"/>
  <c r="D215" i="2"/>
  <c r="I215" i="2"/>
  <c r="E216" i="2"/>
  <c r="B216" i="2"/>
  <c r="G216" i="2"/>
  <c r="H216" i="2"/>
  <c r="J215" i="2"/>
  <c r="L215" i="2"/>
  <c r="M215" i="2"/>
  <c r="D216" i="2"/>
  <c r="I216" i="2"/>
  <c r="E217" i="2"/>
  <c r="B217" i="2"/>
  <c r="G217" i="2"/>
  <c r="H217" i="2"/>
  <c r="J216" i="2"/>
  <c r="L216" i="2"/>
  <c r="M216" i="2"/>
  <c r="D217" i="2"/>
  <c r="I217" i="2"/>
  <c r="E218" i="2"/>
  <c r="B218" i="2"/>
  <c r="G218" i="2"/>
  <c r="H218" i="2"/>
  <c r="J217" i="2"/>
  <c r="L217" i="2"/>
  <c r="M217" i="2"/>
  <c r="D218" i="2"/>
  <c r="I218" i="2"/>
  <c r="E219" i="2"/>
  <c r="B219" i="2"/>
  <c r="G219" i="2"/>
  <c r="H219" i="2"/>
  <c r="J218" i="2"/>
  <c r="L218" i="2"/>
  <c r="M218" i="2"/>
  <c r="D219" i="2"/>
  <c r="I219" i="2"/>
  <c r="E220" i="2"/>
  <c r="B220" i="2"/>
  <c r="G220" i="2"/>
  <c r="H220" i="2"/>
  <c r="J219" i="2"/>
  <c r="L219" i="2"/>
  <c r="M219" i="2"/>
  <c r="D220" i="2"/>
  <c r="I220" i="2"/>
  <c r="E221" i="2"/>
  <c r="B221" i="2"/>
  <c r="G221" i="2"/>
  <c r="H221" i="2"/>
  <c r="J220" i="2"/>
  <c r="L220" i="2"/>
  <c r="M220" i="2"/>
  <c r="D221" i="2"/>
  <c r="I221" i="2"/>
  <c r="E222" i="2"/>
  <c r="B222" i="2"/>
  <c r="G222" i="2"/>
  <c r="H222" i="2"/>
  <c r="J221" i="2"/>
  <c r="L221" i="2"/>
  <c r="M221" i="2"/>
  <c r="D222" i="2"/>
  <c r="I222" i="2"/>
  <c r="E223" i="2"/>
  <c r="B223" i="2"/>
  <c r="G223" i="2"/>
  <c r="H223" i="2"/>
  <c r="J222" i="2"/>
  <c r="L222" i="2"/>
  <c r="M222" i="2"/>
  <c r="D223" i="2"/>
  <c r="I223" i="2"/>
  <c r="E224" i="2"/>
  <c r="B224" i="2"/>
  <c r="G224" i="2"/>
  <c r="H224" i="2"/>
  <c r="J223" i="2"/>
  <c r="L223" i="2"/>
  <c r="M223" i="2"/>
  <c r="D224" i="2"/>
  <c r="I224" i="2"/>
  <c r="E225" i="2"/>
  <c r="B225" i="2"/>
  <c r="G225" i="2"/>
  <c r="H225" i="2"/>
  <c r="J224" i="2"/>
  <c r="L224" i="2"/>
  <c r="M224" i="2"/>
  <c r="D225" i="2"/>
  <c r="I225" i="2"/>
  <c r="E226" i="2"/>
  <c r="B226" i="2"/>
  <c r="G226" i="2"/>
  <c r="H226" i="2"/>
  <c r="J225" i="2"/>
  <c r="L225" i="2"/>
  <c r="M225" i="2"/>
  <c r="D226" i="2"/>
  <c r="I226" i="2"/>
  <c r="E227" i="2"/>
  <c r="B227" i="2"/>
  <c r="G227" i="2"/>
  <c r="H227" i="2"/>
  <c r="J226" i="2"/>
  <c r="L226" i="2"/>
  <c r="M226" i="2"/>
  <c r="D227" i="2"/>
  <c r="I227" i="2"/>
  <c r="E228" i="2"/>
  <c r="B228" i="2"/>
  <c r="G228" i="2"/>
  <c r="H228" i="2"/>
  <c r="J227" i="2"/>
  <c r="L227" i="2"/>
  <c r="M227" i="2"/>
  <c r="D228" i="2"/>
  <c r="I228" i="2"/>
  <c r="E229" i="2"/>
  <c r="B229" i="2"/>
  <c r="G229" i="2"/>
  <c r="H229" i="2"/>
  <c r="J228" i="2"/>
  <c r="L228" i="2"/>
  <c r="M228" i="2"/>
  <c r="D229" i="2"/>
  <c r="I229" i="2"/>
  <c r="E230" i="2"/>
  <c r="B230" i="2"/>
  <c r="G230" i="2"/>
  <c r="H230" i="2"/>
  <c r="J229" i="2"/>
  <c r="L229" i="2"/>
  <c r="M229" i="2"/>
  <c r="D230" i="2"/>
  <c r="I230" i="2"/>
  <c r="E231" i="2"/>
  <c r="B231" i="2"/>
  <c r="G231" i="2"/>
  <c r="H231" i="2"/>
  <c r="J230" i="2"/>
  <c r="L230" i="2"/>
  <c r="M230" i="2"/>
  <c r="D231" i="2"/>
  <c r="I231" i="2"/>
  <c r="E232" i="2"/>
  <c r="B232" i="2"/>
  <c r="G232" i="2"/>
  <c r="H232" i="2"/>
  <c r="J231" i="2"/>
  <c r="L231" i="2"/>
  <c r="M231" i="2"/>
  <c r="D232" i="2"/>
  <c r="I232" i="2"/>
  <c r="E233" i="2"/>
  <c r="B233" i="2"/>
  <c r="G233" i="2"/>
  <c r="H233" i="2"/>
  <c r="J232" i="2"/>
  <c r="L232" i="2"/>
  <c r="M232" i="2"/>
  <c r="D233" i="2"/>
  <c r="I233" i="2"/>
  <c r="E234" i="2"/>
  <c r="J233" i="2"/>
  <c r="L233" i="2"/>
  <c r="M233" i="2"/>
  <c r="B234" i="2"/>
  <c r="D234" i="2"/>
  <c r="G234" i="2"/>
  <c r="H234" i="2"/>
  <c r="I234" i="2"/>
  <c r="E235" i="2"/>
  <c r="B235" i="2"/>
  <c r="G235" i="2"/>
  <c r="H235" i="2"/>
  <c r="J234" i="2"/>
  <c r="L234" i="2"/>
  <c r="M234" i="2"/>
  <c r="D235" i="2"/>
  <c r="I235" i="2"/>
  <c r="E236" i="2"/>
  <c r="B236" i="2"/>
  <c r="G236" i="2"/>
  <c r="H236" i="2"/>
  <c r="J235" i="2"/>
  <c r="L235" i="2"/>
  <c r="M235" i="2"/>
  <c r="D236" i="2"/>
  <c r="I236" i="2"/>
  <c r="E237" i="2"/>
  <c r="B237" i="2"/>
  <c r="G237" i="2"/>
  <c r="H237" i="2"/>
  <c r="J236" i="2"/>
  <c r="L236" i="2"/>
  <c r="M236" i="2"/>
  <c r="D237" i="2"/>
  <c r="I237" i="2"/>
  <c r="E238" i="2"/>
  <c r="B238" i="2"/>
  <c r="G238" i="2"/>
  <c r="H238" i="2"/>
  <c r="J237" i="2"/>
  <c r="L237" i="2"/>
  <c r="M237" i="2"/>
  <c r="D238" i="2"/>
  <c r="I238" i="2"/>
  <c r="E239" i="2"/>
  <c r="B239" i="2"/>
  <c r="G239" i="2"/>
  <c r="H239" i="2"/>
  <c r="J238" i="2"/>
  <c r="L238" i="2"/>
  <c r="M238" i="2"/>
  <c r="D239" i="2"/>
  <c r="I239" i="2"/>
  <c r="E240" i="2"/>
  <c r="B240" i="2"/>
  <c r="G240" i="2"/>
  <c r="H240" i="2"/>
  <c r="J239" i="2"/>
  <c r="L239" i="2"/>
  <c r="M239" i="2"/>
  <c r="D240" i="2"/>
  <c r="I240" i="2"/>
  <c r="E241" i="2"/>
  <c r="B241" i="2"/>
  <c r="G241" i="2"/>
  <c r="H241" i="2"/>
  <c r="J240" i="2"/>
  <c r="L240" i="2"/>
  <c r="M240" i="2"/>
  <c r="D241" i="2"/>
  <c r="I241" i="2"/>
  <c r="E242" i="2"/>
  <c r="B242" i="2"/>
  <c r="G242" i="2"/>
  <c r="H242" i="2"/>
  <c r="J241" i="2"/>
  <c r="L241" i="2"/>
  <c r="M241" i="2"/>
  <c r="D242" i="2"/>
  <c r="I242" i="2"/>
  <c r="E243" i="2"/>
  <c r="B243" i="2"/>
  <c r="G243" i="2"/>
  <c r="H243" i="2"/>
  <c r="J242" i="2"/>
  <c r="L242" i="2"/>
  <c r="M242" i="2"/>
  <c r="D243" i="2"/>
  <c r="I243" i="2"/>
  <c r="E244" i="2"/>
  <c r="B244" i="2"/>
  <c r="G244" i="2"/>
  <c r="H244" i="2"/>
  <c r="J243" i="2"/>
  <c r="L243" i="2"/>
  <c r="M243" i="2"/>
  <c r="D244" i="2"/>
  <c r="I244" i="2"/>
  <c r="E245" i="2"/>
  <c r="B245" i="2"/>
  <c r="G245" i="2"/>
  <c r="H245" i="2"/>
  <c r="J244" i="2"/>
  <c r="L244" i="2"/>
  <c r="M244" i="2"/>
  <c r="D245" i="2"/>
  <c r="I245" i="2"/>
  <c r="E246" i="2"/>
  <c r="B246" i="2"/>
  <c r="G246" i="2"/>
  <c r="H246" i="2"/>
  <c r="J245" i="2"/>
  <c r="L245" i="2"/>
  <c r="M245" i="2"/>
  <c r="D246" i="2"/>
  <c r="I246" i="2"/>
  <c r="E247" i="2"/>
  <c r="B247" i="2"/>
  <c r="G247" i="2"/>
  <c r="H247" i="2"/>
  <c r="J246" i="2"/>
  <c r="L246" i="2"/>
  <c r="M246" i="2"/>
  <c r="D247" i="2"/>
  <c r="I247" i="2"/>
  <c r="E248" i="2"/>
  <c r="B248" i="2"/>
  <c r="G248" i="2"/>
  <c r="H248" i="2"/>
  <c r="J247" i="2"/>
  <c r="L247" i="2"/>
  <c r="M247" i="2"/>
  <c r="D248" i="2"/>
  <c r="I248" i="2"/>
  <c r="E249" i="2"/>
  <c r="B249" i="2"/>
  <c r="G249" i="2"/>
  <c r="H249" i="2"/>
  <c r="J248" i="2"/>
  <c r="L248" i="2"/>
  <c r="M248" i="2"/>
  <c r="D249" i="2"/>
  <c r="I249" i="2"/>
  <c r="E250" i="2"/>
  <c r="B250" i="2"/>
  <c r="G250" i="2"/>
  <c r="H250" i="2"/>
  <c r="J249" i="2"/>
  <c r="L249" i="2"/>
  <c r="M249" i="2"/>
  <c r="D250" i="2"/>
  <c r="I250" i="2"/>
  <c r="E251" i="2"/>
  <c r="B251" i="2"/>
  <c r="G251" i="2"/>
  <c r="H251" i="2"/>
  <c r="J250" i="2"/>
  <c r="L250" i="2"/>
  <c r="M250" i="2"/>
  <c r="D251" i="2"/>
  <c r="I251" i="2"/>
  <c r="E252" i="2"/>
  <c r="B252" i="2"/>
  <c r="G252" i="2"/>
  <c r="H252" i="2"/>
  <c r="J251" i="2"/>
  <c r="L251" i="2"/>
  <c r="M251" i="2"/>
  <c r="D252" i="2"/>
  <c r="I252" i="2"/>
  <c r="E253" i="2"/>
  <c r="B253" i="2"/>
  <c r="G253" i="2"/>
  <c r="H253" i="2"/>
  <c r="J252" i="2"/>
  <c r="L252" i="2"/>
  <c r="M252" i="2"/>
  <c r="D253" i="2"/>
  <c r="I253" i="2"/>
  <c r="E254" i="2"/>
  <c r="B254" i="2"/>
  <c r="G254" i="2"/>
  <c r="H254" i="2"/>
  <c r="J253" i="2"/>
  <c r="L253" i="2"/>
  <c r="M253" i="2"/>
  <c r="D254" i="2"/>
  <c r="I254" i="2"/>
  <c r="E255" i="2"/>
  <c r="B255" i="2"/>
  <c r="G255" i="2"/>
  <c r="H255" i="2"/>
  <c r="J254" i="2"/>
  <c r="L254" i="2"/>
  <c r="M254" i="2"/>
  <c r="D255" i="2"/>
  <c r="I255" i="2"/>
  <c r="E256" i="2"/>
  <c r="J255" i="2"/>
  <c r="L255" i="2"/>
  <c r="M255" i="2"/>
  <c r="B256" i="2"/>
  <c r="D256" i="2"/>
  <c r="G256" i="2"/>
  <c r="H256" i="2"/>
  <c r="I256" i="2"/>
  <c r="E257" i="2"/>
  <c r="B257" i="2"/>
  <c r="G257" i="2"/>
  <c r="H257" i="2"/>
  <c r="J256" i="2"/>
  <c r="L256" i="2"/>
  <c r="M256" i="2"/>
  <c r="D257" i="2"/>
  <c r="I257" i="2"/>
  <c r="E258" i="2"/>
  <c r="B258" i="2"/>
  <c r="G258" i="2"/>
  <c r="H258" i="2"/>
  <c r="J257" i="2"/>
  <c r="L257" i="2"/>
  <c r="M257" i="2"/>
  <c r="D258" i="2"/>
  <c r="I258" i="2"/>
  <c r="E259" i="2"/>
  <c r="B259" i="2"/>
  <c r="G259" i="2"/>
  <c r="H259" i="2"/>
  <c r="J258" i="2"/>
  <c r="L258" i="2"/>
  <c r="M258" i="2"/>
  <c r="D259" i="2"/>
  <c r="I259" i="2"/>
  <c r="E260" i="2"/>
  <c r="B260" i="2"/>
  <c r="G260" i="2"/>
  <c r="H260" i="2"/>
  <c r="J259" i="2"/>
  <c r="L259" i="2"/>
  <c r="M259" i="2"/>
  <c r="D260" i="2"/>
  <c r="I260" i="2"/>
  <c r="E261" i="2"/>
  <c r="B261" i="2"/>
  <c r="G261" i="2"/>
  <c r="H261" i="2"/>
  <c r="J260" i="2"/>
  <c r="L260" i="2"/>
  <c r="M260" i="2"/>
  <c r="D261" i="2"/>
  <c r="I261" i="2"/>
  <c r="E262" i="2"/>
  <c r="B262" i="2"/>
  <c r="G262" i="2"/>
  <c r="H262" i="2"/>
  <c r="J261" i="2"/>
  <c r="L261" i="2"/>
  <c r="M261" i="2"/>
  <c r="D262" i="2"/>
  <c r="I262" i="2"/>
  <c r="E263" i="2"/>
  <c r="B263" i="2"/>
  <c r="G263" i="2"/>
  <c r="H263" i="2"/>
  <c r="J262" i="2"/>
  <c r="L262" i="2"/>
  <c r="M262" i="2"/>
  <c r="D263" i="2"/>
  <c r="I263" i="2"/>
  <c r="E264" i="2"/>
  <c r="B264" i="2"/>
  <c r="G264" i="2"/>
  <c r="H264" i="2"/>
  <c r="J263" i="2"/>
  <c r="L263" i="2"/>
  <c r="M263" i="2"/>
  <c r="D264" i="2"/>
  <c r="I264" i="2"/>
  <c r="E265" i="2"/>
  <c r="B265" i="2"/>
  <c r="G265" i="2"/>
  <c r="H265" i="2"/>
  <c r="J264" i="2"/>
  <c r="L264" i="2"/>
  <c r="M264" i="2"/>
  <c r="D265" i="2"/>
  <c r="I265" i="2"/>
  <c r="E266" i="2"/>
  <c r="B266" i="2"/>
  <c r="G266" i="2"/>
  <c r="H266" i="2"/>
  <c r="J265" i="2"/>
  <c r="L265" i="2"/>
  <c r="M265" i="2"/>
  <c r="D266" i="2"/>
  <c r="I266" i="2"/>
  <c r="E267" i="2"/>
  <c r="B267" i="2"/>
  <c r="G267" i="2"/>
  <c r="H267" i="2"/>
  <c r="J266" i="2"/>
  <c r="L266" i="2"/>
  <c r="M266" i="2"/>
  <c r="D267" i="2"/>
  <c r="I267" i="2"/>
  <c r="E268" i="2"/>
  <c r="B268" i="2"/>
  <c r="G268" i="2"/>
  <c r="H268" i="2"/>
  <c r="J267" i="2"/>
  <c r="L267" i="2"/>
  <c r="M267" i="2"/>
  <c r="D268" i="2"/>
  <c r="I268" i="2"/>
  <c r="E269" i="2"/>
  <c r="B269" i="2"/>
  <c r="G269" i="2"/>
  <c r="H269" i="2"/>
  <c r="J268" i="2"/>
  <c r="L268" i="2"/>
  <c r="M268" i="2"/>
  <c r="D269" i="2"/>
  <c r="I269" i="2"/>
  <c r="E270" i="2"/>
  <c r="B270" i="2"/>
  <c r="G270" i="2"/>
  <c r="H270" i="2"/>
  <c r="J269" i="2"/>
  <c r="L269" i="2"/>
  <c r="M269" i="2"/>
  <c r="D270" i="2"/>
  <c r="I270" i="2"/>
  <c r="E271" i="2"/>
  <c r="B271" i="2"/>
  <c r="G271" i="2"/>
  <c r="H271" i="2"/>
  <c r="J270" i="2"/>
  <c r="L270" i="2"/>
  <c r="M270" i="2"/>
  <c r="D271" i="2"/>
  <c r="I271" i="2"/>
  <c r="E272" i="2"/>
  <c r="B272" i="2"/>
  <c r="G272" i="2"/>
  <c r="H272" i="2"/>
  <c r="J271" i="2"/>
  <c r="L271" i="2"/>
  <c r="M271" i="2"/>
  <c r="D272" i="2"/>
  <c r="I272" i="2"/>
  <c r="E273" i="2"/>
  <c r="B273" i="2"/>
  <c r="G273" i="2"/>
  <c r="H273" i="2"/>
  <c r="J272" i="2"/>
  <c r="L272" i="2"/>
  <c r="M272" i="2"/>
  <c r="D273" i="2"/>
  <c r="I273" i="2"/>
  <c r="E274" i="2"/>
  <c r="B274" i="2"/>
  <c r="G274" i="2"/>
  <c r="H274" i="2"/>
  <c r="J273" i="2"/>
  <c r="L273" i="2"/>
  <c r="M273" i="2"/>
  <c r="D274" i="2"/>
  <c r="I274" i="2"/>
  <c r="E275" i="2"/>
  <c r="B275" i="2"/>
  <c r="G275" i="2"/>
  <c r="H275" i="2"/>
  <c r="J274" i="2"/>
  <c r="L274" i="2"/>
  <c r="M274" i="2"/>
  <c r="D275" i="2"/>
  <c r="I275" i="2"/>
  <c r="E276" i="2"/>
  <c r="B276" i="2"/>
  <c r="G276" i="2"/>
  <c r="H276" i="2"/>
  <c r="J275" i="2"/>
  <c r="L275" i="2"/>
  <c r="M275" i="2"/>
  <c r="D276" i="2"/>
  <c r="I276" i="2"/>
  <c r="E277" i="2"/>
  <c r="B277" i="2"/>
  <c r="G277" i="2"/>
  <c r="H277" i="2"/>
  <c r="J276" i="2"/>
  <c r="L276" i="2"/>
  <c r="M276" i="2"/>
  <c r="D277" i="2"/>
  <c r="I277" i="2"/>
  <c r="E278" i="2"/>
  <c r="B278" i="2"/>
  <c r="G278" i="2"/>
  <c r="H278" i="2"/>
  <c r="J277" i="2"/>
  <c r="L277" i="2"/>
  <c r="M277" i="2"/>
  <c r="D278" i="2"/>
  <c r="I278" i="2"/>
  <c r="E279" i="2"/>
  <c r="B279" i="2"/>
  <c r="G279" i="2"/>
  <c r="H279" i="2"/>
  <c r="J278" i="2"/>
  <c r="L278" i="2"/>
  <c r="M278" i="2"/>
  <c r="D279" i="2"/>
  <c r="I279" i="2"/>
  <c r="E280" i="2"/>
  <c r="B280" i="2"/>
  <c r="G280" i="2"/>
  <c r="H280" i="2"/>
  <c r="J279" i="2"/>
  <c r="L279" i="2"/>
  <c r="M279" i="2"/>
  <c r="D280" i="2"/>
  <c r="I280" i="2"/>
  <c r="E281" i="2"/>
  <c r="B281" i="2"/>
  <c r="G281" i="2"/>
  <c r="H281" i="2"/>
  <c r="J280" i="2"/>
  <c r="L280" i="2"/>
  <c r="M280" i="2"/>
  <c r="D281" i="2"/>
  <c r="I281" i="2"/>
  <c r="E282" i="2"/>
  <c r="B282" i="2"/>
  <c r="G282" i="2"/>
  <c r="H282" i="2"/>
  <c r="J281" i="2"/>
  <c r="L281" i="2"/>
  <c r="M281" i="2"/>
  <c r="D282" i="2"/>
  <c r="I282" i="2"/>
  <c r="E283" i="2"/>
  <c r="B283" i="2"/>
  <c r="G283" i="2"/>
  <c r="H283" i="2"/>
  <c r="J282" i="2"/>
  <c r="L282" i="2"/>
  <c r="M282" i="2"/>
  <c r="D283" i="2"/>
  <c r="I283" i="2"/>
  <c r="E284" i="2"/>
  <c r="J283" i="2"/>
  <c r="L283" i="2"/>
  <c r="M283" i="2"/>
  <c r="B284" i="2"/>
  <c r="D284" i="2"/>
  <c r="G284" i="2"/>
  <c r="H284" i="2"/>
  <c r="I284" i="2"/>
  <c r="E285" i="2"/>
  <c r="B285" i="2"/>
  <c r="G285" i="2"/>
  <c r="H285" i="2"/>
  <c r="J284" i="2"/>
  <c r="L284" i="2"/>
  <c r="M284" i="2"/>
  <c r="D285" i="2"/>
  <c r="I285" i="2"/>
  <c r="E286" i="2"/>
  <c r="B286" i="2"/>
  <c r="G286" i="2"/>
  <c r="H286" i="2"/>
  <c r="J285" i="2"/>
  <c r="L285" i="2"/>
  <c r="M285" i="2"/>
  <c r="D286" i="2"/>
  <c r="I286" i="2"/>
  <c r="E287" i="2"/>
  <c r="B287" i="2"/>
  <c r="G287" i="2"/>
  <c r="H287" i="2"/>
  <c r="J286" i="2"/>
  <c r="L286" i="2"/>
  <c r="M286" i="2"/>
  <c r="D287" i="2"/>
  <c r="I287" i="2"/>
  <c r="E288" i="2"/>
  <c r="B288" i="2"/>
  <c r="G288" i="2"/>
  <c r="H288" i="2"/>
  <c r="J287" i="2"/>
  <c r="L287" i="2"/>
  <c r="M287" i="2"/>
  <c r="D288" i="2"/>
  <c r="I288" i="2"/>
  <c r="E289" i="2"/>
  <c r="B289" i="2"/>
  <c r="G289" i="2"/>
  <c r="H289" i="2"/>
  <c r="J288" i="2"/>
  <c r="L288" i="2"/>
  <c r="M288" i="2"/>
  <c r="D289" i="2"/>
  <c r="I289" i="2"/>
  <c r="E290" i="2"/>
  <c r="B290" i="2"/>
  <c r="G290" i="2"/>
  <c r="H290" i="2"/>
  <c r="J289" i="2"/>
  <c r="L289" i="2"/>
  <c r="M289" i="2"/>
  <c r="D290" i="2"/>
  <c r="I290" i="2"/>
  <c r="E291" i="2"/>
  <c r="B291" i="2"/>
  <c r="G291" i="2"/>
  <c r="H291" i="2"/>
  <c r="J290" i="2"/>
  <c r="L290" i="2"/>
  <c r="M290" i="2"/>
  <c r="D291" i="2"/>
  <c r="I291" i="2"/>
  <c r="E292" i="2"/>
  <c r="B292" i="2"/>
  <c r="G292" i="2"/>
  <c r="H292" i="2"/>
  <c r="J291" i="2"/>
  <c r="L291" i="2"/>
  <c r="M291" i="2"/>
  <c r="D292" i="2"/>
  <c r="I292" i="2"/>
  <c r="E293" i="2"/>
  <c r="B293" i="2"/>
  <c r="G293" i="2"/>
  <c r="H293" i="2"/>
  <c r="J292" i="2"/>
  <c r="L292" i="2"/>
  <c r="M292" i="2"/>
  <c r="D293" i="2"/>
  <c r="I293" i="2"/>
  <c r="E294" i="2"/>
  <c r="B294" i="2"/>
  <c r="G294" i="2"/>
  <c r="H294" i="2"/>
  <c r="J293" i="2"/>
  <c r="L293" i="2"/>
  <c r="M293" i="2"/>
  <c r="D294" i="2"/>
  <c r="I294" i="2"/>
  <c r="E295" i="2"/>
  <c r="B295" i="2"/>
  <c r="G295" i="2"/>
  <c r="H295" i="2"/>
  <c r="J294" i="2"/>
  <c r="L294" i="2"/>
  <c r="M294" i="2"/>
  <c r="D295" i="2"/>
  <c r="I295" i="2"/>
  <c r="E296" i="2"/>
  <c r="B296" i="2"/>
  <c r="G296" i="2"/>
  <c r="H296" i="2"/>
  <c r="J295" i="2"/>
  <c r="L295" i="2"/>
  <c r="M295" i="2"/>
  <c r="D296" i="2"/>
  <c r="I296" i="2"/>
  <c r="E297" i="2"/>
  <c r="B297" i="2"/>
  <c r="G297" i="2"/>
  <c r="H297" i="2"/>
  <c r="J296" i="2"/>
  <c r="L296" i="2"/>
  <c r="M296" i="2"/>
  <c r="D297" i="2"/>
  <c r="I297" i="2"/>
  <c r="E298" i="2"/>
  <c r="B298" i="2"/>
  <c r="G298" i="2"/>
  <c r="H298" i="2"/>
  <c r="J297" i="2"/>
  <c r="L297" i="2"/>
  <c r="M297" i="2"/>
  <c r="D298" i="2"/>
  <c r="I298" i="2"/>
  <c r="E299" i="2"/>
  <c r="B299" i="2"/>
  <c r="G299" i="2"/>
  <c r="H299" i="2"/>
  <c r="J298" i="2"/>
  <c r="L298" i="2"/>
  <c r="M298" i="2"/>
  <c r="D299" i="2"/>
  <c r="I299" i="2"/>
  <c r="E300" i="2"/>
  <c r="B300" i="2"/>
  <c r="G300" i="2"/>
  <c r="H300" i="2"/>
  <c r="J299" i="2"/>
  <c r="L299" i="2"/>
  <c r="M299" i="2"/>
  <c r="D300" i="2"/>
  <c r="I300" i="2"/>
  <c r="E301" i="2"/>
  <c r="B301" i="2"/>
  <c r="G301" i="2"/>
  <c r="H301" i="2"/>
  <c r="J300" i="2"/>
  <c r="L300" i="2"/>
  <c r="M300" i="2"/>
  <c r="D301" i="2"/>
  <c r="I301" i="2"/>
  <c r="E302" i="2"/>
  <c r="B302" i="2"/>
  <c r="G302" i="2"/>
  <c r="H302" i="2"/>
  <c r="J301" i="2"/>
  <c r="L301" i="2"/>
  <c r="M301" i="2"/>
  <c r="D302" i="2"/>
  <c r="I302" i="2"/>
  <c r="E303" i="2"/>
  <c r="B303" i="2"/>
  <c r="G303" i="2"/>
  <c r="H303" i="2"/>
  <c r="J302" i="2"/>
  <c r="L302" i="2"/>
  <c r="M302" i="2"/>
  <c r="D303" i="2"/>
  <c r="I303" i="2"/>
  <c r="E304" i="2"/>
  <c r="B304" i="2"/>
  <c r="G304" i="2"/>
  <c r="H304" i="2"/>
  <c r="J303" i="2"/>
  <c r="L303" i="2"/>
  <c r="M303" i="2"/>
  <c r="D304" i="2"/>
  <c r="I304" i="2"/>
  <c r="E305" i="2"/>
  <c r="B305" i="2"/>
  <c r="G305" i="2"/>
  <c r="H305" i="2"/>
  <c r="J304" i="2"/>
  <c r="L304" i="2"/>
  <c r="M304" i="2"/>
  <c r="D305" i="2"/>
  <c r="I305" i="2"/>
  <c r="E306" i="2"/>
  <c r="B306" i="2"/>
  <c r="G306" i="2"/>
  <c r="H306" i="2"/>
  <c r="J305" i="2"/>
  <c r="L305" i="2"/>
  <c r="M305" i="2"/>
  <c r="D306" i="2"/>
  <c r="I306" i="2"/>
  <c r="E307" i="2"/>
  <c r="B307" i="2"/>
  <c r="G307" i="2"/>
  <c r="H307" i="2"/>
  <c r="J306" i="2"/>
  <c r="L306" i="2"/>
  <c r="M306" i="2"/>
  <c r="D307" i="2"/>
  <c r="I307" i="2"/>
  <c r="E308" i="2"/>
  <c r="B308" i="2"/>
  <c r="G308" i="2"/>
  <c r="H308" i="2"/>
  <c r="J307" i="2"/>
  <c r="L307" i="2"/>
  <c r="M307" i="2"/>
  <c r="D308" i="2"/>
  <c r="I308" i="2"/>
  <c r="E309" i="2"/>
  <c r="B309" i="2"/>
  <c r="G309" i="2"/>
  <c r="H309" i="2"/>
  <c r="J308" i="2"/>
  <c r="L308" i="2"/>
  <c r="M308" i="2"/>
  <c r="D309" i="2"/>
  <c r="I309" i="2"/>
  <c r="E310" i="2"/>
  <c r="B310" i="2"/>
  <c r="G310" i="2"/>
  <c r="H310" i="2"/>
  <c r="J309" i="2"/>
  <c r="L309" i="2"/>
  <c r="M309" i="2"/>
  <c r="D310" i="2"/>
  <c r="I310" i="2"/>
  <c r="E311" i="2"/>
  <c r="B311" i="2"/>
  <c r="G311" i="2"/>
  <c r="H311" i="2"/>
  <c r="J310" i="2"/>
  <c r="L310" i="2"/>
  <c r="M310" i="2"/>
  <c r="D311" i="2"/>
  <c r="I311" i="2"/>
  <c r="E312" i="2"/>
  <c r="J311" i="2"/>
  <c r="L311" i="2"/>
  <c r="M311" i="2"/>
  <c r="B312" i="2"/>
  <c r="D312" i="2"/>
  <c r="G312" i="2"/>
  <c r="H312" i="2"/>
  <c r="I312" i="2"/>
  <c r="E313" i="2"/>
  <c r="B313" i="2"/>
  <c r="G313" i="2"/>
  <c r="H313" i="2"/>
  <c r="J312" i="2"/>
  <c r="L312" i="2"/>
  <c r="M312" i="2"/>
  <c r="D313" i="2"/>
  <c r="I313" i="2"/>
  <c r="E314" i="2"/>
  <c r="B314" i="2"/>
  <c r="G314" i="2"/>
  <c r="H314" i="2"/>
  <c r="J313" i="2"/>
  <c r="L313" i="2"/>
  <c r="M313" i="2"/>
  <c r="D314" i="2"/>
  <c r="I314" i="2"/>
  <c r="E315" i="2"/>
  <c r="B315" i="2"/>
  <c r="G315" i="2"/>
  <c r="H315" i="2"/>
  <c r="J314" i="2"/>
  <c r="L314" i="2"/>
  <c r="M314" i="2"/>
  <c r="D315" i="2"/>
  <c r="I315" i="2"/>
  <c r="E316" i="2"/>
  <c r="B316" i="2"/>
  <c r="G316" i="2"/>
  <c r="H316" i="2"/>
  <c r="J315" i="2"/>
  <c r="L315" i="2"/>
  <c r="M315" i="2"/>
  <c r="D316" i="2"/>
  <c r="I316" i="2"/>
  <c r="E317" i="2"/>
  <c r="B317" i="2"/>
  <c r="G317" i="2"/>
  <c r="H317" i="2"/>
  <c r="J316" i="2"/>
  <c r="L316" i="2"/>
  <c r="M316" i="2"/>
  <c r="D317" i="2"/>
  <c r="I317" i="2"/>
  <c r="E318" i="2"/>
  <c r="B318" i="2"/>
  <c r="G318" i="2"/>
  <c r="H318" i="2"/>
  <c r="J317" i="2"/>
  <c r="L317" i="2"/>
  <c r="M317" i="2"/>
  <c r="D318" i="2"/>
  <c r="I318" i="2"/>
  <c r="E319" i="2"/>
  <c r="B319" i="2"/>
  <c r="G319" i="2"/>
  <c r="H319" i="2"/>
  <c r="J318" i="2"/>
  <c r="L318" i="2"/>
  <c r="M318" i="2"/>
  <c r="D319" i="2"/>
  <c r="I319" i="2"/>
  <c r="E320" i="2"/>
  <c r="B320" i="2"/>
  <c r="G320" i="2"/>
  <c r="H320" i="2"/>
  <c r="J319" i="2"/>
  <c r="L319" i="2"/>
  <c r="M319" i="2"/>
  <c r="D320" i="2"/>
  <c r="I320" i="2"/>
  <c r="E321" i="2"/>
  <c r="B321" i="2"/>
  <c r="G321" i="2"/>
  <c r="H321" i="2"/>
  <c r="J320" i="2"/>
  <c r="L320" i="2"/>
  <c r="M320" i="2"/>
  <c r="D321" i="2"/>
  <c r="I321" i="2"/>
  <c r="E322" i="2"/>
  <c r="B322" i="2"/>
  <c r="G322" i="2"/>
  <c r="H322" i="2"/>
  <c r="J321" i="2"/>
  <c r="L321" i="2"/>
  <c r="M321" i="2"/>
  <c r="D322" i="2"/>
  <c r="I322" i="2"/>
  <c r="E323" i="2"/>
  <c r="B323" i="2"/>
  <c r="G323" i="2"/>
  <c r="H323" i="2"/>
  <c r="J322" i="2"/>
  <c r="L322" i="2"/>
  <c r="M322" i="2"/>
  <c r="D323" i="2"/>
  <c r="I323" i="2"/>
  <c r="E324" i="2"/>
  <c r="B324" i="2"/>
  <c r="G324" i="2"/>
  <c r="H324" i="2"/>
  <c r="J323" i="2"/>
  <c r="L323" i="2"/>
  <c r="M323" i="2"/>
  <c r="D324" i="2"/>
  <c r="I324" i="2"/>
  <c r="E325" i="2"/>
  <c r="B325" i="2"/>
  <c r="G325" i="2"/>
  <c r="H325" i="2"/>
  <c r="J324" i="2"/>
  <c r="L324" i="2"/>
  <c r="M324" i="2"/>
  <c r="D325" i="2"/>
  <c r="I325" i="2"/>
  <c r="E326" i="2"/>
  <c r="B326" i="2"/>
  <c r="G326" i="2"/>
  <c r="H326" i="2"/>
  <c r="J325" i="2"/>
  <c r="L325" i="2"/>
  <c r="M325" i="2"/>
  <c r="D326" i="2"/>
  <c r="I326" i="2"/>
  <c r="E327" i="2"/>
  <c r="B327" i="2"/>
  <c r="G327" i="2"/>
  <c r="H327" i="2"/>
  <c r="J326" i="2"/>
  <c r="L326" i="2"/>
  <c r="M326" i="2"/>
  <c r="D327" i="2"/>
  <c r="I327" i="2"/>
  <c r="E328" i="2"/>
  <c r="B328" i="2"/>
  <c r="G328" i="2"/>
  <c r="H328" i="2"/>
  <c r="J327" i="2"/>
  <c r="L327" i="2"/>
  <c r="M327" i="2"/>
  <c r="D328" i="2"/>
  <c r="I328" i="2"/>
  <c r="E329" i="2"/>
  <c r="B329" i="2"/>
  <c r="G329" i="2"/>
  <c r="H329" i="2"/>
  <c r="J328" i="2"/>
  <c r="L328" i="2"/>
  <c r="M328" i="2"/>
  <c r="D329" i="2"/>
  <c r="I329" i="2"/>
  <c r="E330" i="2"/>
  <c r="B330" i="2"/>
  <c r="G330" i="2"/>
  <c r="H330" i="2"/>
  <c r="J329" i="2"/>
  <c r="L329" i="2"/>
  <c r="M329" i="2"/>
  <c r="D330" i="2"/>
  <c r="I330" i="2"/>
  <c r="E331" i="2"/>
  <c r="B331" i="2"/>
  <c r="G331" i="2"/>
  <c r="H331" i="2"/>
  <c r="J330" i="2"/>
  <c r="L330" i="2"/>
  <c r="M330" i="2"/>
  <c r="D331" i="2"/>
  <c r="I331" i="2"/>
  <c r="E332" i="2"/>
  <c r="B332" i="2"/>
  <c r="G332" i="2"/>
  <c r="H332" i="2"/>
  <c r="J331" i="2"/>
  <c r="L331" i="2"/>
  <c r="M331" i="2"/>
  <c r="D332" i="2"/>
  <c r="I332" i="2"/>
  <c r="E333" i="2"/>
  <c r="B333" i="2"/>
  <c r="G333" i="2"/>
  <c r="H333" i="2"/>
  <c r="J332" i="2"/>
  <c r="L332" i="2"/>
  <c r="M332" i="2"/>
  <c r="D333" i="2"/>
  <c r="I333" i="2"/>
  <c r="E334" i="2"/>
  <c r="B334" i="2"/>
  <c r="G334" i="2"/>
  <c r="H334" i="2"/>
  <c r="J333" i="2"/>
  <c r="L333" i="2"/>
  <c r="M333" i="2"/>
  <c r="D334" i="2"/>
  <c r="I334" i="2"/>
  <c r="E335" i="2"/>
  <c r="B335" i="2"/>
  <c r="G335" i="2"/>
  <c r="H335" i="2"/>
  <c r="J334" i="2"/>
  <c r="L334" i="2"/>
  <c r="M334" i="2"/>
  <c r="D335" i="2"/>
  <c r="I335" i="2"/>
  <c r="E336" i="2"/>
  <c r="B336" i="2"/>
  <c r="G336" i="2"/>
  <c r="H336" i="2"/>
  <c r="J335" i="2"/>
  <c r="L335" i="2"/>
  <c r="M335" i="2"/>
  <c r="D336" i="2"/>
  <c r="I336" i="2"/>
  <c r="E337" i="2"/>
  <c r="B337" i="2"/>
  <c r="G337" i="2"/>
  <c r="H337" i="2"/>
  <c r="J336" i="2"/>
  <c r="L336" i="2"/>
  <c r="M336" i="2"/>
  <c r="D337" i="2"/>
  <c r="I337" i="2"/>
  <c r="E338" i="2"/>
  <c r="B338" i="2"/>
  <c r="G338" i="2"/>
  <c r="H338" i="2"/>
  <c r="J337" i="2"/>
  <c r="L337" i="2"/>
  <c r="M337" i="2"/>
  <c r="D338" i="2"/>
  <c r="I338" i="2"/>
  <c r="E339" i="2"/>
  <c r="B339" i="2"/>
  <c r="G339" i="2"/>
  <c r="H339" i="2"/>
  <c r="J338" i="2"/>
  <c r="L338" i="2"/>
  <c r="M338" i="2"/>
  <c r="D339" i="2"/>
  <c r="I339" i="2"/>
  <c r="E340" i="2"/>
  <c r="B340" i="2"/>
  <c r="G340" i="2"/>
  <c r="H340" i="2"/>
  <c r="J339" i="2"/>
  <c r="L339" i="2"/>
  <c r="M339" i="2"/>
  <c r="D340" i="2"/>
  <c r="I340" i="2"/>
  <c r="E341" i="2"/>
  <c r="B341" i="2"/>
  <c r="G341" i="2"/>
  <c r="H341" i="2"/>
  <c r="J340" i="2"/>
  <c r="L340" i="2"/>
  <c r="M340" i="2"/>
  <c r="D341" i="2"/>
  <c r="I341" i="2"/>
  <c r="E342" i="2"/>
  <c r="B342" i="2"/>
  <c r="G342" i="2"/>
  <c r="H342" i="2"/>
  <c r="J341" i="2"/>
  <c r="L341" i="2"/>
  <c r="M341" i="2"/>
  <c r="D342" i="2"/>
  <c r="I342" i="2"/>
  <c r="E343" i="2"/>
  <c r="B343" i="2"/>
  <c r="G343" i="2"/>
  <c r="H343" i="2"/>
  <c r="J342" i="2"/>
  <c r="L342" i="2"/>
  <c r="M342" i="2"/>
  <c r="D343" i="2"/>
  <c r="I343" i="2"/>
  <c r="E344" i="2"/>
  <c r="B344" i="2"/>
  <c r="G344" i="2"/>
  <c r="H344" i="2"/>
  <c r="J343" i="2"/>
  <c r="L343" i="2"/>
  <c r="M343" i="2"/>
  <c r="D344" i="2"/>
  <c r="I344" i="2"/>
  <c r="E345" i="2"/>
  <c r="J344" i="2"/>
  <c r="L344" i="2"/>
  <c r="M344" i="2"/>
  <c r="B345" i="2"/>
  <c r="D345" i="2"/>
  <c r="G345" i="2"/>
  <c r="H345" i="2"/>
  <c r="I345" i="2"/>
  <c r="E346" i="2"/>
  <c r="B346" i="2"/>
  <c r="G346" i="2"/>
  <c r="H346" i="2"/>
  <c r="J345" i="2"/>
  <c r="L345" i="2"/>
  <c r="M345" i="2"/>
  <c r="D346" i="2"/>
  <c r="I346" i="2"/>
  <c r="E347" i="2"/>
  <c r="B347" i="2"/>
  <c r="G347" i="2"/>
  <c r="H347" i="2"/>
  <c r="J346" i="2"/>
  <c r="L346" i="2"/>
  <c r="M346" i="2"/>
  <c r="D347" i="2"/>
  <c r="I347" i="2"/>
  <c r="E348" i="2"/>
  <c r="B348" i="2"/>
  <c r="G348" i="2"/>
  <c r="H348" i="2"/>
  <c r="J347" i="2"/>
  <c r="L347" i="2"/>
  <c r="M347" i="2"/>
  <c r="D348" i="2"/>
  <c r="I348" i="2"/>
  <c r="E349" i="2"/>
  <c r="B349" i="2"/>
  <c r="G349" i="2"/>
  <c r="H349" i="2"/>
  <c r="J348" i="2"/>
  <c r="L348" i="2"/>
  <c r="M348" i="2"/>
  <c r="D349" i="2"/>
  <c r="I349" i="2"/>
  <c r="E350" i="2"/>
  <c r="B350" i="2"/>
  <c r="G350" i="2"/>
  <c r="H350" i="2"/>
  <c r="J349" i="2"/>
  <c r="L349" i="2"/>
  <c r="M349" i="2"/>
  <c r="D350" i="2"/>
  <c r="I350" i="2"/>
  <c r="E351" i="2"/>
  <c r="B351" i="2"/>
  <c r="G351" i="2"/>
  <c r="H351" i="2"/>
  <c r="J350" i="2"/>
  <c r="L350" i="2"/>
  <c r="M350" i="2"/>
  <c r="D351" i="2"/>
  <c r="I351" i="2"/>
  <c r="E352" i="2"/>
  <c r="B352" i="2"/>
  <c r="G352" i="2"/>
  <c r="H352" i="2"/>
  <c r="J351" i="2"/>
  <c r="L351" i="2"/>
  <c r="M351" i="2"/>
  <c r="D352" i="2"/>
  <c r="I352" i="2"/>
  <c r="E353" i="2"/>
  <c r="B353" i="2"/>
  <c r="G353" i="2"/>
  <c r="H353" i="2"/>
  <c r="J352" i="2"/>
  <c r="L352" i="2"/>
  <c r="M352" i="2"/>
  <c r="D353" i="2"/>
  <c r="I353" i="2"/>
  <c r="E354" i="2"/>
  <c r="B354" i="2"/>
  <c r="G354" i="2"/>
  <c r="H354" i="2"/>
  <c r="J353" i="2"/>
  <c r="L353" i="2"/>
  <c r="M353" i="2"/>
  <c r="D354" i="2"/>
  <c r="I354" i="2"/>
  <c r="E355" i="2"/>
  <c r="B355" i="2"/>
  <c r="G355" i="2"/>
  <c r="H355" i="2"/>
  <c r="J354" i="2"/>
  <c r="L354" i="2"/>
  <c r="M354" i="2"/>
  <c r="D355" i="2"/>
  <c r="I355" i="2"/>
  <c r="E356" i="2"/>
  <c r="B356" i="2"/>
  <c r="G356" i="2"/>
  <c r="H356" i="2"/>
  <c r="J355" i="2"/>
  <c r="L355" i="2"/>
  <c r="M355" i="2"/>
  <c r="D356" i="2"/>
  <c r="I356" i="2"/>
  <c r="E357" i="2"/>
  <c r="B357" i="2"/>
  <c r="G357" i="2"/>
  <c r="H357" i="2"/>
  <c r="J356" i="2"/>
  <c r="L356" i="2"/>
  <c r="M356" i="2"/>
  <c r="D357" i="2"/>
  <c r="I357" i="2"/>
  <c r="E358" i="2"/>
  <c r="B358" i="2"/>
  <c r="G358" i="2"/>
  <c r="H358" i="2"/>
  <c r="J357" i="2"/>
  <c r="L357" i="2"/>
  <c r="M357" i="2"/>
  <c r="D358" i="2"/>
  <c r="I358" i="2"/>
  <c r="E359" i="2"/>
  <c r="B359" i="2"/>
  <c r="G359" i="2"/>
  <c r="H359" i="2"/>
  <c r="J358" i="2"/>
  <c r="L358" i="2"/>
  <c r="M358" i="2"/>
  <c r="D359" i="2"/>
  <c r="I359" i="2"/>
  <c r="E360" i="2"/>
  <c r="B360" i="2"/>
  <c r="G360" i="2"/>
  <c r="H360" i="2"/>
  <c r="J359" i="2"/>
  <c r="L359" i="2"/>
  <c r="M359" i="2"/>
  <c r="D360" i="2"/>
  <c r="I360" i="2"/>
  <c r="E361" i="2"/>
  <c r="B361" i="2"/>
  <c r="G361" i="2"/>
  <c r="H361" i="2"/>
  <c r="J360" i="2"/>
  <c r="L360" i="2"/>
  <c r="M360" i="2"/>
  <c r="D361" i="2"/>
  <c r="I361" i="2"/>
  <c r="E362" i="2"/>
  <c r="B362" i="2"/>
  <c r="G362" i="2"/>
  <c r="H362" i="2"/>
  <c r="J361" i="2"/>
  <c r="L361" i="2"/>
  <c r="M361" i="2"/>
  <c r="D362" i="2"/>
  <c r="I362" i="2"/>
  <c r="E363" i="2"/>
  <c r="B363" i="2"/>
  <c r="G363" i="2"/>
  <c r="H363" i="2"/>
  <c r="J362" i="2"/>
  <c r="L362" i="2"/>
  <c r="M362" i="2"/>
  <c r="D363" i="2"/>
  <c r="I363" i="2"/>
  <c r="E364" i="2"/>
  <c r="B364" i="2"/>
  <c r="G364" i="2"/>
  <c r="H364" i="2"/>
  <c r="J363" i="2"/>
  <c r="L363" i="2"/>
  <c r="M363" i="2"/>
  <c r="D364" i="2"/>
  <c r="I364" i="2"/>
  <c r="E365" i="2"/>
  <c r="B365" i="2"/>
  <c r="G365" i="2"/>
  <c r="H365" i="2"/>
  <c r="J364" i="2"/>
  <c r="L364" i="2"/>
  <c r="M364" i="2"/>
  <c r="D365" i="2"/>
  <c r="I365" i="2"/>
  <c r="E366" i="2"/>
  <c r="B366" i="2"/>
  <c r="G366" i="2"/>
  <c r="H366" i="2"/>
  <c r="J365" i="2"/>
  <c r="L365" i="2"/>
  <c r="M365" i="2"/>
  <c r="D366" i="2"/>
  <c r="I366" i="2"/>
  <c r="E367" i="2"/>
  <c r="B367" i="2"/>
  <c r="G367" i="2"/>
  <c r="H367" i="2"/>
  <c r="J366" i="2"/>
  <c r="L366" i="2"/>
  <c r="M366" i="2"/>
  <c r="D367" i="2"/>
  <c r="I367" i="2"/>
  <c r="E368" i="2"/>
  <c r="B368" i="2"/>
  <c r="G368" i="2"/>
  <c r="H368" i="2"/>
  <c r="J367" i="2"/>
  <c r="L367" i="2"/>
  <c r="M367" i="2"/>
  <c r="D368" i="2"/>
  <c r="I368" i="2"/>
  <c r="E369" i="2"/>
  <c r="B369" i="2"/>
  <c r="G369" i="2"/>
  <c r="H369" i="2"/>
  <c r="J368" i="2"/>
  <c r="L368" i="2"/>
  <c r="M368" i="2"/>
  <c r="D369" i="2"/>
  <c r="I369" i="2"/>
  <c r="E370" i="2"/>
  <c r="B370" i="2"/>
  <c r="G370" i="2"/>
  <c r="H370" i="2"/>
  <c r="J369" i="2"/>
  <c r="L369" i="2"/>
  <c r="M369" i="2"/>
  <c r="D370" i="2"/>
  <c r="I370" i="2"/>
  <c r="E371" i="2"/>
  <c r="B371" i="2"/>
  <c r="G371" i="2"/>
  <c r="H371" i="2"/>
  <c r="J370" i="2"/>
  <c r="L370" i="2"/>
  <c r="M370" i="2"/>
  <c r="D371" i="2"/>
  <c r="I371" i="2"/>
  <c r="E372" i="2"/>
  <c r="B372" i="2"/>
  <c r="G372" i="2"/>
  <c r="H372" i="2"/>
  <c r="J371" i="2"/>
  <c r="L371" i="2"/>
  <c r="M371" i="2"/>
  <c r="D372" i="2"/>
  <c r="I372" i="2"/>
  <c r="E373" i="2"/>
  <c r="B373" i="2"/>
  <c r="G373" i="2"/>
  <c r="H373" i="2"/>
  <c r="J372" i="2"/>
  <c r="L372" i="2"/>
  <c r="M372" i="2"/>
  <c r="D373" i="2"/>
  <c r="I373" i="2"/>
  <c r="E374" i="2"/>
  <c r="B374" i="2"/>
  <c r="G374" i="2"/>
  <c r="H374" i="2"/>
  <c r="J373" i="2"/>
  <c r="L373" i="2"/>
  <c r="M373" i="2"/>
  <c r="D374" i="2"/>
  <c r="I374" i="2"/>
  <c r="E375" i="2"/>
  <c r="B375" i="2"/>
  <c r="G375" i="2"/>
  <c r="H375" i="2"/>
  <c r="J374" i="2"/>
  <c r="L374" i="2"/>
  <c r="M374" i="2"/>
  <c r="D375" i="2"/>
  <c r="I375" i="2"/>
  <c r="E376" i="2"/>
  <c r="B376" i="2"/>
  <c r="G376" i="2"/>
  <c r="H376" i="2"/>
  <c r="J375" i="2"/>
  <c r="L375" i="2"/>
  <c r="M375" i="2"/>
  <c r="D376" i="2"/>
  <c r="I376" i="2"/>
  <c r="E377" i="2"/>
  <c r="B377" i="2"/>
  <c r="G377" i="2"/>
  <c r="H377" i="2"/>
  <c r="J376" i="2"/>
  <c r="L376" i="2"/>
  <c r="M376" i="2"/>
  <c r="D377" i="2"/>
  <c r="I377" i="2"/>
  <c r="E378" i="2"/>
  <c r="J377" i="2"/>
  <c r="L377" i="2"/>
  <c r="M377" i="2"/>
  <c r="B378" i="2"/>
  <c r="D378" i="2"/>
  <c r="G378" i="2"/>
  <c r="H378" i="2"/>
  <c r="I378" i="2"/>
  <c r="E379" i="2"/>
  <c r="B379" i="2"/>
  <c r="G379" i="2"/>
  <c r="H379" i="2"/>
  <c r="J378" i="2"/>
  <c r="L378" i="2"/>
  <c r="M378" i="2"/>
  <c r="D379" i="2"/>
  <c r="I379" i="2"/>
  <c r="E380" i="2"/>
  <c r="B380" i="2"/>
  <c r="G380" i="2"/>
  <c r="H380" i="2"/>
  <c r="J379" i="2"/>
  <c r="L379" i="2"/>
  <c r="M379" i="2"/>
  <c r="D380" i="2"/>
  <c r="I380" i="2"/>
  <c r="E381" i="2"/>
  <c r="B381" i="2"/>
  <c r="G381" i="2"/>
  <c r="H381" i="2"/>
  <c r="J380" i="2"/>
  <c r="L380" i="2"/>
  <c r="M380" i="2"/>
  <c r="D381" i="2"/>
  <c r="I381" i="2"/>
  <c r="E382" i="2"/>
  <c r="B382" i="2"/>
  <c r="G382" i="2"/>
  <c r="H382" i="2"/>
  <c r="J381" i="2"/>
  <c r="L381" i="2"/>
  <c r="M381" i="2"/>
  <c r="D382" i="2"/>
  <c r="I382" i="2"/>
  <c r="E383" i="2"/>
  <c r="B383" i="2"/>
  <c r="G383" i="2"/>
  <c r="H383" i="2"/>
  <c r="J382" i="2"/>
  <c r="L382" i="2"/>
  <c r="M382" i="2"/>
  <c r="D383" i="2"/>
  <c r="I383" i="2"/>
  <c r="E384" i="2"/>
  <c r="B384" i="2"/>
  <c r="G384" i="2"/>
  <c r="H384" i="2"/>
  <c r="J383" i="2"/>
  <c r="L383" i="2"/>
  <c r="M383" i="2"/>
  <c r="D384" i="2"/>
  <c r="I384" i="2"/>
  <c r="E385" i="2"/>
  <c r="B385" i="2"/>
  <c r="G385" i="2"/>
  <c r="H385" i="2"/>
  <c r="J384" i="2"/>
  <c r="L384" i="2"/>
  <c r="M384" i="2"/>
  <c r="D385" i="2"/>
  <c r="I385" i="2"/>
  <c r="E386" i="2"/>
  <c r="B386" i="2"/>
  <c r="G386" i="2"/>
  <c r="H386" i="2"/>
  <c r="J385" i="2"/>
  <c r="L385" i="2"/>
  <c r="M385" i="2"/>
  <c r="D386" i="2"/>
  <c r="I386" i="2"/>
  <c r="E387" i="2"/>
  <c r="B387" i="2"/>
  <c r="G387" i="2"/>
  <c r="H387" i="2"/>
  <c r="J386" i="2"/>
  <c r="L386" i="2"/>
  <c r="M386" i="2"/>
  <c r="D387" i="2"/>
  <c r="I387" i="2"/>
  <c r="E388" i="2"/>
  <c r="B388" i="2"/>
  <c r="G388" i="2"/>
  <c r="H388" i="2"/>
  <c r="J387" i="2"/>
  <c r="L387" i="2"/>
  <c r="M387" i="2"/>
  <c r="D388" i="2"/>
  <c r="I388" i="2"/>
  <c r="E389" i="2"/>
  <c r="B389" i="2"/>
  <c r="G389" i="2"/>
  <c r="H389" i="2"/>
  <c r="J388" i="2"/>
  <c r="L388" i="2"/>
  <c r="M388" i="2"/>
  <c r="D389" i="2"/>
  <c r="I389" i="2"/>
  <c r="E390" i="2"/>
  <c r="B390" i="2"/>
  <c r="G390" i="2"/>
  <c r="H390" i="2"/>
  <c r="J389" i="2"/>
  <c r="L389" i="2"/>
  <c r="M389" i="2"/>
  <c r="D390" i="2"/>
  <c r="I390" i="2"/>
  <c r="E391" i="2"/>
  <c r="B391" i="2"/>
  <c r="G391" i="2"/>
  <c r="H391" i="2"/>
  <c r="J390" i="2"/>
  <c r="L390" i="2"/>
  <c r="M390" i="2"/>
  <c r="D391" i="2"/>
  <c r="I391" i="2"/>
  <c r="E392" i="2"/>
  <c r="B392" i="2"/>
  <c r="G392" i="2"/>
  <c r="H392" i="2"/>
  <c r="J391" i="2"/>
  <c r="L391" i="2"/>
  <c r="M391" i="2"/>
  <c r="D392" i="2"/>
  <c r="I392" i="2"/>
  <c r="E393" i="2"/>
  <c r="B393" i="2"/>
  <c r="G393" i="2"/>
  <c r="H393" i="2"/>
  <c r="J392" i="2"/>
  <c r="L392" i="2"/>
  <c r="M392" i="2"/>
  <c r="D393" i="2"/>
  <c r="I393" i="2"/>
  <c r="E394" i="2"/>
  <c r="B394" i="2"/>
  <c r="G394" i="2"/>
  <c r="H394" i="2"/>
  <c r="J393" i="2"/>
  <c r="L393" i="2"/>
  <c r="M393" i="2"/>
  <c r="D394" i="2"/>
  <c r="I394" i="2"/>
  <c r="E395" i="2"/>
  <c r="B395" i="2"/>
  <c r="G395" i="2"/>
  <c r="H395" i="2"/>
  <c r="J394" i="2"/>
  <c r="L394" i="2"/>
  <c r="M394" i="2"/>
  <c r="D395" i="2"/>
  <c r="I395" i="2"/>
  <c r="E396" i="2"/>
  <c r="B396" i="2"/>
  <c r="G396" i="2"/>
  <c r="H396" i="2"/>
  <c r="J395" i="2"/>
  <c r="L395" i="2"/>
  <c r="M395" i="2"/>
  <c r="D396" i="2"/>
  <c r="I396" i="2"/>
  <c r="E397" i="2"/>
  <c r="B397" i="2"/>
  <c r="G397" i="2"/>
  <c r="H397" i="2"/>
  <c r="J396" i="2"/>
  <c r="L396" i="2"/>
  <c r="M396" i="2"/>
  <c r="D397" i="2"/>
  <c r="I397" i="2"/>
  <c r="E398" i="2"/>
  <c r="B398" i="2"/>
  <c r="G398" i="2"/>
  <c r="H398" i="2"/>
  <c r="J397" i="2"/>
  <c r="L397" i="2"/>
  <c r="M397" i="2"/>
  <c r="D398" i="2"/>
  <c r="I398" i="2"/>
  <c r="E399" i="2"/>
  <c r="B399" i="2"/>
  <c r="G399" i="2"/>
  <c r="H399" i="2"/>
  <c r="J398" i="2"/>
  <c r="L398" i="2"/>
  <c r="M398" i="2"/>
  <c r="D399" i="2"/>
  <c r="I399" i="2"/>
  <c r="E400" i="2"/>
  <c r="B400" i="2"/>
  <c r="G400" i="2"/>
  <c r="H400" i="2"/>
  <c r="J399" i="2"/>
  <c r="L399" i="2"/>
  <c r="M399" i="2"/>
  <c r="D400" i="2"/>
  <c r="I400" i="2"/>
  <c r="E401" i="2"/>
  <c r="B401" i="2"/>
  <c r="G401" i="2"/>
  <c r="H401" i="2"/>
  <c r="J400" i="2"/>
  <c r="L400" i="2"/>
  <c r="M400" i="2"/>
  <c r="D401" i="2"/>
  <c r="I401" i="2"/>
  <c r="E402" i="2"/>
  <c r="B402" i="2"/>
  <c r="G402" i="2"/>
  <c r="H402" i="2"/>
  <c r="J401" i="2"/>
  <c r="L401" i="2"/>
  <c r="M401" i="2"/>
  <c r="D402" i="2"/>
  <c r="I402" i="2"/>
  <c r="E403" i="2"/>
  <c r="B403" i="2"/>
  <c r="G403" i="2"/>
  <c r="H403" i="2"/>
  <c r="J402" i="2"/>
  <c r="L402" i="2"/>
  <c r="M402" i="2"/>
  <c r="D403" i="2"/>
  <c r="I403" i="2"/>
  <c r="E404" i="2"/>
  <c r="B404" i="2"/>
  <c r="G404" i="2"/>
  <c r="H404" i="2"/>
  <c r="J403" i="2"/>
  <c r="L403" i="2"/>
  <c r="M403" i="2"/>
  <c r="D404" i="2"/>
  <c r="I404" i="2"/>
  <c r="E405" i="2"/>
  <c r="B405" i="2"/>
  <c r="G405" i="2"/>
  <c r="H405" i="2"/>
  <c r="J404" i="2"/>
  <c r="L404" i="2"/>
  <c r="M404" i="2"/>
  <c r="D405" i="2"/>
  <c r="I405" i="2"/>
  <c r="E406" i="2"/>
  <c r="B406" i="2"/>
  <c r="G406" i="2"/>
  <c r="H406" i="2"/>
  <c r="J405" i="2"/>
  <c r="L405" i="2"/>
  <c r="M405" i="2"/>
  <c r="D406" i="2"/>
  <c r="I406" i="2"/>
  <c r="E407" i="2"/>
  <c r="B407" i="2"/>
  <c r="G407" i="2"/>
  <c r="H407" i="2"/>
  <c r="J406" i="2"/>
  <c r="L406" i="2"/>
  <c r="M406" i="2"/>
  <c r="D407" i="2"/>
  <c r="I407" i="2"/>
  <c r="E408" i="2"/>
  <c r="B408" i="2"/>
  <c r="G408" i="2"/>
  <c r="H408" i="2"/>
  <c r="J407" i="2"/>
  <c r="L407" i="2"/>
  <c r="M407" i="2"/>
  <c r="D408" i="2"/>
  <c r="I408" i="2"/>
  <c r="E409" i="2"/>
  <c r="B409" i="2"/>
  <c r="G409" i="2"/>
  <c r="H409" i="2"/>
  <c r="J408" i="2"/>
  <c r="L408" i="2"/>
  <c r="M408" i="2"/>
  <c r="D409" i="2"/>
  <c r="I409" i="2"/>
  <c r="E410" i="2"/>
  <c r="B410" i="2"/>
  <c r="G410" i="2"/>
  <c r="H410" i="2"/>
  <c r="J409" i="2"/>
  <c r="L409" i="2"/>
  <c r="M409" i="2"/>
  <c r="D410" i="2"/>
  <c r="I410" i="2"/>
  <c r="E411" i="2"/>
  <c r="B411" i="2"/>
  <c r="G411" i="2"/>
  <c r="H411" i="2"/>
  <c r="J410" i="2"/>
  <c r="L410" i="2"/>
  <c r="M410" i="2"/>
  <c r="D411" i="2"/>
  <c r="I411" i="2"/>
  <c r="E412" i="2"/>
  <c r="J411" i="2"/>
  <c r="L411" i="2"/>
  <c r="M411" i="2"/>
  <c r="B412" i="2"/>
  <c r="D412" i="2"/>
  <c r="G412" i="2"/>
  <c r="H412" i="2"/>
  <c r="I412" i="2"/>
  <c r="E413" i="2"/>
  <c r="B413" i="2"/>
  <c r="G413" i="2"/>
  <c r="H413" i="2"/>
  <c r="J412" i="2"/>
  <c r="L412" i="2"/>
  <c r="M412" i="2"/>
  <c r="D413" i="2"/>
  <c r="I413" i="2"/>
  <c r="E414" i="2"/>
  <c r="B414" i="2"/>
  <c r="G414" i="2"/>
  <c r="H414" i="2"/>
  <c r="J413" i="2"/>
  <c r="L413" i="2"/>
  <c r="M413" i="2"/>
  <c r="D414" i="2"/>
  <c r="I414" i="2"/>
  <c r="E415" i="2"/>
  <c r="B415" i="2"/>
  <c r="G415" i="2"/>
  <c r="H415" i="2"/>
  <c r="J414" i="2"/>
  <c r="L414" i="2"/>
  <c r="M414" i="2"/>
  <c r="D415" i="2"/>
  <c r="I415" i="2"/>
  <c r="E416" i="2"/>
  <c r="B416" i="2"/>
  <c r="G416" i="2"/>
  <c r="H416" i="2"/>
  <c r="J415" i="2"/>
  <c r="L415" i="2"/>
  <c r="M415" i="2"/>
  <c r="D416" i="2"/>
  <c r="I416" i="2"/>
  <c r="E417" i="2"/>
  <c r="B417" i="2"/>
  <c r="G417" i="2"/>
  <c r="H417" i="2"/>
  <c r="J416" i="2"/>
  <c r="L416" i="2"/>
  <c r="M416" i="2"/>
  <c r="D417" i="2"/>
  <c r="I417" i="2"/>
  <c r="E418" i="2"/>
  <c r="B418" i="2"/>
  <c r="G418" i="2"/>
  <c r="H418" i="2"/>
  <c r="J417" i="2"/>
  <c r="L417" i="2"/>
  <c r="M417" i="2"/>
  <c r="D418" i="2"/>
  <c r="I418" i="2"/>
  <c r="E419" i="2"/>
  <c r="B419" i="2"/>
  <c r="G419" i="2"/>
  <c r="H419" i="2"/>
  <c r="J418" i="2"/>
  <c r="L418" i="2"/>
  <c r="M418" i="2"/>
  <c r="D419" i="2"/>
  <c r="I419" i="2"/>
  <c r="E420" i="2"/>
  <c r="B420" i="2"/>
  <c r="G420" i="2"/>
  <c r="H420" i="2"/>
  <c r="J419" i="2"/>
  <c r="L419" i="2"/>
  <c r="M419" i="2"/>
  <c r="D420" i="2"/>
  <c r="I420" i="2"/>
  <c r="E421" i="2"/>
  <c r="B421" i="2"/>
  <c r="G421" i="2"/>
  <c r="H421" i="2"/>
  <c r="J420" i="2"/>
  <c r="L420" i="2"/>
  <c r="M420" i="2"/>
  <c r="D421" i="2"/>
  <c r="I421" i="2"/>
  <c r="E422" i="2"/>
  <c r="B422" i="2"/>
  <c r="G422" i="2"/>
  <c r="H422" i="2"/>
  <c r="J421" i="2"/>
  <c r="L421" i="2"/>
  <c r="M421" i="2"/>
  <c r="D422" i="2"/>
  <c r="I422" i="2"/>
  <c r="E423" i="2"/>
  <c r="B423" i="2"/>
  <c r="G423" i="2"/>
  <c r="H423" i="2"/>
  <c r="J422" i="2"/>
  <c r="L422" i="2"/>
  <c r="M422" i="2"/>
  <c r="D423" i="2"/>
  <c r="I423" i="2"/>
  <c r="E424" i="2"/>
  <c r="B424" i="2"/>
  <c r="G424" i="2"/>
  <c r="H424" i="2"/>
  <c r="J423" i="2"/>
  <c r="L423" i="2"/>
  <c r="M423" i="2"/>
  <c r="D424" i="2"/>
  <c r="I424" i="2"/>
  <c r="E425" i="2"/>
  <c r="B425" i="2"/>
  <c r="G425" i="2"/>
  <c r="H425" i="2"/>
  <c r="J424" i="2"/>
  <c r="L424" i="2"/>
  <c r="M424" i="2"/>
  <c r="D425" i="2"/>
  <c r="I425" i="2"/>
  <c r="E426" i="2"/>
  <c r="B426" i="2"/>
  <c r="G426" i="2"/>
  <c r="H426" i="2"/>
  <c r="J425" i="2"/>
  <c r="L425" i="2"/>
  <c r="M425" i="2"/>
  <c r="D426" i="2"/>
  <c r="I426" i="2"/>
  <c r="E427" i="2"/>
  <c r="B427" i="2"/>
  <c r="G427" i="2"/>
  <c r="H427" i="2"/>
  <c r="J426" i="2"/>
  <c r="L426" i="2"/>
  <c r="M426" i="2"/>
  <c r="D427" i="2"/>
  <c r="I427" i="2"/>
  <c r="E428" i="2"/>
  <c r="B428" i="2"/>
  <c r="G428" i="2"/>
  <c r="H428" i="2"/>
  <c r="J427" i="2"/>
  <c r="L427" i="2"/>
  <c r="M427" i="2"/>
  <c r="D428" i="2"/>
  <c r="I428" i="2"/>
  <c r="E429" i="2"/>
  <c r="B429" i="2"/>
  <c r="G429" i="2"/>
  <c r="H429" i="2"/>
  <c r="J428" i="2"/>
  <c r="L428" i="2"/>
  <c r="M428" i="2"/>
  <c r="D429" i="2"/>
  <c r="I429" i="2"/>
  <c r="E430" i="2"/>
  <c r="B430" i="2"/>
  <c r="G430" i="2"/>
  <c r="H430" i="2"/>
  <c r="J429" i="2"/>
  <c r="L429" i="2"/>
  <c r="M429" i="2"/>
  <c r="D430" i="2"/>
  <c r="I430" i="2"/>
  <c r="E431" i="2"/>
  <c r="B431" i="2"/>
  <c r="G431" i="2"/>
  <c r="H431" i="2"/>
  <c r="J430" i="2"/>
  <c r="L430" i="2"/>
  <c r="M430" i="2"/>
  <c r="D431" i="2"/>
  <c r="I431" i="2"/>
  <c r="E432" i="2"/>
  <c r="B432" i="2"/>
  <c r="G432" i="2"/>
  <c r="H432" i="2"/>
  <c r="J431" i="2"/>
  <c r="L431" i="2"/>
  <c r="M431" i="2"/>
  <c r="D432" i="2"/>
  <c r="I432" i="2"/>
  <c r="E433" i="2"/>
  <c r="B433" i="2"/>
  <c r="G433" i="2"/>
  <c r="H433" i="2"/>
  <c r="J432" i="2"/>
  <c r="L432" i="2"/>
  <c r="M432" i="2"/>
  <c r="D433" i="2"/>
  <c r="I433" i="2"/>
  <c r="E434" i="2"/>
  <c r="B434" i="2"/>
  <c r="G434" i="2"/>
  <c r="H434" i="2"/>
  <c r="J433" i="2"/>
  <c r="L433" i="2"/>
  <c r="M433" i="2"/>
  <c r="D434" i="2"/>
  <c r="I434" i="2"/>
  <c r="E435" i="2"/>
  <c r="B435" i="2"/>
  <c r="G435" i="2"/>
  <c r="H435" i="2"/>
  <c r="J434" i="2"/>
  <c r="L434" i="2"/>
  <c r="M434" i="2"/>
  <c r="D435" i="2"/>
  <c r="I435" i="2"/>
  <c r="E436" i="2"/>
  <c r="B436" i="2"/>
  <c r="G436" i="2"/>
  <c r="H436" i="2"/>
  <c r="J435" i="2"/>
  <c r="L435" i="2"/>
  <c r="M435" i="2"/>
  <c r="D436" i="2"/>
  <c r="I436" i="2"/>
  <c r="E437" i="2"/>
  <c r="B437" i="2"/>
  <c r="G437" i="2"/>
  <c r="H437" i="2"/>
  <c r="J436" i="2"/>
  <c r="L436" i="2"/>
  <c r="M436" i="2"/>
  <c r="D437" i="2"/>
  <c r="I437" i="2"/>
  <c r="E438" i="2"/>
  <c r="B438" i="2"/>
  <c r="G438" i="2"/>
  <c r="H438" i="2"/>
  <c r="J437" i="2"/>
  <c r="L437" i="2"/>
  <c r="M437" i="2"/>
  <c r="D438" i="2"/>
  <c r="I438" i="2"/>
  <c r="E439" i="2"/>
  <c r="B439" i="2"/>
  <c r="G439" i="2"/>
  <c r="H439" i="2"/>
  <c r="J438" i="2"/>
  <c r="L438" i="2"/>
  <c r="M438" i="2"/>
  <c r="D439" i="2"/>
  <c r="I439" i="2"/>
  <c r="E440" i="2"/>
  <c r="B440" i="2"/>
  <c r="G440" i="2"/>
  <c r="H440" i="2"/>
  <c r="J439" i="2"/>
  <c r="L439" i="2"/>
  <c r="M439" i="2"/>
  <c r="D440" i="2"/>
  <c r="I440" i="2"/>
  <c r="E441" i="2"/>
  <c r="B441" i="2"/>
  <c r="G441" i="2"/>
  <c r="H441" i="2"/>
  <c r="J440" i="2"/>
  <c r="L440" i="2"/>
  <c r="M440" i="2"/>
  <c r="D441" i="2"/>
  <c r="I441" i="2"/>
  <c r="E442" i="2"/>
  <c r="B442" i="2"/>
  <c r="G442" i="2"/>
  <c r="H442" i="2"/>
  <c r="J441" i="2"/>
  <c r="L441" i="2"/>
  <c r="M441" i="2"/>
  <c r="D442" i="2"/>
  <c r="I442" i="2"/>
  <c r="E443" i="2"/>
  <c r="B443" i="2"/>
  <c r="G443" i="2"/>
  <c r="H443" i="2"/>
  <c r="J442" i="2"/>
  <c r="L442" i="2"/>
  <c r="M442" i="2"/>
  <c r="D443" i="2"/>
  <c r="I443" i="2"/>
  <c r="E444" i="2"/>
  <c r="B444" i="2"/>
  <c r="G444" i="2"/>
  <c r="H444" i="2"/>
  <c r="J443" i="2"/>
  <c r="L443" i="2"/>
  <c r="M443" i="2"/>
  <c r="D444" i="2"/>
  <c r="I444" i="2"/>
  <c r="E445" i="2"/>
  <c r="B445" i="2"/>
  <c r="G445" i="2"/>
  <c r="H445" i="2"/>
  <c r="J444" i="2"/>
  <c r="L444" i="2"/>
  <c r="M444" i="2"/>
  <c r="D445" i="2"/>
  <c r="I445" i="2"/>
  <c r="E446" i="2"/>
  <c r="J445" i="2"/>
  <c r="L445" i="2"/>
  <c r="M445" i="2"/>
  <c r="B446" i="2"/>
  <c r="D446" i="2"/>
  <c r="G446" i="2"/>
  <c r="H446" i="2"/>
  <c r="I446" i="2"/>
  <c r="E447" i="2"/>
  <c r="B447" i="2"/>
  <c r="G447" i="2"/>
  <c r="H447" i="2"/>
  <c r="J446" i="2"/>
  <c r="L446" i="2"/>
  <c r="M446" i="2"/>
  <c r="D447" i="2"/>
  <c r="I447" i="2"/>
  <c r="E448" i="2"/>
  <c r="B448" i="2"/>
  <c r="G448" i="2"/>
  <c r="H448" i="2"/>
  <c r="J447" i="2"/>
  <c r="L447" i="2"/>
  <c r="M447" i="2"/>
  <c r="D448" i="2"/>
  <c r="I448" i="2"/>
  <c r="E449" i="2"/>
  <c r="B449" i="2"/>
  <c r="G449" i="2"/>
  <c r="H449" i="2"/>
  <c r="J448" i="2"/>
  <c r="L448" i="2"/>
  <c r="M448" i="2"/>
  <c r="D449" i="2"/>
  <c r="I449" i="2"/>
  <c r="E450" i="2"/>
  <c r="B450" i="2"/>
  <c r="G450" i="2"/>
  <c r="H450" i="2"/>
  <c r="J449" i="2"/>
  <c r="L449" i="2"/>
  <c r="M449" i="2"/>
  <c r="D450" i="2"/>
  <c r="I450" i="2"/>
  <c r="E451" i="2"/>
  <c r="B451" i="2"/>
  <c r="G451" i="2"/>
  <c r="H451" i="2"/>
  <c r="J450" i="2"/>
  <c r="L450" i="2"/>
  <c r="M450" i="2"/>
  <c r="D451" i="2"/>
  <c r="I451" i="2"/>
  <c r="E452" i="2"/>
  <c r="B452" i="2"/>
  <c r="G452" i="2"/>
  <c r="H452" i="2"/>
  <c r="J451" i="2"/>
  <c r="L451" i="2"/>
  <c r="M451" i="2"/>
  <c r="D452" i="2"/>
  <c r="I452" i="2"/>
  <c r="E453" i="2"/>
  <c r="J452" i="2"/>
  <c r="L452" i="2"/>
  <c r="M452" i="2"/>
  <c r="B453" i="2"/>
  <c r="D453" i="2"/>
  <c r="G453" i="2"/>
  <c r="H453" i="2"/>
  <c r="I453" i="2"/>
  <c r="E454" i="2"/>
  <c r="B454" i="2"/>
  <c r="G454" i="2"/>
  <c r="H454" i="2"/>
  <c r="J453" i="2"/>
  <c r="L453" i="2"/>
  <c r="M453" i="2"/>
  <c r="D454" i="2"/>
  <c r="I454" i="2"/>
  <c r="E455" i="2"/>
  <c r="B455" i="2"/>
  <c r="G455" i="2"/>
  <c r="H455" i="2"/>
  <c r="J454" i="2"/>
  <c r="L454" i="2"/>
  <c r="M454" i="2"/>
  <c r="D455" i="2"/>
  <c r="I455" i="2"/>
  <c r="E456" i="2"/>
  <c r="B456" i="2"/>
  <c r="G456" i="2"/>
  <c r="H456" i="2"/>
  <c r="J455" i="2"/>
  <c r="L455" i="2"/>
  <c r="M455" i="2"/>
  <c r="D456" i="2"/>
  <c r="I456" i="2"/>
  <c r="E457" i="2"/>
  <c r="B457" i="2"/>
  <c r="G457" i="2"/>
  <c r="H457" i="2"/>
  <c r="J456" i="2"/>
  <c r="L456" i="2"/>
  <c r="M456" i="2"/>
  <c r="D457" i="2"/>
  <c r="I457" i="2"/>
  <c r="E458" i="2"/>
  <c r="B458" i="2"/>
  <c r="G458" i="2"/>
  <c r="H458" i="2"/>
  <c r="J457" i="2"/>
  <c r="L457" i="2"/>
  <c r="M457" i="2"/>
  <c r="D458" i="2"/>
  <c r="I458" i="2"/>
  <c r="E459" i="2"/>
  <c r="B459" i="2"/>
  <c r="G459" i="2"/>
  <c r="H459" i="2"/>
  <c r="J458" i="2"/>
  <c r="L458" i="2"/>
  <c r="M458" i="2"/>
  <c r="D459" i="2"/>
  <c r="I459" i="2"/>
  <c r="E460" i="2"/>
  <c r="J459" i="2"/>
  <c r="L459" i="2"/>
  <c r="M459" i="2"/>
  <c r="B460" i="2"/>
  <c r="D460" i="2"/>
  <c r="G460" i="2"/>
  <c r="H460" i="2"/>
  <c r="I460" i="2"/>
  <c r="E461" i="2"/>
  <c r="B461" i="2"/>
  <c r="G461" i="2"/>
  <c r="H461" i="2"/>
  <c r="J460" i="2"/>
  <c r="L460" i="2"/>
  <c r="M460" i="2"/>
  <c r="D461" i="2"/>
  <c r="I461" i="2"/>
  <c r="E462" i="2"/>
  <c r="B462" i="2"/>
  <c r="G462" i="2"/>
  <c r="H462" i="2"/>
  <c r="J461" i="2"/>
  <c r="L461" i="2"/>
  <c r="M461" i="2"/>
  <c r="D462" i="2"/>
  <c r="I462" i="2"/>
  <c r="E463" i="2"/>
  <c r="B463" i="2"/>
  <c r="G463" i="2"/>
  <c r="H463" i="2"/>
  <c r="J462" i="2"/>
  <c r="L462" i="2"/>
  <c r="M462" i="2"/>
  <c r="D463" i="2"/>
  <c r="I463" i="2"/>
  <c r="E464" i="2"/>
  <c r="B464" i="2"/>
  <c r="G464" i="2"/>
  <c r="H464" i="2"/>
  <c r="J463" i="2"/>
  <c r="L463" i="2"/>
  <c r="M463" i="2"/>
  <c r="D464" i="2"/>
  <c r="I464" i="2"/>
  <c r="E465" i="2"/>
  <c r="B465" i="2"/>
  <c r="G465" i="2"/>
  <c r="H465" i="2"/>
  <c r="J464" i="2"/>
  <c r="L464" i="2"/>
  <c r="M464" i="2"/>
  <c r="D465" i="2"/>
  <c r="I465" i="2"/>
  <c r="E466" i="2"/>
  <c r="B466" i="2"/>
  <c r="G466" i="2"/>
  <c r="H466" i="2"/>
  <c r="J465" i="2"/>
  <c r="L465" i="2"/>
  <c r="M465" i="2"/>
  <c r="D466" i="2"/>
  <c r="I466" i="2"/>
  <c r="E467" i="2"/>
  <c r="B467" i="2"/>
  <c r="G467" i="2"/>
  <c r="H467" i="2"/>
  <c r="J466" i="2"/>
  <c r="L466" i="2"/>
  <c r="M466" i="2"/>
  <c r="D467" i="2"/>
  <c r="I467" i="2"/>
  <c r="E468" i="2"/>
  <c r="B468" i="2"/>
  <c r="G468" i="2"/>
  <c r="H468" i="2"/>
  <c r="J467" i="2"/>
  <c r="L467" i="2"/>
  <c r="M467" i="2"/>
  <c r="D468" i="2"/>
  <c r="I468" i="2"/>
  <c r="E469" i="2"/>
  <c r="B469" i="2"/>
  <c r="G469" i="2"/>
  <c r="H469" i="2"/>
  <c r="J468" i="2"/>
  <c r="L468" i="2"/>
  <c r="M468" i="2"/>
  <c r="D469" i="2"/>
  <c r="I469" i="2"/>
  <c r="E470" i="2"/>
  <c r="B470" i="2"/>
  <c r="G470" i="2"/>
  <c r="H470" i="2"/>
  <c r="J469" i="2"/>
  <c r="L469" i="2"/>
  <c r="M469" i="2"/>
  <c r="D470" i="2"/>
  <c r="I470" i="2"/>
  <c r="E471" i="2"/>
  <c r="B471" i="2"/>
  <c r="G471" i="2"/>
  <c r="H471" i="2"/>
  <c r="J470" i="2"/>
  <c r="L470" i="2"/>
  <c r="M470" i="2"/>
  <c r="D471" i="2"/>
  <c r="I471" i="2"/>
  <c r="E472" i="2"/>
  <c r="B472" i="2"/>
  <c r="G472" i="2"/>
  <c r="H472" i="2"/>
  <c r="J471" i="2"/>
  <c r="L471" i="2"/>
  <c r="M471" i="2"/>
  <c r="D472" i="2"/>
  <c r="I472" i="2"/>
  <c r="E473" i="2"/>
  <c r="B473" i="2"/>
  <c r="G473" i="2"/>
  <c r="H473" i="2"/>
  <c r="J472" i="2"/>
  <c r="L472" i="2"/>
  <c r="M472" i="2"/>
  <c r="D473" i="2"/>
  <c r="I473" i="2"/>
  <c r="E474" i="2"/>
  <c r="B474" i="2"/>
  <c r="G474" i="2"/>
  <c r="H474" i="2"/>
  <c r="J473" i="2"/>
  <c r="L473" i="2"/>
  <c r="M473" i="2"/>
  <c r="D474" i="2"/>
  <c r="I474" i="2"/>
  <c r="E475" i="2"/>
  <c r="B475" i="2"/>
  <c r="G475" i="2"/>
  <c r="H475" i="2"/>
  <c r="J474" i="2"/>
  <c r="L474" i="2"/>
  <c r="M474" i="2"/>
  <c r="D475" i="2"/>
  <c r="I475" i="2"/>
  <c r="E476" i="2"/>
  <c r="B476" i="2"/>
  <c r="G476" i="2"/>
  <c r="H476" i="2"/>
  <c r="J475" i="2"/>
  <c r="L475" i="2"/>
  <c r="M475" i="2"/>
  <c r="D476" i="2"/>
  <c r="I476" i="2"/>
  <c r="E477" i="2"/>
  <c r="B477" i="2"/>
  <c r="G477" i="2"/>
  <c r="H477" i="2"/>
  <c r="J476" i="2"/>
  <c r="L476" i="2"/>
  <c r="M476" i="2"/>
  <c r="D477" i="2"/>
  <c r="I477" i="2"/>
  <c r="E478" i="2"/>
  <c r="B478" i="2"/>
  <c r="G478" i="2"/>
  <c r="H478" i="2"/>
  <c r="J477" i="2"/>
  <c r="L477" i="2"/>
  <c r="M477" i="2"/>
  <c r="D478" i="2"/>
  <c r="I478" i="2"/>
  <c r="E479" i="2"/>
  <c r="B479" i="2"/>
  <c r="G479" i="2"/>
  <c r="H479" i="2"/>
  <c r="J478" i="2"/>
  <c r="L478" i="2"/>
  <c r="M478" i="2"/>
  <c r="D479" i="2"/>
  <c r="I479" i="2"/>
  <c r="E480" i="2"/>
  <c r="B480" i="2"/>
  <c r="G480" i="2"/>
  <c r="H480" i="2"/>
  <c r="J479" i="2"/>
  <c r="L479" i="2"/>
  <c r="M479" i="2"/>
  <c r="D480" i="2"/>
  <c r="I480" i="2"/>
  <c r="E481" i="2"/>
  <c r="B481" i="2"/>
  <c r="G481" i="2"/>
  <c r="H481" i="2"/>
  <c r="J480" i="2"/>
  <c r="L480" i="2"/>
  <c r="M480" i="2"/>
  <c r="D481" i="2"/>
  <c r="I481" i="2"/>
  <c r="E482" i="2"/>
  <c r="B482" i="2"/>
  <c r="G482" i="2"/>
  <c r="H482" i="2"/>
  <c r="J481" i="2"/>
  <c r="L481" i="2"/>
  <c r="M481" i="2"/>
  <c r="D482" i="2"/>
  <c r="I482" i="2"/>
  <c r="E483" i="2"/>
  <c r="B483" i="2"/>
  <c r="G483" i="2"/>
  <c r="H483" i="2"/>
  <c r="J482" i="2"/>
  <c r="L482" i="2"/>
  <c r="M482" i="2"/>
  <c r="D483" i="2"/>
  <c r="I483" i="2"/>
  <c r="E484" i="2"/>
  <c r="B484" i="2"/>
  <c r="G484" i="2"/>
  <c r="H484" i="2"/>
  <c r="J483" i="2"/>
  <c r="L483" i="2"/>
  <c r="M483" i="2"/>
  <c r="D484" i="2"/>
  <c r="I484" i="2"/>
  <c r="E485" i="2"/>
  <c r="B485" i="2"/>
  <c r="G485" i="2"/>
  <c r="H485" i="2"/>
  <c r="J484" i="2"/>
  <c r="L484" i="2"/>
  <c r="M484" i="2"/>
  <c r="D485" i="2"/>
  <c r="I485" i="2"/>
  <c r="E486" i="2"/>
  <c r="B486" i="2"/>
  <c r="G486" i="2"/>
  <c r="H486" i="2"/>
  <c r="J485" i="2"/>
  <c r="L485" i="2"/>
  <c r="M485" i="2"/>
  <c r="D486" i="2"/>
  <c r="I486" i="2"/>
  <c r="E487" i="2"/>
  <c r="B487" i="2"/>
  <c r="G487" i="2"/>
  <c r="H487" i="2"/>
  <c r="J486" i="2"/>
  <c r="L486" i="2"/>
  <c r="M486" i="2"/>
  <c r="D487" i="2"/>
  <c r="I487" i="2"/>
  <c r="E488" i="2"/>
  <c r="B488" i="2"/>
  <c r="G488" i="2"/>
  <c r="H488" i="2"/>
  <c r="J487" i="2"/>
  <c r="L487" i="2"/>
  <c r="M487" i="2"/>
  <c r="D488" i="2"/>
  <c r="I488" i="2"/>
  <c r="E489" i="2"/>
  <c r="B489" i="2"/>
  <c r="G489" i="2"/>
  <c r="H489" i="2"/>
  <c r="J488" i="2"/>
  <c r="L488" i="2"/>
  <c r="M488" i="2"/>
  <c r="D489" i="2"/>
  <c r="I489" i="2"/>
  <c r="E490" i="2"/>
  <c r="B490" i="2"/>
  <c r="G490" i="2"/>
  <c r="H490" i="2"/>
  <c r="J489" i="2"/>
  <c r="L489" i="2"/>
  <c r="M489" i="2"/>
  <c r="D490" i="2"/>
  <c r="I490" i="2"/>
  <c r="E491" i="2"/>
  <c r="B491" i="2"/>
  <c r="G491" i="2"/>
  <c r="H491" i="2"/>
  <c r="J490" i="2"/>
  <c r="L490" i="2"/>
  <c r="M490" i="2"/>
  <c r="D491" i="2"/>
  <c r="I491" i="2"/>
  <c r="E492" i="2"/>
  <c r="B492" i="2"/>
  <c r="G492" i="2"/>
  <c r="H492" i="2"/>
  <c r="J491" i="2"/>
  <c r="L491" i="2"/>
  <c r="M491" i="2"/>
  <c r="D492" i="2"/>
  <c r="I492" i="2"/>
  <c r="E493" i="2"/>
  <c r="B493" i="2"/>
  <c r="G493" i="2"/>
  <c r="H493" i="2"/>
  <c r="J492" i="2"/>
  <c r="L492" i="2"/>
  <c r="M492" i="2"/>
  <c r="D493" i="2"/>
  <c r="I493" i="2"/>
  <c r="E494" i="2"/>
  <c r="B494" i="2"/>
  <c r="G494" i="2"/>
  <c r="H494" i="2"/>
  <c r="J493" i="2"/>
  <c r="L493" i="2"/>
  <c r="M493" i="2"/>
  <c r="D494" i="2"/>
  <c r="I494" i="2"/>
  <c r="E495" i="2"/>
  <c r="B495" i="2"/>
  <c r="G495" i="2"/>
  <c r="H495" i="2"/>
  <c r="J494" i="2"/>
  <c r="L494" i="2"/>
  <c r="M494" i="2"/>
  <c r="D495" i="2"/>
  <c r="I495" i="2"/>
  <c r="E496" i="2"/>
  <c r="B496" i="2"/>
  <c r="G496" i="2"/>
  <c r="H496" i="2"/>
  <c r="J495" i="2"/>
  <c r="L495" i="2"/>
  <c r="M495" i="2"/>
  <c r="D496" i="2"/>
  <c r="I496" i="2"/>
  <c r="E497" i="2"/>
  <c r="J496" i="2"/>
  <c r="L496" i="2"/>
  <c r="M496" i="2"/>
  <c r="B497" i="2"/>
  <c r="D497" i="2"/>
  <c r="G497" i="2"/>
  <c r="H497" i="2"/>
  <c r="I497" i="2"/>
  <c r="E498" i="2"/>
  <c r="B498" i="2"/>
  <c r="G498" i="2"/>
  <c r="H498" i="2"/>
  <c r="J497" i="2"/>
  <c r="L497" i="2"/>
  <c r="M497" i="2"/>
  <c r="D498" i="2"/>
  <c r="I498" i="2"/>
  <c r="E499" i="2"/>
  <c r="B499" i="2"/>
  <c r="G499" i="2"/>
  <c r="H499" i="2"/>
  <c r="J498" i="2"/>
  <c r="L498" i="2"/>
  <c r="M498" i="2"/>
  <c r="D499" i="2"/>
  <c r="I499" i="2"/>
  <c r="E500" i="2"/>
  <c r="B500" i="2"/>
  <c r="G500" i="2"/>
  <c r="H500" i="2"/>
  <c r="J499" i="2"/>
  <c r="L499" i="2"/>
  <c r="M499" i="2"/>
  <c r="D500" i="2"/>
  <c r="I500" i="2"/>
  <c r="E501" i="2"/>
  <c r="B501" i="2"/>
  <c r="G501" i="2"/>
  <c r="H501" i="2"/>
  <c r="J500" i="2"/>
  <c r="L500" i="2"/>
  <c r="M500" i="2"/>
  <c r="D501" i="2"/>
  <c r="I501" i="2"/>
  <c r="E502" i="2"/>
  <c r="B502" i="2"/>
  <c r="G502" i="2"/>
  <c r="H502" i="2"/>
  <c r="J501" i="2"/>
  <c r="L501" i="2"/>
  <c r="M501" i="2"/>
  <c r="D502" i="2"/>
  <c r="I502" i="2"/>
  <c r="E503" i="2"/>
  <c r="B503" i="2"/>
  <c r="G503" i="2"/>
  <c r="H503" i="2"/>
  <c r="J502" i="2"/>
  <c r="L502" i="2"/>
  <c r="M502" i="2"/>
  <c r="D503" i="2"/>
  <c r="I503" i="2"/>
  <c r="E504" i="2"/>
  <c r="B504" i="2"/>
  <c r="G504" i="2"/>
  <c r="H504" i="2"/>
  <c r="J503" i="2"/>
  <c r="L503" i="2"/>
  <c r="M503" i="2"/>
  <c r="D504" i="2"/>
  <c r="I504" i="2"/>
  <c r="E505" i="2"/>
  <c r="B505" i="2"/>
  <c r="G505" i="2"/>
  <c r="H505" i="2"/>
  <c r="J504" i="2"/>
  <c r="L504" i="2"/>
  <c r="M504" i="2"/>
  <c r="D505" i="2"/>
  <c r="I505" i="2"/>
  <c r="E506" i="2"/>
  <c r="B506" i="2"/>
  <c r="G506" i="2"/>
  <c r="H506" i="2"/>
  <c r="J505" i="2"/>
  <c r="L505" i="2"/>
  <c r="M505" i="2"/>
  <c r="D506" i="2"/>
  <c r="I506" i="2"/>
  <c r="E507" i="2"/>
  <c r="B507" i="2"/>
  <c r="G507" i="2"/>
  <c r="H507" i="2"/>
  <c r="J506" i="2"/>
  <c r="L506" i="2"/>
  <c r="M506" i="2"/>
  <c r="D507" i="2"/>
  <c r="I507" i="2"/>
  <c r="E508" i="2"/>
  <c r="B508" i="2"/>
  <c r="G508" i="2"/>
  <c r="H508" i="2"/>
  <c r="J507" i="2"/>
  <c r="L507" i="2"/>
  <c r="M507" i="2"/>
  <c r="D508" i="2"/>
  <c r="I508" i="2"/>
  <c r="E509" i="2"/>
  <c r="B509" i="2"/>
  <c r="G509" i="2"/>
  <c r="H509" i="2"/>
  <c r="J508" i="2"/>
  <c r="L508" i="2"/>
  <c r="M508" i="2"/>
  <c r="D509" i="2"/>
  <c r="I509" i="2"/>
  <c r="E510" i="2"/>
  <c r="B510" i="2"/>
  <c r="G510" i="2"/>
  <c r="H510" i="2"/>
  <c r="J509" i="2"/>
  <c r="L509" i="2"/>
  <c r="M509" i="2"/>
  <c r="D510" i="2"/>
  <c r="I510" i="2"/>
  <c r="E511" i="2"/>
  <c r="B511" i="2"/>
  <c r="G511" i="2"/>
  <c r="H511" i="2"/>
  <c r="J510" i="2"/>
  <c r="L510" i="2"/>
  <c r="M510" i="2"/>
  <c r="D511" i="2"/>
  <c r="I511" i="2"/>
  <c r="E512" i="2"/>
  <c r="B512" i="2"/>
  <c r="G512" i="2"/>
  <c r="H512" i="2"/>
  <c r="J511" i="2"/>
  <c r="L511" i="2"/>
  <c r="M511" i="2"/>
  <c r="D512" i="2"/>
  <c r="I512" i="2"/>
  <c r="E513" i="2"/>
  <c r="B513" i="2"/>
  <c r="G513" i="2"/>
  <c r="H513" i="2"/>
  <c r="J512" i="2"/>
  <c r="L512" i="2"/>
  <c r="M512" i="2"/>
  <c r="D513" i="2"/>
  <c r="I513" i="2"/>
  <c r="E514" i="2"/>
  <c r="B514" i="2"/>
  <c r="G514" i="2"/>
  <c r="H514" i="2"/>
  <c r="J513" i="2"/>
  <c r="L513" i="2"/>
  <c r="M513" i="2"/>
  <c r="D514" i="2"/>
  <c r="I514" i="2"/>
  <c r="E515" i="2"/>
  <c r="B515" i="2"/>
  <c r="G515" i="2"/>
  <c r="H515" i="2"/>
  <c r="J514" i="2"/>
  <c r="L514" i="2"/>
  <c r="M514" i="2"/>
  <c r="D515" i="2"/>
  <c r="I515" i="2"/>
  <c r="E516" i="2"/>
  <c r="B516" i="2"/>
  <c r="G516" i="2"/>
  <c r="H516" i="2"/>
  <c r="J515" i="2"/>
  <c r="L515" i="2"/>
  <c r="M515" i="2"/>
  <c r="D516" i="2"/>
  <c r="I516" i="2"/>
  <c r="E517" i="2"/>
  <c r="B517" i="2"/>
  <c r="G517" i="2"/>
  <c r="H517" i="2"/>
  <c r="J516" i="2"/>
  <c r="L516" i="2"/>
  <c r="M516" i="2"/>
  <c r="D517" i="2"/>
  <c r="I517" i="2"/>
  <c r="E518" i="2"/>
  <c r="B518" i="2"/>
  <c r="G518" i="2"/>
  <c r="H518" i="2"/>
  <c r="J517" i="2"/>
  <c r="L517" i="2"/>
  <c r="M517" i="2"/>
  <c r="D518" i="2"/>
  <c r="I518" i="2"/>
  <c r="E519" i="2"/>
  <c r="B519" i="2"/>
  <c r="G519" i="2"/>
  <c r="H519" i="2"/>
  <c r="J518" i="2"/>
  <c r="L518" i="2"/>
  <c r="M518" i="2"/>
  <c r="D519" i="2"/>
  <c r="I519" i="2"/>
  <c r="E520" i="2"/>
  <c r="B520" i="2"/>
  <c r="G520" i="2"/>
  <c r="H520" i="2"/>
  <c r="J519" i="2"/>
  <c r="L519" i="2"/>
  <c r="M519" i="2"/>
  <c r="D520" i="2"/>
  <c r="I520" i="2"/>
  <c r="E521" i="2"/>
  <c r="B521" i="2"/>
  <c r="G521" i="2"/>
  <c r="H521" i="2"/>
  <c r="J520" i="2"/>
  <c r="L520" i="2"/>
  <c r="M520" i="2"/>
  <c r="D521" i="2"/>
  <c r="I521" i="2"/>
  <c r="E522" i="2"/>
  <c r="B522" i="2"/>
  <c r="G522" i="2"/>
  <c r="H522" i="2"/>
  <c r="J521" i="2"/>
  <c r="L521" i="2"/>
  <c r="M521" i="2"/>
  <c r="D522" i="2"/>
  <c r="I522" i="2"/>
  <c r="E523" i="2"/>
  <c r="B523" i="2"/>
  <c r="G523" i="2"/>
  <c r="H523" i="2"/>
  <c r="J522" i="2"/>
  <c r="L522" i="2"/>
  <c r="M522" i="2"/>
  <c r="D523" i="2"/>
  <c r="I523" i="2"/>
  <c r="E524" i="2"/>
  <c r="B524" i="2"/>
  <c r="G524" i="2"/>
  <c r="H524" i="2"/>
  <c r="J523" i="2"/>
  <c r="L523" i="2"/>
  <c r="M523" i="2"/>
  <c r="D524" i="2"/>
  <c r="I524" i="2"/>
  <c r="E525" i="2"/>
  <c r="B525" i="2"/>
  <c r="G525" i="2"/>
  <c r="H525" i="2"/>
  <c r="J524" i="2"/>
  <c r="L524" i="2"/>
  <c r="M524" i="2"/>
  <c r="D525" i="2"/>
  <c r="I525" i="2"/>
  <c r="E526" i="2"/>
  <c r="B526" i="2"/>
  <c r="G526" i="2"/>
  <c r="H526" i="2"/>
  <c r="J525" i="2"/>
  <c r="L525" i="2"/>
  <c r="M525" i="2"/>
  <c r="D526" i="2"/>
  <c r="I526" i="2"/>
  <c r="E527" i="2"/>
  <c r="B527" i="2"/>
  <c r="G527" i="2"/>
  <c r="H527" i="2"/>
  <c r="J526" i="2"/>
  <c r="L526" i="2"/>
  <c r="M526" i="2"/>
  <c r="D527" i="2"/>
  <c r="I527" i="2"/>
  <c r="E528" i="2"/>
  <c r="B528" i="2"/>
  <c r="G528" i="2"/>
  <c r="H528" i="2"/>
  <c r="J527" i="2"/>
  <c r="L527" i="2"/>
  <c r="M527" i="2"/>
  <c r="D528" i="2"/>
  <c r="I528" i="2"/>
  <c r="E529" i="2"/>
  <c r="B529" i="2"/>
  <c r="G529" i="2"/>
  <c r="H529" i="2"/>
  <c r="J528" i="2"/>
  <c r="L528" i="2"/>
  <c r="M528" i="2"/>
  <c r="D529" i="2"/>
  <c r="I529" i="2"/>
  <c r="E530" i="2"/>
  <c r="B530" i="2"/>
  <c r="G530" i="2"/>
  <c r="H530" i="2"/>
  <c r="J529" i="2"/>
  <c r="L529" i="2"/>
  <c r="M529" i="2"/>
  <c r="D530" i="2"/>
  <c r="I530" i="2"/>
  <c r="E531" i="2"/>
  <c r="B531" i="2"/>
  <c r="G531" i="2"/>
  <c r="H531" i="2"/>
  <c r="J530" i="2"/>
  <c r="L530" i="2"/>
  <c r="M530" i="2"/>
  <c r="D531" i="2"/>
  <c r="I531" i="2"/>
  <c r="E532" i="2"/>
  <c r="B532" i="2"/>
  <c r="G532" i="2"/>
  <c r="H532" i="2"/>
  <c r="J531" i="2"/>
  <c r="L531" i="2"/>
  <c r="M531" i="2"/>
  <c r="D532" i="2"/>
  <c r="I532" i="2"/>
  <c r="E533" i="2"/>
  <c r="B533" i="2"/>
  <c r="G533" i="2"/>
  <c r="H533" i="2"/>
  <c r="J532" i="2"/>
  <c r="L532" i="2"/>
  <c r="M532" i="2"/>
  <c r="D533" i="2"/>
  <c r="I533" i="2"/>
  <c r="E534" i="2"/>
  <c r="J533" i="2"/>
  <c r="L533" i="2"/>
  <c r="M533" i="2"/>
  <c r="B534" i="2"/>
  <c r="D534" i="2"/>
  <c r="G534" i="2"/>
  <c r="H534" i="2"/>
  <c r="I534" i="2"/>
  <c r="E535" i="2"/>
  <c r="J534" i="2"/>
  <c r="L534" i="2"/>
  <c r="M534" i="2"/>
  <c r="B535" i="2"/>
  <c r="D535" i="2"/>
  <c r="G535" i="2"/>
  <c r="H535" i="2"/>
  <c r="I535" i="2"/>
  <c r="E536" i="2"/>
  <c r="B536" i="2"/>
  <c r="G536" i="2"/>
  <c r="H536" i="2"/>
  <c r="J535" i="2"/>
  <c r="L535" i="2"/>
  <c r="M535" i="2"/>
  <c r="D536" i="2"/>
  <c r="I536" i="2"/>
  <c r="E537" i="2"/>
  <c r="B537" i="2"/>
  <c r="G537" i="2"/>
  <c r="H537" i="2"/>
  <c r="J536" i="2"/>
  <c r="L536" i="2"/>
  <c r="M536" i="2"/>
  <c r="D537" i="2"/>
  <c r="I537" i="2"/>
  <c r="E538" i="2"/>
  <c r="B538" i="2"/>
  <c r="G538" i="2"/>
  <c r="H538" i="2"/>
  <c r="J537" i="2"/>
  <c r="L537" i="2"/>
  <c r="M537" i="2"/>
  <c r="D538" i="2"/>
  <c r="I538" i="2"/>
  <c r="E539" i="2"/>
  <c r="B539" i="2"/>
  <c r="G539" i="2"/>
  <c r="H539" i="2"/>
  <c r="J538" i="2"/>
  <c r="L538" i="2"/>
  <c r="M538" i="2"/>
  <c r="D539" i="2"/>
  <c r="I539" i="2"/>
  <c r="E540" i="2"/>
  <c r="B540" i="2"/>
  <c r="G540" i="2"/>
  <c r="H540" i="2"/>
  <c r="J539" i="2"/>
  <c r="L539" i="2"/>
  <c r="M539" i="2"/>
  <c r="D540" i="2"/>
  <c r="I540" i="2"/>
  <c r="E541" i="2"/>
  <c r="B541" i="2"/>
  <c r="G541" i="2"/>
  <c r="H541" i="2"/>
  <c r="J540" i="2"/>
  <c r="L540" i="2"/>
  <c r="M540" i="2"/>
  <c r="D541" i="2"/>
  <c r="I541" i="2"/>
  <c r="E542" i="2"/>
  <c r="B542" i="2"/>
  <c r="G542" i="2"/>
  <c r="H542" i="2"/>
  <c r="J541" i="2"/>
  <c r="L541" i="2"/>
  <c r="M541" i="2"/>
  <c r="D542" i="2"/>
  <c r="I542" i="2"/>
  <c r="E543" i="2"/>
  <c r="B543" i="2"/>
  <c r="G543" i="2"/>
  <c r="H543" i="2"/>
  <c r="J542" i="2"/>
  <c r="L542" i="2"/>
  <c r="M542" i="2"/>
  <c r="D543" i="2"/>
  <c r="I543" i="2"/>
  <c r="E544" i="2"/>
  <c r="B544" i="2"/>
  <c r="G544" i="2"/>
  <c r="H544" i="2"/>
  <c r="J543" i="2"/>
  <c r="L543" i="2"/>
  <c r="M543" i="2"/>
  <c r="D544" i="2"/>
  <c r="I544" i="2"/>
  <c r="E545" i="2"/>
  <c r="B545" i="2"/>
  <c r="G545" i="2"/>
  <c r="H545" i="2"/>
  <c r="J544" i="2"/>
  <c r="L544" i="2"/>
  <c r="M544" i="2"/>
  <c r="D545" i="2"/>
  <c r="I545" i="2"/>
  <c r="E546" i="2"/>
  <c r="B546" i="2"/>
  <c r="G546" i="2"/>
  <c r="H546" i="2"/>
  <c r="J545" i="2"/>
  <c r="L545" i="2"/>
  <c r="M545" i="2"/>
  <c r="D546" i="2"/>
  <c r="I546" i="2"/>
  <c r="E547" i="2"/>
  <c r="B547" i="2"/>
  <c r="G547" i="2"/>
  <c r="H547" i="2"/>
  <c r="J546" i="2"/>
  <c r="L546" i="2"/>
  <c r="M546" i="2"/>
  <c r="D547" i="2"/>
  <c r="I547" i="2"/>
  <c r="E548" i="2"/>
  <c r="B548" i="2"/>
  <c r="G548" i="2"/>
  <c r="H548" i="2"/>
  <c r="J547" i="2"/>
  <c r="L547" i="2"/>
  <c r="M547" i="2"/>
  <c r="D548" i="2"/>
  <c r="I548" i="2"/>
  <c r="E549" i="2"/>
  <c r="B549" i="2"/>
  <c r="G549" i="2"/>
  <c r="H549" i="2"/>
  <c r="J548" i="2"/>
  <c r="L548" i="2"/>
  <c r="M548" i="2"/>
  <c r="D549" i="2"/>
  <c r="I549" i="2"/>
  <c r="E550" i="2"/>
  <c r="B550" i="2"/>
  <c r="G550" i="2"/>
  <c r="H550" i="2"/>
  <c r="J549" i="2"/>
  <c r="L549" i="2"/>
  <c r="M549" i="2"/>
  <c r="D550" i="2"/>
  <c r="I550" i="2"/>
  <c r="E551" i="2"/>
  <c r="B551" i="2"/>
  <c r="G551" i="2"/>
  <c r="H551" i="2"/>
  <c r="J550" i="2"/>
  <c r="L550" i="2"/>
  <c r="M550" i="2"/>
  <c r="D551" i="2"/>
  <c r="I551" i="2"/>
  <c r="E552" i="2"/>
  <c r="B552" i="2"/>
  <c r="G552" i="2"/>
  <c r="H552" i="2"/>
  <c r="J551" i="2"/>
  <c r="L551" i="2"/>
  <c r="M551" i="2"/>
  <c r="D552" i="2"/>
  <c r="I552" i="2"/>
  <c r="E553" i="2"/>
  <c r="B553" i="2"/>
  <c r="G553" i="2"/>
  <c r="H553" i="2"/>
  <c r="J552" i="2"/>
  <c r="L552" i="2"/>
  <c r="M552" i="2"/>
  <c r="D553" i="2"/>
  <c r="I553" i="2"/>
  <c r="E554" i="2"/>
  <c r="B554" i="2"/>
  <c r="G554" i="2"/>
  <c r="H554" i="2"/>
  <c r="J553" i="2"/>
  <c r="L553" i="2"/>
  <c r="M553" i="2"/>
  <c r="D554" i="2"/>
  <c r="I554" i="2"/>
  <c r="E555" i="2"/>
  <c r="B555" i="2"/>
  <c r="G555" i="2"/>
  <c r="H555" i="2"/>
  <c r="J554" i="2"/>
  <c r="L554" i="2"/>
  <c r="M554" i="2"/>
  <c r="D555" i="2"/>
  <c r="I555" i="2"/>
  <c r="E556" i="2"/>
  <c r="B556" i="2"/>
  <c r="G556" i="2"/>
  <c r="H556" i="2"/>
  <c r="J555" i="2"/>
  <c r="L555" i="2"/>
  <c r="M555" i="2"/>
  <c r="D556" i="2"/>
  <c r="I556" i="2"/>
  <c r="E557" i="2"/>
  <c r="B557" i="2"/>
  <c r="G557" i="2"/>
  <c r="H557" i="2"/>
  <c r="J556" i="2"/>
  <c r="L556" i="2"/>
  <c r="M556" i="2"/>
  <c r="D557" i="2"/>
  <c r="I557" i="2"/>
  <c r="E558" i="2"/>
  <c r="B558" i="2"/>
  <c r="G558" i="2"/>
  <c r="H558" i="2"/>
  <c r="J557" i="2"/>
  <c r="L557" i="2"/>
  <c r="M557" i="2"/>
  <c r="D558" i="2"/>
  <c r="I558" i="2"/>
  <c r="E559" i="2"/>
  <c r="B559" i="2"/>
  <c r="G559" i="2"/>
  <c r="H559" i="2"/>
  <c r="J558" i="2"/>
  <c r="L558" i="2"/>
  <c r="M558" i="2"/>
  <c r="D559" i="2"/>
  <c r="I559" i="2"/>
  <c r="E560" i="2"/>
  <c r="B560" i="2"/>
  <c r="G560" i="2"/>
  <c r="H560" i="2"/>
  <c r="J559" i="2"/>
  <c r="L559" i="2"/>
  <c r="M559" i="2"/>
  <c r="D560" i="2"/>
  <c r="I560" i="2"/>
  <c r="E561" i="2"/>
  <c r="B561" i="2"/>
  <c r="G561" i="2"/>
  <c r="H561" i="2"/>
  <c r="J560" i="2"/>
  <c r="L560" i="2"/>
  <c r="M560" i="2"/>
  <c r="D561" i="2"/>
  <c r="I561" i="2"/>
  <c r="E562" i="2"/>
  <c r="B562" i="2"/>
  <c r="G562" i="2"/>
  <c r="H562" i="2"/>
  <c r="J561" i="2"/>
  <c r="L561" i="2"/>
  <c r="M561" i="2"/>
  <c r="D562" i="2"/>
  <c r="I562" i="2"/>
  <c r="E563" i="2"/>
  <c r="B563" i="2"/>
  <c r="G563" i="2"/>
  <c r="H563" i="2"/>
  <c r="J562" i="2"/>
  <c r="L562" i="2"/>
  <c r="M562" i="2"/>
  <c r="D563" i="2"/>
  <c r="I563" i="2"/>
  <c r="E564" i="2"/>
  <c r="B564" i="2"/>
  <c r="G564" i="2"/>
  <c r="H564" i="2"/>
  <c r="J563" i="2"/>
  <c r="L563" i="2"/>
  <c r="M563" i="2"/>
  <c r="D564" i="2"/>
  <c r="I564" i="2"/>
  <c r="E565" i="2"/>
  <c r="B565" i="2"/>
  <c r="G565" i="2"/>
  <c r="H565" i="2"/>
  <c r="J564" i="2"/>
  <c r="L564" i="2"/>
  <c r="M564" i="2"/>
  <c r="D565" i="2"/>
  <c r="I565" i="2"/>
  <c r="E566" i="2"/>
  <c r="B566" i="2"/>
  <c r="G566" i="2"/>
  <c r="H566" i="2"/>
  <c r="J565" i="2"/>
  <c r="L565" i="2"/>
  <c r="M565" i="2"/>
  <c r="D566" i="2"/>
  <c r="I566" i="2"/>
  <c r="E567" i="2"/>
  <c r="B567" i="2"/>
  <c r="G567" i="2"/>
  <c r="H567" i="2"/>
  <c r="J566" i="2"/>
  <c r="L566" i="2"/>
  <c r="M566" i="2"/>
  <c r="D567" i="2"/>
  <c r="I567" i="2"/>
  <c r="E568" i="2"/>
  <c r="B568" i="2"/>
  <c r="G568" i="2"/>
  <c r="H568" i="2"/>
  <c r="J567" i="2"/>
  <c r="L567" i="2"/>
  <c r="M567" i="2"/>
  <c r="D568" i="2"/>
  <c r="I568" i="2"/>
  <c r="E569" i="2"/>
  <c r="B569" i="2"/>
  <c r="G569" i="2"/>
  <c r="H569" i="2"/>
  <c r="J568" i="2"/>
  <c r="L568" i="2"/>
  <c r="M568" i="2"/>
  <c r="D569" i="2"/>
  <c r="I569" i="2"/>
  <c r="E570" i="2"/>
  <c r="B570" i="2"/>
  <c r="G570" i="2"/>
  <c r="H570" i="2"/>
  <c r="J569" i="2"/>
  <c r="L569" i="2"/>
  <c r="M569" i="2"/>
  <c r="D570" i="2"/>
  <c r="I570" i="2"/>
  <c r="E571" i="2"/>
  <c r="J570" i="2"/>
  <c r="L570" i="2"/>
  <c r="M570" i="2"/>
  <c r="B571" i="2"/>
  <c r="D571" i="2"/>
  <c r="G571" i="2"/>
  <c r="H571" i="2"/>
  <c r="I571" i="2"/>
  <c r="E572" i="2"/>
  <c r="B572" i="2"/>
  <c r="G572" i="2"/>
  <c r="H572" i="2"/>
  <c r="J571" i="2"/>
  <c r="L571" i="2"/>
  <c r="M571" i="2"/>
  <c r="D572" i="2"/>
  <c r="I572" i="2"/>
  <c r="E573" i="2"/>
  <c r="B573" i="2"/>
  <c r="G573" i="2"/>
  <c r="H573" i="2"/>
  <c r="J572" i="2"/>
  <c r="L572" i="2"/>
  <c r="M572" i="2"/>
  <c r="D573" i="2"/>
  <c r="I573" i="2"/>
  <c r="E574" i="2"/>
  <c r="B574" i="2"/>
  <c r="G574" i="2"/>
  <c r="H574" i="2"/>
  <c r="J573" i="2"/>
  <c r="L573" i="2"/>
  <c r="M573" i="2"/>
  <c r="D574" i="2"/>
  <c r="I574" i="2"/>
  <c r="E575" i="2"/>
  <c r="B575" i="2"/>
  <c r="G575" i="2"/>
  <c r="H575" i="2"/>
  <c r="J574" i="2"/>
  <c r="L574" i="2"/>
  <c r="M574" i="2"/>
  <c r="D575" i="2"/>
  <c r="I575" i="2"/>
  <c r="E576" i="2"/>
  <c r="B576" i="2"/>
  <c r="G576" i="2"/>
  <c r="H576" i="2"/>
  <c r="J575" i="2"/>
  <c r="L575" i="2"/>
  <c r="M575" i="2"/>
  <c r="D576" i="2"/>
  <c r="I576" i="2"/>
  <c r="E577" i="2"/>
  <c r="B577" i="2"/>
  <c r="G577" i="2"/>
  <c r="H577" i="2"/>
  <c r="J576" i="2"/>
  <c r="L576" i="2"/>
  <c r="M576" i="2"/>
  <c r="D577" i="2"/>
  <c r="I577" i="2"/>
  <c r="E578" i="2"/>
  <c r="B578" i="2"/>
  <c r="G578" i="2"/>
  <c r="H578" i="2"/>
  <c r="J577" i="2"/>
  <c r="L577" i="2"/>
  <c r="M577" i="2"/>
  <c r="D578" i="2"/>
  <c r="I578" i="2"/>
  <c r="E579" i="2"/>
  <c r="B579" i="2"/>
  <c r="G579" i="2"/>
  <c r="H579" i="2"/>
  <c r="J578" i="2"/>
  <c r="L578" i="2"/>
  <c r="M578" i="2"/>
  <c r="D579" i="2"/>
  <c r="I579" i="2"/>
  <c r="E580" i="2"/>
  <c r="B580" i="2"/>
  <c r="G580" i="2"/>
  <c r="H580" i="2"/>
  <c r="J579" i="2"/>
  <c r="L579" i="2"/>
  <c r="M579" i="2"/>
  <c r="D580" i="2"/>
  <c r="I580" i="2"/>
  <c r="E581" i="2"/>
  <c r="B581" i="2"/>
  <c r="G581" i="2"/>
  <c r="H581" i="2"/>
  <c r="J580" i="2"/>
  <c r="L580" i="2"/>
  <c r="M580" i="2"/>
  <c r="D581" i="2"/>
  <c r="I581" i="2"/>
  <c r="E582" i="2"/>
  <c r="B582" i="2"/>
  <c r="G582" i="2"/>
  <c r="H582" i="2"/>
  <c r="J581" i="2"/>
  <c r="L581" i="2"/>
  <c r="M581" i="2"/>
  <c r="D582" i="2"/>
  <c r="I582" i="2"/>
  <c r="E583" i="2"/>
  <c r="B583" i="2"/>
  <c r="G583" i="2"/>
  <c r="H583" i="2"/>
  <c r="J582" i="2"/>
  <c r="L582" i="2"/>
  <c r="M582" i="2"/>
  <c r="D583" i="2"/>
  <c r="I583" i="2"/>
  <c r="E584" i="2"/>
  <c r="B584" i="2"/>
  <c r="G584" i="2"/>
  <c r="H584" i="2"/>
  <c r="J583" i="2"/>
  <c r="L583" i="2"/>
  <c r="M583" i="2"/>
  <c r="D584" i="2"/>
  <c r="I584" i="2"/>
  <c r="E585" i="2"/>
  <c r="B585" i="2"/>
  <c r="G585" i="2"/>
  <c r="H585" i="2"/>
  <c r="J584" i="2"/>
  <c r="L584" i="2"/>
  <c r="M584" i="2"/>
  <c r="D585" i="2"/>
  <c r="I585" i="2"/>
  <c r="E586" i="2"/>
  <c r="B586" i="2"/>
  <c r="G586" i="2"/>
  <c r="H586" i="2"/>
  <c r="J585" i="2"/>
  <c r="L585" i="2"/>
  <c r="M585" i="2"/>
  <c r="D586" i="2"/>
  <c r="I586" i="2"/>
  <c r="E587" i="2"/>
  <c r="B587" i="2"/>
  <c r="G587" i="2"/>
  <c r="H587" i="2"/>
  <c r="J586" i="2"/>
  <c r="L586" i="2"/>
  <c r="M586" i="2"/>
  <c r="D587" i="2"/>
  <c r="I587" i="2"/>
  <c r="E588" i="2"/>
  <c r="B588" i="2"/>
  <c r="G588" i="2"/>
  <c r="H588" i="2"/>
  <c r="J587" i="2"/>
  <c r="L587" i="2"/>
  <c r="M587" i="2"/>
  <c r="D588" i="2"/>
  <c r="I588" i="2"/>
  <c r="E589" i="2"/>
  <c r="B589" i="2"/>
  <c r="G589" i="2"/>
  <c r="H589" i="2"/>
  <c r="J588" i="2"/>
  <c r="L588" i="2"/>
  <c r="M588" i="2"/>
  <c r="D589" i="2"/>
  <c r="I589" i="2"/>
  <c r="E590" i="2"/>
  <c r="B590" i="2"/>
  <c r="G590" i="2"/>
  <c r="H590" i="2"/>
  <c r="J589" i="2"/>
  <c r="L589" i="2"/>
  <c r="M589" i="2"/>
  <c r="D590" i="2"/>
  <c r="I590" i="2"/>
  <c r="E591" i="2"/>
  <c r="B591" i="2"/>
  <c r="G591" i="2"/>
  <c r="H591" i="2"/>
  <c r="J590" i="2"/>
  <c r="L590" i="2"/>
  <c r="M590" i="2"/>
  <c r="D591" i="2"/>
  <c r="I591" i="2"/>
  <c r="E592" i="2"/>
  <c r="B592" i="2"/>
  <c r="G592" i="2"/>
  <c r="H592" i="2"/>
  <c r="J591" i="2"/>
  <c r="L591" i="2"/>
  <c r="M591" i="2"/>
  <c r="D592" i="2"/>
  <c r="I592" i="2"/>
  <c r="E593" i="2"/>
  <c r="B593" i="2"/>
  <c r="G593" i="2"/>
  <c r="H593" i="2"/>
  <c r="J592" i="2"/>
  <c r="L592" i="2"/>
  <c r="M592" i="2"/>
  <c r="D593" i="2"/>
  <c r="I593" i="2"/>
  <c r="E594" i="2"/>
  <c r="B594" i="2"/>
  <c r="G594" i="2"/>
  <c r="H594" i="2"/>
  <c r="J593" i="2"/>
  <c r="L593" i="2"/>
  <c r="M593" i="2"/>
  <c r="D594" i="2"/>
  <c r="I594" i="2"/>
  <c r="E595" i="2"/>
  <c r="B595" i="2"/>
  <c r="G595" i="2"/>
  <c r="H595" i="2"/>
  <c r="J594" i="2"/>
  <c r="L594" i="2"/>
  <c r="M594" i="2"/>
  <c r="D595" i="2"/>
  <c r="I595" i="2"/>
  <c r="E596" i="2"/>
  <c r="B596" i="2"/>
  <c r="G596" i="2"/>
  <c r="H596" i="2"/>
  <c r="J595" i="2"/>
  <c r="L595" i="2"/>
  <c r="M595" i="2"/>
  <c r="D596" i="2"/>
  <c r="I596" i="2"/>
  <c r="E597" i="2"/>
  <c r="B597" i="2"/>
  <c r="G597" i="2"/>
  <c r="H597" i="2"/>
  <c r="J596" i="2"/>
  <c r="L596" i="2"/>
  <c r="M596" i="2"/>
  <c r="D597" i="2"/>
  <c r="I597" i="2"/>
  <c r="E598" i="2"/>
  <c r="B598" i="2"/>
  <c r="G598" i="2"/>
  <c r="H598" i="2"/>
  <c r="J597" i="2"/>
  <c r="L597" i="2"/>
  <c r="M597" i="2"/>
  <c r="D598" i="2"/>
  <c r="I598" i="2"/>
  <c r="E599" i="2"/>
  <c r="B599" i="2"/>
  <c r="G599" i="2"/>
  <c r="H599" i="2"/>
  <c r="J598" i="2"/>
  <c r="L598" i="2"/>
  <c r="M598" i="2"/>
  <c r="D599" i="2"/>
  <c r="I599" i="2"/>
  <c r="E600" i="2"/>
  <c r="B600" i="2"/>
  <c r="G600" i="2"/>
  <c r="H600" i="2"/>
  <c r="J599" i="2"/>
  <c r="L599" i="2"/>
  <c r="M599" i="2"/>
  <c r="D600" i="2"/>
  <c r="I600" i="2"/>
  <c r="E601" i="2"/>
  <c r="B601" i="2"/>
  <c r="G601" i="2"/>
  <c r="H601" i="2"/>
  <c r="J600" i="2"/>
  <c r="L600" i="2"/>
  <c r="M600" i="2"/>
  <c r="D601" i="2"/>
  <c r="I601" i="2"/>
  <c r="E602" i="2"/>
  <c r="B602" i="2"/>
  <c r="G602" i="2"/>
  <c r="H602" i="2"/>
  <c r="J601" i="2"/>
  <c r="L601" i="2"/>
  <c r="M601" i="2"/>
  <c r="D602" i="2"/>
  <c r="I602" i="2"/>
  <c r="E603" i="2"/>
  <c r="B603" i="2"/>
  <c r="G603" i="2"/>
  <c r="H603" i="2"/>
  <c r="J602" i="2"/>
  <c r="L602" i="2"/>
  <c r="M602" i="2"/>
  <c r="D603" i="2"/>
  <c r="I603" i="2"/>
  <c r="E604" i="2"/>
  <c r="B604" i="2"/>
  <c r="G604" i="2"/>
  <c r="H604" i="2"/>
  <c r="J603" i="2"/>
  <c r="L603" i="2"/>
  <c r="M603" i="2"/>
  <c r="D604" i="2"/>
  <c r="I604" i="2"/>
  <c r="E605" i="2"/>
  <c r="B605" i="2"/>
  <c r="G605" i="2"/>
  <c r="H605" i="2"/>
  <c r="J604" i="2"/>
  <c r="L604" i="2"/>
  <c r="M604" i="2"/>
  <c r="D605" i="2"/>
  <c r="I605" i="2"/>
  <c r="E606" i="2"/>
  <c r="B606" i="2"/>
  <c r="G606" i="2"/>
  <c r="H606" i="2"/>
  <c r="J605" i="2"/>
  <c r="L605" i="2"/>
  <c r="M605" i="2"/>
  <c r="D606" i="2"/>
  <c r="I606" i="2"/>
  <c r="E607" i="2"/>
  <c r="B607" i="2"/>
  <c r="G607" i="2"/>
  <c r="H607" i="2"/>
  <c r="J606" i="2"/>
  <c r="L606" i="2"/>
  <c r="M606" i="2"/>
  <c r="D607" i="2"/>
  <c r="I607" i="2"/>
  <c r="E608" i="2"/>
  <c r="B608" i="2"/>
  <c r="G608" i="2"/>
  <c r="H608" i="2"/>
  <c r="J607" i="2"/>
  <c r="L607" i="2"/>
  <c r="M607" i="2"/>
  <c r="D608" i="2"/>
  <c r="I608" i="2"/>
  <c r="E609" i="2"/>
  <c r="J608" i="2"/>
  <c r="L608" i="2"/>
  <c r="M608" i="2"/>
  <c r="B609" i="2"/>
  <c r="D609" i="2"/>
  <c r="G609" i="2"/>
  <c r="H609" i="2"/>
  <c r="I609" i="2"/>
  <c r="E610" i="2"/>
  <c r="B610" i="2"/>
  <c r="G610" i="2"/>
  <c r="H610" i="2"/>
  <c r="J609" i="2"/>
  <c r="L609" i="2"/>
  <c r="M609" i="2"/>
  <c r="D610" i="2"/>
  <c r="I610" i="2"/>
  <c r="E611" i="2"/>
  <c r="B611" i="2"/>
  <c r="G611" i="2"/>
  <c r="H611" i="2"/>
  <c r="J610" i="2"/>
  <c r="L610" i="2"/>
  <c r="M610" i="2"/>
  <c r="D611" i="2"/>
  <c r="I611" i="2"/>
  <c r="E612" i="2"/>
  <c r="B612" i="2"/>
  <c r="G612" i="2"/>
  <c r="H612" i="2"/>
  <c r="J611" i="2"/>
  <c r="L611" i="2"/>
  <c r="M611" i="2"/>
  <c r="D612" i="2"/>
  <c r="I612" i="2"/>
  <c r="E613" i="2"/>
  <c r="B613" i="2"/>
  <c r="G613" i="2"/>
  <c r="H613" i="2"/>
  <c r="J612" i="2"/>
  <c r="L612" i="2"/>
  <c r="M612" i="2"/>
  <c r="D613" i="2"/>
  <c r="I613" i="2"/>
  <c r="E614" i="2"/>
  <c r="B614" i="2"/>
  <c r="G614" i="2"/>
  <c r="H614" i="2"/>
  <c r="J613" i="2"/>
  <c r="L613" i="2"/>
  <c r="M613" i="2"/>
  <c r="D614" i="2"/>
  <c r="I614" i="2"/>
  <c r="E615" i="2"/>
  <c r="B615" i="2"/>
  <c r="G615" i="2"/>
  <c r="H615" i="2"/>
  <c r="J614" i="2"/>
  <c r="L614" i="2"/>
  <c r="M614" i="2"/>
  <c r="D615" i="2"/>
  <c r="I615" i="2"/>
  <c r="E616" i="2"/>
  <c r="B616" i="2"/>
  <c r="G616" i="2"/>
  <c r="H616" i="2"/>
  <c r="J615" i="2"/>
  <c r="L615" i="2"/>
  <c r="M615" i="2"/>
  <c r="D616" i="2"/>
  <c r="I616" i="2"/>
  <c r="E617" i="2"/>
  <c r="B617" i="2"/>
  <c r="G617" i="2"/>
  <c r="H617" i="2"/>
  <c r="J616" i="2"/>
  <c r="L616" i="2"/>
  <c r="M616" i="2"/>
  <c r="D617" i="2"/>
  <c r="I617" i="2"/>
  <c r="E618" i="2"/>
  <c r="B618" i="2"/>
  <c r="G618" i="2"/>
  <c r="H618" i="2"/>
  <c r="J617" i="2"/>
  <c r="L617" i="2"/>
  <c r="M617" i="2"/>
  <c r="D618" i="2"/>
  <c r="I618" i="2"/>
  <c r="E619" i="2"/>
  <c r="B619" i="2"/>
  <c r="G619" i="2"/>
  <c r="H619" i="2"/>
  <c r="J618" i="2"/>
  <c r="L618" i="2"/>
  <c r="M618" i="2"/>
  <c r="D619" i="2"/>
  <c r="I619" i="2"/>
  <c r="E620" i="2"/>
  <c r="B620" i="2"/>
  <c r="G620" i="2"/>
  <c r="H620" i="2"/>
  <c r="J619" i="2"/>
  <c r="L619" i="2"/>
  <c r="M619" i="2"/>
  <c r="D620" i="2"/>
  <c r="I620" i="2"/>
  <c r="E621" i="2"/>
  <c r="B621" i="2"/>
  <c r="G621" i="2"/>
  <c r="H621" i="2"/>
  <c r="J620" i="2"/>
  <c r="L620" i="2"/>
  <c r="M620" i="2"/>
  <c r="D621" i="2"/>
  <c r="I621" i="2"/>
  <c r="E622" i="2"/>
  <c r="B622" i="2"/>
  <c r="G622" i="2"/>
  <c r="H622" i="2"/>
  <c r="J621" i="2"/>
  <c r="L621" i="2"/>
  <c r="M621" i="2"/>
  <c r="D622" i="2"/>
  <c r="I622" i="2"/>
  <c r="E623" i="2"/>
  <c r="B623" i="2"/>
  <c r="G623" i="2"/>
  <c r="H623" i="2"/>
  <c r="J622" i="2"/>
  <c r="L622" i="2"/>
  <c r="M622" i="2"/>
  <c r="D623" i="2"/>
  <c r="I623" i="2"/>
  <c r="E624" i="2"/>
  <c r="B624" i="2"/>
  <c r="G624" i="2"/>
  <c r="H624" i="2"/>
  <c r="J623" i="2"/>
  <c r="L623" i="2"/>
  <c r="M623" i="2"/>
  <c r="D624" i="2"/>
  <c r="I624" i="2"/>
  <c r="E625" i="2"/>
  <c r="B625" i="2"/>
  <c r="G625" i="2"/>
  <c r="H625" i="2"/>
  <c r="J624" i="2"/>
  <c r="L624" i="2"/>
  <c r="M624" i="2"/>
  <c r="D625" i="2"/>
  <c r="I625" i="2"/>
  <c r="E626" i="2"/>
  <c r="B626" i="2"/>
  <c r="G626" i="2"/>
  <c r="H626" i="2"/>
  <c r="J625" i="2"/>
  <c r="L625" i="2"/>
  <c r="M625" i="2"/>
  <c r="D626" i="2"/>
  <c r="I626" i="2"/>
  <c r="E627" i="2"/>
  <c r="B627" i="2"/>
  <c r="G627" i="2"/>
  <c r="H627" i="2"/>
  <c r="J626" i="2"/>
  <c r="L626" i="2"/>
  <c r="M626" i="2"/>
  <c r="D627" i="2"/>
  <c r="I627" i="2"/>
  <c r="E628" i="2"/>
  <c r="J627" i="2"/>
  <c r="L627" i="2"/>
  <c r="M627" i="2"/>
  <c r="B628" i="2"/>
  <c r="D628" i="2"/>
  <c r="G628" i="2"/>
  <c r="H628" i="2"/>
  <c r="I628" i="2"/>
  <c r="E629" i="2"/>
  <c r="B629" i="2"/>
  <c r="G629" i="2"/>
  <c r="H629" i="2"/>
  <c r="J628" i="2"/>
  <c r="L628" i="2"/>
  <c r="M628" i="2"/>
  <c r="D629" i="2"/>
  <c r="I629" i="2"/>
  <c r="E630" i="2"/>
  <c r="B630" i="2"/>
  <c r="G630" i="2"/>
  <c r="H630" i="2"/>
  <c r="J629" i="2"/>
  <c r="L629" i="2"/>
  <c r="M629" i="2"/>
  <c r="D630" i="2"/>
  <c r="I630" i="2"/>
  <c r="E631" i="2"/>
  <c r="B631" i="2"/>
  <c r="G631" i="2"/>
  <c r="H631" i="2"/>
  <c r="J630" i="2"/>
  <c r="L630" i="2"/>
  <c r="M630" i="2"/>
  <c r="D631" i="2"/>
  <c r="I631" i="2"/>
  <c r="E632" i="2"/>
  <c r="B632" i="2"/>
  <c r="G632" i="2"/>
  <c r="H632" i="2"/>
  <c r="J631" i="2"/>
  <c r="L631" i="2"/>
  <c r="M631" i="2"/>
  <c r="D632" i="2"/>
  <c r="I632" i="2"/>
  <c r="E633" i="2"/>
  <c r="B633" i="2"/>
  <c r="G633" i="2"/>
  <c r="H633" i="2"/>
  <c r="J632" i="2"/>
  <c r="L632" i="2"/>
  <c r="M632" i="2"/>
  <c r="D633" i="2"/>
  <c r="I633" i="2"/>
  <c r="E634" i="2"/>
  <c r="B634" i="2"/>
  <c r="G634" i="2"/>
  <c r="H634" i="2"/>
  <c r="J633" i="2"/>
  <c r="L633" i="2"/>
  <c r="M633" i="2"/>
  <c r="D634" i="2"/>
  <c r="I634" i="2"/>
  <c r="E635" i="2"/>
  <c r="B635" i="2"/>
  <c r="G635" i="2"/>
  <c r="H635" i="2"/>
  <c r="J634" i="2"/>
  <c r="L634" i="2"/>
  <c r="M634" i="2"/>
  <c r="D635" i="2"/>
  <c r="I635" i="2"/>
  <c r="E636" i="2"/>
  <c r="B636" i="2"/>
  <c r="G636" i="2"/>
  <c r="H636" i="2"/>
  <c r="J635" i="2"/>
  <c r="L635" i="2"/>
  <c r="M635" i="2"/>
  <c r="D636" i="2"/>
  <c r="I636" i="2"/>
  <c r="E637" i="2"/>
  <c r="B637" i="2"/>
  <c r="G637" i="2"/>
  <c r="H637" i="2"/>
  <c r="J636" i="2"/>
  <c r="L636" i="2"/>
  <c r="M636" i="2"/>
  <c r="D637" i="2"/>
  <c r="I637" i="2"/>
  <c r="E638" i="2"/>
  <c r="B638" i="2"/>
  <c r="G638" i="2"/>
  <c r="H638" i="2"/>
  <c r="J637" i="2"/>
  <c r="L637" i="2"/>
  <c r="M637" i="2"/>
  <c r="D638" i="2"/>
  <c r="I638" i="2"/>
  <c r="E639" i="2"/>
  <c r="B639" i="2"/>
  <c r="G639" i="2"/>
  <c r="H639" i="2"/>
  <c r="J638" i="2"/>
  <c r="L638" i="2"/>
  <c r="M638" i="2"/>
  <c r="D639" i="2"/>
  <c r="I639" i="2"/>
  <c r="E640" i="2"/>
  <c r="B640" i="2"/>
  <c r="G640" i="2"/>
  <c r="H640" i="2"/>
  <c r="J639" i="2"/>
  <c r="L639" i="2"/>
  <c r="M639" i="2"/>
  <c r="D640" i="2"/>
  <c r="I640" i="2"/>
  <c r="E641" i="2"/>
  <c r="B641" i="2"/>
  <c r="G641" i="2"/>
  <c r="H641" i="2"/>
  <c r="J640" i="2"/>
  <c r="L640" i="2"/>
  <c r="M640" i="2"/>
  <c r="D641" i="2"/>
  <c r="I641" i="2"/>
  <c r="E642" i="2"/>
  <c r="B642" i="2"/>
  <c r="G642" i="2"/>
  <c r="H642" i="2"/>
  <c r="J641" i="2"/>
  <c r="L641" i="2"/>
  <c r="M641" i="2"/>
  <c r="D642" i="2"/>
  <c r="I642" i="2"/>
  <c r="E643" i="2"/>
  <c r="B643" i="2"/>
  <c r="G643" i="2"/>
  <c r="H643" i="2"/>
  <c r="J642" i="2"/>
  <c r="L642" i="2"/>
  <c r="M642" i="2"/>
  <c r="D643" i="2"/>
  <c r="I643" i="2"/>
  <c r="E644" i="2"/>
  <c r="B644" i="2"/>
  <c r="G644" i="2"/>
  <c r="H644" i="2"/>
  <c r="J643" i="2"/>
  <c r="L643" i="2"/>
  <c r="M643" i="2"/>
  <c r="D644" i="2"/>
  <c r="I644" i="2"/>
  <c r="E645" i="2"/>
  <c r="B645" i="2"/>
  <c r="G645" i="2"/>
  <c r="H645" i="2"/>
  <c r="J644" i="2"/>
  <c r="L644" i="2"/>
  <c r="M644" i="2"/>
  <c r="D645" i="2"/>
  <c r="I645" i="2"/>
  <c r="E646" i="2"/>
  <c r="B646" i="2"/>
  <c r="G646" i="2"/>
  <c r="H646" i="2"/>
  <c r="J645" i="2"/>
  <c r="L645" i="2"/>
  <c r="M645" i="2"/>
  <c r="D646" i="2"/>
  <c r="I646" i="2"/>
  <c r="E647" i="2"/>
  <c r="B647" i="2"/>
  <c r="G647" i="2"/>
  <c r="H647" i="2"/>
  <c r="J646" i="2"/>
  <c r="L646" i="2"/>
  <c r="M646" i="2"/>
  <c r="D647" i="2"/>
  <c r="I647" i="2"/>
  <c r="E648" i="2"/>
  <c r="J647" i="2"/>
  <c r="L647" i="2"/>
  <c r="M647" i="2"/>
  <c r="B648" i="2"/>
  <c r="D648" i="2"/>
  <c r="G648" i="2"/>
  <c r="H648" i="2"/>
  <c r="I648" i="2"/>
  <c r="E649" i="2"/>
  <c r="B649" i="2"/>
  <c r="G649" i="2"/>
  <c r="H649" i="2"/>
  <c r="J648" i="2"/>
  <c r="L648" i="2"/>
  <c r="M648" i="2"/>
  <c r="D649" i="2"/>
  <c r="I649" i="2"/>
  <c r="E650" i="2"/>
  <c r="B650" i="2"/>
  <c r="G650" i="2"/>
  <c r="H650" i="2"/>
  <c r="J649" i="2"/>
  <c r="L649" i="2"/>
  <c r="M649" i="2"/>
  <c r="D650" i="2"/>
  <c r="I650" i="2"/>
  <c r="E651" i="2"/>
  <c r="B651" i="2"/>
  <c r="G651" i="2"/>
  <c r="H651" i="2"/>
  <c r="J650" i="2"/>
  <c r="L650" i="2"/>
  <c r="M650" i="2"/>
  <c r="D651" i="2"/>
  <c r="I651" i="2"/>
  <c r="E652" i="2"/>
  <c r="B652" i="2"/>
  <c r="G652" i="2"/>
  <c r="H652" i="2"/>
  <c r="J651" i="2"/>
  <c r="L651" i="2"/>
  <c r="M651" i="2"/>
  <c r="D652" i="2"/>
  <c r="I652" i="2"/>
  <c r="E653" i="2"/>
  <c r="B653" i="2"/>
  <c r="G653" i="2"/>
  <c r="H653" i="2"/>
  <c r="J652" i="2"/>
  <c r="L652" i="2"/>
  <c r="M652" i="2"/>
  <c r="D653" i="2"/>
  <c r="I653" i="2"/>
  <c r="E654" i="2"/>
  <c r="B654" i="2"/>
  <c r="G654" i="2"/>
  <c r="H654" i="2"/>
  <c r="J653" i="2"/>
  <c r="L653" i="2"/>
  <c r="M653" i="2"/>
  <c r="D654" i="2"/>
  <c r="I654" i="2"/>
  <c r="E655" i="2"/>
  <c r="B655" i="2"/>
  <c r="G655" i="2"/>
  <c r="H655" i="2"/>
  <c r="J654" i="2"/>
  <c r="L654" i="2"/>
  <c r="M654" i="2"/>
  <c r="D655" i="2"/>
  <c r="I655" i="2"/>
  <c r="E656" i="2"/>
  <c r="B656" i="2"/>
  <c r="G656" i="2"/>
  <c r="H656" i="2"/>
  <c r="J655" i="2"/>
  <c r="L655" i="2"/>
  <c r="M655" i="2"/>
  <c r="D656" i="2"/>
  <c r="I656" i="2"/>
  <c r="E657" i="2"/>
  <c r="B657" i="2"/>
  <c r="G657" i="2"/>
  <c r="H657" i="2"/>
  <c r="J656" i="2"/>
  <c r="L656" i="2"/>
  <c r="M656" i="2"/>
  <c r="D657" i="2"/>
  <c r="I657" i="2"/>
  <c r="E658" i="2"/>
  <c r="B658" i="2"/>
  <c r="G658" i="2"/>
  <c r="H658" i="2"/>
  <c r="J657" i="2"/>
  <c r="L657" i="2"/>
  <c r="M657" i="2"/>
  <c r="D658" i="2"/>
  <c r="I658" i="2"/>
  <c r="E659" i="2"/>
  <c r="B659" i="2"/>
  <c r="G659" i="2"/>
  <c r="H659" i="2"/>
  <c r="J658" i="2"/>
  <c r="L658" i="2"/>
  <c r="M658" i="2"/>
  <c r="D659" i="2"/>
  <c r="I659" i="2"/>
  <c r="E660" i="2"/>
  <c r="B660" i="2"/>
  <c r="G660" i="2"/>
  <c r="H660" i="2"/>
  <c r="J659" i="2"/>
  <c r="L659" i="2"/>
  <c r="M659" i="2"/>
  <c r="D660" i="2"/>
  <c r="I660" i="2"/>
  <c r="E661" i="2"/>
  <c r="J660" i="2"/>
  <c r="L660" i="2"/>
  <c r="M660" i="2"/>
  <c r="B661" i="2"/>
  <c r="D661" i="2"/>
  <c r="G661" i="2"/>
  <c r="H661" i="2"/>
  <c r="I661" i="2"/>
  <c r="E662" i="2"/>
  <c r="B662" i="2"/>
  <c r="G662" i="2"/>
  <c r="H662" i="2"/>
  <c r="J661" i="2"/>
  <c r="L661" i="2"/>
  <c r="M661" i="2"/>
  <c r="D662" i="2"/>
  <c r="I662" i="2"/>
  <c r="E663" i="2"/>
  <c r="B663" i="2"/>
  <c r="G663" i="2"/>
  <c r="H663" i="2"/>
  <c r="J662" i="2"/>
  <c r="L662" i="2"/>
  <c r="M662" i="2"/>
  <c r="D663" i="2"/>
  <c r="I663" i="2"/>
  <c r="E664" i="2"/>
  <c r="B664" i="2"/>
  <c r="G664" i="2"/>
  <c r="H664" i="2"/>
  <c r="J663" i="2"/>
  <c r="L663" i="2"/>
  <c r="M663" i="2"/>
  <c r="D664" i="2"/>
  <c r="I664" i="2"/>
  <c r="E665" i="2"/>
  <c r="B665" i="2"/>
  <c r="G665" i="2"/>
  <c r="H665" i="2"/>
  <c r="J664" i="2"/>
  <c r="L664" i="2"/>
  <c r="M664" i="2"/>
  <c r="D665" i="2"/>
  <c r="I665" i="2"/>
  <c r="E666" i="2"/>
  <c r="B666" i="2"/>
  <c r="G666" i="2"/>
  <c r="H666" i="2"/>
  <c r="J665" i="2"/>
  <c r="L665" i="2"/>
  <c r="M665" i="2"/>
  <c r="D666" i="2"/>
  <c r="I666" i="2"/>
  <c r="E667" i="2"/>
  <c r="B667" i="2"/>
  <c r="G667" i="2"/>
  <c r="H667" i="2"/>
  <c r="J666" i="2"/>
  <c r="L666" i="2"/>
  <c r="M666" i="2"/>
  <c r="D667" i="2"/>
  <c r="I667" i="2"/>
  <c r="E668" i="2"/>
  <c r="B668" i="2"/>
  <c r="G668" i="2"/>
  <c r="H668" i="2"/>
  <c r="J667" i="2"/>
  <c r="L667" i="2"/>
  <c r="M667" i="2"/>
  <c r="D668" i="2"/>
  <c r="I668" i="2"/>
  <c r="E669" i="2"/>
  <c r="B669" i="2"/>
  <c r="G669" i="2"/>
  <c r="H669" i="2"/>
  <c r="J668" i="2"/>
  <c r="L668" i="2"/>
  <c r="M668" i="2"/>
  <c r="D669" i="2"/>
  <c r="I669" i="2"/>
  <c r="E670" i="2"/>
  <c r="B670" i="2"/>
  <c r="G670" i="2"/>
  <c r="H670" i="2"/>
  <c r="J669" i="2"/>
  <c r="L669" i="2"/>
  <c r="M669" i="2"/>
  <c r="D670" i="2"/>
  <c r="I670" i="2"/>
  <c r="E671" i="2"/>
  <c r="B671" i="2"/>
  <c r="G671" i="2"/>
  <c r="H671" i="2"/>
  <c r="J670" i="2"/>
  <c r="L670" i="2"/>
  <c r="M670" i="2"/>
  <c r="D671" i="2"/>
  <c r="I671" i="2"/>
  <c r="E672" i="2"/>
  <c r="B672" i="2"/>
  <c r="G672" i="2"/>
  <c r="H672" i="2"/>
  <c r="J671" i="2"/>
  <c r="L671" i="2"/>
  <c r="M671" i="2"/>
  <c r="D672" i="2"/>
  <c r="I672" i="2"/>
  <c r="E673" i="2"/>
  <c r="B673" i="2"/>
  <c r="G673" i="2"/>
  <c r="H673" i="2"/>
  <c r="J672" i="2"/>
  <c r="L672" i="2"/>
  <c r="M672" i="2"/>
  <c r="D673" i="2"/>
  <c r="I673" i="2"/>
  <c r="E674" i="2"/>
  <c r="J673" i="2"/>
  <c r="L673" i="2"/>
  <c r="M673" i="2"/>
  <c r="B674" i="2"/>
  <c r="D674" i="2"/>
  <c r="G674" i="2"/>
  <c r="H674" i="2"/>
  <c r="I674" i="2"/>
  <c r="E675" i="2"/>
  <c r="B675" i="2"/>
  <c r="G675" i="2"/>
  <c r="H675" i="2"/>
  <c r="J674" i="2"/>
  <c r="L674" i="2"/>
  <c r="M674" i="2"/>
  <c r="D675" i="2"/>
  <c r="I675" i="2"/>
  <c r="E676" i="2"/>
  <c r="B676" i="2"/>
  <c r="G676" i="2"/>
  <c r="H676" i="2"/>
  <c r="J675" i="2"/>
  <c r="L675" i="2"/>
  <c r="M675" i="2"/>
  <c r="D676" i="2"/>
  <c r="I676" i="2"/>
  <c r="E677" i="2"/>
  <c r="B677" i="2"/>
  <c r="G677" i="2"/>
  <c r="H677" i="2"/>
  <c r="J676" i="2"/>
  <c r="L676" i="2"/>
  <c r="M676" i="2"/>
  <c r="D677" i="2"/>
  <c r="I677" i="2"/>
  <c r="E678" i="2"/>
  <c r="B678" i="2"/>
  <c r="G678" i="2"/>
  <c r="H678" i="2"/>
  <c r="J677" i="2"/>
  <c r="L677" i="2"/>
  <c r="M677" i="2"/>
  <c r="D678" i="2"/>
  <c r="I678" i="2"/>
  <c r="E679" i="2"/>
  <c r="B679" i="2"/>
  <c r="G679" i="2"/>
  <c r="H679" i="2"/>
  <c r="J678" i="2"/>
  <c r="L678" i="2"/>
  <c r="M678" i="2"/>
  <c r="D679" i="2"/>
  <c r="I679" i="2"/>
  <c r="E680" i="2"/>
  <c r="B680" i="2"/>
  <c r="G680" i="2"/>
  <c r="H680" i="2"/>
  <c r="J679" i="2"/>
  <c r="L679" i="2"/>
  <c r="M679" i="2"/>
  <c r="D680" i="2"/>
  <c r="I680" i="2"/>
  <c r="E681" i="2"/>
  <c r="B681" i="2"/>
  <c r="G681" i="2"/>
  <c r="H681" i="2"/>
  <c r="J680" i="2"/>
  <c r="L680" i="2"/>
  <c r="M680" i="2"/>
  <c r="D681" i="2"/>
  <c r="I681" i="2"/>
  <c r="E682" i="2"/>
  <c r="B682" i="2"/>
  <c r="G682" i="2"/>
  <c r="H682" i="2"/>
  <c r="J681" i="2"/>
  <c r="L681" i="2"/>
  <c r="M681" i="2"/>
  <c r="D682" i="2"/>
  <c r="I682" i="2"/>
  <c r="E683" i="2"/>
  <c r="B683" i="2"/>
  <c r="G683" i="2"/>
  <c r="H683" i="2"/>
  <c r="J682" i="2"/>
  <c r="L682" i="2"/>
  <c r="M682" i="2"/>
  <c r="D683" i="2"/>
  <c r="I683" i="2"/>
  <c r="E684" i="2"/>
  <c r="B684" i="2"/>
  <c r="G684" i="2"/>
  <c r="H684" i="2"/>
  <c r="J683" i="2"/>
  <c r="L683" i="2"/>
  <c r="M683" i="2"/>
  <c r="D684" i="2"/>
  <c r="I684" i="2"/>
  <c r="E685" i="2"/>
  <c r="B685" i="2"/>
  <c r="G685" i="2"/>
  <c r="H685" i="2"/>
  <c r="J684" i="2"/>
  <c r="L684" i="2"/>
  <c r="M684" i="2"/>
  <c r="D685" i="2"/>
  <c r="I685" i="2"/>
  <c r="E686" i="2"/>
  <c r="B686" i="2"/>
  <c r="G686" i="2"/>
  <c r="H686" i="2"/>
  <c r="J685" i="2"/>
  <c r="L685" i="2"/>
  <c r="M685" i="2"/>
  <c r="D686" i="2"/>
  <c r="I686" i="2"/>
  <c r="E687" i="2"/>
  <c r="B687" i="2"/>
  <c r="G687" i="2"/>
  <c r="H687" i="2"/>
  <c r="J686" i="2"/>
  <c r="L686" i="2"/>
  <c r="M686" i="2"/>
  <c r="D687" i="2"/>
  <c r="I687" i="2"/>
  <c r="E688" i="2"/>
  <c r="B688" i="2"/>
  <c r="G688" i="2"/>
  <c r="H688" i="2"/>
  <c r="J687" i="2"/>
  <c r="L687" i="2"/>
  <c r="M687" i="2"/>
  <c r="D688" i="2"/>
  <c r="I688" i="2"/>
  <c r="E689" i="2"/>
  <c r="B689" i="2"/>
  <c r="G689" i="2"/>
  <c r="H689" i="2"/>
  <c r="J688" i="2"/>
  <c r="L688" i="2"/>
  <c r="M688" i="2"/>
  <c r="D689" i="2"/>
  <c r="I689" i="2"/>
  <c r="E690" i="2"/>
  <c r="B690" i="2"/>
  <c r="G690" i="2"/>
  <c r="H690" i="2"/>
  <c r="J689" i="2"/>
  <c r="L689" i="2"/>
  <c r="M689" i="2"/>
  <c r="D690" i="2"/>
  <c r="I690" i="2"/>
  <c r="E691" i="2"/>
  <c r="B691" i="2"/>
  <c r="G691" i="2"/>
  <c r="H691" i="2"/>
  <c r="J690" i="2"/>
  <c r="L690" i="2"/>
  <c r="M690" i="2"/>
  <c r="D691" i="2"/>
  <c r="I691" i="2"/>
  <c r="E692" i="2"/>
  <c r="B692" i="2"/>
  <c r="G692" i="2"/>
  <c r="H692" i="2"/>
  <c r="J691" i="2"/>
  <c r="L691" i="2"/>
  <c r="M691" i="2"/>
  <c r="D692" i="2"/>
  <c r="I692" i="2"/>
  <c r="E693" i="2"/>
  <c r="B693" i="2"/>
  <c r="G693" i="2"/>
  <c r="H693" i="2"/>
  <c r="J692" i="2"/>
  <c r="L692" i="2"/>
  <c r="M692" i="2"/>
  <c r="D693" i="2"/>
  <c r="I693" i="2"/>
  <c r="E694" i="2"/>
  <c r="B694" i="2"/>
  <c r="G694" i="2"/>
  <c r="H694" i="2"/>
  <c r="J693" i="2"/>
  <c r="L693" i="2"/>
  <c r="M693" i="2"/>
  <c r="D694" i="2"/>
  <c r="I694" i="2"/>
  <c r="E695" i="2"/>
  <c r="B695" i="2"/>
  <c r="G695" i="2"/>
  <c r="H695" i="2"/>
  <c r="J694" i="2"/>
  <c r="L694" i="2"/>
  <c r="M694" i="2"/>
  <c r="D695" i="2"/>
  <c r="I695" i="2"/>
  <c r="E696" i="2"/>
  <c r="B696" i="2"/>
  <c r="G696" i="2"/>
  <c r="H696" i="2"/>
  <c r="J695" i="2"/>
  <c r="L695" i="2"/>
  <c r="M695" i="2"/>
  <c r="D696" i="2"/>
  <c r="I696" i="2"/>
  <c r="E697" i="2"/>
  <c r="B697" i="2"/>
  <c r="G697" i="2"/>
  <c r="H697" i="2"/>
  <c r="J696" i="2"/>
  <c r="L696" i="2"/>
  <c r="M696" i="2"/>
  <c r="D697" i="2"/>
  <c r="I697" i="2"/>
  <c r="E698" i="2"/>
  <c r="B698" i="2"/>
  <c r="G698" i="2"/>
  <c r="H698" i="2"/>
  <c r="J697" i="2"/>
  <c r="L697" i="2"/>
  <c r="M697" i="2"/>
  <c r="D698" i="2"/>
  <c r="I698" i="2"/>
  <c r="E699" i="2"/>
  <c r="B699" i="2"/>
  <c r="G699" i="2"/>
  <c r="H699" i="2"/>
  <c r="J698" i="2"/>
  <c r="L698" i="2"/>
  <c r="M698" i="2"/>
  <c r="D699" i="2"/>
  <c r="I699" i="2"/>
  <c r="E700" i="2"/>
  <c r="B700" i="2"/>
  <c r="G700" i="2"/>
  <c r="H700" i="2"/>
  <c r="J699" i="2"/>
  <c r="L699" i="2"/>
  <c r="M699" i="2"/>
  <c r="D700" i="2"/>
  <c r="I700" i="2"/>
  <c r="E701" i="2"/>
  <c r="B701" i="2"/>
  <c r="G701" i="2"/>
  <c r="H701" i="2"/>
  <c r="J700" i="2"/>
  <c r="L700" i="2"/>
  <c r="M700" i="2"/>
  <c r="D701" i="2"/>
  <c r="I701" i="2"/>
  <c r="E702" i="2"/>
  <c r="J701" i="2"/>
  <c r="L701" i="2"/>
  <c r="M701" i="2"/>
  <c r="B702" i="2"/>
  <c r="D702" i="2"/>
  <c r="G702" i="2"/>
  <c r="H702" i="2"/>
  <c r="I702" i="2"/>
  <c r="E703" i="2"/>
  <c r="B703" i="2"/>
  <c r="G703" i="2"/>
  <c r="H703" i="2"/>
  <c r="J702" i="2"/>
  <c r="L702" i="2"/>
  <c r="M702" i="2"/>
  <c r="D703" i="2"/>
  <c r="I703" i="2"/>
  <c r="E704" i="2"/>
  <c r="B704" i="2"/>
  <c r="G704" i="2"/>
  <c r="H704" i="2"/>
  <c r="J703" i="2"/>
  <c r="L703" i="2"/>
  <c r="M703" i="2"/>
  <c r="D704" i="2"/>
  <c r="I704" i="2"/>
  <c r="E705" i="2"/>
  <c r="B705" i="2"/>
  <c r="G705" i="2"/>
  <c r="H705" i="2"/>
  <c r="J704" i="2"/>
  <c r="L704" i="2"/>
  <c r="M704" i="2"/>
  <c r="D705" i="2"/>
  <c r="I705" i="2"/>
  <c r="E706" i="2"/>
  <c r="B706" i="2"/>
  <c r="G706" i="2"/>
  <c r="H706" i="2"/>
  <c r="J705" i="2"/>
  <c r="L705" i="2"/>
  <c r="M705" i="2"/>
  <c r="D706" i="2"/>
  <c r="I706" i="2"/>
  <c r="E707" i="2"/>
  <c r="B707" i="2"/>
  <c r="G707" i="2"/>
  <c r="H707" i="2"/>
  <c r="J706" i="2"/>
  <c r="L706" i="2"/>
  <c r="M706" i="2"/>
  <c r="D707" i="2"/>
  <c r="I707" i="2"/>
  <c r="E708" i="2"/>
  <c r="B708" i="2"/>
  <c r="G708" i="2"/>
  <c r="H708" i="2"/>
  <c r="J707" i="2"/>
  <c r="L707" i="2"/>
  <c r="M707" i="2"/>
  <c r="D708" i="2"/>
  <c r="I708" i="2"/>
  <c r="E709" i="2"/>
  <c r="B709" i="2"/>
  <c r="G709" i="2"/>
  <c r="H709" i="2"/>
  <c r="J708" i="2"/>
  <c r="L708" i="2"/>
  <c r="M708" i="2"/>
  <c r="D709" i="2"/>
  <c r="I709" i="2"/>
  <c r="E710" i="2"/>
  <c r="B710" i="2"/>
  <c r="G710" i="2"/>
  <c r="H710" i="2"/>
  <c r="J709" i="2"/>
  <c r="L709" i="2"/>
  <c r="M709" i="2"/>
  <c r="D710" i="2"/>
  <c r="I710" i="2"/>
  <c r="E711" i="2"/>
  <c r="B711" i="2"/>
  <c r="G711" i="2"/>
  <c r="H711" i="2"/>
  <c r="J710" i="2"/>
  <c r="L710" i="2"/>
  <c r="M710" i="2"/>
  <c r="D711" i="2"/>
  <c r="I711" i="2"/>
  <c r="E712" i="2"/>
  <c r="B712" i="2"/>
  <c r="G712" i="2"/>
  <c r="H712" i="2"/>
  <c r="J711" i="2"/>
  <c r="L711" i="2"/>
  <c r="M711" i="2"/>
  <c r="D712" i="2"/>
  <c r="I712" i="2"/>
  <c r="E713" i="2"/>
  <c r="B713" i="2"/>
  <c r="G713" i="2"/>
  <c r="H713" i="2"/>
  <c r="J712" i="2"/>
  <c r="L712" i="2"/>
  <c r="M712" i="2"/>
  <c r="D713" i="2"/>
  <c r="I713" i="2"/>
  <c r="E714" i="2"/>
  <c r="B714" i="2"/>
  <c r="G714" i="2"/>
  <c r="H714" i="2"/>
  <c r="J713" i="2"/>
  <c r="L713" i="2"/>
  <c r="M713" i="2"/>
  <c r="D714" i="2"/>
  <c r="I714" i="2"/>
  <c r="E715" i="2"/>
  <c r="B715" i="2"/>
  <c r="G715" i="2"/>
  <c r="H715" i="2"/>
  <c r="J714" i="2"/>
  <c r="L714" i="2"/>
  <c r="M714" i="2"/>
  <c r="D715" i="2"/>
  <c r="I715" i="2"/>
  <c r="E716" i="2"/>
  <c r="B716" i="2"/>
  <c r="G716" i="2"/>
  <c r="H716" i="2"/>
  <c r="J715" i="2"/>
  <c r="L715" i="2"/>
  <c r="M715" i="2"/>
  <c r="D716" i="2"/>
  <c r="I716" i="2"/>
  <c r="E717" i="2"/>
  <c r="B717" i="2"/>
  <c r="G717" i="2"/>
  <c r="H717" i="2"/>
  <c r="J716" i="2"/>
  <c r="L716" i="2"/>
  <c r="M716" i="2"/>
  <c r="D717" i="2"/>
  <c r="I717" i="2"/>
  <c r="E718" i="2"/>
  <c r="B718" i="2"/>
  <c r="G718" i="2"/>
  <c r="H718" i="2"/>
  <c r="J717" i="2"/>
  <c r="L717" i="2"/>
  <c r="M717" i="2"/>
  <c r="D718" i="2"/>
  <c r="I718" i="2"/>
  <c r="E719" i="2"/>
  <c r="B719" i="2"/>
  <c r="G719" i="2"/>
  <c r="H719" i="2"/>
  <c r="J718" i="2"/>
  <c r="L718" i="2"/>
  <c r="M718" i="2"/>
  <c r="D719" i="2"/>
  <c r="I719" i="2"/>
  <c r="E720" i="2"/>
  <c r="B720" i="2"/>
  <c r="G720" i="2"/>
  <c r="H720" i="2"/>
  <c r="J719" i="2"/>
  <c r="L719" i="2"/>
  <c r="M719" i="2"/>
  <c r="D720" i="2"/>
  <c r="I720" i="2"/>
  <c r="E721" i="2"/>
  <c r="B721" i="2"/>
  <c r="G721" i="2"/>
  <c r="H721" i="2"/>
  <c r="J720" i="2"/>
  <c r="L720" i="2"/>
  <c r="M720" i="2"/>
  <c r="D721" i="2"/>
  <c r="I721" i="2"/>
  <c r="E722" i="2"/>
  <c r="B722" i="2"/>
  <c r="G722" i="2"/>
  <c r="H722" i="2"/>
  <c r="J721" i="2"/>
  <c r="L721" i="2"/>
  <c r="M721" i="2"/>
  <c r="D722" i="2"/>
  <c r="I722" i="2"/>
  <c r="E723" i="2"/>
  <c r="B723" i="2"/>
  <c r="G723" i="2"/>
  <c r="H723" i="2"/>
  <c r="J722" i="2"/>
  <c r="L722" i="2"/>
  <c r="M722" i="2"/>
  <c r="D723" i="2"/>
  <c r="I723" i="2"/>
  <c r="E724" i="2"/>
  <c r="B724" i="2"/>
  <c r="G724" i="2"/>
  <c r="H724" i="2"/>
  <c r="J723" i="2"/>
  <c r="L723" i="2"/>
  <c r="M723" i="2"/>
  <c r="D724" i="2"/>
  <c r="I724" i="2"/>
  <c r="E725" i="2"/>
  <c r="B725" i="2"/>
  <c r="G725" i="2"/>
  <c r="H725" i="2"/>
  <c r="J724" i="2"/>
  <c r="L724" i="2"/>
  <c r="M724" i="2"/>
  <c r="D725" i="2"/>
  <c r="I725" i="2"/>
  <c r="E726" i="2"/>
  <c r="B726" i="2"/>
  <c r="G726" i="2"/>
  <c r="H726" i="2"/>
  <c r="J725" i="2"/>
  <c r="L725" i="2"/>
  <c r="M725" i="2"/>
  <c r="D726" i="2"/>
  <c r="I726" i="2"/>
  <c r="E727" i="2"/>
  <c r="B727" i="2"/>
  <c r="G727" i="2"/>
  <c r="H727" i="2"/>
  <c r="J726" i="2"/>
  <c r="L726" i="2"/>
  <c r="M726" i="2"/>
  <c r="D727" i="2"/>
  <c r="I727" i="2"/>
  <c r="E728" i="2"/>
  <c r="B728" i="2"/>
  <c r="G728" i="2"/>
  <c r="H728" i="2"/>
  <c r="J727" i="2"/>
  <c r="L727" i="2"/>
  <c r="M727" i="2"/>
  <c r="D728" i="2"/>
  <c r="I728" i="2"/>
  <c r="E729" i="2"/>
  <c r="B729" i="2"/>
  <c r="G729" i="2"/>
  <c r="H729" i="2"/>
  <c r="J728" i="2"/>
  <c r="L728" i="2"/>
  <c r="M728" i="2"/>
  <c r="D729" i="2"/>
  <c r="I729" i="2"/>
  <c r="E730" i="2"/>
  <c r="J729" i="2"/>
  <c r="L729" i="2"/>
  <c r="M729" i="2"/>
  <c r="B730" i="2"/>
  <c r="D730" i="2"/>
  <c r="G730" i="2"/>
  <c r="H730" i="2"/>
  <c r="I730" i="2"/>
  <c r="E731" i="2"/>
  <c r="B731" i="2"/>
  <c r="G731" i="2"/>
  <c r="H731" i="2"/>
  <c r="J730" i="2"/>
  <c r="L730" i="2"/>
  <c r="M730" i="2"/>
  <c r="D731" i="2"/>
  <c r="I731" i="2"/>
  <c r="E732" i="2"/>
  <c r="B732" i="2"/>
  <c r="G732" i="2"/>
  <c r="H732" i="2"/>
  <c r="J731" i="2"/>
  <c r="L731" i="2"/>
  <c r="M731" i="2"/>
  <c r="D732" i="2"/>
  <c r="I732" i="2"/>
  <c r="E733" i="2"/>
  <c r="B733" i="2"/>
  <c r="G733" i="2"/>
  <c r="H733" i="2"/>
  <c r="J732" i="2"/>
  <c r="L732" i="2"/>
  <c r="M732" i="2"/>
  <c r="D733" i="2"/>
  <c r="I733" i="2"/>
  <c r="E734" i="2"/>
  <c r="B734" i="2"/>
  <c r="G734" i="2"/>
  <c r="H734" i="2"/>
  <c r="J733" i="2"/>
  <c r="L733" i="2"/>
  <c r="M733" i="2"/>
  <c r="D734" i="2"/>
  <c r="I734" i="2"/>
  <c r="E735" i="2"/>
  <c r="B735" i="2"/>
  <c r="G735" i="2"/>
  <c r="H735" i="2"/>
  <c r="J734" i="2"/>
  <c r="L734" i="2"/>
  <c r="M734" i="2"/>
  <c r="D735" i="2"/>
  <c r="I735" i="2"/>
  <c r="E736" i="2"/>
  <c r="B736" i="2"/>
  <c r="G736" i="2"/>
  <c r="H736" i="2"/>
  <c r="J735" i="2"/>
  <c r="L735" i="2"/>
  <c r="M735" i="2"/>
  <c r="D736" i="2"/>
  <c r="I736" i="2"/>
  <c r="E737" i="2"/>
  <c r="B737" i="2"/>
  <c r="G737" i="2"/>
  <c r="H737" i="2"/>
  <c r="J736" i="2"/>
  <c r="L736" i="2"/>
  <c r="M736" i="2"/>
  <c r="D737" i="2"/>
  <c r="I737" i="2"/>
  <c r="E738" i="2"/>
  <c r="B738" i="2"/>
  <c r="G738" i="2"/>
  <c r="H738" i="2"/>
  <c r="J737" i="2"/>
  <c r="L737" i="2"/>
  <c r="M737" i="2"/>
  <c r="D738" i="2"/>
  <c r="I738" i="2"/>
  <c r="E739" i="2"/>
  <c r="B739" i="2"/>
  <c r="G739" i="2"/>
  <c r="H739" i="2"/>
  <c r="J738" i="2"/>
  <c r="L738" i="2"/>
  <c r="M738" i="2"/>
  <c r="D739" i="2"/>
  <c r="I739" i="2"/>
  <c r="E740" i="2"/>
  <c r="B740" i="2"/>
  <c r="G740" i="2"/>
  <c r="H740" i="2"/>
  <c r="J739" i="2"/>
  <c r="L739" i="2"/>
  <c r="M739" i="2"/>
  <c r="D740" i="2"/>
  <c r="I740" i="2"/>
  <c r="E741" i="2"/>
  <c r="B741" i="2"/>
  <c r="G741" i="2"/>
  <c r="H741" i="2"/>
  <c r="J740" i="2"/>
  <c r="L740" i="2"/>
  <c r="M740" i="2"/>
  <c r="D741" i="2"/>
  <c r="I741" i="2"/>
  <c r="E742" i="2"/>
  <c r="B742" i="2"/>
  <c r="G742" i="2"/>
  <c r="H742" i="2"/>
  <c r="J741" i="2"/>
  <c r="L741" i="2"/>
  <c r="M741" i="2"/>
  <c r="D742" i="2"/>
  <c r="I742" i="2"/>
  <c r="E743" i="2"/>
  <c r="B743" i="2"/>
  <c r="G743" i="2"/>
  <c r="H743" i="2"/>
  <c r="J742" i="2"/>
  <c r="L742" i="2"/>
  <c r="M742" i="2"/>
  <c r="D743" i="2"/>
  <c r="I743" i="2"/>
  <c r="E744" i="2"/>
  <c r="B744" i="2"/>
  <c r="G744" i="2"/>
  <c r="H744" i="2"/>
  <c r="J743" i="2"/>
  <c r="L743" i="2"/>
  <c r="M743" i="2"/>
  <c r="D744" i="2"/>
  <c r="I744" i="2"/>
  <c r="E745" i="2"/>
  <c r="B745" i="2"/>
  <c r="G745" i="2"/>
  <c r="H745" i="2"/>
  <c r="J744" i="2"/>
  <c r="L744" i="2"/>
  <c r="M744" i="2"/>
  <c r="D745" i="2"/>
  <c r="I745" i="2"/>
  <c r="E746" i="2"/>
  <c r="B746" i="2"/>
  <c r="G746" i="2"/>
  <c r="H746" i="2"/>
  <c r="J745" i="2"/>
  <c r="L745" i="2"/>
  <c r="M745" i="2"/>
  <c r="D746" i="2"/>
  <c r="I746" i="2"/>
  <c r="E747" i="2"/>
  <c r="B747" i="2"/>
  <c r="G747" i="2"/>
  <c r="H747" i="2"/>
  <c r="J746" i="2"/>
  <c r="L746" i="2"/>
  <c r="M746" i="2"/>
  <c r="D747" i="2"/>
  <c r="I747" i="2"/>
  <c r="E748" i="2"/>
  <c r="B748" i="2"/>
  <c r="G748" i="2"/>
  <c r="H748" i="2"/>
  <c r="J747" i="2"/>
  <c r="L747" i="2"/>
  <c r="M747" i="2"/>
  <c r="D748" i="2"/>
  <c r="I748" i="2"/>
  <c r="E749" i="2"/>
  <c r="B749" i="2"/>
  <c r="G749" i="2"/>
  <c r="H749" i="2"/>
  <c r="J748" i="2"/>
  <c r="L748" i="2"/>
  <c r="M748" i="2"/>
  <c r="D749" i="2"/>
  <c r="I749" i="2"/>
  <c r="E750" i="2"/>
  <c r="B750" i="2"/>
  <c r="G750" i="2"/>
  <c r="H750" i="2"/>
  <c r="J749" i="2"/>
  <c r="L749" i="2"/>
  <c r="M749" i="2"/>
  <c r="D750" i="2"/>
  <c r="I750" i="2"/>
  <c r="E751" i="2"/>
  <c r="B751" i="2"/>
  <c r="G751" i="2"/>
  <c r="H751" i="2"/>
  <c r="J750" i="2"/>
  <c r="L750" i="2"/>
  <c r="M750" i="2"/>
  <c r="D751" i="2"/>
  <c r="I751" i="2"/>
  <c r="E752" i="2"/>
  <c r="B752" i="2"/>
  <c r="G752" i="2"/>
  <c r="H752" i="2"/>
  <c r="J751" i="2"/>
  <c r="L751" i="2"/>
  <c r="M751" i="2"/>
  <c r="D752" i="2"/>
  <c r="I752" i="2"/>
  <c r="E753" i="2"/>
  <c r="B753" i="2"/>
  <c r="G753" i="2"/>
  <c r="H753" i="2"/>
  <c r="J752" i="2"/>
  <c r="L752" i="2"/>
  <c r="M752" i="2"/>
  <c r="D753" i="2"/>
  <c r="I753" i="2"/>
  <c r="E754" i="2"/>
  <c r="J753" i="2"/>
  <c r="L753" i="2"/>
  <c r="M753" i="2"/>
  <c r="B754" i="2"/>
  <c r="D754" i="2"/>
  <c r="G754" i="2"/>
  <c r="H754" i="2"/>
  <c r="I754" i="2"/>
  <c r="E755" i="2"/>
  <c r="B755" i="2"/>
  <c r="G755" i="2"/>
  <c r="H755" i="2"/>
  <c r="J754" i="2"/>
  <c r="L754" i="2"/>
  <c r="M754" i="2"/>
  <c r="D755" i="2"/>
  <c r="I755" i="2"/>
  <c r="E756" i="2"/>
  <c r="B756" i="2"/>
  <c r="G756" i="2"/>
  <c r="H756" i="2"/>
  <c r="J755" i="2"/>
  <c r="L755" i="2"/>
  <c r="M755" i="2"/>
  <c r="D756" i="2"/>
  <c r="I756" i="2"/>
  <c r="E757" i="2"/>
  <c r="B757" i="2"/>
  <c r="G757" i="2"/>
  <c r="H757" i="2"/>
  <c r="J756" i="2"/>
  <c r="L756" i="2"/>
  <c r="M756" i="2"/>
  <c r="D757" i="2"/>
  <c r="I757" i="2"/>
  <c r="E758" i="2"/>
  <c r="B758" i="2"/>
  <c r="G758" i="2"/>
  <c r="H758" i="2"/>
  <c r="J757" i="2"/>
  <c r="L757" i="2"/>
  <c r="M757" i="2"/>
  <c r="D758" i="2"/>
  <c r="I758" i="2"/>
  <c r="E759" i="2"/>
  <c r="B759" i="2"/>
  <c r="G759" i="2"/>
  <c r="H759" i="2"/>
  <c r="J758" i="2"/>
  <c r="L758" i="2"/>
  <c r="M758" i="2"/>
  <c r="D759" i="2"/>
  <c r="I759" i="2"/>
  <c r="E760" i="2"/>
  <c r="B760" i="2"/>
  <c r="G760" i="2"/>
  <c r="H760" i="2"/>
  <c r="J759" i="2"/>
  <c r="L759" i="2"/>
  <c r="M759" i="2"/>
  <c r="D760" i="2"/>
  <c r="I760" i="2"/>
  <c r="E761" i="2"/>
  <c r="B761" i="2"/>
  <c r="G761" i="2"/>
  <c r="H761" i="2"/>
  <c r="J760" i="2"/>
  <c r="L760" i="2"/>
  <c r="M760" i="2"/>
  <c r="D761" i="2"/>
  <c r="I761" i="2"/>
  <c r="E762" i="2"/>
  <c r="B762" i="2"/>
  <c r="G762" i="2"/>
  <c r="H762" i="2"/>
  <c r="J761" i="2"/>
  <c r="L761" i="2"/>
  <c r="M761" i="2"/>
  <c r="D762" i="2"/>
  <c r="I762" i="2"/>
  <c r="E763" i="2"/>
  <c r="B763" i="2"/>
  <c r="G763" i="2"/>
  <c r="H763" i="2"/>
  <c r="J762" i="2"/>
  <c r="L762" i="2"/>
  <c r="M762" i="2"/>
  <c r="D763" i="2"/>
  <c r="I763" i="2"/>
  <c r="E764" i="2"/>
  <c r="B764" i="2"/>
  <c r="G764" i="2"/>
  <c r="H764" i="2"/>
  <c r="J763" i="2"/>
  <c r="L763" i="2"/>
  <c r="M763" i="2"/>
  <c r="D764" i="2"/>
  <c r="I764" i="2"/>
  <c r="E765" i="2"/>
  <c r="B765" i="2"/>
  <c r="G765" i="2"/>
  <c r="H765" i="2"/>
  <c r="J764" i="2"/>
  <c r="L764" i="2"/>
  <c r="M764" i="2"/>
  <c r="D765" i="2"/>
  <c r="I765" i="2"/>
  <c r="E766" i="2"/>
  <c r="B766" i="2"/>
  <c r="G766" i="2"/>
  <c r="H766" i="2"/>
  <c r="J765" i="2"/>
  <c r="L765" i="2"/>
  <c r="M765" i="2"/>
  <c r="D766" i="2"/>
  <c r="I766" i="2"/>
  <c r="E767" i="2"/>
  <c r="B767" i="2"/>
  <c r="G767" i="2"/>
  <c r="H767" i="2"/>
  <c r="J766" i="2"/>
  <c r="L766" i="2"/>
  <c r="M766" i="2"/>
  <c r="D767" i="2"/>
  <c r="I767" i="2"/>
  <c r="E768" i="2"/>
  <c r="B768" i="2"/>
  <c r="G768" i="2"/>
  <c r="H768" i="2"/>
  <c r="J767" i="2"/>
  <c r="L767" i="2"/>
  <c r="M767" i="2"/>
  <c r="D768" i="2"/>
  <c r="I768" i="2"/>
  <c r="E769" i="2"/>
  <c r="B769" i="2"/>
  <c r="G769" i="2"/>
  <c r="H769" i="2"/>
  <c r="J768" i="2"/>
  <c r="L768" i="2"/>
  <c r="M768" i="2"/>
  <c r="D769" i="2"/>
  <c r="I769" i="2"/>
  <c r="E770" i="2"/>
  <c r="B770" i="2"/>
  <c r="G770" i="2"/>
  <c r="H770" i="2"/>
  <c r="J769" i="2"/>
  <c r="L769" i="2"/>
  <c r="M769" i="2"/>
  <c r="D770" i="2"/>
  <c r="I770" i="2"/>
  <c r="E771" i="2"/>
  <c r="B771" i="2"/>
  <c r="G771" i="2"/>
  <c r="H771" i="2"/>
  <c r="J770" i="2"/>
  <c r="L770" i="2"/>
  <c r="M770" i="2"/>
  <c r="D771" i="2"/>
  <c r="I771" i="2"/>
  <c r="E772" i="2"/>
  <c r="B772" i="2"/>
  <c r="G772" i="2"/>
  <c r="H772" i="2"/>
  <c r="J771" i="2"/>
  <c r="L771" i="2"/>
  <c r="M771" i="2"/>
  <c r="D772" i="2"/>
  <c r="I772" i="2"/>
  <c r="E773" i="2"/>
  <c r="B773" i="2"/>
  <c r="G773" i="2"/>
  <c r="H773" i="2"/>
  <c r="J772" i="2"/>
  <c r="L772" i="2"/>
  <c r="M772" i="2"/>
  <c r="D773" i="2"/>
  <c r="I773" i="2"/>
  <c r="E774" i="2"/>
  <c r="B774" i="2"/>
  <c r="G774" i="2"/>
  <c r="H774" i="2"/>
  <c r="J773" i="2"/>
  <c r="L773" i="2"/>
  <c r="M773" i="2"/>
  <c r="D774" i="2"/>
  <c r="I774" i="2"/>
  <c r="E775" i="2"/>
  <c r="B775" i="2"/>
  <c r="G775" i="2"/>
  <c r="H775" i="2"/>
  <c r="J774" i="2"/>
  <c r="L774" i="2"/>
  <c r="M774" i="2"/>
  <c r="D775" i="2"/>
  <c r="I775" i="2"/>
  <c r="E776" i="2"/>
  <c r="B776" i="2"/>
  <c r="G776" i="2"/>
  <c r="H776" i="2"/>
  <c r="J775" i="2"/>
  <c r="L775" i="2"/>
  <c r="M775" i="2"/>
  <c r="D776" i="2"/>
  <c r="I776" i="2"/>
  <c r="E777" i="2"/>
  <c r="B777" i="2"/>
  <c r="G777" i="2"/>
  <c r="H777" i="2"/>
  <c r="J776" i="2"/>
  <c r="L776" i="2"/>
  <c r="M776" i="2"/>
  <c r="D777" i="2"/>
  <c r="I777" i="2"/>
  <c r="E778" i="2"/>
  <c r="J777" i="2"/>
  <c r="L777" i="2"/>
  <c r="M777" i="2"/>
  <c r="B778" i="2"/>
  <c r="D778" i="2"/>
  <c r="G778" i="2"/>
  <c r="H778" i="2"/>
  <c r="I778" i="2"/>
  <c r="E779" i="2"/>
  <c r="B779" i="2"/>
  <c r="G779" i="2"/>
  <c r="H779" i="2"/>
  <c r="J778" i="2"/>
  <c r="L778" i="2"/>
  <c r="M778" i="2"/>
  <c r="D779" i="2"/>
  <c r="I779" i="2"/>
  <c r="E780" i="2"/>
  <c r="B780" i="2"/>
  <c r="G780" i="2"/>
  <c r="H780" i="2"/>
  <c r="J779" i="2"/>
  <c r="L779" i="2"/>
  <c r="M779" i="2"/>
  <c r="D780" i="2"/>
  <c r="I780" i="2"/>
  <c r="E781" i="2"/>
  <c r="B781" i="2"/>
  <c r="G781" i="2"/>
  <c r="H781" i="2"/>
  <c r="J780" i="2"/>
  <c r="L780" i="2"/>
  <c r="M780" i="2"/>
  <c r="D781" i="2"/>
  <c r="I781" i="2"/>
  <c r="E782" i="2"/>
  <c r="B782" i="2"/>
  <c r="G782" i="2"/>
  <c r="H782" i="2"/>
  <c r="J781" i="2"/>
  <c r="L781" i="2"/>
  <c r="M781" i="2"/>
  <c r="D782" i="2"/>
  <c r="I782" i="2"/>
  <c r="E783" i="2"/>
  <c r="B783" i="2"/>
  <c r="G783" i="2"/>
  <c r="H783" i="2"/>
  <c r="J782" i="2"/>
  <c r="L782" i="2"/>
  <c r="M782" i="2"/>
  <c r="D783" i="2"/>
  <c r="I783" i="2"/>
  <c r="E784" i="2"/>
  <c r="B784" i="2"/>
  <c r="G784" i="2"/>
  <c r="H784" i="2"/>
  <c r="J783" i="2"/>
  <c r="L783" i="2"/>
  <c r="M783" i="2"/>
  <c r="D784" i="2"/>
  <c r="I784" i="2"/>
  <c r="E785" i="2"/>
  <c r="B785" i="2"/>
  <c r="G785" i="2"/>
  <c r="H785" i="2"/>
  <c r="J784" i="2"/>
  <c r="L784" i="2"/>
  <c r="M784" i="2"/>
  <c r="D785" i="2"/>
  <c r="I785" i="2"/>
  <c r="E786" i="2"/>
  <c r="B786" i="2"/>
  <c r="G786" i="2"/>
  <c r="H786" i="2"/>
  <c r="J785" i="2"/>
  <c r="L785" i="2"/>
  <c r="M785" i="2"/>
  <c r="D786" i="2"/>
  <c r="I786" i="2"/>
  <c r="E787" i="2"/>
  <c r="B787" i="2"/>
  <c r="G787" i="2"/>
  <c r="H787" i="2"/>
  <c r="J786" i="2"/>
  <c r="L786" i="2"/>
  <c r="M786" i="2"/>
  <c r="D787" i="2"/>
  <c r="I787" i="2"/>
  <c r="E788" i="2"/>
  <c r="B788" i="2"/>
  <c r="G788" i="2"/>
  <c r="H788" i="2"/>
  <c r="J787" i="2"/>
  <c r="L787" i="2"/>
  <c r="M787" i="2"/>
  <c r="D788" i="2"/>
  <c r="I788" i="2"/>
  <c r="E789" i="2"/>
  <c r="B789" i="2"/>
  <c r="G789" i="2"/>
  <c r="H789" i="2"/>
  <c r="J788" i="2"/>
  <c r="L788" i="2"/>
  <c r="M788" i="2"/>
  <c r="D789" i="2"/>
  <c r="I789" i="2"/>
  <c r="E790" i="2"/>
  <c r="B790" i="2"/>
  <c r="G790" i="2"/>
  <c r="H790" i="2"/>
  <c r="J789" i="2"/>
  <c r="L789" i="2"/>
  <c r="M789" i="2"/>
  <c r="D790" i="2"/>
  <c r="I790" i="2"/>
  <c r="E791" i="2"/>
  <c r="B791" i="2"/>
  <c r="G791" i="2"/>
  <c r="H791" i="2"/>
  <c r="J790" i="2"/>
  <c r="L790" i="2"/>
  <c r="M790" i="2"/>
  <c r="D791" i="2"/>
  <c r="I791" i="2"/>
  <c r="E792" i="2"/>
  <c r="B792" i="2"/>
  <c r="G792" i="2"/>
  <c r="H792" i="2"/>
  <c r="J791" i="2"/>
  <c r="L791" i="2"/>
  <c r="M791" i="2"/>
  <c r="D792" i="2"/>
  <c r="I792" i="2"/>
  <c r="E793" i="2"/>
  <c r="B793" i="2"/>
  <c r="G793" i="2"/>
  <c r="H793" i="2"/>
  <c r="J792" i="2"/>
  <c r="L792" i="2"/>
  <c r="M792" i="2"/>
  <c r="D793" i="2"/>
  <c r="I793" i="2"/>
  <c r="E794" i="2"/>
  <c r="B794" i="2"/>
  <c r="G794" i="2"/>
  <c r="H794" i="2"/>
  <c r="J793" i="2"/>
  <c r="L793" i="2"/>
  <c r="M793" i="2"/>
  <c r="D794" i="2"/>
  <c r="I794" i="2"/>
  <c r="E795" i="2"/>
  <c r="B795" i="2"/>
  <c r="G795" i="2"/>
  <c r="H795" i="2"/>
  <c r="J794" i="2"/>
  <c r="L794" i="2"/>
  <c r="M794" i="2"/>
  <c r="D795" i="2"/>
  <c r="I795" i="2"/>
  <c r="E796" i="2"/>
  <c r="B796" i="2"/>
  <c r="G796" i="2"/>
  <c r="H796" i="2"/>
  <c r="J795" i="2"/>
  <c r="L795" i="2"/>
  <c r="M795" i="2"/>
  <c r="D796" i="2"/>
  <c r="I796" i="2"/>
  <c r="E797" i="2"/>
  <c r="B797" i="2"/>
  <c r="G797" i="2"/>
  <c r="H797" i="2"/>
  <c r="J796" i="2"/>
  <c r="L796" i="2"/>
  <c r="M796" i="2"/>
  <c r="D797" i="2"/>
  <c r="I797" i="2"/>
  <c r="E798" i="2"/>
  <c r="B798" i="2"/>
  <c r="G798" i="2"/>
  <c r="H798" i="2"/>
  <c r="J797" i="2"/>
  <c r="L797" i="2"/>
  <c r="M797" i="2"/>
  <c r="D798" i="2"/>
  <c r="I798" i="2"/>
  <c r="E799" i="2"/>
  <c r="B799" i="2"/>
  <c r="G799" i="2"/>
  <c r="H799" i="2"/>
  <c r="J798" i="2"/>
  <c r="L798" i="2"/>
  <c r="M798" i="2"/>
  <c r="D799" i="2"/>
  <c r="I799" i="2"/>
  <c r="E800" i="2"/>
  <c r="B800" i="2"/>
  <c r="G800" i="2"/>
  <c r="H800" i="2"/>
  <c r="J799" i="2"/>
  <c r="L799" i="2"/>
  <c r="M799" i="2"/>
  <c r="D800" i="2"/>
  <c r="I800" i="2"/>
  <c r="E801" i="2"/>
  <c r="B801" i="2"/>
  <c r="G801" i="2"/>
  <c r="H801" i="2"/>
  <c r="J800" i="2"/>
  <c r="L800" i="2"/>
  <c r="M800" i="2"/>
  <c r="D801" i="2"/>
  <c r="I801" i="2"/>
  <c r="E802" i="2"/>
  <c r="B802" i="2"/>
  <c r="G802" i="2"/>
  <c r="H802" i="2"/>
  <c r="J801" i="2"/>
  <c r="L801" i="2"/>
  <c r="M801" i="2"/>
  <c r="D802" i="2"/>
  <c r="I802" i="2"/>
  <c r="E803" i="2"/>
  <c r="B803" i="2"/>
  <c r="G803" i="2"/>
  <c r="H803" i="2"/>
  <c r="J802" i="2"/>
  <c r="L802" i="2"/>
  <c r="M802" i="2"/>
  <c r="D803" i="2"/>
  <c r="I803" i="2"/>
  <c r="E804" i="2"/>
  <c r="J803" i="2"/>
  <c r="L803" i="2"/>
  <c r="M803" i="2"/>
  <c r="B804" i="2"/>
  <c r="D804" i="2"/>
  <c r="G804" i="2"/>
  <c r="H804" i="2"/>
  <c r="I804" i="2"/>
  <c r="E805" i="2"/>
  <c r="B805" i="2"/>
  <c r="G805" i="2"/>
  <c r="H805" i="2"/>
  <c r="J804" i="2"/>
  <c r="L804" i="2"/>
  <c r="M804" i="2"/>
  <c r="D805" i="2"/>
  <c r="I805" i="2"/>
  <c r="E806" i="2"/>
  <c r="B806" i="2"/>
  <c r="G806" i="2"/>
  <c r="H806" i="2"/>
  <c r="J805" i="2"/>
  <c r="L805" i="2"/>
  <c r="M805" i="2"/>
  <c r="D806" i="2"/>
  <c r="I806" i="2"/>
  <c r="E807" i="2"/>
  <c r="B807" i="2"/>
  <c r="G807" i="2"/>
  <c r="H807" i="2"/>
  <c r="J806" i="2"/>
  <c r="L806" i="2"/>
  <c r="M806" i="2"/>
  <c r="D807" i="2"/>
  <c r="I807" i="2"/>
  <c r="E808" i="2"/>
  <c r="B808" i="2"/>
  <c r="G808" i="2"/>
  <c r="H808" i="2"/>
  <c r="J807" i="2"/>
  <c r="L807" i="2"/>
  <c r="M807" i="2"/>
  <c r="D808" i="2"/>
  <c r="I808" i="2"/>
  <c r="E809" i="2"/>
  <c r="B809" i="2"/>
  <c r="G809" i="2"/>
  <c r="H809" i="2"/>
  <c r="J808" i="2"/>
  <c r="L808" i="2"/>
  <c r="M808" i="2"/>
  <c r="D809" i="2"/>
  <c r="I809" i="2"/>
  <c r="E810" i="2"/>
  <c r="B810" i="2"/>
  <c r="G810" i="2"/>
  <c r="H810" i="2"/>
  <c r="J809" i="2"/>
  <c r="L809" i="2"/>
  <c r="M809" i="2"/>
  <c r="D810" i="2"/>
  <c r="I810" i="2"/>
  <c r="E811" i="2"/>
  <c r="B811" i="2"/>
  <c r="G811" i="2"/>
  <c r="H811" i="2"/>
  <c r="J810" i="2"/>
  <c r="L810" i="2"/>
  <c r="M810" i="2"/>
  <c r="D811" i="2"/>
  <c r="I811" i="2"/>
  <c r="E812" i="2"/>
  <c r="B812" i="2"/>
  <c r="G812" i="2"/>
  <c r="H812" i="2"/>
  <c r="J811" i="2"/>
  <c r="L811" i="2"/>
  <c r="M811" i="2"/>
  <c r="D812" i="2"/>
  <c r="I812" i="2"/>
  <c r="E813" i="2"/>
  <c r="B813" i="2"/>
  <c r="G813" i="2"/>
  <c r="H813" i="2"/>
  <c r="J812" i="2"/>
  <c r="L812" i="2"/>
  <c r="M812" i="2"/>
  <c r="D813" i="2"/>
  <c r="I813" i="2"/>
  <c r="E814" i="2"/>
  <c r="B814" i="2"/>
  <c r="G814" i="2"/>
  <c r="H814" i="2"/>
  <c r="J813" i="2"/>
  <c r="L813" i="2"/>
  <c r="M813" i="2"/>
  <c r="D814" i="2"/>
  <c r="I814" i="2"/>
  <c r="E815" i="2"/>
  <c r="B815" i="2"/>
  <c r="G815" i="2"/>
  <c r="H815" i="2"/>
  <c r="J814" i="2"/>
  <c r="L814" i="2"/>
  <c r="M814" i="2"/>
  <c r="D815" i="2"/>
  <c r="I815" i="2"/>
  <c r="E816" i="2"/>
  <c r="B816" i="2"/>
  <c r="G816" i="2"/>
  <c r="H816" i="2"/>
  <c r="J815" i="2"/>
  <c r="L815" i="2"/>
  <c r="M815" i="2"/>
  <c r="D816" i="2"/>
  <c r="I816" i="2"/>
  <c r="E817" i="2"/>
  <c r="B817" i="2"/>
  <c r="G817" i="2"/>
  <c r="H817" i="2"/>
  <c r="J816" i="2"/>
  <c r="L816" i="2"/>
  <c r="M816" i="2"/>
  <c r="D817" i="2"/>
  <c r="I817" i="2"/>
  <c r="E818" i="2"/>
  <c r="B818" i="2"/>
  <c r="G818" i="2"/>
  <c r="H818" i="2"/>
  <c r="J817" i="2"/>
  <c r="L817" i="2"/>
  <c r="M817" i="2"/>
  <c r="D818" i="2"/>
  <c r="I818" i="2"/>
  <c r="E819" i="2"/>
  <c r="B819" i="2"/>
  <c r="G819" i="2"/>
  <c r="H819" i="2"/>
  <c r="J818" i="2"/>
  <c r="L818" i="2"/>
  <c r="M818" i="2"/>
  <c r="D819" i="2"/>
  <c r="I819" i="2"/>
  <c r="E820" i="2"/>
  <c r="B820" i="2"/>
  <c r="G820" i="2"/>
  <c r="H820" i="2"/>
  <c r="J819" i="2"/>
  <c r="L819" i="2"/>
  <c r="M819" i="2"/>
  <c r="D820" i="2"/>
  <c r="I820" i="2"/>
  <c r="E821" i="2"/>
  <c r="B821" i="2"/>
  <c r="G821" i="2"/>
  <c r="H821" i="2"/>
  <c r="J820" i="2"/>
  <c r="L820" i="2"/>
  <c r="M820" i="2"/>
  <c r="D821" i="2"/>
  <c r="I821" i="2"/>
  <c r="E822" i="2"/>
  <c r="B822" i="2"/>
  <c r="G822" i="2"/>
  <c r="H822" i="2"/>
  <c r="J821" i="2"/>
  <c r="L821" i="2"/>
  <c r="M821" i="2"/>
  <c r="D822" i="2"/>
  <c r="I822" i="2"/>
  <c r="E823" i="2"/>
  <c r="B823" i="2"/>
  <c r="G823" i="2"/>
  <c r="H823" i="2"/>
  <c r="J822" i="2"/>
  <c r="L822" i="2"/>
  <c r="M822" i="2"/>
  <c r="D823" i="2"/>
  <c r="I823" i="2"/>
  <c r="E824" i="2"/>
  <c r="B824" i="2"/>
  <c r="G824" i="2"/>
  <c r="H824" i="2"/>
  <c r="J823" i="2"/>
  <c r="L823" i="2"/>
  <c r="M823" i="2"/>
  <c r="D824" i="2"/>
  <c r="I824" i="2"/>
  <c r="E825" i="2"/>
  <c r="B825" i="2"/>
  <c r="G825" i="2"/>
  <c r="H825" i="2"/>
  <c r="J824" i="2"/>
  <c r="L824" i="2"/>
  <c r="M824" i="2"/>
  <c r="D825" i="2"/>
  <c r="I825" i="2"/>
  <c r="E826" i="2"/>
  <c r="B826" i="2"/>
  <c r="G826" i="2"/>
  <c r="H826" i="2"/>
  <c r="J825" i="2"/>
  <c r="L825" i="2"/>
  <c r="M825" i="2"/>
  <c r="D826" i="2"/>
  <c r="I826" i="2"/>
  <c r="E827" i="2"/>
  <c r="B827" i="2"/>
  <c r="G827" i="2"/>
  <c r="H827" i="2"/>
  <c r="J826" i="2"/>
  <c r="L826" i="2"/>
  <c r="M826" i="2"/>
  <c r="D827" i="2"/>
  <c r="I827" i="2"/>
  <c r="E828" i="2"/>
  <c r="B828" i="2"/>
  <c r="G828" i="2"/>
  <c r="H828" i="2"/>
  <c r="J827" i="2"/>
  <c r="L827" i="2"/>
  <c r="M827" i="2"/>
  <c r="D828" i="2"/>
  <c r="I828" i="2"/>
  <c r="E829" i="2"/>
  <c r="B829" i="2"/>
  <c r="G829" i="2"/>
  <c r="H829" i="2"/>
  <c r="J828" i="2"/>
  <c r="L828" i="2"/>
  <c r="M828" i="2"/>
  <c r="D829" i="2"/>
  <c r="I829" i="2"/>
  <c r="E830" i="2"/>
  <c r="J829" i="2"/>
  <c r="L829" i="2"/>
  <c r="M829" i="2"/>
  <c r="B830" i="2"/>
  <c r="D830" i="2"/>
  <c r="G830" i="2"/>
  <c r="H830" i="2"/>
  <c r="I830" i="2"/>
  <c r="E831" i="2"/>
  <c r="B831" i="2"/>
  <c r="G831" i="2"/>
  <c r="H831" i="2"/>
  <c r="J830" i="2"/>
  <c r="L830" i="2"/>
  <c r="M830" i="2"/>
  <c r="D831" i="2"/>
  <c r="I831" i="2"/>
  <c r="E832" i="2"/>
  <c r="B832" i="2"/>
  <c r="G832" i="2"/>
  <c r="H832" i="2"/>
  <c r="J831" i="2"/>
  <c r="L831" i="2"/>
  <c r="M831" i="2"/>
  <c r="D832" i="2"/>
  <c r="I832" i="2"/>
  <c r="E833" i="2"/>
  <c r="B833" i="2"/>
  <c r="G833" i="2"/>
  <c r="H833" i="2"/>
  <c r="J832" i="2"/>
  <c r="L832" i="2"/>
  <c r="M832" i="2"/>
  <c r="D833" i="2"/>
  <c r="I833" i="2"/>
  <c r="E834" i="2"/>
  <c r="B834" i="2"/>
  <c r="G834" i="2"/>
  <c r="H834" i="2"/>
  <c r="J833" i="2"/>
  <c r="L833" i="2"/>
  <c r="M833" i="2"/>
  <c r="D834" i="2"/>
  <c r="I834" i="2"/>
  <c r="E835" i="2"/>
  <c r="B835" i="2"/>
  <c r="G835" i="2"/>
  <c r="H835" i="2"/>
  <c r="J834" i="2"/>
  <c r="L834" i="2"/>
  <c r="M834" i="2"/>
  <c r="D835" i="2"/>
  <c r="I835" i="2"/>
  <c r="E836" i="2"/>
  <c r="B836" i="2"/>
  <c r="G836" i="2"/>
  <c r="H836" i="2"/>
  <c r="J835" i="2"/>
  <c r="L835" i="2"/>
  <c r="M835" i="2"/>
  <c r="D836" i="2"/>
  <c r="I836" i="2"/>
  <c r="E837" i="2"/>
  <c r="B837" i="2"/>
  <c r="G837" i="2"/>
  <c r="H837" i="2"/>
  <c r="J836" i="2"/>
  <c r="L836" i="2"/>
  <c r="M836" i="2"/>
  <c r="D837" i="2"/>
  <c r="I837" i="2"/>
  <c r="E838" i="2"/>
  <c r="B838" i="2"/>
  <c r="G838" i="2"/>
  <c r="H838" i="2"/>
  <c r="J837" i="2"/>
  <c r="L837" i="2"/>
  <c r="M837" i="2"/>
  <c r="D838" i="2"/>
  <c r="I838" i="2"/>
  <c r="E839" i="2"/>
  <c r="J838" i="2"/>
  <c r="L838" i="2"/>
  <c r="M838" i="2"/>
  <c r="B839" i="2"/>
  <c r="D839" i="2"/>
  <c r="G839" i="2"/>
  <c r="H839" i="2"/>
  <c r="I839" i="2"/>
  <c r="E840" i="2"/>
  <c r="B840" i="2"/>
  <c r="G840" i="2"/>
  <c r="H840" i="2"/>
  <c r="J839" i="2"/>
  <c r="L839" i="2"/>
  <c r="M839" i="2"/>
  <c r="D840" i="2"/>
  <c r="I840" i="2"/>
  <c r="E841" i="2"/>
  <c r="B841" i="2"/>
  <c r="G841" i="2"/>
  <c r="H841" i="2"/>
  <c r="J840" i="2"/>
  <c r="L840" i="2"/>
  <c r="M840" i="2"/>
  <c r="D841" i="2"/>
  <c r="I841" i="2"/>
  <c r="E842" i="2"/>
  <c r="B842" i="2"/>
  <c r="G842" i="2"/>
  <c r="H842" i="2"/>
  <c r="J841" i="2"/>
  <c r="L841" i="2"/>
  <c r="M841" i="2"/>
  <c r="D842" i="2"/>
  <c r="I842" i="2"/>
  <c r="E843" i="2"/>
  <c r="B843" i="2"/>
  <c r="G843" i="2"/>
  <c r="H843" i="2"/>
  <c r="J842" i="2"/>
  <c r="L842" i="2"/>
  <c r="M842" i="2"/>
  <c r="D843" i="2"/>
  <c r="I843" i="2"/>
  <c r="E844" i="2"/>
  <c r="B844" i="2"/>
  <c r="G844" i="2"/>
  <c r="H844" i="2"/>
  <c r="J843" i="2"/>
  <c r="L843" i="2"/>
  <c r="M843" i="2"/>
  <c r="D844" i="2"/>
  <c r="I844" i="2"/>
  <c r="E845" i="2"/>
  <c r="B845" i="2"/>
  <c r="G845" i="2"/>
  <c r="H845" i="2"/>
  <c r="J844" i="2"/>
  <c r="L844" i="2"/>
  <c r="M844" i="2"/>
  <c r="D845" i="2"/>
  <c r="I845" i="2"/>
  <c r="E846" i="2"/>
  <c r="B846" i="2"/>
  <c r="G846" i="2"/>
  <c r="H846" i="2"/>
  <c r="J845" i="2"/>
  <c r="L845" i="2"/>
  <c r="M845" i="2"/>
  <c r="D846" i="2"/>
  <c r="I846" i="2"/>
  <c r="E847" i="2"/>
  <c r="B847" i="2"/>
  <c r="G847" i="2"/>
  <c r="H847" i="2"/>
  <c r="J846" i="2"/>
  <c r="L846" i="2"/>
  <c r="M846" i="2"/>
  <c r="D847" i="2"/>
  <c r="I847" i="2"/>
  <c r="J847" i="2"/>
  <c r="M847" i="2"/>
  <c r="Q300" i="1"/>
  <c r="Q299" i="1"/>
  <c r="Q298" i="1"/>
  <c r="Q297" i="1"/>
  <c r="Q296" i="1"/>
  <c r="Q295" i="1"/>
  <c r="Q294" i="1"/>
  <c r="Q293" i="1"/>
  <c r="Q292" i="1"/>
  <c r="Q291" i="1"/>
  <c r="Q290" i="1"/>
  <c r="Q289" i="1"/>
  <c r="Q288" i="1"/>
  <c r="Q287" i="1"/>
  <c r="Q286" i="1"/>
  <c r="Q285" i="1"/>
  <c r="Q284" i="1"/>
  <c r="Q283" i="1"/>
  <c r="Q282" i="1"/>
  <c r="Q281" i="1"/>
  <c r="Q280" i="1"/>
  <c r="Q279" i="1"/>
  <c r="Q278" i="1"/>
  <c r="Q277" i="1"/>
  <c r="Q276" i="1"/>
  <c r="Q275" i="1"/>
  <c r="Q274" i="1"/>
  <c r="Q273" i="1"/>
  <c r="Q272" i="1"/>
  <c r="Q271" i="1"/>
  <c r="Q270" i="1"/>
  <c r="Q269" i="1"/>
  <c r="Q268" i="1"/>
  <c r="Q267" i="1"/>
  <c r="Q266" i="1"/>
  <c r="Q265" i="1"/>
  <c r="Q264" i="1"/>
  <c r="Q263" i="1"/>
  <c r="Q262" i="1"/>
  <c r="Q261" i="1"/>
  <c r="Q260" i="1"/>
  <c r="Q259" i="1"/>
  <c r="Q258" i="1"/>
  <c r="Q257" i="1"/>
  <c r="Q256" i="1"/>
  <c r="Q255" i="1"/>
  <c r="Q254" i="1"/>
  <c r="Q253" i="1"/>
  <c r="Q252" i="1"/>
  <c r="Q251" i="1"/>
  <c r="Q250" i="1"/>
  <c r="Q249" i="1"/>
  <c r="Q248" i="1"/>
  <c r="Q247" i="1"/>
  <c r="Q246" i="1"/>
  <c r="Q245" i="1"/>
  <c r="Q244" i="1"/>
  <c r="Q243" i="1"/>
  <c r="Q242" i="1"/>
  <c r="Q241" i="1"/>
  <c r="Q240" i="1"/>
  <c r="Q239" i="1"/>
  <c r="Q238" i="1"/>
  <c r="Q237" i="1"/>
  <c r="Q236" i="1"/>
  <c r="Q235" i="1"/>
  <c r="Q234" i="1"/>
  <c r="Q233" i="1"/>
  <c r="Q232" i="1"/>
  <c r="Q231" i="1"/>
  <c r="Q230" i="1"/>
  <c r="Q229" i="1"/>
  <c r="Q228" i="1"/>
  <c r="Q227" i="1"/>
  <c r="Q226" i="1"/>
  <c r="Q225" i="1"/>
  <c r="Q224" i="1"/>
  <c r="Q223" i="1"/>
  <c r="Q222" i="1"/>
  <c r="Q221" i="1"/>
  <c r="Q220" i="1"/>
  <c r="Q219" i="1"/>
  <c r="Q218" i="1"/>
  <c r="Q217" i="1"/>
  <c r="Q216" i="1"/>
  <c r="Q215" i="1"/>
  <c r="Q214" i="1"/>
  <c r="Q213" i="1"/>
  <c r="Q212" i="1"/>
  <c r="Q211" i="1"/>
  <c r="Q210" i="1"/>
  <c r="Q209" i="1"/>
  <c r="Q208" i="1"/>
  <c r="Q207" i="1"/>
  <c r="Q206" i="1"/>
  <c r="Q205" i="1"/>
  <c r="Q204" i="1"/>
  <c r="Q203" i="1"/>
  <c r="Q202" i="1"/>
  <c r="Q201" i="1"/>
  <c r="Q200" i="1"/>
  <c r="Q199" i="1"/>
  <c r="Q198" i="1"/>
  <c r="Q197" i="1"/>
  <c r="Q196" i="1"/>
  <c r="Q195" i="1"/>
  <c r="Q194" i="1"/>
  <c r="Q193" i="1"/>
  <c r="Q192" i="1"/>
  <c r="Q191" i="1"/>
  <c r="Q190" i="1"/>
  <c r="Q189" i="1"/>
  <c r="Q188" i="1"/>
  <c r="Q187" i="1"/>
  <c r="Q186" i="1"/>
  <c r="Q185" i="1"/>
  <c r="Q184" i="1"/>
  <c r="Q183" i="1"/>
  <c r="Q182" i="1"/>
  <c r="Q181" i="1"/>
  <c r="Q180" i="1"/>
  <c r="Q179" i="1"/>
  <c r="Q178" i="1"/>
  <c r="Q177" i="1"/>
  <c r="Q176" i="1"/>
  <c r="Q175" i="1"/>
  <c r="Q174" i="1"/>
  <c r="Q173" i="1"/>
  <c r="Q172" i="1"/>
  <c r="Q171" i="1"/>
  <c r="Q170" i="1"/>
  <c r="Q169" i="1"/>
  <c r="Q168" i="1"/>
  <c r="Q167" i="1"/>
  <c r="Q166" i="1"/>
  <c r="Q165" i="1"/>
  <c r="Q164" i="1"/>
  <c r="Q163" i="1"/>
  <c r="Q162" i="1"/>
  <c r="Q161" i="1"/>
  <c r="Q160" i="1"/>
  <c r="Q159" i="1"/>
  <c r="Q158" i="1"/>
  <c r="Q157" i="1"/>
  <c r="Q156" i="1"/>
  <c r="Q155" i="1"/>
  <c r="Q154" i="1"/>
  <c r="Q153" i="1"/>
  <c r="Q152" i="1"/>
  <c r="Q151" i="1"/>
  <c r="Q150" i="1"/>
  <c r="Q149" i="1"/>
  <c r="Q148" i="1"/>
  <c r="Q147" i="1"/>
  <c r="Q146" i="1"/>
  <c r="Q145" i="1"/>
  <c r="Q144" i="1"/>
  <c r="Q143" i="1"/>
  <c r="Q142" i="1"/>
  <c r="Q141" i="1"/>
  <c r="Q140" i="1"/>
  <c r="Q139" i="1"/>
  <c r="Q138" i="1"/>
  <c r="Q137" i="1"/>
  <c r="Q136" i="1"/>
  <c r="Q135" i="1"/>
  <c r="Q134" i="1"/>
  <c r="Q133" i="1"/>
  <c r="Q132" i="1"/>
  <c r="Q131" i="1"/>
  <c r="Q130" i="1"/>
  <c r="Q129" i="1"/>
  <c r="Q128" i="1"/>
  <c r="Q127" i="1"/>
  <c r="Q126" i="1"/>
  <c r="Q125" i="1"/>
  <c r="Q124" i="1"/>
  <c r="Q123" i="1"/>
  <c r="Q122" i="1"/>
  <c r="Q121" i="1"/>
  <c r="Q120" i="1"/>
  <c r="Q119" i="1"/>
  <c r="Q118" i="1"/>
  <c r="Q117" i="1"/>
  <c r="Q116" i="1"/>
  <c r="Q115" i="1"/>
  <c r="Q114" i="1"/>
  <c r="Q113" i="1"/>
  <c r="Q112" i="1"/>
  <c r="Q111" i="1"/>
  <c r="Q110" i="1"/>
  <c r="Q109" i="1"/>
  <c r="Q108" i="1"/>
  <c r="Q107" i="1"/>
  <c r="Q106" i="1"/>
  <c r="Q105" i="1"/>
  <c r="Q104" i="1"/>
  <c r="Q103" i="1"/>
  <c r="Q102" i="1"/>
  <c r="Q101" i="1"/>
  <c r="Q100" i="1"/>
  <c r="Q99" i="1"/>
  <c r="Q98" i="1"/>
  <c r="Q97" i="1"/>
  <c r="Q96" i="1"/>
  <c r="Q95" i="1"/>
  <c r="Q94" i="1"/>
  <c r="Q93" i="1"/>
  <c r="Q92" i="1"/>
  <c r="Q91" i="1"/>
  <c r="Q90" i="1"/>
  <c r="Q89" i="1"/>
  <c r="Q88" i="1"/>
  <c r="Q87" i="1"/>
  <c r="Q86" i="1"/>
  <c r="Q85" i="1"/>
  <c r="Q84" i="1"/>
  <c r="Q83" i="1"/>
  <c r="Q82" i="1"/>
  <c r="Q81" i="1"/>
  <c r="Q80" i="1"/>
  <c r="Q79" i="1"/>
  <c r="Q78" i="1"/>
  <c r="Q77" i="1"/>
  <c r="Q76" i="1"/>
  <c r="Q75" i="1"/>
  <c r="Q74" i="1"/>
  <c r="Q73" i="1"/>
  <c r="Q72" i="1"/>
  <c r="Q71" i="1"/>
  <c r="Q70" i="1"/>
  <c r="Q69" i="1"/>
  <c r="Q68" i="1"/>
  <c r="Q67" i="1"/>
  <c r="Q66" i="1"/>
  <c r="Q65" i="1"/>
  <c r="Q64" i="1"/>
  <c r="Q63" i="1"/>
  <c r="Q62" i="1"/>
  <c r="Q61" i="1"/>
  <c r="Q60" i="1"/>
  <c r="Q59" i="1"/>
  <c r="Q58" i="1"/>
  <c r="Q57" i="1"/>
  <c r="Q56" i="1"/>
  <c r="Q55" i="1"/>
  <c r="Q54" i="1"/>
  <c r="Q53" i="1"/>
  <c r="Q52" i="1"/>
  <c r="Q51" i="1"/>
  <c r="Q50" i="1"/>
  <c r="Q49" i="1"/>
  <c r="Q48" i="1"/>
  <c r="Q47" i="1"/>
  <c r="Q46" i="1"/>
  <c r="Q45" i="1"/>
  <c r="Q44" i="1"/>
  <c r="Q43" i="1"/>
  <c r="Q42" i="1"/>
  <c r="Q41" i="1"/>
  <c r="Q40" i="1"/>
  <c r="Q39" i="1"/>
  <c r="Q38" i="1"/>
  <c r="Q37" i="1"/>
  <c r="Q36" i="1"/>
  <c r="Q35" i="1"/>
  <c r="Q34" i="1"/>
  <c r="Q33" i="1"/>
  <c r="Q32" i="1"/>
  <c r="Q31" i="1"/>
  <c r="Q30" i="1"/>
  <c r="Q29" i="1"/>
  <c r="Q28" i="1"/>
  <c r="Q27" i="1"/>
  <c r="Q26" i="1"/>
  <c r="Q25" i="1"/>
  <c r="Q24" i="1"/>
  <c r="Q23" i="1"/>
  <c r="Q22" i="1"/>
  <c r="Q21" i="1"/>
  <c r="Q20" i="1"/>
  <c r="Q19" i="1"/>
  <c r="Q18" i="1"/>
  <c r="Q17" i="1"/>
  <c r="Q16" i="1"/>
  <c r="Q15" i="1"/>
  <c r="Q14" i="1"/>
  <c r="Q13" i="1"/>
  <c r="Q12" i="1"/>
  <c r="Q11" i="1"/>
  <c r="Q10" i="1"/>
  <c r="Q9" i="1"/>
  <c r="Q8" i="1"/>
  <c r="Q7" i="1"/>
  <c r="Q6" i="1"/>
  <c r="Q5" i="1"/>
  <c r="Q4" i="1"/>
  <c r="Q3" i="1"/>
  <c r="Q2" i="1"/>
  <c r="Q1" i="1"/>
  <c r="P300" i="1"/>
  <c r="P299" i="1"/>
  <c r="P298" i="1"/>
  <c r="P297" i="1"/>
  <c r="P296" i="1"/>
  <c r="P295" i="1"/>
  <c r="P294" i="1"/>
  <c r="P293" i="1"/>
  <c r="P292" i="1"/>
  <c r="P291" i="1"/>
  <c r="P290" i="1"/>
  <c r="P289" i="1"/>
  <c r="P288" i="1"/>
  <c r="P287" i="1"/>
  <c r="P286" i="1"/>
  <c r="P285" i="1"/>
  <c r="P284" i="1"/>
  <c r="P283" i="1"/>
  <c r="P282" i="1"/>
  <c r="P281" i="1"/>
  <c r="P280" i="1"/>
  <c r="P279" i="1"/>
  <c r="P278" i="1"/>
  <c r="P277" i="1"/>
  <c r="P276" i="1"/>
  <c r="P275" i="1"/>
  <c r="P274" i="1"/>
  <c r="P273" i="1"/>
  <c r="P272" i="1"/>
  <c r="P271" i="1"/>
  <c r="P270" i="1"/>
  <c r="P269" i="1"/>
  <c r="P268" i="1"/>
  <c r="P267" i="1"/>
  <c r="P266" i="1"/>
  <c r="P265" i="1"/>
  <c r="P264" i="1"/>
  <c r="P263" i="1"/>
  <c r="P262" i="1"/>
  <c r="P261" i="1"/>
  <c r="P260" i="1"/>
  <c r="P259" i="1"/>
  <c r="P258" i="1"/>
  <c r="P257" i="1"/>
  <c r="P256" i="1"/>
  <c r="P255" i="1"/>
  <c r="P254" i="1"/>
  <c r="P253" i="1"/>
  <c r="P252" i="1"/>
  <c r="P251" i="1"/>
  <c r="P250" i="1"/>
  <c r="P249" i="1"/>
  <c r="P248" i="1"/>
  <c r="P247" i="1"/>
  <c r="P246" i="1"/>
  <c r="P245" i="1"/>
  <c r="P244" i="1"/>
  <c r="P243" i="1"/>
  <c r="P242" i="1"/>
  <c r="P241" i="1"/>
  <c r="P240" i="1"/>
  <c r="P239" i="1"/>
  <c r="P238" i="1"/>
  <c r="P237" i="1"/>
  <c r="P236" i="1"/>
  <c r="P235" i="1"/>
  <c r="P234" i="1"/>
  <c r="P233" i="1"/>
  <c r="P232" i="1"/>
  <c r="P231" i="1"/>
  <c r="P230" i="1"/>
  <c r="P229" i="1"/>
  <c r="P228" i="1"/>
  <c r="P227" i="1"/>
  <c r="P226" i="1"/>
  <c r="P225" i="1"/>
  <c r="P224" i="1"/>
  <c r="P223" i="1"/>
  <c r="P222" i="1"/>
  <c r="P221" i="1"/>
  <c r="P220" i="1"/>
  <c r="P219" i="1"/>
  <c r="P218" i="1"/>
  <c r="P217" i="1"/>
  <c r="P216" i="1"/>
  <c r="P215" i="1"/>
  <c r="P214" i="1"/>
  <c r="P213" i="1"/>
  <c r="P212" i="1"/>
  <c r="P211" i="1"/>
  <c r="P210" i="1"/>
  <c r="P209" i="1"/>
  <c r="P208" i="1"/>
  <c r="P207" i="1"/>
  <c r="P206" i="1"/>
  <c r="P205" i="1"/>
  <c r="P204" i="1"/>
  <c r="P203" i="1"/>
  <c r="P202" i="1"/>
  <c r="P201" i="1"/>
  <c r="P200" i="1"/>
  <c r="P199" i="1"/>
  <c r="P198" i="1"/>
  <c r="P197" i="1"/>
  <c r="P196" i="1"/>
  <c r="P195" i="1"/>
  <c r="P194" i="1"/>
  <c r="P193" i="1"/>
  <c r="P192" i="1"/>
  <c r="P191" i="1"/>
  <c r="P190" i="1"/>
  <c r="P189" i="1"/>
  <c r="P188" i="1"/>
  <c r="P187" i="1"/>
  <c r="P186" i="1"/>
  <c r="P185" i="1"/>
  <c r="P184" i="1"/>
  <c r="P183" i="1"/>
  <c r="P182" i="1"/>
  <c r="P181" i="1"/>
  <c r="P180" i="1"/>
  <c r="P179" i="1"/>
  <c r="P178" i="1"/>
  <c r="P177" i="1"/>
  <c r="P176" i="1"/>
  <c r="P175" i="1"/>
  <c r="P174" i="1"/>
  <c r="P173" i="1"/>
  <c r="P172" i="1"/>
  <c r="P171" i="1"/>
  <c r="P170" i="1"/>
  <c r="P169" i="1"/>
  <c r="P168" i="1"/>
  <c r="P167" i="1"/>
  <c r="P166" i="1"/>
  <c r="P165" i="1"/>
  <c r="P164" i="1"/>
  <c r="P163" i="1"/>
  <c r="P162" i="1"/>
  <c r="P161" i="1"/>
  <c r="P160" i="1"/>
  <c r="P159" i="1"/>
  <c r="P158" i="1"/>
  <c r="P157" i="1"/>
  <c r="P156" i="1"/>
  <c r="P155" i="1"/>
  <c r="P154" i="1"/>
  <c r="P153" i="1"/>
  <c r="P152" i="1"/>
  <c r="P151" i="1"/>
  <c r="P150" i="1"/>
  <c r="P149" i="1"/>
  <c r="P148" i="1"/>
  <c r="P147" i="1"/>
  <c r="P146" i="1"/>
  <c r="P145" i="1"/>
  <c r="P144" i="1"/>
  <c r="P143" i="1"/>
  <c r="P142" i="1"/>
  <c r="P141" i="1"/>
  <c r="P140" i="1"/>
  <c r="P139" i="1"/>
  <c r="P138" i="1"/>
  <c r="P137" i="1"/>
  <c r="P136" i="1"/>
  <c r="P135" i="1"/>
  <c r="P134" i="1"/>
  <c r="P133" i="1"/>
  <c r="P132" i="1"/>
  <c r="P131" i="1"/>
  <c r="P130" i="1"/>
  <c r="P129" i="1"/>
  <c r="P128" i="1"/>
  <c r="P127" i="1"/>
  <c r="P126" i="1"/>
  <c r="P125" i="1"/>
  <c r="P124" i="1"/>
  <c r="P123" i="1"/>
  <c r="P122" i="1"/>
  <c r="P121" i="1"/>
  <c r="P120" i="1"/>
  <c r="P119" i="1"/>
  <c r="P118" i="1"/>
  <c r="P117" i="1"/>
  <c r="P116" i="1"/>
  <c r="P115" i="1"/>
  <c r="P114" i="1"/>
  <c r="P113" i="1"/>
  <c r="P112" i="1"/>
  <c r="P111" i="1"/>
  <c r="P110" i="1"/>
  <c r="P109" i="1"/>
  <c r="P108" i="1"/>
  <c r="P107" i="1"/>
  <c r="P106" i="1"/>
  <c r="P105" i="1"/>
  <c r="P104" i="1"/>
  <c r="P103" i="1"/>
  <c r="P102" i="1"/>
  <c r="P101" i="1"/>
  <c r="P100" i="1"/>
  <c r="P99" i="1"/>
  <c r="P98" i="1"/>
  <c r="P97" i="1"/>
  <c r="P96" i="1"/>
  <c r="P95" i="1"/>
  <c r="P94" i="1"/>
  <c r="P93" i="1"/>
  <c r="P92" i="1"/>
  <c r="P91" i="1"/>
  <c r="P90" i="1"/>
  <c r="P89" i="1"/>
  <c r="P88" i="1"/>
  <c r="P87" i="1"/>
  <c r="P86" i="1"/>
  <c r="P85" i="1"/>
  <c r="P84" i="1"/>
  <c r="P83" i="1"/>
  <c r="P82" i="1"/>
  <c r="P81" i="1"/>
  <c r="P80" i="1"/>
  <c r="P79" i="1"/>
  <c r="P78" i="1"/>
  <c r="P77" i="1"/>
  <c r="P76" i="1"/>
  <c r="P75" i="1"/>
  <c r="P74" i="1"/>
  <c r="P73" i="1"/>
  <c r="P72" i="1"/>
  <c r="P71" i="1"/>
  <c r="P70" i="1"/>
  <c r="P69" i="1"/>
  <c r="P68" i="1"/>
  <c r="P67" i="1"/>
  <c r="P66" i="1"/>
  <c r="P65" i="1"/>
  <c r="P64" i="1"/>
  <c r="P63" i="1"/>
  <c r="P62" i="1"/>
  <c r="P61" i="1"/>
  <c r="P60" i="1"/>
  <c r="P59" i="1"/>
  <c r="P58" i="1"/>
  <c r="P57" i="1"/>
  <c r="P56" i="1"/>
  <c r="P55" i="1"/>
  <c r="P54" i="1"/>
  <c r="P53" i="1"/>
  <c r="P52" i="1"/>
  <c r="P51" i="1"/>
  <c r="P50" i="1"/>
  <c r="P49" i="1"/>
  <c r="P48" i="1"/>
  <c r="P47" i="1"/>
  <c r="P46" i="1"/>
  <c r="P45" i="1"/>
  <c r="P44" i="1"/>
  <c r="P43" i="1"/>
  <c r="P42" i="1"/>
  <c r="P41" i="1"/>
  <c r="P40" i="1"/>
  <c r="P39" i="1"/>
  <c r="P38" i="1"/>
  <c r="P37" i="1"/>
  <c r="P36" i="1"/>
  <c r="P35" i="1"/>
  <c r="P34" i="1"/>
  <c r="P33" i="1"/>
  <c r="P32" i="1"/>
  <c r="P31" i="1"/>
  <c r="P30" i="1"/>
  <c r="P29" i="1"/>
  <c r="P28" i="1"/>
  <c r="P27" i="1"/>
  <c r="P26" i="1"/>
  <c r="P25" i="1"/>
  <c r="P24" i="1"/>
  <c r="P23" i="1"/>
  <c r="P22" i="1"/>
  <c r="P21" i="1"/>
  <c r="P20" i="1"/>
  <c r="P19" i="1"/>
  <c r="P18" i="1"/>
  <c r="P17" i="1"/>
  <c r="P16" i="1"/>
  <c r="P15" i="1"/>
  <c r="P14" i="1"/>
  <c r="P13" i="1"/>
  <c r="P12" i="1"/>
  <c r="P11" i="1"/>
  <c r="P10" i="1"/>
  <c r="P9" i="1"/>
  <c r="P8" i="1"/>
  <c r="P7" i="1"/>
  <c r="P6" i="1"/>
  <c r="P5" i="1"/>
  <c r="P4" i="1"/>
  <c r="P3" i="1"/>
  <c r="P2" i="1"/>
  <c r="AE301" i="1"/>
  <c r="AE299" i="1"/>
  <c r="AE298" i="1"/>
  <c r="AE297" i="1"/>
  <c r="AE296" i="1"/>
  <c r="AE295" i="1"/>
  <c r="AE294" i="1"/>
  <c r="AE293" i="1"/>
  <c r="AE292" i="1"/>
  <c r="AE291" i="1"/>
  <c r="AE290" i="1"/>
  <c r="AE289" i="1"/>
  <c r="AE288" i="1"/>
  <c r="AE287" i="1"/>
  <c r="AE286" i="1"/>
  <c r="AE285" i="1"/>
  <c r="AE284" i="1"/>
  <c r="AE283" i="1"/>
  <c r="AE282" i="1"/>
  <c r="AE281" i="1"/>
  <c r="AE280" i="1"/>
  <c r="AE279" i="1"/>
  <c r="AE278" i="1"/>
  <c r="AE277" i="1"/>
  <c r="AE276" i="1"/>
  <c r="AE275" i="1"/>
  <c r="AE274" i="1"/>
  <c r="AE273" i="1"/>
  <c r="AE272" i="1"/>
  <c r="AE271" i="1"/>
  <c r="AE270" i="1"/>
  <c r="AE269" i="1"/>
  <c r="AE268" i="1"/>
  <c r="AE267" i="1"/>
  <c r="AE266" i="1"/>
  <c r="AE265" i="1"/>
  <c r="AE264" i="1"/>
  <c r="AE263" i="1"/>
  <c r="AE262" i="1"/>
  <c r="AE261" i="1"/>
  <c r="AE260" i="1"/>
  <c r="AE259" i="1"/>
  <c r="AE258" i="1"/>
  <c r="AE257" i="1"/>
  <c r="AE256" i="1"/>
  <c r="AE255" i="1"/>
  <c r="AE254" i="1"/>
  <c r="AE253" i="1"/>
  <c r="AE252" i="1"/>
  <c r="AE251" i="1"/>
  <c r="AE250" i="1"/>
  <c r="AE249" i="1"/>
  <c r="AE248" i="1"/>
  <c r="AE247" i="1"/>
  <c r="AE246" i="1"/>
  <c r="AE245" i="1"/>
  <c r="AE244" i="1"/>
  <c r="AE243" i="1"/>
  <c r="AE242" i="1"/>
  <c r="AE241" i="1"/>
  <c r="AE240" i="1"/>
  <c r="AE239" i="1"/>
  <c r="AE238" i="1"/>
  <c r="AE237" i="1"/>
  <c r="AE236" i="1"/>
  <c r="AE235" i="1"/>
  <c r="AE234" i="1"/>
  <c r="AE233" i="1"/>
  <c r="AE232" i="1"/>
  <c r="AE231" i="1"/>
  <c r="AE230" i="1"/>
  <c r="AE229" i="1"/>
  <c r="AE228" i="1"/>
  <c r="AE227" i="1"/>
  <c r="AE226" i="1"/>
  <c r="AE225" i="1"/>
  <c r="AE224" i="1"/>
  <c r="AE223" i="1"/>
  <c r="AE222" i="1"/>
  <c r="AE221" i="1"/>
  <c r="AE220" i="1"/>
  <c r="AE219" i="1"/>
  <c r="AE218" i="1"/>
  <c r="AE217" i="1"/>
  <c r="AE216" i="1"/>
  <c r="AE215" i="1"/>
  <c r="AE214" i="1"/>
  <c r="AE213" i="1"/>
  <c r="AE212" i="1"/>
  <c r="AE211" i="1"/>
  <c r="AE210" i="1"/>
  <c r="AE209" i="1"/>
  <c r="AE208" i="1"/>
  <c r="AE207" i="1"/>
  <c r="AE206" i="1"/>
  <c r="AE205" i="1"/>
  <c r="AE204" i="1"/>
  <c r="AE203" i="1"/>
  <c r="AE202" i="1"/>
  <c r="AE201" i="1"/>
  <c r="AE200" i="1"/>
  <c r="AE199" i="1"/>
  <c r="AE198" i="1"/>
  <c r="AE197" i="1"/>
  <c r="AE196" i="1"/>
  <c r="AE195" i="1"/>
  <c r="AE194" i="1"/>
  <c r="AE193" i="1"/>
  <c r="AE192" i="1"/>
  <c r="AE191" i="1"/>
  <c r="AE190" i="1"/>
  <c r="AE189" i="1"/>
  <c r="AE188" i="1"/>
  <c r="AE187" i="1"/>
  <c r="AE186" i="1"/>
  <c r="AE185" i="1"/>
  <c r="AE184" i="1"/>
  <c r="AE183" i="1"/>
  <c r="AE182" i="1"/>
  <c r="AE181" i="1"/>
  <c r="AE180" i="1"/>
  <c r="AE179" i="1"/>
  <c r="AE178" i="1"/>
  <c r="AE177" i="1"/>
  <c r="AE176" i="1"/>
  <c r="AE175" i="1"/>
  <c r="AE174" i="1"/>
  <c r="AE173" i="1"/>
  <c r="AE172" i="1"/>
  <c r="AE171" i="1"/>
  <c r="AE170" i="1"/>
  <c r="AE169" i="1"/>
  <c r="AE168" i="1"/>
  <c r="AE167" i="1"/>
  <c r="AE166" i="1"/>
  <c r="AE165" i="1"/>
  <c r="AE164" i="1"/>
  <c r="AE163" i="1"/>
  <c r="AE162" i="1"/>
  <c r="AE161" i="1"/>
  <c r="AE160" i="1"/>
  <c r="AE159" i="1"/>
  <c r="AE158" i="1"/>
  <c r="AE157" i="1"/>
  <c r="AE156" i="1"/>
  <c r="AE155" i="1"/>
  <c r="AE154" i="1"/>
  <c r="AE153" i="1"/>
  <c r="AE152" i="1"/>
  <c r="AE151" i="1"/>
  <c r="AE150" i="1"/>
  <c r="AE149" i="1"/>
  <c r="AE148" i="1"/>
  <c r="AE147" i="1"/>
  <c r="AE146" i="1"/>
  <c r="AE145" i="1"/>
  <c r="AE144" i="1"/>
  <c r="AE143" i="1"/>
  <c r="AE142" i="1"/>
  <c r="AE141" i="1"/>
  <c r="AE140" i="1"/>
  <c r="AE139" i="1"/>
  <c r="AE138" i="1"/>
  <c r="AE137" i="1"/>
  <c r="AE136" i="1"/>
  <c r="AE135" i="1"/>
  <c r="AE134" i="1"/>
  <c r="AE133" i="1"/>
  <c r="AE132" i="1"/>
  <c r="AE131" i="1"/>
  <c r="AE130" i="1"/>
  <c r="AE129" i="1"/>
  <c r="AE128" i="1"/>
  <c r="AE127" i="1"/>
  <c r="AE126" i="1"/>
  <c r="AE125" i="1"/>
  <c r="AE124" i="1"/>
  <c r="AE123" i="1"/>
  <c r="AE122" i="1"/>
  <c r="AE121" i="1"/>
  <c r="AE120" i="1"/>
  <c r="AE119" i="1"/>
  <c r="AE118" i="1"/>
  <c r="AE117" i="1"/>
  <c r="AE116" i="1"/>
  <c r="AE115" i="1"/>
  <c r="AE114" i="1"/>
  <c r="AE113" i="1"/>
  <c r="AE112" i="1"/>
  <c r="AE111" i="1"/>
  <c r="AE110" i="1"/>
  <c r="AE109" i="1"/>
  <c r="AE108" i="1"/>
  <c r="AE107" i="1"/>
  <c r="AE106" i="1"/>
  <c r="AE105" i="1"/>
  <c r="AE104" i="1"/>
  <c r="AE103" i="1"/>
  <c r="AE102" i="1"/>
  <c r="AE101" i="1"/>
  <c r="AE100" i="1"/>
  <c r="AE99" i="1"/>
  <c r="AE98" i="1"/>
  <c r="AE97" i="1"/>
  <c r="AE96" i="1"/>
  <c r="AE95" i="1"/>
  <c r="AE94" i="1"/>
  <c r="AE93" i="1"/>
  <c r="AE92" i="1"/>
  <c r="AE91" i="1"/>
  <c r="AE90" i="1"/>
  <c r="AE89" i="1"/>
  <c r="AE88" i="1"/>
  <c r="AE87" i="1"/>
  <c r="AE86" i="1"/>
  <c r="AE85" i="1"/>
  <c r="AE84" i="1"/>
  <c r="AE83" i="1"/>
  <c r="AE82" i="1"/>
  <c r="AE81" i="1"/>
  <c r="AE80" i="1"/>
  <c r="AE79" i="1"/>
  <c r="AE78" i="1"/>
  <c r="AE77" i="1"/>
  <c r="AE76" i="1"/>
  <c r="AE75" i="1"/>
  <c r="AE74" i="1"/>
  <c r="AE73" i="1"/>
  <c r="AE72" i="1"/>
  <c r="AE71" i="1"/>
  <c r="AE70" i="1"/>
  <c r="AE69" i="1"/>
  <c r="AE68" i="1"/>
  <c r="AE67" i="1"/>
  <c r="AE66" i="1"/>
  <c r="AE65" i="1"/>
  <c r="AE64" i="1"/>
  <c r="AE63" i="1"/>
  <c r="AE62" i="1"/>
  <c r="AE61" i="1"/>
  <c r="AE60" i="1"/>
  <c r="AE59" i="1"/>
  <c r="AE58" i="1"/>
  <c r="AE57" i="1"/>
  <c r="AE56" i="1"/>
  <c r="AE55" i="1"/>
  <c r="AE54" i="1"/>
  <c r="AE53" i="1"/>
  <c r="AE52" i="1"/>
  <c r="AE51" i="1"/>
  <c r="AE50" i="1"/>
  <c r="AE49" i="1"/>
  <c r="AE48" i="1"/>
  <c r="AE47" i="1"/>
  <c r="AE46" i="1"/>
  <c r="AE45" i="1"/>
  <c r="AE44" i="1"/>
  <c r="AE43" i="1"/>
  <c r="AE42" i="1"/>
  <c r="AE41" i="1"/>
  <c r="AE40" i="1"/>
  <c r="AE39" i="1"/>
  <c r="AE38" i="1"/>
  <c r="AE37" i="1"/>
  <c r="AE36" i="1"/>
  <c r="AE35" i="1"/>
  <c r="AE34" i="1"/>
  <c r="AE33" i="1"/>
  <c r="AE32" i="1"/>
  <c r="AE31" i="1"/>
  <c r="AE30" i="1"/>
  <c r="AE29" i="1"/>
  <c r="AE28" i="1"/>
  <c r="AE27" i="1"/>
  <c r="AE26" i="1"/>
  <c r="AE25" i="1"/>
  <c r="AE24" i="1"/>
  <c r="AE23" i="1"/>
  <c r="AE22" i="1"/>
  <c r="AE21" i="1"/>
  <c r="AE20" i="1"/>
  <c r="AE19" i="1"/>
  <c r="AE18" i="1"/>
  <c r="AE17" i="1"/>
  <c r="AE16" i="1"/>
  <c r="AE15" i="1"/>
  <c r="AE14" i="1"/>
  <c r="AE13" i="1"/>
  <c r="AE12" i="1"/>
  <c r="AE11" i="1"/>
  <c r="AE10" i="1"/>
  <c r="AE9" i="1"/>
  <c r="AE8" i="1"/>
  <c r="AE7" i="1"/>
  <c r="AE6" i="1"/>
  <c r="AE5" i="1"/>
  <c r="AE4" i="1"/>
  <c r="AE3" i="1"/>
  <c r="AE2" i="1"/>
  <c r="AE300" i="1"/>
  <c r="F726" i="11"/>
  <c r="H726" i="11"/>
  <c r="I726" i="11"/>
  <c r="G726" i="11"/>
  <c r="J726" i="11"/>
  <c r="K726" i="11"/>
  <c r="N726" i="11"/>
  <c r="D726" i="11"/>
  <c r="P1711" i="4"/>
  <c r="Q1711" i="4"/>
  <c r="F725" i="11"/>
  <c r="H725" i="11"/>
  <c r="I725" i="11"/>
  <c r="G725" i="11"/>
  <c r="J725" i="11"/>
  <c r="K725" i="11"/>
  <c r="N725" i="11"/>
  <c r="D725" i="11"/>
  <c r="P1710" i="4"/>
  <c r="Q1710" i="4"/>
  <c r="F724" i="11"/>
  <c r="H724" i="11"/>
  <c r="I724" i="11"/>
  <c r="G724" i="11"/>
  <c r="J724" i="11"/>
  <c r="K724" i="11"/>
  <c r="N724" i="11"/>
  <c r="D724" i="11"/>
  <c r="P1709" i="4"/>
  <c r="Q1709" i="4"/>
  <c r="F723" i="11"/>
  <c r="H723" i="11"/>
  <c r="I723" i="11"/>
  <c r="G723" i="11"/>
  <c r="J723" i="11"/>
  <c r="K723" i="11"/>
  <c r="N723" i="11"/>
  <c r="D723" i="11"/>
  <c r="P1708" i="4"/>
  <c r="Q1708" i="4"/>
  <c r="F722" i="11"/>
  <c r="H722" i="11"/>
  <c r="I722" i="11"/>
  <c r="G722" i="11"/>
  <c r="J722" i="11"/>
  <c r="K722" i="11"/>
  <c r="N722" i="11"/>
  <c r="D722" i="11"/>
  <c r="P1707" i="4"/>
  <c r="Q1707" i="4"/>
  <c r="F721" i="11"/>
  <c r="H721" i="11"/>
  <c r="I721" i="11"/>
  <c r="G721" i="11"/>
  <c r="J721" i="11"/>
  <c r="K721" i="11"/>
  <c r="N721" i="11"/>
  <c r="D721" i="11"/>
  <c r="P1706" i="4"/>
  <c r="Q1706" i="4"/>
  <c r="F720" i="11"/>
  <c r="H720" i="11"/>
  <c r="I720" i="11"/>
  <c r="G720" i="11"/>
  <c r="J720" i="11"/>
  <c r="K720" i="11"/>
  <c r="N720" i="11"/>
  <c r="D720" i="11"/>
  <c r="P1705" i="4"/>
  <c r="Q1705" i="4"/>
  <c r="F719" i="11"/>
  <c r="H719" i="11"/>
  <c r="I719" i="11"/>
  <c r="G719" i="11"/>
  <c r="J719" i="11"/>
  <c r="K719" i="11"/>
  <c r="N719" i="11"/>
  <c r="D719" i="11"/>
  <c r="P1704" i="4"/>
  <c r="Q1704" i="4"/>
  <c r="F718" i="11"/>
  <c r="H718" i="11"/>
  <c r="I718" i="11"/>
  <c r="G718" i="11"/>
  <c r="J718" i="11"/>
  <c r="K718" i="11"/>
  <c r="N718" i="11"/>
  <c r="D718" i="11"/>
  <c r="P1703" i="4"/>
  <c r="Q1703" i="4"/>
  <c r="F717" i="11"/>
  <c r="H717" i="11"/>
  <c r="I717" i="11"/>
  <c r="G717" i="11"/>
  <c r="J717" i="11"/>
  <c r="K717" i="11"/>
  <c r="N717" i="11"/>
  <c r="D717" i="11"/>
  <c r="P1702" i="4"/>
  <c r="Q1702" i="4"/>
  <c r="F716" i="11"/>
  <c r="H716" i="11"/>
  <c r="I716" i="11"/>
  <c r="G716" i="11"/>
  <c r="J716" i="11"/>
  <c r="K716" i="11"/>
  <c r="N716" i="11"/>
  <c r="D716" i="11"/>
  <c r="P1701" i="4"/>
  <c r="Q1701" i="4"/>
  <c r="F715" i="11"/>
  <c r="H715" i="11"/>
  <c r="I715" i="11"/>
  <c r="G715" i="11"/>
  <c r="J715" i="11"/>
  <c r="K715" i="11"/>
  <c r="N715" i="11"/>
  <c r="D715" i="11"/>
  <c r="P1700" i="4"/>
  <c r="Q1700" i="4"/>
  <c r="F714" i="11"/>
  <c r="H714" i="11"/>
  <c r="I714" i="11"/>
  <c r="G714" i="11"/>
  <c r="J714" i="11"/>
  <c r="K714" i="11"/>
  <c r="N714" i="11"/>
  <c r="D714" i="11"/>
  <c r="P1699" i="4"/>
  <c r="Q1699" i="4"/>
  <c r="F713" i="11"/>
  <c r="H713" i="11"/>
  <c r="I713" i="11"/>
  <c r="G713" i="11"/>
  <c r="J713" i="11"/>
  <c r="K713" i="11"/>
  <c r="N713" i="11"/>
  <c r="D713" i="11"/>
  <c r="P1698" i="4"/>
  <c r="Q1698" i="4"/>
  <c r="F712" i="11"/>
  <c r="H712" i="11"/>
  <c r="I712" i="11"/>
  <c r="G712" i="11"/>
  <c r="J712" i="11"/>
  <c r="K712" i="11"/>
  <c r="N712" i="11"/>
  <c r="D712" i="11"/>
  <c r="P1697" i="4"/>
  <c r="Q1697" i="4"/>
  <c r="F711" i="11"/>
  <c r="H711" i="11"/>
  <c r="I711" i="11"/>
  <c r="G711" i="11"/>
  <c r="J711" i="11"/>
  <c r="K711" i="11"/>
  <c r="N711" i="11"/>
  <c r="D711" i="11"/>
  <c r="P1696" i="4"/>
  <c r="Q1696" i="4"/>
  <c r="F710" i="11"/>
  <c r="H710" i="11"/>
  <c r="I710" i="11"/>
  <c r="G710" i="11"/>
  <c r="J710" i="11"/>
  <c r="K710" i="11"/>
  <c r="N710" i="11"/>
  <c r="D710" i="11"/>
  <c r="P1695" i="4"/>
  <c r="Q1695" i="4"/>
  <c r="F709" i="11"/>
  <c r="H709" i="11"/>
  <c r="I709" i="11"/>
  <c r="G709" i="11"/>
  <c r="J709" i="11"/>
  <c r="K709" i="11"/>
  <c r="N709" i="11"/>
  <c r="D709" i="11"/>
  <c r="P1694" i="4"/>
  <c r="Q1694" i="4"/>
  <c r="F708" i="11"/>
  <c r="H708" i="11"/>
  <c r="I708" i="11"/>
  <c r="G708" i="11"/>
  <c r="J708" i="11"/>
  <c r="K708" i="11"/>
  <c r="N708" i="11"/>
  <c r="D708" i="11"/>
  <c r="P1693" i="4"/>
  <c r="Q1693" i="4"/>
  <c r="F707" i="11"/>
  <c r="H707" i="11"/>
  <c r="I707" i="11"/>
  <c r="G707" i="11"/>
  <c r="J707" i="11"/>
  <c r="K707" i="11"/>
  <c r="N707" i="11"/>
  <c r="D707" i="11"/>
  <c r="P1692" i="4"/>
  <c r="Q1692" i="4"/>
  <c r="F706" i="11"/>
  <c r="H706" i="11"/>
  <c r="I706" i="11"/>
  <c r="G706" i="11"/>
  <c r="J706" i="11"/>
  <c r="K706" i="11"/>
  <c r="N706" i="11"/>
  <c r="D706" i="11"/>
  <c r="P1691" i="4"/>
  <c r="Q1691" i="4"/>
  <c r="F705" i="11"/>
  <c r="H705" i="11"/>
  <c r="I705" i="11"/>
  <c r="G705" i="11"/>
  <c r="J705" i="11"/>
  <c r="K705" i="11"/>
  <c r="N705" i="11"/>
  <c r="D705" i="11"/>
  <c r="P1690" i="4"/>
  <c r="Q1690" i="4"/>
  <c r="F704" i="11"/>
  <c r="H704" i="11"/>
  <c r="I704" i="11"/>
  <c r="G704" i="11"/>
  <c r="J704" i="11"/>
  <c r="K704" i="11"/>
  <c r="N704" i="11"/>
  <c r="D704" i="11"/>
  <c r="P1689" i="4"/>
  <c r="Q1689" i="4"/>
  <c r="A1688" i="4"/>
  <c r="F702" i="11"/>
  <c r="H702" i="11"/>
  <c r="I702" i="11"/>
  <c r="G702" i="11"/>
  <c r="J702" i="11"/>
  <c r="K702" i="11"/>
  <c r="N702" i="11"/>
  <c r="D702" i="11"/>
  <c r="P1688" i="4"/>
  <c r="Q1688" i="4"/>
  <c r="A1687" i="4"/>
  <c r="F701" i="11"/>
  <c r="H701" i="11"/>
  <c r="I701" i="11"/>
  <c r="G701" i="11"/>
  <c r="J701" i="11"/>
  <c r="K701" i="11"/>
  <c r="N701" i="11"/>
  <c r="D701" i="11"/>
  <c r="P1687" i="4"/>
  <c r="Q1687" i="4"/>
  <c r="A1686" i="4"/>
  <c r="F700" i="11"/>
  <c r="H700" i="11"/>
  <c r="I700" i="11"/>
  <c r="G700" i="11"/>
  <c r="J700" i="11"/>
  <c r="K700" i="11"/>
  <c r="N700" i="11"/>
  <c r="D700" i="11"/>
  <c r="P1686" i="4"/>
  <c r="Q1686" i="4"/>
  <c r="A1685" i="4"/>
  <c r="F699" i="11"/>
  <c r="H699" i="11"/>
  <c r="I699" i="11"/>
  <c r="G699" i="11"/>
  <c r="J699" i="11"/>
  <c r="K699" i="11"/>
  <c r="N699" i="11"/>
  <c r="D699" i="11"/>
  <c r="P1685" i="4"/>
  <c r="Q1685" i="4"/>
  <c r="A1684" i="4"/>
  <c r="F698" i="11"/>
  <c r="H698" i="11"/>
  <c r="I698" i="11"/>
  <c r="G698" i="11"/>
  <c r="J698" i="11"/>
  <c r="K698" i="11"/>
  <c r="N698" i="11"/>
  <c r="D698" i="11"/>
  <c r="P1684" i="4"/>
  <c r="Q1684" i="4"/>
  <c r="A1683" i="4"/>
  <c r="F697" i="11"/>
  <c r="H697" i="11"/>
  <c r="I697" i="11"/>
  <c r="G697" i="11"/>
  <c r="J697" i="11"/>
  <c r="K697" i="11"/>
  <c r="N697" i="11"/>
  <c r="D697" i="11"/>
  <c r="P1683" i="4"/>
  <c r="Q1683" i="4"/>
  <c r="A1682" i="4"/>
  <c r="F696" i="11"/>
  <c r="H696" i="11"/>
  <c r="I696" i="11"/>
  <c r="G696" i="11"/>
  <c r="J696" i="11"/>
  <c r="K696" i="11"/>
  <c r="N696" i="11"/>
  <c r="D696" i="11"/>
  <c r="P1682" i="4"/>
  <c r="Q1682" i="4"/>
  <c r="A1681" i="4"/>
  <c r="F695" i="11"/>
  <c r="H695" i="11"/>
  <c r="I695" i="11"/>
  <c r="G695" i="11"/>
  <c r="J695" i="11"/>
  <c r="K695" i="11"/>
  <c r="N695" i="11"/>
  <c r="D695" i="11"/>
  <c r="P1681" i="4"/>
  <c r="Q1681" i="4"/>
  <c r="A1680" i="4"/>
  <c r="F694" i="11"/>
  <c r="H694" i="11"/>
  <c r="I694" i="11"/>
  <c r="G694" i="11"/>
  <c r="J694" i="11"/>
  <c r="K694" i="11"/>
  <c r="N694" i="11"/>
  <c r="D694" i="11"/>
  <c r="P1680" i="4"/>
  <c r="Q1680" i="4"/>
  <c r="A1679" i="4"/>
  <c r="F693" i="11"/>
  <c r="H693" i="11"/>
  <c r="I693" i="11"/>
  <c r="G693" i="11"/>
  <c r="J693" i="11"/>
  <c r="K693" i="11"/>
  <c r="N693" i="11"/>
  <c r="D693" i="11"/>
  <c r="P1679" i="4"/>
  <c r="Q1679" i="4"/>
  <c r="A1678" i="4"/>
  <c r="F692" i="11"/>
  <c r="H692" i="11"/>
  <c r="I692" i="11"/>
  <c r="G692" i="11"/>
  <c r="J692" i="11"/>
  <c r="K692" i="11"/>
  <c r="N692" i="11"/>
  <c r="D692" i="11"/>
  <c r="P1678" i="4"/>
  <c r="Q1678" i="4"/>
  <c r="A1677" i="4"/>
  <c r="F691" i="11"/>
  <c r="H691" i="11"/>
  <c r="I691" i="11"/>
  <c r="G691" i="11"/>
  <c r="J691" i="11"/>
  <c r="K691" i="11"/>
  <c r="N691" i="11"/>
  <c r="D691" i="11"/>
  <c r="P1677" i="4"/>
  <c r="Q1677" i="4"/>
  <c r="A1676" i="4"/>
  <c r="F690" i="11"/>
  <c r="H690" i="11"/>
  <c r="I690" i="11"/>
  <c r="G690" i="11"/>
  <c r="J690" i="11"/>
  <c r="K690" i="11"/>
  <c r="N690" i="11"/>
  <c r="D690" i="11"/>
  <c r="P1676" i="4"/>
  <c r="Q1676" i="4"/>
  <c r="A1675" i="4"/>
  <c r="F689" i="11"/>
  <c r="H689" i="11"/>
  <c r="I689" i="11"/>
  <c r="G689" i="11"/>
  <c r="J689" i="11"/>
  <c r="K689" i="11"/>
  <c r="N689" i="11"/>
  <c r="D689" i="11"/>
  <c r="P1675" i="4"/>
  <c r="Q1675" i="4"/>
  <c r="A1674" i="4"/>
  <c r="F688" i="11"/>
  <c r="H688" i="11"/>
  <c r="I688" i="11"/>
  <c r="G688" i="11"/>
  <c r="J688" i="11"/>
  <c r="K688" i="11"/>
  <c r="N688" i="11"/>
  <c r="D688" i="11"/>
  <c r="P1674" i="4"/>
  <c r="Q1674" i="4"/>
  <c r="A1673" i="4"/>
  <c r="F687" i="11"/>
  <c r="H687" i="11"/>
  <c r="I687" i="11"/>
  <c r="G687" i="11"/>
  <c r="J687" i="11"/>
  <c r="K687" i="11"/>
  <c r="N687" i="11"/>
  <c r="D687" i="11"/>
  <c r="P1673" i="4"/>
  <c r="Q1673" i="4"/>
  <c r="A1672" i="4"/>
  <c r="F686" i="11"/>
  <c r="H686" i="11"/>
  <c r="I686" i="11"/>
  <c r="G686" i="11"/>
  <c r="J686" i="11"/>
  <c r="K686" i="11"/>
  <c r="N686" i="11"/>
  <c r="D686" i="11"/>
  <c r="P1672" i="4"/>
  <c r="Q1672" i="4"/>
  <c r="A1671" i="4"/>
  <c r="F685" i="11"/>
  <c r="H685" i="11"/>
  <c r="I685" i="11"/>
  <c r="G685" i="11"/>
  <c r="J685" i="11"/>
  <c r="K685" i="11"/>
  <c r="N685" i="11"/>
  <c r="D685" i="11"/>
  <c r="P1671" i="4"/>
  <c r="Q1671" i="4"/>
  <c r="A1670" i="4"/>
  <c r="F684" i="11"/>
  <c r="H684" i="11"/>
  <c r="I684" i="11"/>
  <c r="G684" i="11"/>
  <c r="J684" i="11"/>
  <c r="K684" i="11"/>
  <c r="N684" i="11"/>
  <c r="D684" i="11"/>
  <c r="P1670" i="4"/>
  <c r="Q1670" i="4"/>
  <c r="A1669" i="4"/>
  <c r="F683" i="11"/>
  <c r="H683" i="11"/>
  <c r="I683" i="11"/>
  <c r="G683" i="11"/>
  <c r="J683" i="11"/>
  <c r="K683" i="11"/>
  <c r="N683" i="11"/>
  <c r="D683" i="11"/>
  <c r="P1669" i="4"/>
  <c r="Q1669" i="4"/>
  <c r="A1668" i="4"/>
  <c r="F682" i="11"/>
  <c r="H682" i="11"/>
  <c r="I682" i="11"/>
  <c r="G682" i="11"/>
  <c r="J682" i="11"/>
  <c r="K682" i="11"/>
  <c r="N682" i="11"/>
  <c r="D682" i="11"/>
  <c r="P1668" i="4"/>
  <c r="Q1668" i="4"/>
  <c r="A1667" i="4"/>
  <c r="F681" i="11"/>
  <c r="H681" i="11"/>
  <c r="I681" i="11"/>
  <c r="G681" i="11"/>
  <c r="J681" i="11"/>
  <c r="K681" i="11"/>
  <c r="N681" i="11"/>
  <c r="D681" i="11"/>
  <c r="P1667" i="4"/>
  <c r="Q1667" i="4"/>
  <c r="A1666" i="4"/>
  <c r="F680" i="11"/>
  <c r="H680" i="11"/>
  <c r="I680" i="11"/>
  <c r="G680" i="11"/>
  <c r="J680" i="11"/>
  <c r="K680" i="11"/>
  <c r="N680" i="11"/>
  <c r="D680" i="11"/>
  <c r="P1666" i="4"/>
  <c r="Q1666" i="4"/>
  <c r="A1665" i="4"/>
  <c r="F679" i="11"/>
  <c r="H679" i="11"/>
  <c r="I679" i="11"/>
  <c r="G679" i="11"/>
  <c r="J679" i="11"/>
  <c r="K679" i="11"/>
  <c r="N679" i="11"/>
  <c r="D679" i="11"/>
  <c r="P1665" i="4"/>
  <c r="Q1665" i="4"/>
  <c r="A1664" i="4"/>
  <c r="F678" i="11"/>
  <c r="H678" i="11"/>
  <c r="I678" i="11"/>
  <c r="G678" i="11"/>
  <c r="J678" i="11"/>
  <c r="K678" i="11"/>
  <c r="N678" i="11"/>
  <c r="D678" i="11"/>
  <c r="P1664" i="4"/>
  <c r="Q1664" i="4"/>
  <c r="A1663" i="4"/>
  <c r="F677" i="11"/>
  <c r="H677" i="11"/>
  <c r="I677" i="11"/>
  <c r="G677" i="11"/>
  <c r="J677" i="11"/>
  <c r="K677" i="11"/>
  <c r="N677" i="11"/>
  <c r="D677" i="11"/>
  <c r="P1663" i="4"/>
  <c r="Q1663" i="4"/>
  <c r="A1662" i="4"/>
  <c r="F676" i="11"/>
  <c r="H676" i="11"/>
  <c r="I676" i="11"/>
  <c r="G676" i="11"/>
  <c r="J676" i="11"/>
  <c r="K676" i="11"/>
  <c r="N676" i="11"/>
  <c r="D676" i="11"/>
  <c r="P1662" i="4"/>
  <c r="Q1662" i="4"/>
  <c r="A1661" i="4"/>
  <c r="F675" i="11"/>
  <c r="H675" i="11"/>
  <c r="I675" i="11"/>
  <c r="G675" i="11"/>
  <c r="J675" i="11"/>
  <c r="K675" i="11"/>
  <c r="N675" i="11"/>
  <c r="D675" i="11"/>
  <c r="P1661" i="4"/>
  <c r="Q1661" i="4"/>
  <c r="A1660" i="4"/>
  <c r="F674" i="11"/>
  <c r="H674" i="11"/>
  <c r="I674" i="11"/>
  <c r="G674" i="11"/>
  <c r="J674" i="11"/>
  <c r="K674" i="11"/>
  <c r="N674" i="11"/>
  <c r="D674" i="11"/>
  <c r="P1660" i="4"/>
  <c r="Q1660" i="4"/>
  <c r="A1659" i="4"/>
  <c r="F673" i="11"/>
  <c r="H673" i="11"/>
  <c r="I673" i="11"/>
  <c r="G673" i="11"/>
  <c r="J673" i="11"/>
  <c r="K673" i="11"/>
  <c r="N673" i="11"/>
  <c r="D673" i="11"/>
  <c r="P1659" i="4"/>
  <c r="Q1659" i="4"/>
  <c r="A1658" i="4"/>
  <c r="F672" i="11"/>
  <c r="H672" i="11"/>
  <c r="I672" i="11"/>
  <c r="G672" i="11"/>
  <c r="J672" i="11"/>
  <c r="K672" i="11"/>
  <c r="N672" i="11"/>
  <c r="D672" i="11"/>
  <c r="P1658" i="4"/>
  <c r="Q1658" i="4"/>
  <c r="A1657" i="4"/>
  <c r="F671" i="11"/>
  <c r="H671" i="11"/>
  <c r="I671" i="11"/>
  <c r="G671" i="11"/>
  <c r="J671" i="11"/>
  <c r="K671" i="11"/>
  <c r="N671" i="11"/>
  <c r="D671" i="11"/>
  <c r="P1657" i="4"/>
  <c r="Q1657" i="4"/>
  <c r="A1656" i="4"/>
  <c r="F670" i="11"/>
  <c r="H670" i="11"/>
  <c r="I670" i="11"/>
  <c r="G670" i="11"/>
  <c r="J670" i="11"/>
  <c r="K670" i="11"/>
  <c r="N670" i="11"/>
  <c r="D670" i="11"/>
  <c r="P1656" i="4"/>
  <c r="Q1656" i="4"/>
  <c r="A1655" i="4"/>
  <c r="F669" i="11"/>
  <c r="H669" i="11"/>
  <c r="I669" i="11"/>
  <c r="G669" i="11"/>
  <c r="J669" i="11"/>
  <c r="K669" i="11"/>
  <c r="N669" i="11"/>
  <c r="D669" i="11"/>
  <c r="P1655" i="4"/>
  <c r="Q1655" i="4"/>
  <c r="A1654" i="4"/>
  <c r="F668" i="11"/>
  <c r="H668" i="11"/>
  <c r="I668" i="11"/>
  <c r="G668" i="11"/>
  <c r="J668" i="11"/>
  <c r="K668" i="11"/>
  <c r="N668" i="11"/>
  <c r="D668" i="11"/>
  <c r="P1654" i="4"/>
  <c r="Q1654" i="4"/>
  <c r="A1653" i="4"/>
  <c r="F667" i="11"/>
  <c r="H667" i="11"/>
  <c r="I667" i="11"/>
  <c r="G667" i="11"/>
  <c r="J667" i="11"/>
  <c r="K667" i="11"/>
  <c r="N667" i="11"/>
  <c r="D667" i="11"/>
  <c r="P1653" i="4"/>
  <c r="Q1653" i="4"/>
  <c r="A1652" i="4"/>
  <c r="F666" i="11"/>
  <c r="H666" i="11"/>
  <c r="I666" i="11"/>
  <c r="G666" i="11"/>
  <c r="J666" i="11"/>
  <c r="K666" i="11"/>
  <c r="N666" i="11"/>
  <c r="D666" i="11"/>
  <c r="P1652" i="4"/>
  <c r="Q1652" i="4"/>
  <c r="A1651" i="4"/>
  <c r="F664" i="11"/>
  <c r="H664" i="11"/>
  <c r="I664" i="11"/>
  <c r="G664" i="11"/>
  <c r="J664" i="11"/>
  <c r="K664" i="11"/>
  <c r="N664" i="11"/>
  <c r="D664" i="11"/>
  <c r="P1651" i="4"/>
  <c r="Q1651" i="4"/>
  <c r="A1650" i="4"/>
  <c r="F663" i="11"/>
  <c r="H663" i="11"/>
  <c r="I663" i="11"/>
  <c r="G663" i="11"/>
  <c r="J663" i="11"/>
  <c r="K663" i="11"/>
  <c r="N663" i="11"/>
  <c r="D663" i="11"/>
  <c r="P1650" i="4"/>
  <c r="Q1650" i="4"/>
  <c r="A1649" i="4"/>
  <c r="F662" i="11"/>
  <c r="H662" i="11"/>
  <c r="I662" i="11"/>
  <c r="G662" i="11"/>
  <c r="J662" i="11"/>
  <c r="K662" i="11"/>
  <c r="N662" i="11"/>
  <c r="D662" i="11"/>
  <c r="P1649" i="4"/>
  <c r="Q1649" i="4"/>
  <c r="A1648" i="4"/>
  <c r="F661" i="11"/>
  <c r="H661" i="11"/>
  <c r="I661" i="11"/>
  <c r="G661" i="11"/>
  <c r="J661" i="11"/>
  <c r="K661" i="11"/>
  <c r="N661" i="11"/>
  <c r="D661" i="11"/>
  <c r="P1648" i="4"/>
  <c r="Q1648" i="4"/>
  <c r="A1647" i="4"/>
  <c r="F660" i="11"/>
  <c r="H660" i="11"/>
  <c r="I660" i="11"/>
  <c r="G660" i="11"/>
  <c r="J660" i="11"/>
  <c r="K660" i="11"/>
  <c r="N660" i="11"/>
  <c r="D660" i="11"/>
  <c r="P1647" i="4"/>
  <c r="Q1647" i="4"/>
  <c r="A1646" i="4"/>
  <c r="F659" i="11"/>
  <c r="H659" i="11"/>
  <c r="I659" i="11"/>
  <c r="G659" i="11"/>
  <c r="J659" i="11"/>
  <c r="K659" i="11"/>
  <c r="N659" i="11"/>
  <c r="D659" i="11"/>
  <c r="P1646" i="4"/>
  <c r="Q1646" i="4"/>
  <c r="A1645" i="4"/>
  <c r="F658" i="11"/>
  <c r="H658" i="11"/>
  <c r="I658" i="11"/>
  <c r="G658" i="11"/>
  <c r="J658" i="11"/>
  <c r="K658" i="11"/>
  <c r="N658" i="11"/>
  <c r="D658" i="11"/>
  <c r="P1645" i="4"/>
  <c r="Q1645" i="4"/>
  <c r="A1644" i="4"/>
  <c r="F657" i="11"/>
  <c r="H657" i="11"/>
  <c r="I657" i="11"/>
  <c r="G657" i="11"/>
  <c r="J657" i="11"/>
  <c r="K657" i="11"/>
  <c r="N657" i="11"/>
  <c r="D657" i="11"/>
  <c r="P1644" i="4"/>
  <c r="Q1644" i="4"/>
  <c r="A1643" i="4"/>
  <c r="F656" i="11"/>
  <c r="H656" i="11"/>
  <c r="I656" i="11"/>
  <c r="G656" i="11"/>
  <c r="J656" i="11"/>
  <c r="K656" i="11"/>
  <c r="N656" i="11"/>
  <c r="D656" i="11"/>
  <c r="P1643" i="4"/>
  <c r="Q1643" i="4"/>
  <c r="A1642" i="4"/>
  <c r="F655" i="11"/>
  <c r="H655" i="11"/>
  <c r="I655" i="11"/>
  <c r="G655" i="11"/>
  <c r="J655" i="11"/>
  <c r="K655" i="11"/>
  <c r="N655" i="11"/>
  <c r="D655" i="11"/>
  <c r="P1642" i="4"/>
  <c r="Q1642" i="4"/>
  <c r="A1641" i="4"/>
  <c r="F654" i="11"/>
  <c r="H654" i="11"/>
  <c r="I654" i="11"/>
  <c r="G654" i="11"/>
  <c r="J654" i="11"/>
  <c r="K654" i="11"/>
  <c r="N654" i="11"/>
  <c r="D654" i="11"/>
  <c r="P1641" i="4"/>
  <c r="Q1641" i="4"/>
  <c r="A1640" i="4"/>
  <c r="F653" i="11"/>
  <c r="H653" i="11"/>
  <c r="I653" i="11"/>
  <c r="G653" i="11"/>
  <c r="J653" i="11"/>
  <c r="K653" i="11"/>
  <c r="N653" i="11"/>
  <c r="D653" i="11"/>
  <c r="P1640" i="4"/>
  <c r="Q1640" i="4"/>
  <c r="A1639" i="4"/>
  <c r="F652" i="11"/>
  <c r="H652" i="11"/>
  <c r="I652" i="11"/>
  <c r="G652" i="11"/>
  <c r="J652" i="11"/>
  <c r="K652" i="11"/>
  <c r="N652" i="11"/>
  <c r="D652" i="11"/>
  <c r="P1639" i="4"/>
  <c r="Q1639" i="4"/>
  <c r="A1638" i="4"/>
  <c r="F651" i="11"/>
  <c r="H651" i="11"/>
  <c r="I651" i="11"/>
  <c r="G651" i="11"/>
  <c r="J651" i="11"/>
  <c r="K651" i="11"/>
  <c r="N651" i="11"/>
  <c r="D651" i="11"/>
  <c r="P1638" i="4"/>
  <c r="Q1638" i="4"/>
  <c r="A1637" i="4"/>
  <c r="F650" i="11"/>
  <c r="H650" i="11"/>
  <c r="I650" i="11"/>
  <c r="G650" i="11"/>
  <c r="J650" i="11"/>
  <c r="K650" i="11"/>
  <c r="N650" i="11"/>
  <c r="D650" i="11"/>
  <c r="P1637" i="4"/>
  <c r="Q1637" i="4"/>
  <c r="A1636" i="4"/>
  <c r="F649" i="11"/>
  <c r="H649" i="11"/>
  <c r="I649" i="11"/>
  <c r="G649" i="11"/>
  <c r="J649" i="11"/>
  <c r="K649" i="11"/>
  <c r="N649" i="11"/>
  <c r="D649" i="11"/>
  <c r="P1636" i="4"/>
  <c r="Q1636" i="4"/>
  <c r="A1635" i="4"/>
  <c r="F648" i="11"/>
  <c r="H648" i="11"/>
  <c r="I648" i="11"/>
  <c r="G648" i="11"/>
  <c r="J648" i="11"/>
  <c r="K648" i="11"/>
  <c r="N648" i="11"/>
  <c r="D648" i="11"/>
  <c r="P1635" i="4"/>
  <c r="Q1635" i="4"/>
  <c r="A1634" i="4"/>
  <c r="F647" i="11"/>
  <c r="H647" i="11"/>
  <c r="I647" i="11"/>
  <c r="G647" i="11"/>
  <c r="J647" i="11"/>
  <c r="K647" i="11"/>
  <c r="N647" i="11"/>
  <c r="D647" i="11"/>
  <c r="P1634" i="4"/>
  <c r="Q1634" i="4"/>
  <c r="A1633" i="4"/>
  <c r="F646" i="11"/>
  <c r="H646" i="11"/>
  <c r="I646" i="11"/>
  <c r="G646" i="11"/>
  <c r="J646" i="11"/>
  <c r="K646" i="11"/>
  <c r="N646" i="11"/>
  <c r="D646" i="11"/>
  <c r="P1633" i="4"/>
  <c r="Q1633" i="4"/>
  <c r="A1632" i="4"/>
  <c r="F645" i="11"/>
  <c r="H645" i="11"/>
  <c r="I645" i="11"/>
  <c r="G645" i="11"/>
  <c r="J645" i="11"/>
  <c r="K645" i="11"/>
  <c r="N645" i="11"/>
  <c r="D645" i="11"/>
  <c r="P1632" i="4"/>
  <c r="Q1632" i="4"/>
  <c r="A1631" i="4"/>
  <c r="F644" i="11"/>
  <c r="H644" i="11"/>
  <c r="I644" i="11"/>
  <c r="G644" i="11"/>
  <c r="J644" i="11"/>
  <c r="K644" i="11"/>
  <c r="N644" i="11"/>
  <c r="D644" i="11"/>
  <c r="P1631" i="4"/>
  <c r="Q1631" i="4"/>
  <c r="A1630" i="4"/>
  <c r="F643" i="11"/>
  <c r="H643" i="11"/>
  <c r="I643" i="11"/>
  <c r="G643" i="11"/>
  <c r="J643" i="11"/>
  <c r="K643" i="11"/>
  <c r="N643" i="11"/>
  <c r="D643" i="11"/>
  <c r="P1630" i="4"/>
  <c r="Q1630" i="4"/>
  <c r="A1629" i="4"/>
  <c r="F642" i="11"/>
  <c r="H642" i="11"/>
  <c r="I642" i="11"/>
  <c r="G642" i="11"/>
  <c r="J642" i="11"/>
  <c r="K642" i="11"/>
  <c r="N642" i="11"/>
  <c r="D642" i="11"/>
  <c r="P1629" i="4"/>
  <c r="Q1629" i="4"/>
  <c r="A1628" i="4"/>
  <c r="F641" i="11"/>
  <c r="H641" i="11"/>
  <c r="I641" i="11"/>
  <c r="G641" i="11"/>
  <c r="J641" i="11"/>
  <c r="K641" i="11"/>
  <c r="N641" i="11"/>
  <c r="D641" i="11"/>
  <c r="P1628" i="4"/>
  <c r="Q1628" i="4"/>
  <c r="A1627" i="4"/>
  <c r="F640" i="11"/>
  <c r="H640" i="11"/>
  <c r="I640" i="11"/>
  <c r="G640" i="11"/>
  <c r="J640" i="11"/>
  <c r="K640" i="11"/>
  <c r="N640" i="11"/>
  <c r="D640" i="11"/>
  <c r="P1627" i="4"/>
  <c r="Q1627" i="4"/>
  <c r="A1626" i="4"/>
  <c r="F639" i="11"/>
  <c r="H639" i="11"/>
  <c r="I639" i="11"/>
  <c r="G639" i="11"/>
  <c r="J639" i="11"/>
  <c r="K639" i="11"/>
  <c r="N639" i="11"/>
  <c r="D639" i="11"/>
  <c r="P1626" i="4"/>
  <c r="Q1626" i="4"/>
  <c r="A1625" i="4"/>
  <c r="F638" i="11"/>
  <c r="H638" i="11"/>
  <c r="I638" i="11"/>
  <c r="G638" i="11"/>
  <c r="J638" i="11"/>
  <c r="K638" i="11"/>
  <c r="N638" i="11"/>
  <c r="D638" i="11"/>
  <c r="P1625" i="4"/>
  <c r="Q1625" i="4"/>
  <c r="A1624" i="4"/>
  <c r="F637" i="11"/>
  <c r="H637" i="11"/>
  <c r="I637" i="11"/>
  <c r="G637" i="11"/>
  <c r="J637" i="11"/>
  <c r="K637" i="11"/>
  <c r="N637" i="11"/>
  <c r="D637" i="11"/>
  <c r="P1624" i="4"/>
  <c r="Q1624" i="4"/>
  <c r="A1623" i="4"/>
  <c r="F636" i="11"/>
  <c r="H636" i="11"/>
  <c r="I636" i="11"/>
  <c r="G636" i="11"/>
  <c r="J636" i="11"/>
  <c r="K636" i="11"/>
  <c r="N636" i="11"/>
  <c r="D636" i="11"/>
  <c r="P1623" i="4"/>
  <c r="Q1623" i="4"/>
  <c r="A1622" i="4"/>
  <c r="F635" i="11"/>
  <c r="H635" i="11"/>
  <c r="I635" i="11"/>
  <c r="G635" i="11"/>
  <c r="J635" i="11"/>
  <c r="K635" i="11"/>
  <c r="N635" i="11"/>
  <c r="D635" i="11"/>
  <c r="P1622" i="4"/>
  <c r="Q1622" i="4"/>
  <c r="A1621" i="4"/>
  <c r="F634" i="11"/>
  <c r="H634" i="11"/>
  <c r="I634" i="11"/>
  <c r="G634" i="11"/>
  <c r="J634" i="11"/>
  <c r="K634" i="11"/>
  <c r="N634" i="11"/>
  <c r="D634" i="11"/>
  <c r="P1621" i="4"/>
  <c r="Q1621" i="4"/>
  <c r="A1620" i="4"/>
  <c r="F633" i="11"/>
  <c r="H633" i="11"/>
  <c r="I633" i="11"/>
  <c r="G633" i="11"/>
  <c r="J633" i="11"/>
  <c r="K633" i="11"/>
  <c r="N633" i="11"/>
  <c r="D633" i="11"/>
  <c r="P1620" i="4"/>
  <c r="Q1620" i="4"/>
  <c r="A1619" i="4"/>
  <c r="F632" i="11"/>
  <c r="H632" i="11"/>
  <c r="I632" i="11"/>
  <c r="G632" i="11"/>
  <c r="J632" i="11"/>
  <c r="K632" i="11"/>
  <c r="N632" i="11"/>
  <c r="D632" i="11"/>
  <c r="P1619" i="4"/>
  <c r="Q1619" i="4"/>
  <c r="A1618" i="4"/>
  <c r="F631" i="11"/>
  <c r="H631" i="11"/>
  <c r="I631" i="11"/>
  <c r="G631" i="11"/>
  <c r="J631" i="11"/>
  <c r="K631" i="11"/>
  <c r="N631" i="11"/>
  <c r="D631" i="11"/>
  <c r="P1618" i="4"/>
  <c r="Q1618" i="4"/>
  <c r="A1617" i="4"/>
  <c r="F630" i="11"/>
  <c r="H630" i="11"/>
  <c r="I630" i="11"/>
  <c r="G630" i="11"/>
  <c r="J630" i="11"/>
  <c r="K630" i="11"/>
  <c r="N630" i="11"/>
  <c r="D630" i="11"/>
  <c r="P1617" i="4"/>
  <c r="Q1617" i="4"/>
  <c r="A1616" i="4"/>
  <c r="F629" i="11"/>
  <c r="H629" i="11"/>
  <c r="I629" i="11"/>
  <c r="G629" i="11"/>
  <c r="J629" i="11"/>
  <c r="K629" i="11"/>
  <c r="N629" i="11"/>
  <c r="D629" i="11"/>
  <c r="P1616" i="4"/>
  <c r="Q1616" i="4"/>
  <c r="A1615" i="4"/>
  <c r="F628" i="11"/>
  <c r="H628" i="11"/>
  <c r="I628" i="11"/>
  <c r="G628" i="11"/>
  <c r="J628" i="11"/>
  <c r="K628" i="11"/>
  <c r="N628" i="11"/>
  <c r="D628" i="11"/>
  <c r="P1615" i="4"/>
  <c r="Q1615" i="4"/>
  <c r="A1614" i="4"/>
  <c r="F627" i="11"/>
  <c r="H627" i="11"/>
  <c r="I627" i="11"/>
  <c r="G627" i="11"/>
  <c r="J627" i="11"/>
  <c r="K627" i="11"/>
  <c r="N627" i="11"/>
  <c r="D627" i="11"/>
  <c r="P1614" i="4"/>
  <c r="Q1614" i="4"/>
  <c r="A1613" i="4"/>
  <c r="F626" i="11"/>
  <c r="H626" i="11"/>
  <c r="I626" i="11"/>
  <c r="G626" i="11"/>
  <c r="J626" i="11"/>
  <c r="K626" i="11"/>
  <c r="N626" i="11"/>
  <c r="D626" i="11"/>
  <c r="P1613" i="4"/>
  <c r="Q1613" i="4"/>
  <c r="A1612" i="4"/>
  <c r="F625" i="11"/>
  <c r="H625" i="11"/>
  <c r="I625" i="11"/>
  <c r="G625" i="11"/>
  <c r="J625" i="11"/>
  <c r="K625" i="11"/>
  <c r="N625" i="11"/>
  <c r="D625" i="11"/>
  <c r="P1612" i="4"/>
  <c r="Q1612" i="4"/>
  <c r="A1611" i="4"/>
  <c r="F624" i="11"/>
  <c r="H624" i="11"/>
  <c r="I624" i="11"/>
  <c r="G624" i="11"/>
  <c r="J624" i="11"/>
  <c r="K624" i="11"/>
  <c r="N624" i="11"/>
  <c r="D624" i="11"/>
  <c r="P1611" i="4"/>
  <c r="Q1611" i="4"/>
  <c r="A1610" i="4"/>
  <c r="F623" i="11"/>
  <c r="H623" i="11"/>
  <c r="I623" i="11"/>
  <c r="G623" i="11"/>
  <c r="J623" i="11"/>
  <c r="K623" i="11"/>
  <c r="N623" i="11"/>
  <c r="D623" i="11"/>
  <c r="P1610" i="4"/>
  <c r="Q1610" i="4"/>
  <c r="A1609" i="4"/>
  <c r="F622" i="11"/>
  <c r="H622" i="11"/>
  <c r="I622" i="11"/>
  <c r="G622" i="11"/>
  <c r="J622" i="11"/>
  <c r="K622" i="11"/>
  <c r="N622" i="11"/>
  <c r="D622" i="11"/>
  <c r="P1609" i="4"/>
  <c r="Q1609" i="4"/>
  <c r="A1608" i="4"/>
  <c r="F621" i="11"/>
  <c r="H621" i="11"/>
  <c r="I621" i="11"/>
  <c r="G621" i="11"/>
  <c r="J621" i="11"/>
  <c r="K621" i="11"/>
  <c r="N621" i="11"/>
  <c r="D621" i="11"/>
  <c r="P1608" i="4"/>
  <c r="Q1608" i="4"/>
  <c r="A1607" i="4"/>
  <c r="F620" i="11"/>
  <c r="H620" i="11"/>
  <c r="I620" i="11"/>
  <c r="G620" i="11"/>
  <c r="J620" i="11"/>
  <c r="K620" i="11"/>
  <c r="N620" i="11"/>
  <c r="D620" i="11"/>
  <c r="P1607" i="4"/>
  <c r="Q1607" i="4"/>
  <c r="A1606" i="4"/>
  <c r="F619" i="11"/>
  <c r="H619" i="11"/>
  <c r="I619" i="11"/>
  <c r="G619" i="11"/>
  <c r="J619" i="11"/>
  <c r="K619" i="11"/>
  <c r="N619" i="11"/>
  <c r="D619" i="11"/>
  <c r="P1606" i="4"/>
  <c r="Q1606" i="4"/>
  <c r="A1605" i="4"/>
  <c r="F618" i="11"/>
  <c r="H618" i="11"/>
  <c r="I618" i="11"/>
  <c r="G618" i="11"/>
  <c r="J618" i="11"/>
  <c r="K618" i="11"/>
  <c r="N618" i="11"/>
  <c r="D618" i="11"/>
  <c r="P1605" i="4"/>
  <c r="Q1605" i="4"/>
  <c r="A1604" i="4"/>
  <c r="F617" i="11"/>
  <c r="H617" i="11"/>
  <c r="I617" i="11"/>
  <c r="G617" i="11"/>
  <c r="J617" i="11"/>
  <c r="K617" i="11"/>
  <c r="N617" i="11"/>
  <c r="D617" i="11"/>
  <c r="P1604" i="4"/>
  <c r="Q1604" i="4"/>
  <c r="A1603" i="4"/>
  <c r="F616" i="11"/>
  <c r="H616" i="11"/>
  <c r="I616" i="11"/>
  <c r="G616" i="11"/>
  <c r="J616" i="11"/>
  <c r="K616" i="11"/>
  <c r="N616" i="11"/>
  <c r="D616" i="11"/>
  <c r="P1603" i="4"/>
  <c r="Q1603" i="4"/>
  <c r="A1602" i="4"/>
  <c r="F615" i="11"/>
  <c r="H615" i="11"/>
  <c r="I615" i="11"/>
  <c r="G615" i="11"/>
  <c r="J615" i="11"/>
  <c r="K615" i="11"/>
  <c r="N615" i="11"/>
  <c r="D615" i="11"/>
  <c r="P1602" i="4"/>
  <c r="Q1602" i="4"/>
  <c r="A1601" i="4"/>
  <c r="F614" i="11"/>
  <c r="H614" i="11"/>
  <c r="I614" i="11"/>
  <c r="G614" i="11"/>
  <c r="J614" i="11"/>
  <c r="K614" i="11"/>
  <c r="N614" i="11"/>
  <c r="D614" i="11"/>
  <c r="P1601" i="4"/>
  <c r="Q1601" i="4"/>
  <c r="A1600" i="4"/>
  <c r="F613" i="11"/>
  <c r="H613" i="11"/>
  <c r="I613" i="11"/>
  <c r="G613" i="11"/>
  <c r="J613" i="11"/>
  <c r="K613" i="11"/>
  <c r="N613" i="11"/>
  <c r="D613" i="11"/>
  <c r="P1600" i="4"/>
  <c r="Q1600" i="4"/>
  <c r="A1599" i="4"/>
  <c r="F612" i="11"/>
  <c r="H612" i="11"/>
  <c r="I612" i="11"/>
  <c r="G612" i="11"/>
  <c r="J612" i="11"/>
  <c r="K612" i="11"/>
  <c r="N612" i="11"/>
  <c r="D612" i="11"/>
  <c r="P1599" i="4"/>
  <c r="Q1599" i="4"/>
  <c r="A1598" i="4"/>
  <c r="F611" i="11"/>
  <c r="H611" i="11"/>
  <c r="I611" i="11"/>
  <c r="G611" i="11"/>
  <c r="J611" i="11"/>
  <c r="K611" i="11"/>
  <c r="N611" i="11"/>
  <c r="D611" i="11"/>
  <c r="P1598" i="4"/>
  <c r="Q1598" i="4"/>
  <c r="A1597" i="4"/>
  <c r="F610" i="11"/>
  <c r="H610" i="11"/>
  <c r="I610" i="11"/>
  <c r="G610" i="11"/>
  <c r="J610" i="11"/>
  <c r="K610" i="11"/>
  <c r="N610" i="11"/>
  <c r="D610" i="11"/>
  <c r="P1597" i="4"/>
  <c r="Q1597" i="4"/>
  <c r="A1596" i="4"/>
  <c r="F609" i="11"/>
  <c r="H609" i="11"/>
  <c r="I609" i="11"/>
  <c r="G609" i="11"/>
  <c r="J609" i="11"/>
  <c r="K609" i="11"/>
  <c r="N609" i="11"/>
  <c r="D609" i="11"/>
  <c r="P1596" i="4"/>
  <c r="Q1596" i="4"/>
  <c r="A1595" i="4"/>
  <c r="F608" i="11"/>
  <c r="H608" i="11"/>
  <c r="I608" i="11"/>
  <c r="G608" i="11"/>
  <c r="J608" i="11"/>
  <c r="K608" i="11"/>
  <c r="N608" i="11"/>
  <c r="D608" i="11"/>
  <c r="P1595" i="4"/>
  <c r="Q1595" i="4"/>
  <c r="A1594" i="4"/>
  <c r="F607" i="11"/>
  <c r="H607" i="11"/>
  <c r="I607" i="11"/>
  <c r="G607" i="11"/>
  <c r="J607" i="11"/>
  <c r="K607" i="11"/>
  <c r="N607" i="11"/>
  <c r="D607" i="11"/>
  <c r="P1594" i="4"/>
  <c r="Q1594" i="4"/>
  <c r="A1593" i="4"/>
  <c r="F606" i="11"/>
  <c r="H606" i="11"/>
  <c r="I606" i="11"/>
  <c r="G606" i="11"/>
  <c r="J606" i="11"/>
  <c r="K606" i="11"/>
  <c r="N606" i="11"/>
  <c r="D606" i="11"/>
  <c r="P1593" i="4"/>
  <c r="Q1593" i="4"/>
  <c r="A1592" i="4"/>
  <c r="F605" i="11"/>
  <c r="H605" i="11"/>
  <c r="I605" i="11"/>
  <c r="G605" i="11"/>
  <c r="J605" i="11"/>
  <c r="K605" i="11"/>
  <c r="N605" i="11"/>
  <c r="D605" i="11"/>
  <c r="P1592" i="4"/>
  <c r="Q1592" i="4"/>
  <c r="A1591" i="4"/>
  <c r="F604" i="11"/>
  <c r="H604" i="11"/>
  <c r="I604" i="11"/>
  <c r="G604" i="11"/>
  <c r="J604" i="11"/>
  <c r="K604" i="11"/>
  <c r="N604" i="11"/>
  <c r="D604" i="11"/>
  <c r="P1591" i="4"/>
  <c r="Q1591" i="4"/>
  <c r="A1590" i="4"/>
  <c r="F603" i="11"/>
  <c r="H603" i="11"/>
  <c r="I603" i="11"/>
  <c r="G603" i="11"/>
  <c r="J603" i="11"/>
  <c r="K603" i="11"/>
  <c r="N603" i="11"/>
  <c r="D603" i="11"/>
  <c r="P1590" i="4"/>
  <c r="Q1590" i="4"/>
  <c r="A1589" i="4"/>
  <c r="F602" i="11"/>
  <c r="H602" i="11"/>
  <c r="I602" i="11"/>
  <c r="G602" i="11"/>
  <c r="J602" i="11"/>
  <c r="K602" i="11"/>
  <c r="N602" i="11"/>
  <c r="D602" i="11"/>
  <c r="P1589" i="4"/>
  <c r="Q1589" i="4"/>
  <c r="A1588" i="4"/>
  <c r="F601" i="11"/>
  <c r="H601" i="11"/>
  <c r="I601" i="11"/>
  <c r="G601" i="11"/>
  <c r="J601" i="11"/>
  <c r="K601" i="11"/>
  <c r="N601" i="11"/>
  <c r="D601" i="11"/>
  <c r="P1588" i="4"/>
  <c r="Q1588" i="4"/>
  <c r="A1587" i="4"/>
  <c r="F600" i="11"/>
  <c r="H600" i="11"/>
  <c r="I600" i="11"/>
  <c r="G600" i="11"/>
  <c r="J600" i="11"/>
  <c r="K600" i="11"/>
  <c r="N600" i="11"/>
  <c r="D600" i="11"/>
  <c r="P1587" i="4"/>
  <c r="Q1587" i="4"/>
  <c r="A1586" i="4"/>
  <c r="F599" i="11"/>
  <c r="H599" i="11"/>
  <c r="I599" i="11"/>
  <c r="G599" i="11"/>
  <c r="J599" i="11"/>
  <c r="K599" i="11"/>
  <c r="N599" i="11"/>
  <c r="D599" i="11"/>
  <c r="P1586" i="4"/>
  <c r="Q1586" i="4"/>
  <c r="A1585" i="4"/>
  <c r="F598" i="11"/>
  <c r="H598" i="11"/>
  <c r="I598" i="11"/>
  <c r="G598" i="11"/>
  <c r="J598" i="11"/>
  <c r="K598" i="11"/>
  <c r="N598" i="11"/>
  <c r="D598" i="11"/>
  <c r="P1585" i="4"/>
  <c r="Q1585" i="4"/>
  <c r="A1584" i="4"/>
  <c r="F597" i="11"/>
  <c r="H597" i="11"/>
  <c r="I597" i="11"/>
  <c r="G597" i="11"/>
  <c r="J597" i="11"/>
  <c r="K597" i="11"/>
  <c r="N597" i="11"/>
  <c r="D597" i="11"/>
  <c r="P1584" i="4"/>
  <c r="Q1584" i="4"/>
  <c r="A1583" i="4"/>
  <c r="F596" i="11"/>
  <c r="H596" i="11"/>
  <c r="I596" i="11"/>
  <c r="G596" i="11"/>
  <c r="J596" i="11"/>
  <c r="K596" i="11"/>
  <c r="N596" i="11"/>
  <c r="D596" i="11"/>
  <c r="P1583" i="4"/>
  <c r="Q1583" i="4"/>
  <c r="A1582" i="4"/>
  <c r="F595" i="11"/>
  <c r="H595" i="11"/>
  <c r="I595" i="11"/>
  <c r="G595" i="11"/>
  <c r="J595" i="11"/>
  <c r="K595" i="11"/>
  <c r="N595" i="11"/>
  <c r="D595" i="11"/>
  <c r="P1582" i="4"/>
  <c r="Q1582" i="4"/>
  <c r="A1581" i="4"/>
  <c r="F594" i="11"/>
  <c r="H594" i="11"/>
  <c r="I594" i="11"/>
  <c r="G594" i="11"/>
  <c r="J594" i="11"/>
  <c r="K594" i="11"/>
  <c r="N594" i="11"/>
  <c r="D594" i="11"/>
  <c r="P1581" i="4"/>
  <c r="Q1581" i="4"/>
  <c r="A1580" i="4"/>
  <c r="F593" i="11"/>
  <c r="H593" i="11"/>
  <c r="I593" i="11"/>
  <c r="G593" i="11"/>
  <c r="J593" i="11"/>
  <c r="K593" i="11"/>
  <c r="N593" i="11"/>
  <c r="D593" i="11"/>
  <c r="P1580" i="4"/>
  <c r="Q1580" i="4"/>
  <c r="A1579" i="4"/>
  <c r="F592" i="11"/>
  <c r="H592" i="11"/>
  <c r="I592" i="11"/>
  <c r="G592" i="11"/>
  <c r="J592" i="11"/>
  <c r="K592" i="11"/>
  <c r="N592" i="11"/>
  <c r="D592" i="11"/>
  <c r="P1579" i="4"/>
  <c r="Q1579" i="4"/>
  <c r="A1578" i="4"/>
  <c r="F591" i="11"/>
  <c r="H591" i="11"/>
  <c r="I591" i="11"/>
  <c r="G591" i="11"/>
  <c r="J591" i="11"/>
  <c r="K591" i="11"/>
  <c r="N591" i="11"/>
  <c r="D591" i="11"/>
  <c r="P1578" i="4"/>
  <c r="Q1578" i="4"/>
  <c r="A1577" i="4"/>
  <c r="F590" i="11"/>
  <c r="H590" i="11"/>
  <c r="I590" i="11"/>
  <c r="G590" i="11"/>
  <c r="J590" i="11"/>
  <c r="K590" i="11"/>
  <c r="N590" i="11"/>
  <c r="D590" i="11"/>
  <c r="P1577" i="4"/>
  <c r="Q1577" i="4"/>
  <c r="A1576" i="4"/>
  <c r="P1576" i="4"/>
  <c r="Q1576" i="4"/>
  <c r="A1575" i="4"/>
  <c r="P1575" i="4"/>
  <c r="Q1575" i="4"/>
  <c r="A1574" i="4"/>
  <c r="P1574" i="4"/>
  <c r="Q1574" i="4"/>
  <c r="A1573" i="4"/>
  <c r="P1573" i="4"/>
  <c r="Q1573" i="4"/>
  <c r="A1572" i="4"/>
  <c r="P1572" i="4"/>
  <c r="Q1572" i="4"/>
  <c r="A1571" i="4"/>
  <c r="P1571" i="4"/>
  <c r="Q1571" i="4"/>
  <c r="A1570" i="4"/>
  <c r="P1570" i="4"/>
  <c r="Q1570" i="4"/>
  <c r="A1569" i="4"/>
  <c r="P1569" i="4"/>
  <c r="Q1569" i="4"/>
  <c r="A1568" i="4"/>
  <c r="P1568" i="4"/>
  <c r="Q1568" i="4"/>
  <c r="A1567" i="4"/>
  <c r="P1567" i="4"/>
  <c r="Q1567" i="4"/>
  <c r="A1566" i="4"/>
  <c r="P1566" i="4"/>
  <c r="Q1566" i="4"/>
  <c r="A1565" i="4"/>
  <c r="P1565" i="4"/>
  <c r="Q1565" i="4"/>
  <c r="A1564" i="4"/>
  <c r="P1564" i="4"/>
  <c r="Q1564" i="4"/>
  <c r="A1563" i="4"/>
  <c r="P1563" i="4"/>
  <c r="Q1563" i="4"/>
  <c r="A1562" i="4"/>
  <c r="P1562" i="4"/>
  <c r="Q1562" i="4"/>
  <c r="A1561" i="4"/>
  <c r="P1561" i="4"/>
  <c r="Q1561" i="4"/>
  <c r="A1560" i="4"/>
  <c r="P1560" i="4"/>
  <c r="Q1560" i="4"/>
  <c r="A1559" i="4"/>
  <c r="P1559" i="4"/>
  <c r="Q1559" i="4"/>
  <c r="A1558" i="4"/>
  <c r="P1558" i="4"/>
  <c r="Q1558" i="4"/>
  <c r="A1557" i="4"/>
  <c r="P1557" i="4"/>
  <c r="Q1557" i="4"/>
  <c r="A1556" i="4"/>
  <c r="P1556" i="4"/>
  <c r="Q1556" i="4"/>
  <c r="A1555" i="4"/>
  <c r="P1555" i="4"/>
  <c r="Q1555" i="4"/>
  <c r="A1554" i="4"/>
  <c r="P1554" i="4"/>
  <c r="Q1554" i="4"/>
  <c r="A1553" i="4"/>
  <c r="P1553" i="4"/>
  <c r="Q1553" i="4"/>
  <c r="A1552" i="4"/>
  <c r="P1552" i="4"/>
  <c r="Q1552" i="4"/>
  <c r="A1551" i="4"/>
  <c r="P1551" i="4"/>
  <c r="Q1551" i="4"/>
  <c r="A1550" i="4"/>
  <c r="P1550" i="4"/>
  <c r="Q1550" i="4"/>
  <c r="A1549" i="4"/>
  <c r="P1549" i="4"/>
  <c r="Q1549" i="4"/>
  <c r="A1548" i="4"/>
  <c r="P1548" i="4"/>
  <c r="Q1548" i="4"/>
  <c r="A1547" i="4"/>
  <c r="P1547" i="4"/>
  <c r="Q1547" i="4"/>
  <c r="A1546" i="4"/>
  <c r="P1546" i="4"/>
  <c r="Q1546" i="4"/>
  <c r="A1545" i="4"/>
  <c r="P1545" i="4"/>
  <c r="Q1545" i="4"/>
  <c r="A1544" i="4"/>
  <c r="P1544" i="4"/>
  <c r="Q1544" i="4"/>
  <c r="A1543" i="4"/>
  <c r="P1543" i="4"/>
  <c r="Q1543" i="4"/>
  <c r="A1542" i="4"/>
  <c r="P1542" i="4"/>
  <c r="Q1542" i="4"/>
  <c r="A1541" i="4"/>
  <c r="P1541" i="4"/>
  <c r="Q1541" i="4"/>
  <c r="A1540" i="4"/>
  <c r="P1540" i="4"/>
  <c r="Q1540" i="4"/>
  <c r="A1539" i="4"/>
  <c r="P1539" i="4"/>
  <c r="Q1539" i="4"/>
  <c r="A1538" i="4"/>
  <c r="P1538" i="4"/>
  <c r="Q1538" i="4"/>
  <c r="A1537" i="4"/>
  <c r="P1537" i="4"/>
  <c r="Q1537" i="4"/>
  <c r="A1536" i="4"/>
  <c r="P1536" i="4"/>
  <c r="Q1536" i="4"/>
  <c r="A1535" i="4"/>
  <c r="P1535" i="4"/>
  <c r="Q1535" i="4"/>
  <c r="A1534" i="4"/>
  <c r="P1534" i="4"/>
  <c r="Q1534" i="4"/>
  <c r="A1533" i="4"/>
  <c r="P1533" i="4"/>
  <c r="Q1533" i="4"/>
  <c r="A1532" i="4"/>
  <c r="P1532" i="4"/>
  <c r="Q1532" i="4"/>
  <c r="A1531" i="4"/>
  <c r="P1531" i="4"/>
  <c r="Q1531" i="4"/>
  <c r="A1530" i="4"/>
  <c r="P1530" i="4"/>
  <c r="Q1530" i="4"/>
  <c r="A1529" i="4"/>
  <c r="P1529" i="4"/>
  <c r="Q1529" i="4"/>
  <c r="A1528" i="4"/>
  <c r="P1528" i="4"/>
  <c r="Q1528" i="4"/>
  <c r="A1527" i="4"/>
  <c r="P1527" i="4"/>
  <c r="Q1527" i="4"/>
  <c r="A1526" i="4"/>
  <c r="P1526" i="4"/>
  <c r="Q1526" i="4"/>
  <c r="A1525" i="4"/>
  <c r="P1525" i="4"/>
  <c r="Q1525" i="4"/>
  <c r="A1524" i="4"/>
  <c r="P1524" i="4"/>
  <c r="Q1524" i="4"/>
  <c r="A1523" i="4"/>
  <c r="P1523" i="4"/>
  <c r="Q1523" i="4"/>
  <c r="A1522" i="4"/>
  <c r="P1522" i="4"/>
  <c r="Q1522" i="4"/>
  <c r="A1521" i="4"/>
  <c r="P1521" i="4"/>
  <c r="Q1521" i="4"/>
  <c r="A1520" i="4"/>
  <c r="P1520" i="4"/>
  <c r="Q1520" i="4"/>
  <c r="A1519" i="4"/>
  <c r="P1519" i="4"/>
  <c r="Q1519" i="4"/>
  <c r="A1518" i="4"/>
  <c r="P1518" i="4"/>
  <c r="Q1518" i="4"/>
  <c r="A1517" i="4"/>
  <c r="P1517" i="4"/>
  <c r="Q1517" i="4"/>
  <c r="A1516" i="4"/>
  <c r="P1516" i="4"/>
  <c r="Q1516" i="4"/>
  <c r="A1515" i="4"/>
  <c r="P1515" i="4"/>
  <c r="Q1515" i="4"/>
  <c r="A1514" i="4"/>
  <c r="P1514" i="4"/>
  <c r="Q1514" i="4"/>
  <c r="A1513" i="4"/>
  <c r="P1513" i="4"/>
  <c r="Q1513" i="4"/>
  <c r="A1512" i="4"/>
  <c r="P1512" i="4"/>
  <c r="Q1512" i="4"/>
  <c r="A1511" i="4"/>
  <c r="P1511" i="4"/>
  <c r="Q1511" i="4"/>
  <c r="A1510" i="4"/>
  <c r="P1510" i="4"/>
  <c r="Q1510" i="4"/>
  <c r="A1509" i="4"/>
  <c r="P1509" i="4"/>
  <c r="Q1509" i="4"/>
  <c r="A1508" i="4"/>
  <c r="P1508" i="4"/>
  <c r="Q1508" i="4"/>
  <c r="A1507" i="4"/>
  <c r="P1507" i="4"/>
  <c r="Q1507" i="4"/>
  <c r="A1506" i="4"/>
  <c r="P1506" i="4"/>
  <c r="Q1506" i="4"/>
  <c r="A1505" i="4"/>
  <c r="P1505" i="4"/>
  <c r="Q1505" i="4"/>
  <c r="A1504" i="4"/>
  <c r="P1504" i="4"/>
  <c r="Q1504" i="4"/>
  <c r="A1503" i="4"/>
  <c r="P1503" i="4"/>
  <c r="Q1503" i="4"/>
  <c r="A1502" i="4"/>
  <c r="P1502" i="4"/>
  <c r="Q1502" i="4"/>
  <c r="A1501" i="4"/>
  <c r="P1501" i="4"/>
  <c r="Q1501" i="4"/>
  <c r="A1500" i="4"/>
  <c r="P1500" i="4"/>
  <c r="Q1500" i="4"/>
  <c r="A1499" i="4"/>
  <c r="P1499" i="4"/>
  <c r="Q1499" i="4"/>
  <c r="A1498" i="4"/>
  <c r="P1498" i="4"/>
  <c r="Q1498" i="4"/>
  <c r="A1497" i="4"/>
  <c r="P1497" i="4"/>
  <c r="Q1497" i="4"/>
  <c r="A1496" i="4"/>
  <c r="P1496" i="4"/>
  <c r="Q1496" i="4"/>
  <c r="A1495" i="4"/>
  <c r="P1495" i="4"/>
  <c r="Q1495" i="4"/>
  <c r="A1494" i="4"/>
  <c r="P1494" i="4"/>
  <c r="Q1494" i="4"/>
  <c r="A1493" i="4"/>
  <c r="P1493" i="4"/>
  <c r="Q1493" i="4"/>
  <c r="A1492" i="4"/>
  <c r="P1492" i="4"/>
  <c r="Q1492" i="4"/>
  <c r="A1491" i="4"/>
  <c r="P1491" i="4"/>
  <c r="Q1491" i="4"/>
  <c r="A1490" i="4"/>
  <c r="P1490" i="4"/>
  <c r="Q1490" i="4"/>
  <c r="A1489" i="4"/>
  <c r="P1489" i="4"/>
  <c r="Q1489" i="4"/>
  <c r="A1488" i="4"/>
  <c r="P1488" i="4"/>
  <c r="Q1488" i="4"/>
  <c r="A1487" i="4"/>
  <c r="P1487" i="4"/>
  <c r="Q1487" i="4"/>
  <c r="A1486" i="4"/>
  <c r="P1486" i="4"/>
  <c r="Q1486" i="4"/>
  <c r="A1485" i="4"/>
  <c r="P1485" i="4"/>
  <c r="Q1485" i="4"/>
  <c r="A1484" i="4"/>
  <c r="P1484" i="4"/>
  <c r="Q1484" i="4"/>
  <c r="A1483" i="4"/>
  <c r="P1483" i="4"/>
  <c r="Q1483" i="4"/>
  <c r="A1482" i="4"/>
  <c r="P1482" i="4"/>
  <c r="Q1482" i="4"/>
  <c r="A1481" i="4"/>
  <c r="P1481" i="4"/>
  <c r="Q1481" i="4"/>
  <c r="A1480" i="4"/>
  <c r="P1480" i="4"/>
  <c r="Q1480" i="4"/>
  <c r="A1479" i="4"/>
  <c r="P1479" i="4"/>
  <c r="Q1479" i="4"/>
  <c r="A1478" i="4"/>
  <c r="P1478" i="4"/>
  <c r="Q1478" i="4"/>
  <c r="A1477" i="4"/>
  <c r="P1477" i="4"/>
  <c r="Q1477" i="4"/>
  <c r="A1476" i="4"/>
  <c r="P1476" i="4"/>
  <c r="Q1476" i="4"/>
  <c r="A1475" i="4"/>
  <c r="P1475" i="4"/>
  <c r="Q1475" i="4"/>
  <c r="A1474" i="4"/>
  <c r="P1474" i="4"/>
  <c r="Q1474" i="4"/>
  <c r="A1473" i="4"/>
  <c r="P1473" i="4"/>
  <c r="Q1473" i="4"/>
  <c r="A1472" i="4"/>
  <c r="P1472" i="4"/>
  <c r="Q1472" i="4"/>
  <c r="A1471" i="4"/>
  <c r="P1471" i="4"/>
  <c r="Q1471" i="4"/>
  <c r="A1470" i="4"/>
  <c r="P1470" i="4"/>
  <c r="Q1470" i="4"/>
  <c r="A1469" i="4"/>
  <c r="P1469" i="4"/>
  <c r="Q1469" i="4"/>
  <c r="A1468" i="4"/>
  <c r="P1468" i="4"/>
  <c r="Q1468" i="4"/>
  <c r="A1467" i="4"/>
  <c r="P1467" i="4"/>
  <c r="Q1467" i="4"/>
  <c r="A1466" i="4"/>
  <c r="P1466" i="4"/>
  <c r="Q1466" i="4"/>
  <c r="A1465" i="4"/>
  <c r="P1465" i="4"/>
  <c r="Q1465" i="4"/>
  <c r="A1464" i="4"/>
  <c r="P1464" i="4"/>
  <c r="Q1464" i="4"/>
  <c r="A1463" i="4"/>
  <c r="P1463" i="4"/>
  <c r="Q1463" i="4"/>
  <c r="A1462" i="4"/>
  <c r="P1462" i="4"/>
  <c r="Q1462" i="4"/>
  <c r="A1461" i="4"/>
  <c r="P1461" i="4"/>
  <c r="Q1461" i="4"/>
  <c r="A1460" i="4"/>
  <c r="P1460" i="4"/>
  <c r="Q1460" i="4"/>
  <c r="A1459" i="4"/>
  <c r="P1459" i="4"/>
  <c r="Q1459" i="4"/>
  <c r="A1458" i="4"/>
  <c r="P1458" i="4"/>
  <c r="Q1458" i="4"/>
  <c r="A1457" i="4"/>
  <c r="P1457" i="4"/>
  <c r="Q1457" i="4"/>
  <c r="A1456" i="4"/>
  <c r="P1456" i="4"/>
  <c r="Q1456" i="4"/>
  <c r="A1455" i="4"/>
  <c r="P1455" i="4"/>
  <c r="Q1455" i="4"/>
  <c r="A1454" i="4"/>
  <c r="P1454" i="4"/>
  <c r="Q1454" i="4"/>
  <c r="A1453" i="4"/>
  <c r="P1453" i="4"/>
  <c r="Q1453" i="4"/>
  <c r="A1452" i="4"/>
  <c r="P1452" i="4"/>
  <c r="Q1452" i="4"/>
  <c r="A1451" i="4"/>
  <c r="P1451" i="4"/>
  <c r="Q1451" i="4"/>
  <c r="A1450" i="4"/>
  <c r="P1450" i="4"/>
  <c r="Q1450" i="4"/>
  <c r="A1449" i="4"/>
  <c r="P1449" i="4"/>
  <c r="Q1449" i="4"/>
  <c r="A1448" i="4"/>
  <c r="P1448" i="4"/>
  <c r="Q1448" i="4"/>
  <c r="A1447" i="4"/>
  <c r="P1447" i="4"/>
  <c r="Q1447" i="4"/>
  <c r="A1446" i="4"/>
  <c r="P1446" i="4"/>
  <c r="Q1446" i="4"/>
  <c r="A1445" i="4"/>
  <c r="P1445" i="4"/>
  <c r="Q1445" i="4"/>
  <c r="A1444" i="4"/>
  <c r="P1444" i="4"/>
  <c r="Q1444" i="4"/>
  <c r="A1443" i="4"/>
  <c r="P1443" i="4"/>
  <c r="Q1443" i="4"/>
  <c r="A1442" i="4"/>
  <c r="P1442" i="4"/>
  <c r="Q1442" i="4"/>
  <c r="A1441" i="4"/>
  <c r="P1441" i="4"/>
  <c r="Q1441" i="4"/>
  <c r="A1440" i="4"/>
  <c r="P1440" i="4"/>
  <c r="Q1440" i="4"/>
  <c r="A1439" i="4"/>
  <c r="P1439" i="4"/>
  <c r="Q1439" i="4"/>
  <c r="A1438" i="4"/>
  <c r="P1438" i="4"/>
  <c r="Q1438" i="4"/>
  <c r="A1437" i="4"/>
  <c r="P1437" i="4"/>
  <c r="Q1437" i="4"/>
  <c r="A1436" i="4"/>
  <c r="P1436" i="4"/>
  <c r="Q1436" i="4"/>
  <c r="A1435" i="4"/>
  <c r="P1435" i="4"/>
  <c r="Q1435" i="4"/>
  <c r="A1434" i="4"/>
  <c r="P1434" i="4"/>
  <c r="Q1434" i="4"/>
  <c r="A1433" i="4"/>
  <c r="P1433" i="4"/>
  <c r="Q1433" i="4"/>
  <c r="A1432" i="4"/>
  <c r="P1432" i="4"/>
  <c r="Q1432" i="4"/>
  <c r="A1431" i="4"/>
  <c r="P1431" i="4"/>
  <c r="Q1431" i="4"/>
  <c r="A1430" i="4"/>
  <c r="P1430" i="4"/>
  <c r="Q1430" i="4"/>
  <c r="A1429" i="4"/>
  <c r="P1429" i="4"/>
  <c r="Q1429" i="4"/>
  <c r="A1428" i="4"/>
  <c r="P1428" i="4"/>
  <c r="Q1428" i="4"/>
  <c r="A1427" i="4"/>
  <c r="P1427" i="4"/>
  <c r="Q1427" i="4"/>
  <c r="A1426" i="4"/>
  <c r="P1426" i="4"/>
  <c r="Q1426" i="4"/>
  <c r="A1425" i="4"/>
  <c r="P1425" i="4"/>
  <c r="Q1425" i="4"/>
  <c r="A1424" i="4"/>
  <c r="P1424" i="4"/>
  <c r="Q1424" i="4"/>
  <c r="A1423" i="4"/>
  <c r="P1423" i="4"/>
  <c r="Q1423" i="4"/>
  <c r="A1422" i="4"/>
  <c r="P1422" i="4"/>
  <c r="Q1422" i="4"/>
  <c r="A1421" i="4"/>
  <c r="P1421" i="4"/>
  <c r="Q1421" i="4"/>
  <c r="A1420" i="4"/>
  <c r="P1420" i="4"/>
  <c r="Q1420" i="4"/>
  <c r="A1419" i="4"/>
  <c r="P1419" i="4"/>
  <c r="Q1419" i="4"/>
  <c r="A1418" i="4"/>
  <c r="P1418" i="4"/>
  <c r="Q1418" i="4"/>
  <c r="A1417" i="4"/>
  <c r="P1417" i="4"/>
  <c r="Q1417" i="4"/>
  <c r="A1416" i="4"/>
  <c r="P1416" i="4"/>
  <c r="Q1416" i="4"/>
  <c r="A1415" i="4"/>
  <c r="P1415" i="4"/>
  <c r="Q1415" i="4"/>
  <c r="A1414" i="4"/>
  <c r="P1414" i="4"/>
  <c r="Q1414" i="4"/>
  <c r="A1413" i="4"/>
  <c r="P1413" i="4"/>
  <c r="Q1413" i="4"/>
  <c r="A1412" i="4"/>
  <c r="P1412" i="4"/>
  <c r="Q1412" i="4"/>
  <c r="A1411" i="4"/>
  <c r="P1411" i="4"/>
  <c r="Q1411" i="4"/>
  <c r="A1410" i="4"/>
  <c r="P1410" i="4"/>
  <c r="Q1410" i="4"/>
  <c r="A1409" i="4"/>
  <c r="P1409" i="4"/>
  <c r="Q1409" i="4"/>
  <c r="A1408" i="4"/>
  <c r="P1408" i="4"/>
  <c r="Q1408" i="4"/>
  <c r="A1407" i="4"/>
  <c r="P1407" i="4"/>
  <c r="Q1407" i="4"/>
  <c r="A1406" i="4"/>
  <c r="P1406" i="4"/>
  <c r="Q1406" i="4"/>
  <c r="A1405" i="4"/>
  <c r="P1405" i="4"/>
  <c r="Q1405" i="4"/>
  <c r="A1404" i="4"/>
  <c r="P1404" i="4"/>
  <c r="Q1404" i="4"/>
  <c r="A1403" i="4"/>
  <c r="P1403" i="4"/>
  <c r="Q1403" i="4"/>
  <c r="A1402" i="4"/>
  <c r="P1402" i="4"/>
  <c r="Q1402" i="4"/>
  <c r="A1401" i="4"/>
  <c r="P1401" i="4"/>
  <c r="Q1401" i="4"/>
  <c r="A1400" i="4"/>
  <c r="P1400" i="4"/>
  <c r="Q1400" i="4"/>
  <c r="A1399" i="4"/>
  <c r="P1399" i="4"/>
  <c r="Q1399" i="4"/>
  <c r="A1398" i="4"/>
  <c r="P1398" i="4"/>
  <c r="Q1398" i="4"/>
  <c r="A1397" i="4"/>
  <c r="P1397" i="4"/>
  <c r="Q1397" i="4"/>
  <c r="A1396" i="4"/>
  <c r="P1396" i="4"/>
  <c r="Q1396" i="4"/>
  <c r="A1395" i="4"/>
  <c r="P1395" i="4"/>
  <c r="Q1395" i="4"/>
  <c r="A1394" i="4"/>
  <c r="P1394" i="4"/>
  <c r="Q1394" i="4"/>
  <c r="A1393" i="4"/>
  <c r="P1393" i="4"/>
  <c r="Q1393" i="4"/>
  <c r="A1392" i="4"/>
  <c r="P1392" i="4"/>
  <c r="Q1392" i="4"/>
  <c r="A1391" i="4"/>
  <c r="P1391" i="4"/>
  <c r="Q1391" i="4"/>
  <c r="A1390" i="4"/>
  <c r="P1390" i="4"/>
  <c r="Q1390" i="4"/>
  <c r="A1389" i="4"/>
  <c r="P1389" i="4"/>
  <c r="Q1389" i="4"/>
  <c r="A1388" i="4"/>
  <c r="P1388" i="4"/>
  <c r="Q1388" i="4"/>
  <c r="A1387" i="4"/>
  <c r="P1387" i="4"/>
  <c r="Q1387" i="4"/>
  <c r="A1386" i="4"/>
  <c r="P1386" i="4"/>
  <c r="Q1386" i="4"/>
  <c r="A1385" i="4"/>
  <c r="P1385" i="4"/>
  <c r="Q1385" i="4"/>
  <c r="A1384" i="4"/>
  <c r="P1384" i="4"/>
  <c r="Q1384" i="4"/>
  <c r="A1383" i="4"/>
  <c r="P1383" i="4"/>
  <c r="Q1383" i="4"/>
  <c r="A1382" i="4"/>
  <c r="P1382" i="4"/>
  <c r="Q1382" i="4"/>
  <c r="A1381" i="4"/>
  <c r="P1381" i="4"/>
  <c r="Q1381" i="4"/>
  <c r="A1380" i="4"/>
  <c r="P1380" i="4"/>
  <c r="Q1380" i="4"/>
  <c r="A1379" i="4"/>
  <c r="P1379" i="4"/>
  <c r="Q1379" i="4"/>
  <c r="A1378" i="4"/>
  <c r="P1378" i="4"/>
  <c r="Q1378" i="4"/>
  <c r="A1377" i="4"/>
  <c r="P1377" i="4"/>
  <c r="Q1377" i="4"/>
  <c r="A1376" i="4"/>
  <c r="P1376" i="4"/>
  <c r="Q1376" i="4"/>
  <c r="A1375" i="4"/>
  <c r="P1375" i="4"/>
  <c r="Q1375" i="4"/>
  <c r="A1374" i="4"/>
  <c r="P1374" i="4"/>
  <c r="Q1374" i="4"/>
  <c r="A1373" i="4"/>
  <c r="P1373" i="4"/>
  <c r="Q1373" i="4"/>
  <c r="A1372" i="4"/>
  <c r="P1372" i="4"/>
  <c r="Q1372" i="4"/>
  <c r="A1371" i="4"/>
  <c r="P1371" i="4"/>
  <c r="Q1371" i="4"/>
  <c r="A1370" i="4"/>
  <c r="P1370" i="4"/>
  <c r="Q1370" i="4"/>
  <c r="A1369" i="4"/>
  <c r="P1369" i="4"/>
  <c r="Q1369" i="4"/>
  <c r="A1368" i="4"/>
  <c r="P1368" i="4"/>
  <c r="Q1368" i="4"/>
  <c r="A1367" i="4"/>
  <c r="P1367" i="4"/>
  <c r="Q1367" i="4"/>
  <c r="A1366" i="4"/>
  <c r="P1366" i="4"/>
  <c r="Q1366" i="4"/>
  <c r="A1365" i="4"/>
  <c r="P1365" i="4"/>
  <c r="Q1365" i="4"/>
  <c r="A1364" i="4"/>
  <c r="P1364" i="4"/>
  <c r="Q1364" i="4"/>
  <c r="A1363" i="4"/>
  <c r="P1363" i="4"/>
  <c r="Q1363" i="4"/>
  <c r="A1362" i="4"/>
  <c r="P1362" i="4"/>
  <c r="Q1362" i="4"/>
  <c r="A1361" i="4"/>
  <c r="P1361" i="4"/>
  <c r="Q1361" i="4"/>
  <c r="A1360" i="4"/>
  <c r="P1360" i="4"/>
  <c r="Q1360" i="4"/>
  <c r="A1359" i="4"/>
  <c r="P1359" i="4"/>
  <c r="Q1359" i="4"/>
  <c r="A1358" i="4"/>
  <c r="P1358" i="4"/>
  <c r="Q1358" i="4"/>
  <c r="A1357" i="4"/>
  <c r="P1357" i="4"/>
  <c r="Q1357" i="4"/>
  <c r="A1356" i="4"/>
  <c r="P1356" i="4"/>
  <c r="Q1356" i="4"/>
  <c r="A1355" i="4"/>
  <c r="P1355" i="4"/>
  <c r="Q1355" i="4"/>
  <c r="A1354" i="4"/>
  <c r="P1354" i="4"/>
  <c r="Q1354" i="4"/>
  <c r="A1353" i="4"/>
  <c r="P1353" i="4"/>
  <c r="Q1353" i="4"/>
  <c r="A1352" i="4"/>
  <c r="P1352" i="4"/>
  <c r="Q1352" i="4"/>
  <c r="A1351" i="4"/>
  <c r="P1351" i="4"/>
  <c r="Q1351" i="4"/>
  <c r="A1350" i="4"/>
  <c r="P1350" i="4"/>
  <c r="Q1350" i="4"/>
  <c r="A1349" i="4"/>
  <c r="P1349" i="4"/>
  <c r="Q1349" i="4"/>
  <c r="A1348" i="4"/>
  <c r="P1348" i="4"/>
  <c r="Q1348" i="4"/>
  <c r="A1347" i="4"/>
  <c r="P1347" i="4"/>
  <c r="Q1347" i="4"/>
  <c r="A1346" i="4"/>
  <c r="P1346" i="4"/>
  <c r="Q1346" i="4"/>
  <c r="A1345" i="4"/>
  <c r="P1345" i="4"/>
  <c r="Q1345" i="4"/>
  <c r="A1344" i="4"/>
  <c r="P1344" i="4"/>
  <c r="Q1344" i="4"/>
  <c r="A1343" i="4"/>
  <c r="P1343" i="4"/>
  <c r="Q1343" i="4"/>
  <c r="A1342" i="4"/>
  <c r="P1342" i="4"/>
  <c r="Q1342" i="4"/>
  <c r="A1341" i="4"/>
  <c r="P1341" i="4"/>
  <c r="Q1341" i="4"/>
  <c r="A1340" i="4"/>
  <c r="P1340" i="4"/>
  <c r="Q1340" i="4"/>
  <c r="A1339" i="4"/>
  <c r="P1339" i="4"/>
  <c r="Q1339" i="4"/>
  <c r="A1338" i="4"/>
  <c r="P1338" i="4"/>
  <c r="Q1338" i="4"/>
  <c r="A1337" i="4"/>
  <c r="P1337" i="4"/>
  <c r="Q1337" i="4"/>
  <c r="A1336" i="4"/>
  <c r="P1336" i="4"/>
  <c r="Q1336" i="4"/>
  <c r="A1335" i="4"/>
  <c r="P1335" i="4"/>
  <c r="Q1335" i="4"/>
  <c r="A1334" i="4"/>
  <c r="P1334" i="4"/>
  <c r="Q1334" i="4"/>
  <c r="A1333" i="4"/>
  <c r="P1333" i="4"/>
  <c r="Q1333" i="4"/>
  <c r="A1332" i="4"/>
  <c r="P1332" i="4"/>
  <c r="Q1332" i="4"/>
  <c r="A1331" i="4"/>
  <c r="P1331" i="4"/>
  <c r="Q1331" i="4"/>
  <c r="A1330" i="4"/>
  <c r="P1330" i="4"/>
  <c r="Q1330" i="4"/>
  <c r="A1329" i="4"/>
  <c r="P1329" i="4"/>
  <c r="Q1329" i="4"/>
  <c r="A1328" i="4"/>
  <c r="P1328" i="4"/>
  <c r="Q1328" i="4"/>
  <c r="A1327" i="4"/>
  <c r="P1327" i="4"/>
  <c r="Q1327" i="4"/>
  <c r="A1326" i="4"/>
  <c r="P1326" i="4"/>
  <c r="Q1326" i="4"/>
  <c r="A1325" i="4"/>
  <c r="P1325" i="4"/>
  <c r="Q1325" i="4"/>
  <c r="A1324" i="4"/>
  <c r="P1324" i="4"/>
  <c r="Q1324" i="4"/>
  <c r="A1323" i="4"/>
  <c r="P1323" i="4"/>
  <c r="Q1323" i="4"/>
  <c r="A1322" i="4"/>
  <c r="P1322" i="4"/>
  <c r="Q1322" i="4"/>
  <c r="A1321" i="4"/>
  <c r="P1321" i="4"/>
  <c r="Q1321" i="4"/>
  <c r="A1320" i="4"/>
  <c r="P1320" i="4"/>
  <c r="Q1320" i="4"/>
  <c r="A1319" i="4"/>
  <c r="P1319" i="4"/>
  <c r="Q1319" i="4"/>
  <c r="A1318" i="4"/>
  <c r="P1318" i="4"/>
  <c r="Q1318" i="4"/>
  <c r="A1317" i="4"/>
  <c r="P1317" i="4"/>
  <c r="Q1317" i="4"/>
  <c r="A1316" i="4"/>
  <c r="P1316" i="4"/>
  <c r="Q1316" i="4"/>
  <c r="A1315" i="4"/>
  <c r="P1315" i="4"/>
  <c r="Q1315" i="4"/>
  <c r="A1314" i="4"/>
  <c r="P1314" i="4"/>
  <c r="Q1314" i="4"/>
  <c r="A1313" i="4"/>
  <c r="P1313" i="4"/>
  <c r="Q1313" i="4"/>
  <c r="A1312" i="4"/>
  <c r="P1312" i="4"/>
  <c r="Q1312" i="4"/>
  <c r="A1311" i="4"/>
  <c r="P1311" i="4"/>
  <c r="Q1311" i="4"/>
  <c r="A1310" i="4"/>
  <c r="P1310" i="4"/>
  <c r="Q1310" i="4"/>
  <c r="A1309" i="4"/>
  <c r="P1309" i="4"/>
  <c r="Q1309" i="4"/>
  <c r="A1308" i="4"/>
  <c r="P1308" i="4"/>
  <c r="Q1308" i="4"/>
  <c r="A1307" i="4"/>
  <c r="P1307" i="4"/>
  <c r="Q1307" i="4"/>
  <c r="A1306" i="4"/>
  <c r="P1306" i="4"/>
  <c r="Q1306" i="4"/>
  <c r="A1305" i="4"/>
  <c r="P1305" i="4"/>
  <c r="Q1305" i="4"/>
  <c r="A1304" i="4"/>
  <c r="P1304" i="4"/>
  <c r="Q1304" i="4"/>
  <c r="A1303" i="4"/>
  <c r="P1303" i="4"/>
  <c r="Q1303" i="4"/>
  <c r="A1302" i="4"/>
  <c r="P1302" i="4"/>
  <c r="Q1302" i="4"/>
  <c r="A1301" i="4"/>
  <c r="P1301" i="4"/>
  <c r="Q1301" i="4"/>
  <c r="A1300" i="4"/>
  <c r="P1300" i="4"/>
  <c r="Q1300" i="4"/>
  <c r="A1299" i="4"/>
  <c r="P1299" i="4"/>
  <c r="Q1299" i="4"/>
  <c r="A1298" i="4"/>
  <c r="P1298" i="4"/>
  <c r="Q1298" i="4"/>
  <c r="A1297" i="4"/>
  <c r="P1297" i="4"/>
  <c r="Q1297" i="4"/>
  <c r="A1296" i="4"/>
  <c r="P1296" i="4"/>
  <c r="Q1296" i="4"/>
  <c r="A1295" i="4"/>
  <c r="P1295" i="4"/>
  <c r="Q1295" i="4"/>
  <c r="A1294" i="4"/>
  <c r="P1294" i="4"/>
  <c r="Q1294" i="4"/>
  <c r="A1293" i="4"/>
  <c r="P1293" i="4"/>
  <c r="Q1293" i="4"/>
  <c r="A1292" i="4"/>
  <c r="P1292" i="4"/>
  <c r="Q1292" i="4"/>
  <c r="A1291" i="4"/>
  <c r="P1291" i="4"/>
  <c r="Q1291" i="4"/>
  <c r="A1290" i="4"/>
  <c r="P1290" i="4"/>
  <c r="Q1290" i="4"/>
  <c r="A1289" i="4"/>
  <c r="P1289" i="4"/>
  <c r="Q1289" i="4"/>
  <c r="A1288" i="4"/>
  <c r="P1288" i="4"/>
  <c r="Q1288" i="4"/>
  <c r="A1287" i="4"/>
  <c r="P1287" i="4"/>
  <c r="Q1287" i="4"/>
  <c r="A1286" i="4"/>
  <c r="P1286" i="4"/>
  <c r="Q1286" i="4"/>
  <c r="A1285" i="4"/>
  <c r="P1285" i="4"/>
  <c r="Q1285" i="4"/>
  <c r="A1284" i="4"/>
  <c r="P1284" i="4"/>
  <c r="Q1284" i="4"/>
  <c r="A1283" i="4"/>
  <c r="P1283" i="4"/>
  <c r="Q1283" i="4"/>
  <c r="A1282" i="4"/>
  <c r="P1282" i="4"/>
  <c r="Q1282" i="4"/>
  <c r="A1281" i="4"/>
  <c r="P1281" i="4"/>
  <c r="Q1281" i="4"/>
  <c r="A1280" i="4"/>
  <c r="P1280" i="4"/>
  <c r="Q1280" i="4"/>
  <c r="A1279" i="4"/>
  <c r="P1279" i="4"/>
  <c r="Q1279" i="4"/>
  <c r="A1278" i="4"/>
  <c r="P1278" i="4"/>
  <c r="Q1278" i="4"/>
  <c r="A1277" i="4"/>
  <c r="P1277" i="4"/>
  <c r="Q1277" i="4"/>
  <c r="A1276" i="4"/>
  <c r="P1276" i="4"/>
  <c r="Q1276" i="4"/>
  <c r="A1275" i="4"/>
  <c r="P1275" i="4"/>
  <c r="Q1275" i="4"/>
  <c r="A1274" i="4"/>
  <c r="P1274" i="4"/>
  <c r="Q1274" i="4"/>
  <c r="A1273" i="4"/>
  <c r="P1273" i="4"/>
  <c r="Q1273" i="4"/>
  <c r="A1272" i="4"/>
  <c r="P1272" i="4"/>
  <c r="Q1272" i="4"/>
  <c r="A1271" i="4"/>
  <c r="P1271" i="4"/>
  <c r="Q1271" i="4"/>
  <c r="A1270" i="4"/>
  <c r="P1270" i="4"/>
  <c r="Q1270" i="4"/>
  <c r="A1269" i="4"/>
  <c r="P1269" i="4"/>
  <c r="Q1269" i="4"/>
  <c r="A1268" i="4"/>
  <c r="P1268" i="4"/>
  <c r="Q1268" i="4"/>
  <c r="A1267" i="4"/>
  <c r="P1267" i="4"/>
  <c r="Q1267" i="4"/>
  <c r="A1266" i="4"/>
  <c r="P1266" i="4"/>
  <c r="Q1266" i="4"/>
  <c r="A1265" i="4"/>
  <c r="P1265" i="4"/>
  <c r="Q1265" i="4"/>
  <c r="A1264" i="4"/>
  <c r="P1264" i="4"/>
  <c r="Q1264" i="4"/>
  <c r="A1263" i="4"/>
  <c r="P1263" i="4"/>
  <c r="Q1263" i="4"/>
  <c r="A1262" i="4"/>
  <c r="P1262" i="4"/>
  <c r="Q1262" i="4"/>
  <c r="A1261" i="4"/>
  <c r="P1261" i="4"/>
  <c r="Q1261" i="4"/>
  <c r="A1260" i="4"/>
  <c r="P1260" i="4"/>
  <c r="Q1260" i="4"/>
  <c r="A1259" i="4"/>
  <c r="P1259" i="4"/>
  <c r="Q1259" i="4"/>
  <c r="A1258" i="4"/>
  <c r="P1258" i="4"/>
  <c r="Q1258" i="4"/>
  <c r="A1257" i="4"/>
  <c r="P1257" i="4"/>
  <c r="Q1257" i="4"/>
  <c r="A1256" i="4"/>
  <c r="P1256" i="4"/>
  <c r="Q1256" i="4"/>
  <c r="A1255" i="4"/>
  <c r="P1255" i="4"/>
  <c r="Q1255" i="4"/>
  <c r="A1254" i="4"/>
  <c r="P1254" i="4"/>
  <c r="Q1254" i="4"/>
  <c r="A1253" i="4"/>
  <c r="P1253" i="4"/>
  <c r="Q1253" i="4"/>
  <c r="A1252" i="4"/>
  <c r="P1252" i="4"/>
  <c r="Q1252" i="4"/>
  <c r="A1251" i="4"/>
  <c r="P1251" i="4"/>
  <c r="Q1251" i="4"/>
  <c r="A1250" i="4"/>
  <c r="P1250" i="4"/>
  <c r="Q1250" i="4"/>
  <c r="A1249" i="4"/>
  <c r="P1249" i="4"/>
  <c r="Q1249" i="4"/>
  <c r="A1248" i="4"/>
  <c r="P1248" i="4"/>
  <c r="Q1248" i="4"/>
  <c r="A1247" i="4"/>
  <c r="P1247" i="4"/>
  <c r="Q1247" i="4"/>
  <c r="A1246" i="4"/>
  <c r="P1246" i="4"/>
  <c r="Q1246" i="4"/>
  <c r="A1245" i="4"/>
  <c r="P1245" i="4"/>
  <c r="Q1245" i="4"/>
  <c r="A1244" i="4"/>
  <c r="P1244" i="4"/>
  <c r="Q1244" i="4"/>
  <c r="A1243" i="4"/>
  <c r="P1243" i="4"/>
  <c r="Q1243" i="4"/>
  <c r="A1242" i="4"/>
  <c r="P1242" i="4"/>
  <c r="Q1242" i="4"/>
  <c r="A1241" i="4"/>
  <c r="P1241" i="4"/>
  <c r="Q1241" i="4"/>
  <c r="A1240" i="4"/>
  <c r="P1240" i="4"/>
  <c r="Q1240" i="4"/>
  <c r="A1239" i="4"/>
  <c r="P1239" i="4"/>
  <c r="Q1239" i="4"/>
  <c r="A1238" i="4"/>
  <c r="P1238" i="4"/>
  <c r="Q1238" i="4"/>
  <c r="A1237" i="4"/>
  <c r="P1237" i="4"/>
  <c r="Q1237" i="4"/>
  <c r="A1236" i="4"/>
  <c r="P1236" i="4"/>
  <c r="Q1236" i="4"/>
  <c r="A1235" i="4"/>
  <c r="P1235" i="4"/>
  <c r="Q1235" i="4"/>
  <c r="A1234" i="4"/>
  <c r="P1234" i="4"/>
  <c r="Q1234" i="4"/>
  <c r="A1233" i="4"/>
  <c r="P1233" i="4"/>
  <c r="Q1233" i="4"/>
  <c r="A1232" i="4"/>
  <c r="P1232" i="4"/>
  <c r="Q1232" i="4"/>
  <c r="A1231" i="4"/>
  <c r="P1231" i="4"/>
  <c r="Q1231" i="4"/>
  <c r="A1230" i="4"/>
  <c r="P1230" i="4"/>
  <c r="Q1230" i="4"/>
  <c r="A1229" i="4"/>
  <c r="P1229" i="4"/>
  <c r="Q1229" i="4"/>
  <c r="A1228" i="4"/>
  <c r="P1228" i="4"/>
  <c r="Q1228" i="4"/>
  <c r="A1227" i="4"/>
  <c r="P1227" i="4"/>
  <c r="Q1227" i="4"/>
  <c r="A1226" i="4"/>
  <c r="P1226" i="4"/>
  <c r="Q1226" i="4"/>
  <c r="A1225" i="4"/>
  <c r="P1225" i="4"/>
  <c r="Q1225" i="4"/>
  <c r="A1224" i="4"/>
  <c r="P1224" i="4"/>
  <c r="Q1224" i="4"/>
  <c r="A1223" i="4"/>
  <c r="P1223" i="4"/>
  <c r="Q1223" i="4"/>
  <c r="A1222" i="4"/>
  <c r="P1222" i="4"/>
  <c r="Q1222" i="4"/>
  <c r="A1221" i="4"/>
  <c r="P1221" i="4"/>
  <c r="Q1221" i="4"/>
  <c r="A1220" i="4"/>
  <c r="P1220" i="4"/>
  <c r="Q1220" i="4"/>
  <c r="A1219" i="4"/>
  <c r="P1219" i="4"/>
  <c r="Q1219" i="4"/>
  <c r="A1218" i="4"/>
  <c r="P1218" i="4"/>
  <c r="Q1218" i="4"/>
  <c r="A1217" i="4"/>
  <c r="P1217" i="4"/>
  <c r="Q1217" i="4"/>
  <c r="A1216" i="4"/>
  <c r="P1216" i="4"/>
  <c r="Q1216" i="4"/>
  <c r="A1215" i="4"/>
  <c r="P1215" i="4"/>
  <c r="Q1215" i="4"/>
  <c r="A1214" i="4"/>
  <c r="P1214" i="4"/>
  <c r="Q1214" i="4"/>
  <c r="A1213" i="4"/>
  <c r="P1213" i="4"/>
  <c r="Q1213" i="4"/>
  <c r="A1212" i="4"/>
  <c r="P1212" i="4"/>
  <c r="Q1212" i="4"/>
  <c r="A1211" i="4"/>
  <c r="P1211" i="4"/>
  <c r="Q1211" i="4"/>
  <c r="A1210" i="4"/>
  <c r="P1210" i="4"/>
  <c r="Q1210" i="4"/>
  <c r="A1209" i="4"/>
  <c r="P1209" i="4"/>
  <c r="Q1209" i="4"/>
  <c r="A1208" i="4"/>
  <c r="P1208" i="4"/>
  <c r="Q1208" i="4"/>
  <c r="A1207" i="4"/>
  <c r="P1207" i="4"/>
  <c r="Q1207" i="4"/>
  <c r="A1206" i="4"/>
  <c r="P1206" i="4"/>
  <c r="Q1206" i="4"/>
  <c r="A1205" i="4"/>
  <c r="P1205" i="4"/>
  <c r="Q1205" i="4"/>
  <c r="A1204" i="4"/>
  <c r="P1204" i="4"/>
  <c r="Q1204" i="4"/>
  <c r="A1203" i="4"/>
  <c r="P1203" i="4"/>
  <c r="Q1203" i="4"/>
  <c r="A1202" i="4"/>
  <c r="P1202" i="4"/>
  <c r="Q1202" i="4"/>
  <c r="A1201" i="4"/>
  <c r="P1201" i="4"/>
  <c r="Q1201" i="4"/>
  <c r="A1200" i="4"/>
  <c r="P1200" i="4"/>
  <c r="Q1200" i="4"/>
  <c r="A1199" i="4"/>
  <c r="P1199" i="4"/>
  <c r="Q1199" i="4"/>
  <c r="A1198" i="4"/>
  <c r="P1198" i="4"/>
  <c r="Q1198" i="4"/>
  <c r="A1197" i="4"/>
  <c r="P1197" i="4"/>
  <c r="Q1197" i="4"/>
  <c r="A1196" i="4"/>
  <c r="P1196" i="4"/>
  <c r="Q1196" i="4"/>
  <c r="A1195" i="4"/>
  <c r="P1195" i="4"/>
  <c r="Q1195" i="4"/>
  <c r="A1194" i="4"/>
  <c r="P1194" i="4"/>
  <c r="Q1194" i="4"/>
  <c r="A1193" i="4"/>
  <c r="P1193" i="4"/>
  <c r="Q1193" i="4"/>
  <c r="A1192" i="4"/>
  <c r="P1192" i="4"/>
  <c r="Q1192" i="4"/>
  <c r="A1191" i="4"/>
  <c r="P1191" i="4"/>
  <c r="Q1191" i="4"/>
  <c r="A1190" i="4"/>
  <c r="P1190" i="4"/>
  <c r="Q1190" i="4"/>
  <c r="A1189" i="4"/>
  <c r="P1189" i="4"/>
  <c r="Q1189" i="4"/>
  <c r="A1188" i="4"/>
  <c r="P1188" i="4"/>
  <c r="Q1188" i="4"/>
  <c r="A1187" i="4"/>
  <c r="P1187" i="4"/>
  <c r="Q1187" i="4"/>
  <c r="A1186" i="4"/>
  <c r="P1186" i="4"/>
  <c r="Q1186" i="4"/>
  <c r="A1185" i="4"/>
  <c r="P1185" i="4"/>
  <c r="Q1185" i="4"/>
  <c r="A1184" i="4"/>
  <c r="P1184" i="4"/>
  <c r="Q1184" i="4"/>
  <c r="A1183" i="4"/>
  <c r="P1183" i="4"/>
  <c r="Q1183" i="4"/>
  <c r="A1182" i="4"/>
  <c r="P1182" i="4"/>
  <c r="Q1182" i="4"/>
  <c r="A1181" i="4"/>
  <c r="P1181" i="4"/>
  <c r="Q1181" i="4"/>
  <c r="A1180" i="4"/>
  <c r="P1180" i="4"/>
  <c r="Q1180" i="4"/>
  <c r="A1179" i="4"/>
  <c r="P1179" i="4"/>
  <c r="Q1179" i="4"/>
  <c r="A1178" i="4"/>
  <c r="P1178" i="4"/>
  <c r="Q1178" i="4"/>
  <c r="A1177" i="4"/>
  <c r="P1177" i="4"/>
  <c r="Q1177" i="4"/>
  <c r="A1176" i="4"/>
  <c r="P1176" i="4"/>
  <c r="Q1176" i="4"/>
  <c r="A1175" i="4"/>
  <c r="P1175" i="4"/>
  <c r="Q1175" i="4"/>
  <c r="A1174" i="4"/>
  <c r="P1174" i="4"/>
  <c r="Q1174" i="4"/>
  <c r="A1173" i="4"/>
  <c r="P1173" i="4"/>
  <c r="Q1173" i="4"/>
  <c r="A1172" i="4"/>
  <c r="P1172" i="4"/>
  <c r="Q1172" i="4"/>
  <c r="A1171" i="4"/>
  <c r="P1171" i="4"/>
  <c r="Q1171" i="4"/>
  <c r="A1170" i="4"/>
  <c r="P1170" i="4"/>
  <c r="Q1170" i="4"/>
  <c r="A1169" i="4"/>
  <c r="P1169" i="4"/>
  <c r="Q1169" i="4"/>
  <c r="A1168" i="4"/>
  <c r="P1168" i="4"/>
  <c r="Q1168" i="4"/>
  <c r="A1167" i="4"/>
  <c r="P1167" i="4"/>
  <c r="Q1167" i="4"/>
  <c r="A1166" i="4"/>
  <c r="P1166" i="4"/>
  <c r="Q1166" i="4"/>
  <c r="A1165" i="4"/>
  <c r="P1165" i="4"/>
  <c r="Q1165" i="4"/>
  <c r="A1164" i="4"/>
  <c r="P1164" i="4"/>
  <c r="Q1164" i="4"/>
  <c r="A1163" i="4"/>
  <c r="P1163" i="4"/>
  <c r="Q1163" i="4"/>
  <c r="A1162" i="4"/>
  <c r="P1162" i="4"/>
  <c r="Q1162" i="4"/>
  <c r="A1161" i="4"/>
  <c r="P1161" i="4"/>
  <c r="Q1161" i="4"/>
  <c r="A1160" i="4"/>
  <c r="P1160" i="4"/>
  <c r="Q1160" i="4"/>
  <c r="A1159" i="4"/>
  <c r="P1159" i="4"/>
  <c r="Q1159" i="4"/>
  <c r="A1158" i="4"/>
  <c r="P1158" i="4"/>
  <c r="Q1158" i="4"/>
  <c r="A1157" i="4"/>
  <c r="P1157" i="4"/>
  <c r="Q1157" i="4"/>
  <c r="A1156" i="4"/>
  <c r="P1156" i="4"/>
  <c r="Q1156" i="4"/>
  <c r="A1155" i="4"/>
  <c r="P1155" i="4"/>
  <c r="Q1155" i="4"/>
  <c r="A1154" i="4"/>
  <c r="P1154" i="4"/>
  <c r="Q1154" i="4"/>
  <c r="A1153" i="4"/>
  <c r="P1153" i="4"/>
  <c r="Q1153" i="4"/>
  <c r="A1152" i="4"/>
  <c r="P1152" i="4"/>
  <c r="Q1152" i="4"/>
  <c r="A1151" i="4"/>
  <c r="P1151" i="4"/>
  <c r="Q1151" i="4"/>
  <c r="A1150" i="4"/>
  <c r="P1150" i="4"/>
  <c r="Q1150" i="4"/>
  <c r="A1149" i="4"/>
  <c r="P1149" i="4"/>
  <c r="Q1149" i="4"/>
  <c r="A1148" i="4"/>
  <c r="P1148" i="4"/>
  <c r="Q1148" i="4"/>
  <c r="A1147" i="4"/>
  <c r="P1147" i="4"/>
  <c r="Q1147" i="4"/>
  <c r="A1146" i="4"/>
  <c r="P1146" i="4"/>
  <c r="Q1146" i="4"/>
  <c r="A1145" i="4"/>
  <c r="P1145" i="4"/>
  <c r="Q1145" i="4"/>
  <c r="A1144" i="4"/>
  <c r="P1144" i="4"/>
  <c r="Q1144" i="4"/>
  <c r="A1143" i="4"/>
  <c r="P1143" i="4"/>
  <c r="Q1143" i="4"/>
  <c r="A1142" i="4"/>
  <c r="P1142" i="4"/>
  <c r="Q1142" i="4"/>
  <c r="A1141" i="4"/>
  <c r="P1141" i="4"/>
  <c r="Q1141" i="4"/>
  <c r="A1140" i="4"/>
  <c r="P1140" i="4"/>
  <c r="Q1140" i="4"/>
  <c r="A1139" i="4"/>
  <c r="P1139" i="4"/>
  <c r="Q1139" i="4"/>
  <c r="A1138" i="4"/>
  <c r="P1138" i="4"/>
  <c r="Q1138" i="4"/>
  <c r="A1137" i="4"/>
  <c r="P1137" i="4"/>
  <c r="Q1137" i="4"/>
  <c r="A1136" i="4"/>
  <c r="P1136" i="4"/>
  <c r="Q1136" i="4"/>
  <c r="A1135" i="4"/>
  <c r="P1135" i="4"/>
  <c r="Q1135" i="4"/>
  <c r="A1134" i="4"/>
  <c r="P1134" i="4"/>
  <c r="Q1134" i="4"/>
  <c r="A1133" i="4"/>
  <c r="P1133" i="4"/>
  <c r="Q1133" i="4"/>
  <c r="A1132" i="4"/>
  <c r="P1132" i="4"/>
  <c r="Q1132" i="4"/>
  <c r="A1131" i="4"/>
  <c r="P1131" i="4"/>
  <c r="Q1131" i="4"/>
  <c r="A1130" i="4"/>
  <c r="P1130" i="4"/>
  <c r="Q1130" i="4"/>
  <c r="A1129" i="4"/>
  <c r="P1129" i="4"/>
  <c r="Q1129" i="4"/>
  <c r="A1128" i="4"/>
  <c r="P1128" i="4"/>
  <c r="Q1128" i="4"/>
  <c r="A1127" i="4"/>
  <c r="P1127" i="4"/>
  <c r="Q1127" i="4"/>
  <c r="A1126" i="4"/>
  <c r="P1126" i="4"/>
  <c r="Q1126" i="4"/>
  <c r="A1125" i="4"/>
  <c r="P1125" i="4"/>
  <c r="Q1125" i="4"/>
  <c r="A1124" i="4"/>
  <c r="P1124" i="4"/>
  <c r="Q1124" i="4"/>
  <c r="A1123" i="4"/>
  <c r="P1123" i="4"/>
  <c r="Q1123" i="4"/>
  <c r="A1122" i="4"/>
  <c r="P1122" i="4"/>
  <c r="Q1122" i="4"/>
  <c r="A1121" i="4"/>
  <c r="P1121" i="4"/>
  <c r="Q1121" i="4"/>
  <c r="A1120" i="4"/>
  <c r="P1120" i="4"/>
  <c r="Q1120" i="4"/>
  <c r="A1119" i="4"/>
  <c r="P1119" i="4"/>
  <c r="Q1119" i="4"/>
  <c r="A1118" i="4"/>
  <c r="P1118" i="4"/>
  <c r="Q1118" i="4"/>
  <c r="A1117" i="4"/>
  <c r="P1117" i="4"/>
  <c r="Q1117" i="4"/>
  <c r="A1116" i="4"/>
  <c r="P1116" i="4"/>
  <c r="Q1116" i="4"/>
  <c r="A1115" i="4"/>
  <c r="P1115" i="4"/>
  <c r="Q1115" i="4"/>
  <c r="A1114" i="4"/>
  <c r="P1114" i="4"/>
  <c r="Q1114" i="4"/>
  <c r="A1113" i="4"/>
  <c r="P1113" i="4"/>
  <c r="Q1113" i="4"/>
  <c r="A1112" i="4"/>
  <c r="P1112" i="4"/>
  <c r="Q1112" i="4"/>
  <c r="A1111" i="4"/>
  <c r="P1111" i="4"/>
  <c r="Q1111" i="4"/>
  <c r="A1110" i="4"/>
  <c r="P1110" i="4"/>
  <c r="Q1110" i="4"/>
  <c r="A1109" i="4"/>
  <c r="P1109" i="4"/>
  <c r="Q1109" i="4"/>
  <c r="A1108" i="4"/>
  <c r="P1108" i="4"/>
  <c r="Q1108" i="4"/>
  <c r="A1107" i="4"/>
  <c r="P1107" i="4"/>
  <c r="Q1107" i="4"/>
  <c r="A1106" i="4"/>
  <c r="P1106" i="4"/>
  <c r="Q1106" i="4"/>
  <c r="A1105" i="4"/>
  <c r="P1105" i="4"/>
  <c r="Q1105" i="4"/>
  <c r="A1104" i="4"/>
  <c r="P1104" i="4"/>
  <c r="Q1104" i="4"/>
  <c r="A1103" i="4"/>
  <c r="P1103" i="4"/>
  <c r="Q1103" i="4"/>
  <c r="A1102" i="4"/>
  <c r="P1102" i="4"/>
  <c r="Q1102" i="4"/>
  <c r="A1101" i="4"/>
  <c r="P1101" i="4"/>
  <c r="Q1101" i="4"/>
  <c r="A1100" i="4"/>
  <c r="P1100" i="4"/>
  <c r="Q1100" i="4"/>
  <c r="A1099" i="4"/>
  <c r="P1099" i="4"/>
  <c r="Q1099" i="4"/>
  <c r="A1098" i="4"/>
  <c r="P1098" i="4"/>
  <c r="Q1098" i="4"/>
  <c r="A1097" i="4"/>
  <c r="P1097" i="4"/>
  <c r="Q1097" i="4"/>
  <c r="A1096" i="4"/>
  <c r="P1096" i="4"/>
  <c r="Q1096" i="4"/>
  <c r="A1095" i="4"/>
  <c r="P1095" i="4"/>
  <c r="Q1095" i="4"/>
  <c r="A1094" i="4"/>
  <c r="P1094" i="4"/>
  <c r="Q1094" i="4"/>
  <c r="A1093" i="4"/>
  <c r="P1093" i="4"/>
  <c r="Q1093" i="4"/>
  <c r="A1092" i="4"/>
  <c r="P1092" i="4"/>
  <c r="Q1092" i="4"/>
  <c r="A1091" i="4"/>
  <c r="P1091" i="4"/>
  <c r="Q1091" i="4"/>
  <c r="A1090" i="4"/>
  <c r="P1090" i="4"/>
  <c r="Q1090" i="4"/>
  <c r="A1089" i="4"/>
  <c r="P1089" i="4"/>
  <c r="Q1089" i="4"/>
  <c r="A1088" i="4"/>
  <c r="P1088" i="4"/>
  <c r="Q1088" i="4"/>
  <c r="A1087" i="4"/>
  <c r="P1087" i="4"/>
  <c r="Q1087" i="4"/>
  <c r="A1086" i="4"/>
  <c r="P1086" i="4"/>
  <c r="Q1086" i="4"/>
  <c r="A1085" i="4"/>
  <c r="P1085" i="4"/>
  <c r="Q1085" i="4"/>
  <c r="A1084" i="4"/>
  <c r="P1084" i="4"/>
  <c r="Q1084" i="4"/>
  <c r="A1083" i="4"/>
  <c r="P1083" i="4"/>
  <c r="Q1083" i="4"/>
  <c r="A1082" i="4"/>
  <c r="P1082" i="4"/>
  <c r="Q1082" i="4"/>
  <c r="A1081" i="4"/>
  <c r="P1081" i="4"/>
  <c r="Q1081" i="4"/>
  <c r="A1080" i="4"/>
  <c r="P1080" i="4"/>
  <c r="Q1080" i="4"/>
  <c r="A1079" i="4"/>
  <c r="P1079" i="4"/>
  <c r="Q1079" i="4"/>
  <c r="A1078" i="4"/>
  <c r="P1078" i="4"/>
  <c r="Q1078" i="4"/>
  <c r="A1077" i="4"/>
  <c r="P1077" i="4"/>
  <c r="Q1077" i="4"/>
  <c r="A1076" i="4"/>
  <c r="P1076" i="4"/>
  <c r="Q1076" i="4"/>
  <c r="A1075" i="4"/>
  <c r="P1075" i="4"/>
  <c r="Q1075" i="4"/>
  <c r="A1074" i="4"/>
  <c r="P1074" i="4"/>
  <c r="Q1074" i="4"/>
  <c r="A1073" i="4"/>
  <c r="P1073" i="4"/>
  <c r="Q1073" i="4"/>
  <c r="A1072" i="4"/>
  <c r="P1072" i="4"/>
  <c r="Q1072" i="4"/>
  <c r="A1071" i="4"/>
  <c r="P1071" i="4"/>
  <c r="Q1071" i="4"/>
  <c r="A1070" i="4"/>
  <c r="P1070" i="4"/>
  <c r="Q1070" i="4"/>
  <c r="A1069" i="4"/>
  <c r="P1069" i="4"/>
  <c r="Q1069" i="4"/>
  <c r="A1068" i="4"/>
  <c r="P1068" i="4"/>
  <c r="Q1068" i="4"/>
  <c r="A1067" i="4"/>
  <c r="P1067" i="4"/>
  <c r="Q1067" i="4"/>
  <c r="A1066" i="4"/>
  <c r="P1066" i="4"/>
  <c r="Q1066" i="4"/>
  <c r="A1065" i="4"/>
  <c r="P1065" i="4"/>
  <c r="Q1065" i="4"/>
  <c r="A1064" i="4"/>
  <c r="P1064" i="4"/>
  <c r="Q1064" i="4"/>
  <c r="A1063" i="4"/>
  <c r="P1063" i="4"/>
  <c r="Q1063" i="4"/>
  <c r="A1062" i="4"/>
  <c r="P1062" i="4"/>
  <c r="Q1062" i="4"/>
  <c r="A1061" i="4"/>
  <c r="P1061" i="4"/>
  <c r="Q1061" i="4"/>
  <c r="A1060" i="4"/>
  <c r="P1060" i="4"/>
  <c r="Q1060" i="4"/>
  <c r="A1059" i="4"/>
  <c r="P1059" i="4"/>
  <c r="Q1059" i="4"/>
  <c r="A1058" i="4"/>
  <c r="P1058" i="4"/>
  <c r="Q1058" i="4"/>
  <c r="A1057" i="4"/>
  <c r="P1057" i="4"/>
  <c r="Q1057" i="4"/>
  <c r="A1056" i="4"/>
  <c r="P1056" i="4"/>
  <c r="Q1056" i="4"/>
  <c r="A1055" i="4"/>
  <c r="P1055" i="4"/>
  <c r="Q1055" i="4"/>
  <c r="A1054" i="4"/>
  <c r="P1054" i="4"/>
  <c r="Q1054" i="4"/>
  <c r="A1053" i="4"/>
  <c r="P1053" i="4"/>
  <c r="Q1053" i="4"/>
  <c r="A1052" i="4"/>
  <c r="P1052" i="4"/>
  <c r="Q1052" i="4"/>
  <c r="A1051" i="4"/>
  <c r="P1051" i="4"/>
  <c r="Q1051" i="4"/>
  <c r="A1050" i="4"/>
  <c r="P1050" i="4"/>
  <c r="Q1050" i="4"/>
  <c r="A1049" i="4"/>
  <c r="P1049" i="4"/>
  <c r="Q1049" i="4"/>
  <c r="A1048" i="4"/>
  <c r="P1048" i="4"/>
  <c r="Q1048" i="4"/>
  <c r="A1047" i="4"/>
  <c r="P1047" i="4"/>
  <c r="Q1047" i="4"/>
  <c r="A1046" i="4"/>
  <c r="P1046" i="4"/>
  <c r="Q1046" i="4"/>
  <c r="A1045" i="4"/>
  <c r="P1045" i="4"/>
  <c r="Q1045" i="4"/>
  <c r="A1044" i="4"/>
  <c r="P1044" i="4"/>
  <c r="Q1044" i="4"/>
  <c r="A1043" i="4"/>
  <c r="P1043" i="4"/>
  <c r="Q1043" i="4"/>
  <c r="A1042" i="4"/>
  <c r="P1042" i="4"/>
  <c r="Q1042" i="4"/>
  <c r="A1041" i="4"/>
  <c r="P1041" i="4"/>
  <c r="Q1041" i="4"/>
  <c r="A1040" i="4"/>
  <c r="P1040" i="4"/>
  <c r="Q1040" i="4"/>
  <c r="A1039" i="4"/>
  <c r="P1039" i="4"/>
  <c r="Q1039" i="4"/>
  <c r="A1038" i="4"/>
  <c r="P1038" i="4"/>
  <c r="Q1038" i="4"/>
  <c r="A1037" i="4"/>
  <c r="P1037" i="4"/>
  <c r="Q1037" i="4"/>
  <c r="A1036" i="4"/>
  <c r="P1036" i="4"/>
  <c r="Q1036" i="4"/>
  <c r="A1035" i="4"/>
  <c r="P1035" i="4"/>
  <c r="Q1035" i="4"/>
  <c r="A1034" i="4"/>
  <c r="P1034" i="4"/>
  <c r="Q1034" i="4"/>
  <c r="A1033" i="4"/>
  <c r="P1033" i="4"/>
  <c r="Q1033" i="4"/>
  <c r="A1032" i="4"/>
  <c r="P1032" i="4"/>
  <c r="Q1032" i="4"/>
  <c r="A1031" i="4"/>
  <c r="P1031" i="4"/>
  <c r="Q1031" i="4"/>
  <c r="A1030" i="4"/>
  <c r="P1030" i="4"/>
  <c r="Q1030" i="4"/>
  <c r="A1029" i="4"/>
  <c r="P1029" i="4"/>
  <c r="Q1029" i="4"/>
  <c r="A1028" i="4"/>
  <c r="P1028" i="4"/>
  <c r="Q1028" i="4"/>
  <c r="A1027" i="4"/>
  <c r="P1027" i="4"/>
  <c r="Q1027" i="4"/>
  <c r="A1026" i="4"/>
  <c r="P1026" i="4"/>
  <c r="Q1026" i="4"/>
  <c r="A1025" i="4"/>
  <c r="P1025" i="4"/>
  <c r="Q1025" i="4"/>
  <c r="A1024" i="4"/>
  <c r="P1024" i="4"/>
  <c r="Q1024" i="4"/>
  <c r="A1023" i="4"/>
  <c r="P1023" i="4"/>
  <c r="Q1023" i="4"/>
  <c r="A1022" i="4"/>
  <c r="P1022" i="4"/>
  <c r="Q1022" i="4"/>
  <c r="A1021" i="4"/>
  <c r="P1021" i="4"/>
  <c r="Q1021" i="4"/>
  <c r="A1020" i="4"/>
  <c r="P1020" i="4"/>
  <c r="Q1020" i="4"/>
  <c r="A1019" i="4"/>
  <c r="P1019" i="4"/>
  <c r="Q1019" i="4"/>
  <c r="A1018" i="4"/>
  <c r="P1018" i="4"/>
  <c r="Q1018" i="4"/>
  <c r="A1017" i="4"/>
  <c r="P1017" i="4"/>
  <c r="Q1017" i="4"/>
  <c r="A1016" i="4"/>
  <c r="P1016" i="4"/>
  <c r="Q1016" i="4"/>
  <c r="A1015" i="4"/>
  <c r="P1015" i="4"/>
  <c r="Q1015" i="4"/>
  <c r="A1014" i="4"/>
  <c r="P1014" i="4"/>
  <c r="Q1014" i="4"/>
  <c r="A1013" i="4"/>
  <c r="P1013" i="4"/>
  <c r="Q1013" i="4"/>
  <c r="A1012" i="4"/>
  <c r="P1012" i="4"/>
  <c r="Q1012" i="4"/>
  <c r="A1011" i="4"/>
  <c r="P1011" i="4"/>
  <c r="Q1011" i="4"/>
  <c r="A1010" i="4"/>
  <c r="P1010" i="4"/>
  <c r="Q1010" i="4"/>
  <c r="A1009" i="4"/>
  <c r="P1009" i="4"/>
  <c r="Q1009" i="4"/>
  <c r="A1008" i="4"/>
  <c r="P1008" i="4"/>
  <c r="Q1008" i="4"/>
  <c r="A1007" i="4"/>
  <c r="P1007" i="4"/>
  <c r="Q1007" i="4"/>
  <c r="A1006" i="4"/>
  <c r="P1006" i="4"/>
  <c r="Q1006" i="4"/>
  <c r="A1005" i="4"/>
  <c r="P1005" i="4"/>
  <c r="Q1005" i="4"/>
  <c r="A1004" i="4"/>
  <c r="P1004" i="4"/>
  <c r="Q1004" i="4"/>
  <c r="A1003" i="4"/>
  <c r="P1003" i="4"/>
  <c r="Q1003" i="4"/>
  <c r="A1002" i="4"/>
  <c r="P1002" i="4"/>
  <c r="Q1002" i="4"/>
  <c r="A1001" i="4"/>
  <c r="P1001" i="4"/>
  <c r="Q1001" i="4"/>
  <c r="A1000" i="4"/>
  <c r="P1000" i="4"/>
  <c r="Q1000" i="4"/>
  <c r="A999" i="4"/>
  <c r="P999" i="4"/>
  <c r="Q999" i="4"/>
  <c r="A998" i="4"/>
  <c r="P998" i="4"/>
  <c r="Q998" i="4"/>
  <c r="A997" i="4"/>
  <c r="P997" i="4"/>
  <c r="Q997" i="4"/>
  <c r="A996" i="4"/>
  <c r="P996" i="4"/>
  <c r="Q996" i="4"/>
  <c r="A995" i="4"/>
  <c r="P995" i="4"/>
  <c r="Q995" i="4"/>
  <c r="A994" i="4"/>
  <c r="P994" i="4"/>
  <c r="Q994" i="4"/>
  <c r="A993" i="4"/>
  <c r="P993" i="4"/>
  <c r="Q993" i="4"/>
  <c r="A992" i="4"/>
  <c r="P992" i="4"/>
  <c r="Q992" i="4"/>
  <c r="A991" i="4"/>
  <c r="P991" i="4"/>
  <c r="Q991" i="4"/>
  <c r="A990" i="4"/>
  <c r="P990" i="4"/>
  <c r="Q990" i="4"/>
  <c r="A989" i="4"/>
  <c r="P989" i="4"/>
  <c r="Q989" i="4"/>
  <c r="A988" i="4"/>
  <c r="P988" i="4"/>
  <c r="Q988" i="4"/>
  <c r="A987" i="4"/>
  <c r="P987" i="4"/>
  <c r="Q987" i="4"/>
  <c r="A986" i="4"/>
  <c r="P986" i="4"/>
  <c r="Q986" i="4"/>
  <c r="A985" i="4"/>
  <c r="P985" i="4"/>
  <c r="Q985" i="4"/>
  <c r="A984" i="4"/>
  <c r="P984" i="4"/>
  <c r="Q984" i="4"/>
  <c r="A983" i="4"/>
  <c r="P983" i="4"/>
  <c r="Q983" i="4"/>
  <c r="A982" i="4"/>
  <c r="P982" i="4"/>
  <c r="Q982" i="4"/>
  <c r="A981" i="4"/>
  <c r="P981" i="4"/>
  <c r="Q981" i="4"/>
  <c r="A980" i="4"/>
  <c r="P980" i="4"/>
  <c r="Q980" i="4"/>
  <c r="A979" i="4"/>
  <c r="P979" i="4"/>
  <c r="Q979" i="4"/>
  <c r="A978" i="4"/>
  <c r="P978" i="4"/>
  <c r="Q978" i="4"/>
  <c r="A977" i="4"/>
  <c r="P977" i="4"/>
  <c r="Q977" i="4"/>
  <c r="A976" i="4"/>
  <c r="P976" i="4"/>
  <c r="Q976" i="4"/>
  <c r="A975" i="4"/>
  <c r="P975" i="4"/>
  <c r="Q975" i="4"/>
  <c r="A974" i="4"/>
  <c r="P974" i="4"/>
  <c r="Q974" i="4"/>
  <c r="A973" i="4"/>
  <c r="P973" i="4"/>
  <c r="Q973" i="4"/>
  <c r="A972" i="4"/>
  <c r="P972" i="4"/>
  <c r="Q972" i="4"/>
  <c r="A971" i="4"/>
  <c r="P971" i="4"/>
  <c r="Q971" i="4"/>
  <c r="A970" i="4"/>
  <c r="P970" i="4"/>
  <c r="Q970" i="4"/>
  <c r="A969" i="4"/>
  <c r="P969" i="4"/>
  <c r="Q969" i="4"/>
  <c r="A968" i="4"/>
  <c r="P968" i="4"/>
  <c r="Q968" i="4"/>
  <c r="A967" i="4"/>
  <c r="P967" i="4"/>
  <c r="Q967" i="4"/>
  <c r="A966" i="4"/>
  <c r="P966" i="4"/>
  <c r="Q966" i="4"/>
  <c r="A965" i="4"/>
  <c r="P965" i="4"/>
  <c r="Q965" i="4"/>
  <c r="A964" i="4"/>
  <c r="P964" i="4"/>
  <c r="Q964" i="4"/>
  <c r="A963" i="4"/>
  <c r="P963" i="4"/>
  <c r="Q963" i="4"/>
  <c r="A962" i="4"/>
  <c r="P962" i="4"/>
  <c r="Q962" i="4"/>
  <c r="A961" i="4"/>
  <c r="P961" i="4"/>
  <c r="Q961" i="4"/>
  <c r="A960" i="4"/>
  <c r="P960" i="4"/>
  <c r="Q960" i="4"/>
  <c r="A959" i="4"/>
  <c r="P959" i="4"/>
  <c r="Q959" i="4"/>
  <c r="A958" i="4"/>
  <c r="P958" i="4"/>
  <c r="Q958" i="4"/>
  <c r="A957" i="4"/>
  <c r="P957" i="4"/>
  <c r="Q957" i="4"/>
  <c r="A956" i="4"/>
  <c r="P956" i="4"/>
  <c r="Q956" i="4"/>
  <c r="A955" i="4"/>
  <c r="P955" i="4"/>
  <c r="Q955" i="4"/>
  <c r="A954" i="4"/>
  <c r="P954" i="4"/>
  <c r="Q954" i="4"/>
  <c r="A953" i="4"/>
  <c r="P953" i="4"/>
  <c r="Q953" i="4"/>
  <c r="A952" i="4"/>
  <c r="P952" i="4"/>
  <c r="Q952" i="4"/>
  <c r="A951" i="4"/>
  <c r="P951" i="4"/>
  <c r="Q951" i="4"/>
  <c r="A950" i="4"/>
  <c r="P950" i="4"/>
  <c r="Q950" i="4"/>
  <c r="A949" i="4"/>
  <c r="P949" i="4"/>
  <c r="Q949" i="4"/>
  <c r="A948" i="4"/>
  <c r="P948" i="4"/>
  <c r="Q948" i="4"/>
  <c r="A947" i="4"/>
  <c r="P947" i="4"/>
  <c r="Q947" i="4"/>
  <c r="A946" i="4"/>
  <c r="P946" i="4"/>
  <c r="Q946" i="4"/>
  <c r="A945" i="4"/>
  <c r="P945" i="4"/>
  <c r="Q945" i="4"/>
  <c r="A944" i="4"/>
  <c r="P944" i="4"/>
  <c r="Q944" i="4"/>
  <c r="A943" i="4"/>
  <c r="P943" i="4"/>
  <c r="Q943" i="4"/>
  <c r="A942" i="4"/>
  <c r="P942" i="4"/>
  <c r="Q942" i="4"/>
  <c r="A941" i="4"/>
  <c r="P941" i="4"/>
  <c r="Q941" i="4"/>
  <c r="A940" i="4"/>
  <c r="P940" i="4"/>
  <c r="Q940" i="4"/>
  <c r="A939" i="4"/>
  <c r="P939" i="4"/>
  <c r="Q939" i="4"/>
  <c r="A938" i="4"/>
  <c r="P938" i="4"/>
  <c r="Q938" i="4"/>
  <c r="A937" i="4"/>
  <c r="P937" i="4"/>
  <c r="Q937" i="4"/>
  <c r="A936" i="4"/>
  <c r="P936" i="4"/>
  <c r="Q936" i="4"/>
  <c r="A935" i="4"/>
  <c r="P935" i="4"/>
  <c r="Q935" i="4"/>
  <c r="A934" i="4"/>
  <c r="P934" i="4"/>
  <c r="Q934" i="4"/>
  <c r="A933" i="4"/>
  <c r="P933" i="4"/>
  <c r="Q933" i="4"/>
  <c r="A932" i="4"/>
  <c r="P932" i="4"/>
  <c r="Q932" i="4"/>
  <c r="A931" i="4"/>
  <c r="P931" i="4"/>
  <c r="Q931" i="4"/>
  <c r="A930" i="4"/>
  <c r="P930" i="4"/>
  <c r="Q930" i="4"/>
  <c r="A929" i="4"/>
  <c r="P929" i="4"/>
  <c r="Q929" i="4"/>
  <c r="A928" i="4"/>
  <c r="P928" i="4"/>
  <c r="Q928" i="4"/>
  <c r="A927" i="4"/>
  <c r="P927" i="4"/>
  <c r="Q927" i="4"/>
  <c r="A926" i="4"/>
  <c r="P926" i="4"/>
  <c r="Q926" i="4"/>
  <c r="A925" i="4"/>
  <c r="P925" i="4"/>
  <c r="Q925" i="4"/>
  <c r="A924" i="4"/>
  <c r="P924" i="4"/>
  <c r="Q924" i="4"/>
  <c r="A923" i="4"/>
  <c r="P923" i="4"/>
  <c r="Q923" i="4"/>
  <c r="A922" i="4"/>
  <c r="P922" i="4"/>
  <c r="Q922" i="4"/>
  <c r="A921" i="4"/>
  <c r="P921" i="4"/>
  <c r="Q921" i="4"/>
  <c r="A920" i="4"/>
  <c r="P920" i="4"/>
  <c r="Q920" i="4"/>
  <c r="A919" i="4"/>
  <c r="P919" i="4"/>
  <c r="Q919" i="4"/>
  <c r="A918" i="4"/>
  <c r="P918" i="4"/>
  <c r="Q918" i="4"/>
  <c r="A917" i="4"/>
  <c r="P917" i="4"/>
  <c r="Q917" i="4"/>
  <c r="A916" i="4"/>
  <c r="P916" i="4"/>
  <c r="Q916" i="4"/>
  <c r="A915" i="4"/>
  <c r="P915" i="4"/>
  <c r="Q915" i="4"/>
  <c r="A914" i="4"/>
  <c r="P914" i="4"/>
  <c r="Q914" i="4"/>
  <c r="A913" i="4"/>
  <c r="P913" i="4"/>
  <c r="Q913" i="4"/>
  <c r="A912" i="4"/>
  <c r="P912" i="4"/>
  <c r="Q912" i="4"/>
  <c r="A911" i="4"/>
  <c r="P911" i="4"/>
  <c r="Q911" i="4"/>
  <c r="A910" i="4"/>
  <c r="P910" i="4"/>
  <c r="Q910" i="4"/>
  <c r="A909" i="4"/>
  <c r="P909" i="4"/>
  <c r="Q909" i="4"/>
  <c r="A908" i="4"/>
  <c r="P908" i="4"/>
  <c r="Q908" i="4"/>
  <c r="A907" i="4"/>
  <c r="P907" i="4"/>
  <c r="Q907" i="4"/>
  <c r="A906" i="4"/>
  <c r="P906" i="4"/>
  <c r="Q906" i="4"/>
  <c r="A905" i="4"/>
  <c r="P905" i="4"/>
  <c r="Q905" i="4"/>
  <c r="A904" i="4"/>
  <c r="P904" i="4"/>
  <c r="Q904" i="4"/>
  <c r="A903" i="4"/>
  <c r="P903" i="4"/>
  <c r="Q903" i="4"/>
  <c r="A902" i="4"/>
  <c r="P902" i="4"/>
  <c r="Q902" i="4"/>
  <c r="A901" i="4"/>
  <c r="P901" i="4"/>
  <c r="Q901" i="4"/>
  <c r="A900" i="4"/>
  <c r="P900" i="4"/>
  <c r="Q900" i="4"/>
  <c r="A899" i="4"/>
  <c r="P899" i="4"/>
  <c r="Q899" i="4"/>
  <c r="A898" i="4"/>
  <c r="P898" i="4"/>
  <c r="Q898" i="4"/>
  <c r="A897" i="4"/>
  <c r="P897" i="4"/>
  <c r="Q897" i="4"/>
  <c r="A896" i="4"/>
  <c r="P896" i="4"/>
  <c r="Q896" i="4"/>
  <c r="A895" i="4"/>
  <c r="P895" i="4"/>
  <c r="Q895" i="4"/>
  <c r="A894" i="4"/>
  <c r="P894" i="4"/>
  <c r="Q894" i="4"/>
  <c r="A893" i="4"/>
  <c r="P893" i="4"/>
  <c r="Q893" i="4"/>
  <c r="A892" i="4"/>
  <c r="P892" i="4"/>
  <c r="Q892" i="4"/>
  <c r="A891" i="4"/>
  <c r="P891" i="4"/>
  <c r="Q891" i="4"/>
  <c r="A890" i="4"/>
  <c r="P890" i="4"/>
  <c r="Q890" i="4"/>
  <c r="A889" i="4"/>
  <c r="P889" i="4"/>
  <c r="Q889" i="4"/>
  <c r="A888" i="4"/>
  <c r="P888" i="4"/>
  <c r="Q888" i="4"/>
  <c r="A887" i="4"/>
  <c r="P887" i="4"/>
  <c r="Q887" i="4"/>
  <c r="A886" i="4"/>
  <c r="P886" i="4"/>
  <c r="Q886" i="4"/>
  <c r="A885" i="4"/>
  <c r="P885" i="4"/>
  <c r="Q885" i="4"/>
  <c r="A884" i="4"/>
  <c r="P884" i="4"/>
  <c r="Q884" i="4"/>
  <c r="A883" i="4"/>
  <c r="P883" i="4"/>
  <c r="Q883" i="4"/>
  <c r="A882" i="4"/>
  <c r="P882" i="4"/>
  <c r="Q882" i="4"/>
  <c r="A881" i="4"/>
  <c r="P881" i="4"/>
  <c r="Q881" i="4"/>
  <c r="A880" i="4"/>
  <c r="P880" i="4"/>
  <c r="Q880" i="4"/>
  <c r="A879" i="4"/>
  <c r="P879" i="4"/>
  <c r="Q879" i="4"/>
  <c r="A878" i="4"/>
  <c r="P878" i="4"/>
  <c r="Q878" i="4"/>
  <c r="A877" i="4"/>
  <c r="P877" i="4"/>
  <c r="Q877" i="4"/>
  <c r="A876" i="4"/>
  <c r="P876" i="4"/>
  <c r="Q876" i="4"/>
  <c r="A875" i="4"/>
  <c r="P875" i="4"/>
  <c r="Q875" i="4"/>
  <c r="A874" i="4"/>
  <c r="P874" i="4"/>
  <c r="Q874" i="4"/>
  <c r="A873" i="4"/>
  <c r="P873" i="4"/>
  <c r="Q873" i="4"/>
  <c r="A872" i="4"/>
  <c r="P872" i="4"/>
  <c r="Q872" i="4"/>
  <c r="A871" i="4"/>
  <c r="P871" i="4"/>
  <c r="Q871" i="4"/>
  <c r="A870" i="4"/>
  <c r="P870" i="4"/>
  <c r="Q870" i="4"/>
  <c r="A869" i="4"/>
  <c r="P869" i="4"/>
  <c r="Q869" i="4"/>
  <c r="A868" i="4"/>
  <c r="P868" i="4"/>
  <c r="Q868" i="4"/>
  <c r="A867" i="4"/>
  <c r="P867" i="4"/>
  <c r="Q867" i="4"/>
  <c r="A866" i="4"/>
  <c r="P866" i="4"/>
  <c r="Q866" i="4"/>
  <c r="A865" i="4"/>
  <c r="P865" i="4"/>
  <c r="Q865" i="4"/>
  <c r="A864" i="4"/>
  <c r="P864" i="4"/>
  <c r="Q864" i="4"/>
  <c r="A863" i="4"/>
  <c r="P863" i="4"/>
  <c r="Q863" i="4"/>
  <c r="A862" i="4"/>
  <c r="P862" i="4"/>
  <c r="Q862" i="4"/>
  <c r="A861" i="4"/>
  <c r="P861" i="4"/>
  <c r="Q861" i="4"/>
  <c r="A860" i="4"/>
  <c r="P860" i="4"/>
  <c r="Q860" i="4"/>
  <c r="A859" i="4"/>
  <c r="P859" i="4"/>
  <c r="Q859" i="4"/>
  <c r="A858" i="4"/>
  <c r="P858" i="4"/>
  <c r="Q858" i="4"/>
  <c r="A857" i="4"/>
  <c r="P857" i="4"/>
  <c r="Q857" i="4"/>
  <c r="A856" i="4"/>
  <c r="P856" i="4"/>
  <c r="Q856" i="4"/>
  <c r="A855" i="4"/>
  <c r="P855" i="4"/>
  <c r="Q855" i="4"/>
  <c r="A854" i="4"/>
  <c r="P854" i="4"/>
  <c r="Q854" i="4"/>
  <c r="A853" i="4"/>
  <c r="P853" i="4"/>
  <c r="Q853" i="4"/>
  <c r="A852" i="4"/>
  <c r="P852" i="4"/>
  <c r="Q852" i="4"/>
  <c r="A851" i="4"/>
  <c r="P851" i="4"/>
  <c r="Q851" i="4"/>
  <c r="A850" i="4"/>
  <c r="P850" i="4"/>
  <c r="Q850" i="4"/>
  <c r="A849" i="4"/>
  <c r="P849" i="4"/>
  <c r="Q849" i="4"/>
  <c r="A848" i="4"/>
  <c r="P848" i="4"/>
  <c r="Q848" i="4"/>
  <c r="A847" i="4"/>
  <c r="P847" i="4"/>
  <c r="Q847" i="4"/>
  <c r="A846" i="4"/>
  <c r="P846" i="4"/>
  <c r="Q846" i="4"/>
  <c r="A845" i="4"/>
  <c r="P845" i="4"/>
  <c r="Q845" i="4"/>
  <c r="A844" i="4"/>
  <c r="P844" i="4"/>
  <c r="Q844" i="4"/>
  <c r="A843" i="4"/>
  <c r="P843" i="4"/>
  <c r="Q843" i="4"/>
  <c r="A842" i="4"/>
  <c r="P842" i="4"/>
  <c r="Q842" i="4"/>
  <c r="A841" i="4"/>
  <c r="P841" i="4"/>
  <c r="Q841" i="4"/>
  <c r="A840" i="4"/>
  <c r="P840" i="4"/>
  <c r="Q840" i="4"/>
  <c r="A839" i="4"/>
  <c r="P839" i="4"/>
  <c r="Q839" i="4"/>
  <c r="A838" i="4"/>
  <c r="P838" i="4"/>
  <c r="Q838" i="4"/>
  <c r="A837" i="4"/>
  <c r="P837" i="4"/>
  <c r="Q837" i="4"/>
  <c r="A836" i="4"/>
  <c r="P836" i="4"/>
  <c r="Q836" i="4"/>
  <c r="A835" i="4"/>
  <c r="P835" i="4"/>
  <c r="Q835" i="4"/>
  <c r="A834" i="4"/>
  <c r="P834" i="4"/>
  <c r="Q834" i="4"/>
  <c r="A833" i="4"/>
  <c r="P833" i="4"/>
  <c r="Q833" i="4"/>
  <c r="A832" i="4"/>
  <c r="P832" i="4"/>
  <c r="Q832" i="4"/>
  <c r="A831" i="4"/>
  <c r="P831" i="4"/>
  <c r="Q831" i="4"/>
  <c r="A830" i="4"/>
  <c r="P830" i="4"/>
  <c r="Q830" i="4"/>
  <c r="A829" i="4"/>
  <c r="P829" i="4"/>
  <c r="Q829" i="4"/>
  <c r="A828" i="4"/>
  <c r="P828" i="4"/>
  <c r="Q828" i="4"/>
  <c r="A827" i="4"/>
  <c r="P827" i="4"/>
  <c r="Q827" i="4"/>
  <c r="A826" i="4"/>
  <c r="P826" i="4"/>
  <c r="Q826" i="4"/>
  <c r="A825" i="4"/>
  <c r="P825" i="4"/>
  <c r="Q825" i="4"/>
  <c r="A824" i="4"/>
  <c r="P824" i="4"/>
  <c r="Q824" i="4"/>
  <c r="A823" i="4"/>
  <c r="P823" i="4"/>
  <c r="Q823" i="4"/>
  <c r="A822" i="4"/>
  <c r="P822" i="4"/>
  <c r="Q822" i="4"/>
  <c r="A821" i="4"/>
  <c r="P821" i="4"/>
  <c r="Q821" i="4"/>
  <c r="A820" i="4"/>
  <c r="P820" i="4"/>
  <c r="Q820" i="4"/>
  <c r="A819" i="4"/>
  <c r="P819" i="4"/>
  <c r="Q819" i="4"/>
  <c r="A818" i="4"/>
  <c r="P818" i="4"/>
  <c r="Q818" i="4"/>
  <c r="A817" i="4"/>
  <c r="P817" i="4"/>
  <c r="Q817" i="4"/>
  <c r="A816" i="4"/>
  <c r="P816" i="4"/>
  <c r="Q816" i="4"/>
  <c r="A815" i="4"/>
  <c r="P815" i="4"/>
  <c r="Q815" i="4"/>
  <c r="A814" i="4"/>
  <c r="P814" i="4"/>
  <c r="Q814" i="4"/>
  <c r="A813" i="4"/>
  <c r="P813" i="4"/>
  <c r="Q813" i="4"/>
  <c r="A812" i="4"/>
  <c r="P812" i="4"/>
  <c r="Q812" i="4"/>
  <c r="A811" i="4"/>
  <c r="P811" i="4"/>
  <c r="Q811" i="4"/>
  <c r="A810" i="4"/>
  <c r="P810" i="4"/>
  <c r="Q810" i="4"/>
  <c r="A809" i="4"/>
  <c r="P809" i="4"/>
  <c r="Q809" i="4"/>
  <c r="A808" i="4"/>
  <c r="P808" i="4"/>
  <c r="Q808" i="4"/>
  <c r="A807" i="4"/>
  <c r="P807" i="4"/>
  <c r="Q807" i="4"/>
  <c r="A806" i="4"/>
  <c r="P806" i="4"/>
  <c r="Q806" i="4"/>
  <c r="A805" i="4"/>
  <c r="P805" i="4"/>
  <c r="Q805" i="4"/>
  <c r="A804" i="4"/>
  <c r="P804" i="4"/>
  <c r="Q804" i="4"/>
  <c r="A803" i="4"/>
  <c r="P803" i="4"/>
  <c r="Q803" i="4"/>
  <c r="A802" i="4"/>
  <c r="P802" i="4"/>
  <c r="Q802" i="4"/>
  <c r="A801" i="4"/>
  <c r="P801" i="4"/>
  <c r="Q801" i="4"/>
  <c r="A800" i="4"/>
  <c r="P800" i="4"/>
  <c r="Q800" i="4"/>
  <c r="A799" i="4"/>
  <c r="P799" i="4"/>
  <c r="Q799" i="4"/>
  <c r="A798" i="4"/>
  <c r="P798" i="4"/>
  <c r="Q798" i="4"/>
  <c r="A797" i="4"/>
  <c r="P797" i="4"/>
  <c r="Q797" i="4"/>
  <c r="A796" i="4"/>
  <c r="P796" i="4"/>
  <c r="Q796" i="4"/>
  <c r="A795" i="4"/>
  <c r="P795" i="4"/>
  <c r="Q795" i="4"/>
  <c r="A794" i="4"/>
  <c r="P794" i="4"/>
  <c r="Q794" i="4"/>
  <c r="A793" i="4"/>
  <c r="P793" i="4"/>
  <c r="Q793" i="4"/>
  <c r="A792" i="4"/>
  <c r="P792" i="4"/>
  <c r="Q792" i="4"/>
  <c r="A791" i="4"/>
  <c r="P791" i="4"/>
  <c r="Q791" i="4"/>
  <c r="A790" i="4"/>
  <c r="P790" i="4"/>
  <c r="Q790" i="4"/>
  <c r="A789" i="4"/>
  <c r="P789" i="4"/>
  <c r="Q789" i="4"/>
  <c r="A788" i="4"/>
  <c r="P788" i="4"/>
  <c r="Q788" i="4"/>
  <c r="A787" i="4"/>
  <c r="P787" i="4"/>
  <c r="Q787" i="4"/>
  <c r="A786" i="4"/>
  <c r="P786" i="4"/>
  <c r="Q786" i="4"/>
  <c r="A785" i="4"/>
  <c r="P785" i="4"/>
  <c r="Q785" i="4"/>
  <c r="A784" i="4"/>
  <c r="P784" i="4"/>
  <c r="Q784" i="4"/>
  <c r="A783" i="4"/>
  <c r="P783" i="4"/>
  <c r="Q783" i="4"/>
  <c r="A782" i="4"/>
  <c r="P782" i="4"/>
  <c r="Q782" i="4"/>
  <c r="A781" i="4"/>
  <c r="P781" i="4"/>
  <c r="Q781" i="4"/>
  <c r="A780" i="4"/>
  <c r="P780" i="4"/>
  <c r="Q780" i="4"/>
  <c r="A779" i="4"/>
  <c r="P779" i="4"/>
  <c r="Q779" i="4"/>
  <c r="A778" i="4"/>
  <c r="P778" i="4"/>
  <c r="Q778" i="4"/>
  <c r="A777" i="4"/>
  <c r="P777" i="4"/>
  <c r="Q777" i="4"/>
  <c r="A776" i="4"/>
  <c r="P776" i="4"/>
  <c r="Q776" i="4"/>
  <c r="A775" i="4"/>
  <c r="P775" i="4"/>
  <c r="Q775" i="4"/>
  <c r="A774" i="4"/>
  <c r="P774" i="4"/>
  <c r="Q774" i="4"/>
  <c r="A773" i="4"/>
  <c r="P773" i="4"/>
  <c r="Q773" i="4"/>
  <c r="A772" i="4"/>
  <c r="P772" i="4"/>
  <c r="Q772" i="4"/>
  <c r="A771" i="4"/>
  <c r="P771" i="4"/>
  <c r="Q771" i="4"/>
  <c r="A770" i="4"/>
  <c r="P770" i="4"/>
  <c r="Q770" i="4"/>
  <c r="A769" i="4"/>
  <c r="P769" i="4"/>
  <c r="Q769" i="4"/>
  <c r="A768" i="4"/>
  <c r="P768" i="4"/>
  <c r="Q768" i="4"/>
  <c r="A767" i="4"/>
  <c r="P767" i="4"/>
  <c r="Q767" i="4"/>
  <c r="A766" i="4"/>
  <c r="P766" i="4"/>
  <c r="Q766" i="4"/>
  <c r="A765" i="4"/>
  <c r="P765" i="4"/>
  <c r="Q765" i="4"/>
  <c r="A764" i="4"/>
  <c r="P764" i="4"/>
  <c r="Q764" i="4"/>
  <c r="A763" i="4"/>
  <c r="P763" i="4"/>
  <c r="Q763" i="4"/>
  <c r="A762" i="4"/>
  <c r="P762" i="4"/>
  <c r="Q762" i="4"/>
  <c r="A761" i="4"/>
  <c r="P761" i="4"/>
  <c r="Q761" i="4"/>
  <c r="A760" i="4"/>
  <c r="P760" i="4"/>
  <c r="Q760" i="4"/>
  <c r="A759" i="4"/>
  <c r="P759" i="4"/>
  <c r="Q759" i="4"/>
  <c r="A758" i="4"/>
  <c r="P758" i="4"/>
  <c r="Q758" i="4"/>
  <c r="A757" i="4"/>
  <c r="P757" i="4"/>
  <c r="Q757" i="4"/>
  <c r="A756" i="4"/>
  <c r="P756" i="4"/>
  <c r="Q756" i="4"/>
  <c r="A755" i="4"/>
  <c r="P755" i="4"/>
  <c r="Q755" i="4"/>
  <c r="A754" i="4"/>
  <c r="P754" i="4"/>
  <c r="Q754" i="4"/>
  <c r="A753" i="4"/>
  <c r="P753" i="4"/>
  <c r="Q753" i="4"/>
  <c r="A752" i="4"/>
  <c r="P752" i="4"/>
  <c r="Q752" i="4"/>
  <c r="A751" i="4"/>
  <c r="P751" i="4"/>
  <c r="Q751" i="4"/>
  <c r="A750" i="4"/>
  <c r="P750" i="4"/>
  <c r="Q750" i="4"/>
  <c r="A749" i="4"/>
  <c r="P749" i="4"/>
  <c r="Q749" i="4"/>
  <c r="A748" i="4"/>
  <c r="P748" i="4"/>
  <c r="Q748" i="4"/>
  <c r="A747" i="4"/>
  <c r="P747" i="4"/>
  <c r="Q747" i="4"/>
  <c r="A746" i="4"/>
  <c r="P746" i="4"/>
  <c r="Q746" i="4"/>
  <c r="A745" i="4"/>
  <c r="P745" i="4"/>
  <c r="Q745" i="4"/>
  <c r="A744" i="4"/>
  <c r="P744" i="4"/>
  <c r="Q744" i="4"/>
  <c r="A743" i="4"/>
  <c r="P743" i="4"/>
  <c r="Q743" i="4"/>
  <c r="A742" i="4"/>
  <c r="P742" i="4"/>
  <c r="Q742" i="4"/>
  <c r="A741" i="4"/>
  <c r="P741" i="4"/>
  <c r="Q741" i="4"/>
  <c r="A740" i="4"/>
  <c r="P740" i="4"/>
  <c r="Q740" i="4"/>
  <c r="A739" i="4"/>
  <c r="P739" i="4"/>
  <c r="Q739" i="4"/>
  <c r="A738" i="4"/>
  <c r="P738" i="4"/>
  <c r="Q738" i="4"/>
  <c r="A737" i="4"/>
  <c r="P737" i="4"/>
  <c r="Q737" i="4"/>
  <c r="A736" i="4"/>
  <c r="P736" i="4"/>
  <c r="Q736" i="4"/>
  <c r="A735" i="4"/>
  <c r="P735" i="4"/>
  <c r="Q735" i="4"/>
  <c r="A734" i="4"/>
  <c r="P734" i="4"/>
  <c r="Q734" i="4"/>
  <c r="A733" i="4"/>
  <c r="P733" i="4"/>
  <c r="Q733" i="4"/>
  <c r="A732" i="4"/>
  <c r="P732" i="4"/>
  <c r="Q732" i="4"/>
  <c r="A731" i="4"/>
  <c r="P731" i="4"/>
  <c r="Q731" i="4"/>
  <c r="A730" i="4"/>
  <c r="P730" i="4"/>
  <c r="Q730" i="4"/>
  <c r="A729" i="4"/>
  <c r="P729" i="4"/>
  <c r="Q729" i="4"/>
  <c r="A728" i="4"/>
  <c r="P728" i="4"/>
  <c r="Q728" i="4"/>
  <c r="A727" i="4"/>
  <c r="P727" i="4"/>
  <c r="Q727" i="4"/>
  <c r="A726" i="4"/>
  <c r="P726" i="4"/>
  <c r="Q726" i="4"/>
  <c r="A725" i="4"/>
  <c r="P725" i="4"/>
  <c r="Q725" i="4"/>
  <c r="A724" i="4"/>
  <c r="P724" i="4"/>
  <c r="Q724" i="4"/>
  <c r="A723" i="4"/>
  <c r="P723" i="4"/>
  <c r="Q723" i="4"/>
  <c r="A722" i="4"/>
  <c r="P722" i="4"/>
  <c r="Q722" i="4"/>
  <c r="A721" i="4"/>
  <c r="P721" i="4"/>
  <c r="Q721" i="4"/>
  <c r="A720" i="4"/>
  <c r="P720" i="4"/>
  <c r="Q720" i="4"/>
  <c r="A719" i="4"/>
  <c r="P719" i="4"/>
  <c r="Q719" i="4"/>
  <c r="A718" i="4"/>
  <c r="P718" i="4"/>
  <c r="Q718" i="4"/>
  <c r="A717" i="4"/>
  <c r="P717" i="4"/>
  <c r="Q717" i="4"/>
  <c r="A716" i="4"/>
  <c r="P716" i="4"/>
  <c r="Q716" i="4"/>
  <c r="A715" i="4"/>
  <c r="P715" i="4"/>
  <c r="Q715" i="4"/>
  <c r="A714" i="4"/>
  <c r="P714" i="4"/>
  <c r="Q714" i="4"/>
  <c r="A713" i="4"/>
  <c r="P713" i="4"/>
  <c r="Q713" i="4"/>
  <c r="A712" i="4"/>
  <c r="P712" i="4"/>
  <c r="Q712" i="4"/>
  <c r="A711" i="4"/>
  <c r="P711" i="4"/>
  <c r="Q711" i="4"/>
  <c r="A710" i="4"/>
  <c r="P710" i="4"/>
  <c r="Q710" i="4"/>
  <c r="A709" i="4"/>
  <c r="P709" i="4"/>
  <c r="Q709" i="4"/>
  <c r="A708" i="4"/>
  <c r="P708" i="4"/>
  <c r="Q708" i="4"/>
  <c r="A707" i="4"/>
  <c r="P707" i="4"/>
  <c r="Q707" i="4"/>
  <c r="A706" i="4"/>
  <c r="P706" i="4"/>
  <c r="Q706" i="4"/>
  <c r="A705" i="4"/>
  <c r="P705" i="4"/>
  <c r="Q705" i="4"/>
  <c r="A704" i="4"/>
  <c r="P704" i="4"/>
  <c r="Q704" i="4"/>
  <c r="A703" i="4"/>
  <c r="P703" i="4"/>
  <c r="Q703" i="4"/>
  <c r="A702" i="4"/>
  <c r="P702" i="4"/>
  <c r="Q702" i="4"/>
  <c r="A701" i="4"/>
  <c r="P701" i="4"/>
  <c r="Q701" i="4"/>
  <c r="A700" i="4"/>
  <c r="P700" i="4"/>
  <c r="Q700" i="4"/>
  <c r="A699" i="4"/>
  <c r="P699" i="4"/>
  <c r="Q699" i="4"/>
  <c r="A698" i="4"/>
  <c r="P698" i="4"/>
  <c r="Q698" i="4"/>
  <c r="A697" i="4"/>
  <c r="P697" i="4"/>
  <c r="Q697" i="4"/>
  <c r="A696" i="4"/>
  <c r="P696" i="4"/>
  <c r="Q696" i="4"/>
  <c r="A695" i="4"/>
  <c r="P695" i="4"/>
  <c r="Q695" i="4"/>
  <c r="A694" i="4"/>
  <c r="P694" i="4"/>
  <c r="Q694" i="4"/>
  <c r="A693" i="4"/>
  <c r="P693" i="4"/>
  <c r="Q693" i="4"/>
  <c r="A692" i="4"/>
  <c r="P692" i="4"/>
  <c r="Q692" i="4"/>
  <c r="A691" i="4"/>
  <c r="P691" i="4"/>
  <c r="Q691" i="4"/>
  <c r="A690" i="4"/>
  <c r="P690" i="4"/>
  <c r="Q690" i="4"/>
  <c r="A689" i="4"/>
  <c r="P689" i="4"/>
  <c r="Q689" i="4"/>
  <c r="A688" i="4"/>
  <c r="P688" i="4"/>
  <c r="Q688" i="4"/>
  <c r="A687" i="4"/>
  <c r="P687" i="4"/>
  <c r="Q687" i="4"/>
  <c r="A686" i="4"/>
  <c r="P686" i="4"/>
  <c r="Q686" i="4"/>
  <c r="A685" i="4"/>
  <c r="P685" i="4"/>
  <c r="Q685" i="4"/>
  <c r="A684" i="4"/>
  <c r="P684" i="4"/>
  <c r="Q684" i="4"/>
  <c r="A683" i="4"/>
  <c r="P683" i="4"/>
  <c r="Q683" i="4"/>
  <c r="A682" i="4"/>
  <c r="P682" i="4"/>
  <c r="Q682" i="4"/>
  <c r="A681" i="4"/>
  <c r="P681" i="4"/>
  <c r="Q681" i="4"/>
  <c r="A680" i="4"/>
  <c r="P680" i="4"/>
  <c r="Q680" i="4"/>
  <c r="A679" i="4"/>
  <c r="P679" i="4"/>
  <c r="Q679" i="4"/>
  <c r="A678" i="4"/>
  <c r="P678" i="4"/>
  <c r="Q678" i="4"/>
  <c r="A677" i="4"/>
  <c r="P677" i="4"/>
  <c r="Q677" i="4"/>
  <c r="A676" i="4"/>
  <c r="P676" i="4"/>
  <c r="Q676" i="4"/>
  <c r="A675" i="4"/>
  <c r="P675" i="4"/>
  <c r="Q675" i="4"/>
  <c r="A674" i="4"/>
  <c r="P674" i="4"/>
  <c r="Q674" i="4"/>
  <c r="A673" i="4"/>
  <c r="P673" i="4"/>
  <c r="Q673" i="4"/>
  <c r="A672" i="4"/>
  <c r="P672" i="4"/>
  <c r="Q672" i="4"/>
  <c r="A671" i="4"/>
  <c r="P671" i="4"/>
  <c r="Q671" i="4"/>
  <c r="A670" i="4"/>
  <c r="P670" i="4"/>
  <c r="Q670" i="4"/>
  <c r="A669" i="4"/>
  <c r="P669" i="4"/>
  <c r="Q669" i="4"/>
  <c r="A668" i="4"/>
  <c r="P668" i="4"/>
  <c r="Q668" i="4"/>
  <c r="A667" i="4"/>
  <c r="P667" i="4"/>
  <c r="Q667" i="4"/>
  <c r="A666" i="4"/>
  <c r="P666" i="4"/>
  <c r="Q666" i="4"/>
  <c r="A665" i="4"/>
  <c r="P665" i="4"/>
  <c r="Q665" i="4"/>
  <c r="A664" i="4"/>
  <c r="P664" i="4"/>
  <c r="Q664" i="4"/>
  <c r="A663" i="4"/>
  <c r="P663" i="4"/>
  <c r="Q663" i="4"/>
  <c r="A662" i="4"/>
  <c r="P662" i="4"/>
  <c r="Q662" i="4"/>
  <c r="A661" i="4"/>
  <c r="P661" i="4"/>
  <c r="Q661" i="4"/>
  <c r="A660" i="4"/>
  <c r="P660" i="4"/>
  <c r="Q660" i="4"/>
  <c r="A659" i="4"/>
  <c r="P659" i="4"/>
  <c r="Q659" i="4"/>
  <c r="A658" i="4"/>
  <c r="P658" i="4"/>
  <c r="Q658" i="4"/>
  <c r="A657" i="4"/>
  <c r="P657" i="4"/>
  <c r="Q657" i="4"/>
  <c r="A656" i="4"/>
  <c r="P656" i="4"/>
  <c r="Q656" i="4"/>
  <c r="A655" i="4"/>
  <c r="P655" i="4"/>
  <c r="Q655" i="4"/>
  <c r="A654" i="4"/>
  <c r="P654" i="4"/>
  <c r="Q654" i="4"/>
  <c r="A653" i="4"/>
  <c r="P653" i="4"/>
  <c r="Q653" i="4"/>
  <c r="A652" i="4"/>
  <c r="P652" i="4"/>
  <c r="Q652" i="4"/>
  <c r="A651" i="4"/>
  <c r="P651" i="4"/>
  <c r="Q651" i="4"/>
  <c r="A650" i="4"/>
  <c r="P650" i="4"/>
  <c r="Q650" i="4"/>
  <c r="A649" i="4"/>
  <c r="P649" i="4"/>
  <c r="Q649" i="4"/>
  <c r="A648" i="4"/>
  <c r="P648" i="4"/>
  <c r="Q648" i="4"/>
  <c r="A647" i="4"/>
  <c r="P647" i="4"/>
  <c r="Q647" i="4"/>
  <c r="A646" i="4"/>
  <c r="P646" i="4"/>
  <c r="Q646" i="4"/>
  <c r="A645" i="4"/>
  <c r="P645" i="4"/>
  <c r="Q645" i="4"/>
  <c r="A644" i="4"/>
  <c r="P644" i="4"/>
  <c r="Q644" i="4"/>
  <c r="A643" i="4"/>
  <c r="P643" i="4"/>
  <c r="Q643" i="4"/>
  <c r="A642" i="4"/>
  <c r="P642" i="4"/>
  <c r="Q642" i="4"/>
  <c r="A641" i="4"/>
  <c r="P641" i="4"/>
  <c r="Q641" i="4"/>
  <c r="A640" i="4"/>
  <c r="P640" i="4"/>
  <c r="Q640" i="4"/>
  <c r="A639" i="4"/>
  <c r="P639" i="4"/>
  <c r="Q639" i="4"/>
  <c r="A638" i="4"/>
  <c r="P638" i="4"/>
  <c r="Q638" i="4"/>
  <c r="A637" i="4"/>
  <c r="P637" i="4"/>
  <c r="Q637" i="4"/>
  <c r="A636" i="4"/>
  <c r="P636" i="4"/>
  <c r="Q636" i="4"/>
  <c r="A635" i="4"/>
  <c r="P635" i="4"/>
  <c r="Q635" i="4"/>
  <c r="A634" i="4"/>
  <c r="P634" i="4"/>
  <c r="Q634" i="4"/>
  <c r="A633" i="4"/>
  <c r="P633" i="4"/>
  <c r="Q633" i="4"/>
  <c r="A632" i="4"/>
  <c r="P632" i="4"/>
  <c r="Q632" i="4"/>
  <c r="A631" i="4"/>
  <c r="P631" i="4"/>
  <c r="Q631" i="4"/>
  <c r="A630" i="4"/>
  <c r="P630" i="4"/>
  <c r="Q630" i="4"/>
  <c r="A629" i="4"/>
  <c r="P629" i="4"/>
  <c r="Q629" i="4"/>
  <c r="A628" i="4"/>
  <c r="P628" i="4"/>
  <c r="Q628" i="4"/>
  <c r="A627" i="4"/>
  <c r="P627" i="4"/>
  <c r="Q627" i="4"/>
  <c r="A626" i="4"/>
  <c r="P626" i="4"/>
  <c r="Q626" i="4"/>
  <c r="A625" i="4"/>
  <c r="P625" i="4"/>
  <c r="Q625" i="4"/>
  <c r="A624" i="4"/>
  <c r="P624" i="4"/>
  <c r="Q624" i="4"/>
  <c r="A623" i="4"/>
  <c r="P623" i="4"/>
  <c r="Q623" i="4"/>
  <c r="A622" i="4"/>
  <c r="P622" i="4"/>
  <c r="Q622" i="4"/>
  <c r="A621" i="4"/>
  <c r="P621" i="4"/>
  <c r="Q621" i="4"/>
  <c r="A620" i="4"/>
  <c r="P620" i="4"/>
  <c r="Q620" i="4"/>
  <c r="A619" i="4"/>
  <c r="P619" i="4"/>
  <c r="Q619" i="4"/>
  <c r="A618" i="4"/>
  <c r="P618" i="4"/>
  <c r="Q618" i="4"/>
  <c r="A617" i="4"/>
  <c r="P617" i="4"/>
  <c r="Q617" i="4"/>
  <c r="A616" i="4"/>
  <c r="P616" i="4"/>
  <c r="Q616" i="4"/>
  <c r="A615" i="4"/>
  <c r="P615" i="4"/>
  <c r="Q615" i="4"/>
  <c r="A614" i="4"/>
  <c r="P614" i="4"/>
  <c r="Q614" i="4"/>
  <c r="A613" i="4"/>
  <c r="P613" i="4"/>
  <c r="Q613" i="4"/>
  <c r="A612" i="4"/>
  <c r="P612" i="4"/>
  <c r="Q612" i="4"/>
  <c r="A611" i="4"/>
  <c r="P611" i="4"/>
  <c r="Q611" i="4"/>
  <c r="A610" i="4"/>
  <c r="P610" i="4"/>
  <c r="Q610" i="4"/>
  <c r="A609" i="4"/>
  <c r="P609" i="4"/>
  <c r="Q609" i="4"/>
  <c r="A608" i="4"/>
  <c r="P608" i="4"/>
  <c r="Q608" i="4"/>
  <c r="A607" i="4"/>
  <c r="P607" i="4"/>
  <c r="Q607" i="4"/>
  <c r="A606" i="4"/>
  <c r="P606" i="4"/>
  <c r="Q606" i="4"/>
  <c r="A605" i="4"/>
  <c r="P605" i="4"/>
  <c r="Q605" i="4"/>
  <c r="A604" i="4"/>
  <c r="P604" i="4"/>
  <c r="Q604" i="4"/>
  <c r="A603" i="4"/>
  <c r="P603" i="4"/>
  <c r="Q603" i="4"/>
  <c r="A602" i="4"/>
  <c r="P602" i="4"/>
  <c r="Q602" i="4"/>
  <c r="A601" i="4"/>
  <c r="P601" i="4"/>
  <c r="Q601" i="4"/>
  <c r="A600" i="4"/>
  <c r="P600" i="4"/>
  <c r="Q600" i="4"/>
  <c r="A599" i="4"/>
  <c r="P599" i="4"/>
  <c r="Q599" i="4"/>
  <c r="A598" i="4"/>
  <c r="P598" i="4"/>
  <c r="Q598" i="4"/>
  <c r="A597" i="4"/>
  <c r="P597" i="4"/>
  <c r="Q597" i="4"/>
  <c r="A596" i="4"/>
  <c r="P596" i="4"/>
  <c r="Q596" i="4"/>
  <c r="A595" i="4"/>
  <c r="P595" i="4"/>
  <c r="Q595" i="4"/>
  <c r="A594" i="4"/>
  <c r="P594" i="4"/>
  <c r="Q594" i="4"/>
  <c r="A593" i="4"/>
  <c r="P593" i="4"/>
  <c r="Q593" i="4"/>
  <c r="A592" i="4"/>
  <c r="P592" i="4"/>
  <c r="Q592" i="4"/>
  <c r="A591" i="4"/>
  <c r="P591" i="4"/>
  <c r="Q591" i="4"/>
  <c r="A590" i="4"/>
  <c r="P590" i="4"/>
  <c r="Q590" i="4"/>
  <c r="A589" i="4"/>
  <c r="P589" i="4"/>
  <c r="Q589" i="4"/>
  <c r="A588" i="4"/>
  <c r="P588" i="4"/>
  <c r="Q588" i="4"/>
  <c r="A587" i="4"/>
  <c r="P587" i="4"/>
  <c r="Q587" i="4"/>
  <c r="A586" i="4"/>
  <c r="P586" i="4"/>
  <c r="Q586" i="4"/>
  <c r="A585" i="4"/>
  <c r="P585" i="4"/>
  <c r="Q585" i="4"/>
  <c r="A584" i="4"/>
  <c r="P584" i="4"/>
  <c r="Q584" i="4"/>
  <c r="A583" i="4"/>
  <c r="P583" i="4"/>
  <c r="Q583" i="4"/>
  <c r="A582" i="4"/>
  <c r="P582" i="4"/>
  <c r="Q582" i="4"/>
  <c r="A581" i="4"/>
  <c r="P581" i="4"/>
  <c r="Q581" i="4"/>
  <c r="A580" i="4"/>
  <c r="P580" i="4"/>
  <c r="Q580" i="4"/>
  <c r="A579" i="4"/>
  <c r="P579" i="4"/>
  <c r="Q579" i="4"/>
  <c r="A578" i="4"/>
  <c r="P578" i="4"/>
  <c r="Q578" i="4"/>
  <c r="A577" i="4"/>
  <c r="P577" i="4"/>
  <c r="Q577" i="4"/>
  <c r="A576" i="4"/>
  <c r="P576" i="4"/>
  <c r="Q576" i="4"/>
  <c r="A575" i="4"/>
  <c r="P575" i="4"/>
  <c r="Q575" i="4"/>
  <c r="A574" i="4"/>
  <c r="P574" i="4"/>
  <c r="Q574" i="4"/>
  <c r="A573" i="4"/>
  <c r="P573" i="4"/>
  <c r="Q573" i="4"/>
  <c r="A572" i="4"/>
  <c r="P572" i="4"/>
  <c r="Q572" i="4"/>
  <c r="A571" i="4"/>
  <c r="P571" i="4"/>
  <c r="Q571" i="4"/>
  <c r="A570" i="4"/>
  <c r="P570" i="4"/>
  <c r="Q570" i="4"/>
  <c r="A569" i="4"/>
  <c r="P569" i="4"/>
  <c r="Q569" i="4"/>
  <c r="A568" i="4"/>
  <c r="P568" i="4"/>
  <c r="Q568" i="4"/>
  <c r="A567" i="4"/>
  <c r="P567" i="4"/>
  <c r="Q567" i="4"/>
  <c r="A566" i="4"/>
  <c r="P566" i="4"/>
  <c r="Q566" i="4"/>
  <c r="A565" i="4"/>
  <c r="P565" i="4"/>
  <c r="Q565" i="4"/>
  <c r="A564" i="4"/>
  <c r="P564" i="4"/>
  <c r="Q564" i="4"/>
  <c r="A563" i="4"/>
  <c r="P563" i="4"/>
  <c r="Q563" i="4"/>
  <c r="A562" i="4"/>
  <c r="P562" i="4"/>
  <c r="Q562" i="4"/>
  <c r="A561" i="4"/>
  <c r="P561" i="4"/>
  <c r="Q561" i="4"/>
  <c r="A560" i="4"/>
  <c r="P560" i="4"/>
  <c r="Q560" i="4"/>
  <c r="A559" i="4"/>
  <c r="P559" i="4"/>
  <c r="Q559" i="4"/>
  <c r="A558" i="4"/>
  <c r="P558" i="4"/>
  <c r="Q558" i="4"/>
  <c r="A557" i="4"/>
  <c r="P557" i="4"/>
  <c r="Q557" i="4"/>
  <c r="A556" i="4"/>
  <c r="P556" i="4"/>
  <c r="Q556" i="4"/>
  <c r="A555" i="4"/>
  <c r="P555" i="4"/>
  <c r="Q555" i="4"/>
  <c r="A554" i="4"/>
  <c r="P554" i="4"/>
  <c r="Q554" i="4"/>
  <c r="A553" i="4"/>
  <c r="P553" i="4"/>
  <c r="Q553" i="4"/>
  <c r="A552" i="4"/>
  <c r="P552" i="4"/>
  <c r="Q552" i="4"/>
  <c r="A551" i="4"/>
  <c r="P551" i="4"/>
  <c r="Q551" i="4"/>
  <c r="A550" i="4"/>
  <c r="P550" i="4"/>
  <c r="Q550" i="4"/>
  <c r="A549" i="4"/>
  <c r="P549" i="4"/>
  <c r="Q549" i="4"/>
  <c r="A548" i="4"/>
  <c r="P548" i="4"/>
  <c r="Q548" i="4"/>
  <c r="A547" i="4"/>
  <c r="P547" i="4"/>
  <c r="Q547" i="4"/>
  <c r="A546" i="4"/>
  <c r="P546" i="4"/>
  <c r="Q546" i="4"/>
  <c r="A545" i="4"/>
  <c r="P545" i="4"/>
  <c r="Q545" i="4"/>
  <c r="A544" i="4"/>
  <c r="P544" i="4"/>
  <c r="Q544" i="4"/>
  <c r="A543" i="4"/>
  <c r="P543" i="4"/>
  <c r="Q543" i="4"/>
  <c r="A542" i="4"/>
  <c r="P542" i="4"/>
  <c r="Q542" i="4"/>
  <c r="A541" i="4"/>
  <c r="P541" i="4"/>
  <c r="Q541" i="4"/>
  <c r="A540" i="4"/>
  <c r="P540" i="4"/>
  <c r="Q540" i="4"/>
  <c r="A539" i="4"/>
  <c r="P539" i="4"/>
  <c r="Q539" i="4"/>
  <c r="A538" i="4"/>
  <c r="P538" i="4"/>
  <c r="Q538" i="4"/>
  <c r="A537" i="4"/>
  <c r="P537" i="4"/>
  <c r="Q537" i="4"/>
  <c r="A536" i="4"/>
  <c r="P536" i="4"/>
  <c r="Q536" i="4"/>
  <c r="A535" i="4"/>
  <c r="P535" i="4"/>
  <c r="Q535" i="4"/>
  <c r="A534" i="4"/>
  <c r="P534" i="4"/>
  <c r="Q534" i="4"/>
  <c r="A533" i="4"/>
  <c r="P533" i="4"/>
  <c r="Q533" i="4"/>
  <c r="A532" i="4"/>
  <c r="P532" i="4"/>
  <c r="Q532" i="4"/>
  <c r="A531" i="4"/>
  <c r="P531" i="4"/>
  <c r="Q531" i="4"/>
  <c r="A530" i="4"/>
  <c r="P530" i="4"/>
  <c r="Q530" i="4"/>
  <c r="A529" i="4"/>
  <c r="P529" i="4"/>
  <c r="Q529" i="4"/>
  <c r="A528" i="4"/>
  <c r="P528" i="4"/>
  <c r="Q528" i="4"/>
  <c r="A527" i="4"/>
  <c r="P527" i="4"/>
  <c r="Q527" i="4"/>
  <c r="A526" i="4"/>
  <c r="P526" i="4"/>
  <c r="Q526" i="4"/>
  <c r="A525" i="4"/>
  <c r="P525" i="4"/>
  <c r="Q525" i="4"/>
  <c r="A524" i="4"/>
  <c r="P524" i="4"/>
  <c r="Q524" i="4"/>
  <c r="A523" i="4"/>
  <c r="P523" i="4"/>
  <c r="Q523" i="4"/>
  <c r="A522" i="4"/>
  <c r="P522" i="4"/>
  <c r="Q522" i="4"/>
  <c r="A521" i="4"/>
  <c r="P521" i="4"/>
  <c r="Q521" i="4"/>
  <c r="A520" i="4"/>
  <c r="P520" i="4"/>
  <c r="Q520" i="4"/>
  <c r="A519" i="4"/>
  <c r="P519" i="4"/>
  <c r="Q519" i="4"/>
  <c r="A518" i="4"/>
  <c r="P518" i="4"/>
  <c r="Q518" i="4"/>
  <c r="A517" i="4"/>
  <c r="P517" i="4"/>
  <c r="Q517" i="4"/>
  <c r="A516" i="4"/>
  <c r="P516" i="4"/>
  <c r="Q516" i="4"/>
  <c r="A515" i="4"/>
  <c r="P515" i="4"/>
  <c r="Q515" i="4"/>
  <c r="A514" i="4"/>
  <c r="P514" i="4"/>
  <c r="Q514" i="4"/>
  <c r="A513" i="4"/>
  <c r="P513" i="4"/>
  <c r="Q513" i="4"/>
  <c r="A512" i="4"/>
  <c r="P512" i="4"/>
  <c r="Q512" i="4"/>
  <c r="A511" i="4"/>
  <c r="P511" i="4"/>
  <c r="Q511" i="4"/>
  <c r="A510" i="4"/>
  <c r="P510" i="4"/>
  <c r="Q510" i="4"/>
  <c r="A509" i="4"/>
  <c r="P509" i="4"/>
  <c r="Q509" i="4"/>
  <c r="A508" i="4"/>
  <c r="P508" i="4"/>
  <c r="Q508" i="4"/>
  <c r="A507" i="4"/>
  <c r="P507" i="4"/>
  <c r="Q507" i="4"/>
  <c r="A506" i="4"/>
  <c r="P506" i="4"/>
  <c r="Q506" i="4"/>
  <c r="A505" i="4"/>
  <c r="P505" i="4"/>
  <c r="Q505" i="4"/>
  <c r="A504" i="4"/>
  <c r="P504" i="4"/>
  <c r="Q504" i="4"/>
  <c r="A503" i="4"/>
  <c r="P503" i="4"/>
  <c r="Q503" i="4"/>
  <c r="A502" i="4"/>
  <c r="P502" i="4"/>
  <c r="Q502" i="4"/>
  <c r="A501" i="4"/>
  <c r="P501" i="4"/>
  <c r="Q501" i="4"/>
  <c r="A500" i="4"/>
  <c r="P500" i="4"/>
  <c r="Q500" i="4"/>
  <c r="A499" i="4"/>
  <c r="P499" i="4"/>
  <c r="Q499" i="4"/>
  <c r="A498" i="4"/>
  <c r="P498" i="4"/>
  <c r="Q498" i="4"/>
  <c r="A497" i="4"/>
  <c r="P497" i="4"/>
  <c r="Q497" i="4"/>
  <c r="A496" i="4"/>
  <c r="P496" i="4"/>
  <c r="Q496" i="4"/>
  <c r="A495" i="4"/>
  <c r="P495" i="4"/>
  <c r="Q495" i="4"/>
  <c r="A494" i="4"/>
  <c r="P494" i="4"/>
  <c r="Q494" i="4"/>
  <c r="A493" i="4"/>
  <c r="P493" i="4"/>
  <c r="Q493" i="4"/>
  <c r="A492" i="4"/>
  <c r="P492" i="4"/>
  <c r="Q492" i="4"/>
  <c r="A491" i="4"/>
  <c r="P491" i="4"/>
  <c r="Q491" i="4"/>
  <c r="A490" i="4"/>
  <c r="P490" i="4"/>
  <c r="Q490" i="4"/>
  <c r="A489" i="4"/>
  <c r="P489" i="4"/>
  <c r="Q489" i="4"/>
  <c r="A488" i="4"/>
  <c r="P488" i="4"/>
  <c r="Q488" i="4"/>
  <c r="A487" i="4"/>
  <c r="P487" i="4"/>
  <c r="Q487" i="4"/>
  <c r="A486" i="4"/>
  <c r="P486" i="4"/>
  <c r="Q486" i="4"/>
  <c r="A485" i="4"/>
  <c r="P485" i="4"/>
  <c r="Q485" i="4"/>
  <c r="A484" i="4"/>
  <c r="P484" i="4"/>
  <c r="Q484" i="4"/>
  <c r="A483" i="4"/>
  <c r="P483" i="4"/>
  <c r="Q483" i="4"/>
  <c r="A482" i="4"/>
  <c r="P482" i="4"/>
  <c r="Q482" i="4"/>
  <c r="A481" i="4"/>
  <c r="P481" i="4"/>
  <c r="Q481" i="4"/>
  <c r="A480" i="4"/>
  <c r="P480" i="4"/>
  <c r="Q480" i="4"/>
  <c r="A479" i="4"/>
  <c r="P479" i="4"/>
  <c r="Q479" i="4"/>
  <c r="A478" i="4"/>
  <c r="P478" i="4"/>
  <c r="Q478" i="4"/>
  <c r="A477" i="4"/>
  <c r="P477" i="4"/>
  <c r="Q477" i="4"/>
  <c r="A476" i="4"/>
  <c r="P476" i="4"/>
  <c r="Q476" i="4"/>
  <c r="A475" i="4"/>
  <c r="P475" i="4"/>
  <c r="Q475" i="4"/>
  <c r="A474" i="4"/>
  <c r="P474" i="4"/>
  <c r="Q474" i="4"/>
  <c r="A473" i="4"/>
  <c r="P473" i="4"/>
  <c r="Q473" i="4"/>
  <c r="A472" i="4"/>
  <c r="P472" i="4"/>
  <c r="Q472" i="4"/>
  <c r="A471" i="4"/>
  <c r="P471" i="4"/>
  <c r="Q471" i="4"/>
  <c r="A470" i="4"/>
  <c r="P470" i="4"/>
  <c r="Q470" i="4"/>
  <c r="A469" i="4"/>
  <c r="P469" i="4"/>
  <c r="Q469" i="4"/>
  <c r="A468" i="4"/>
  <c r="P468" i="4"/>
  <c r="Q468" i="4"/>
  <c r="A467" i="4"/>
  <c r="P467" i="4"/>
  <c r="Q467" i="4"/>
  <c r="A466" i="4"/>
  <c r="P466" i="4"/>
  <c r="Q466" i="4"/>
  <c r="A465" i="4"/>
  <c r="P465" i="4"/>
  <c r="Q465" i="4"/>
  <c r="A464" i="4"/>
  <c r="P464" i="4"/>
  <c r="Q464" i="4"/>
  <c r="A463" i="4"/>
  <c r="P463" i="4"/>
  <c r="Q463" i="4"/>
  <c r="A462" i="4"/>
  <c r="P462" i="4"/>
  <c r="Q462" i="4"/>
  <c r="A461" i="4"/>
  <c r="P461" i="4"/>
  <c r="Q461" i="4"/>
  <c r="A460" i="4"/>
  <c r="P460" i="4"/>
  <c r="Q460" i="4"/>
  <c r="A459" i="4"/>
  <c r="P459" i="4"/>
  <c r="Q459" i="4"/>
  <c r="A458" i="4"/>
  <c r="P458" i="4"/>
  <c r="Q458" i="4"/>
  <c r="A457" i="4"/>
  <c r="P457" i="4"/>
  <c r="Q457" i="4"/>
  <c r="A456" i="4"/>
  <c r="P456" i="4"/>
  <c r="Q456" i="4"/>
  <c r="A455" i="4"/>
  <c r="P455" i="4"/>
  <c r="Q455" i="4"/>
  <c r="A454" i="4"/>
  <c r="P454" i="4"/>
  <c r="Q454" i="4"/>
  <c r="A453" i="4"/>
  <c r="P453" i="4"/>
  <c r="Q453" i="4"/>
  <c r="A452" i="4"/>
  <c r="P452" i="4"/>
  <c r="Q452" i="4"/>
  <c r="A451" i="4"/>
  <c r="P451" i="4"/>
  <c r="Q451" i="4"/>
  <c r="A450" i="4"/>
  <c r="P450" i="4"/>
  <c r="Q450" i="4"/>
  <c r="A449" i="4"/>
  <c r="P449" i="4"/>
  <c r="Q449" i="4"/>
  <c r="A448" i="4"/>
  <c r="P448" i="4"/>
  <c r="Q448" i="4"/>
  <c r="A447" i="4"/>
  <c r="P447" i="4"/>
  <c r="Q447" i="4"/>
  <c r="A446" i="4"/>
  <c r="P446" i="4"/>
  <c r="Q446" i="4"/>
  <c r="A445" i="4"/>
  <c r="P445" i="4"/>
  <c r="Q445" i="4"/>
  <c r="A444" i="4"/>
  <c r="P444" i="4"/>
  <c r="Q444" i="4"/>
  <c r="A443" i="4"/>
  <c r="P443" i="4"/>
  <c r="Q443" i="4"/>
  <c r="A442" i="4"/>
  <c r="P442" i="4"/>
  <c r="Q442" i="4"/>
  <c r="A441" i="4"/>
  <c r="P441" i="4"/>
  <c r="Q441" i="4"/>
  <c r="A440" i="4"/>
  <c r="P440" i="4"/>
  <c r="Q440" i="4"/>
  <c r="A439" i="4"/>
  <c r="P439" i="4"/>
  <c r="Q439" i="4"/>
  <c r="A438" i="4"/>
  <c r="P438" i="4"/>
  <c r="Q438" i="4"/>
  <c r="A437" i="4"/>
  <c r="P437" i="4"/>
  <c r="Q437" i="4"/>
  <c r="A436" i="4"/>
  <c r="P436" i="4"/>
  <c r="Q436" i="4"/>
  <c r="A435" i="4"/>
  <c r="P435" i="4"/>
  <c r="Q435" i="4"/>
  <c r="A434" i="4"/>
  <c r="F703" i="11"/>
  <c r="H703" i="11"/>
  <c r="I703" i="11"/>
  <c r="G703" i="11"/>
  <c r="J703" i="11"/>
  <c r="K703" i="11"/>
  <c r="N703" i="11"/>
  <c r="D703" i="11"/>
  <c r="P434" i="4"/>
  <c r="Q434" i="4"/>
  <c r="A433" i="4"/>
  <c r="P433" i="4"/>
  <c r="Q433" i="4"/>
  <c r="A432" i="4"/>
  <c r="P432" i="4"/>
  <c r="Q432" i="4"/>
  <c r="A431" i="4"/>
  <c r="P431" i="4"/>
  <c r="Q431" i="4"/>
  <c r="A430" i="4"/>
  <c r="P430" i="4"/>
  <c r="Q430" i="4"/>
  <c r="A429" i="4"/>
  <c r="P429" i="4"/>
  <c r="Q429" i="4"/>
  <c r="A428" i="4"/>
  <c r="P428" i="4"/>
  <c r="Q428" i="4"/>
  <c r="A427" i="4"/>
  <c r="P427" i="4"/>
  <c r="Q427" i="4"/>
  <c r="A426" i="4"/>
  <c r="P426" i="4"/>
  <c r="Q426" i="4"/>
  <c r="A425" i="4"/>
  <c r="P425" i="4"/>
  <c r="Q425" i="4"/>
  <c r="A424" i="4"/>
  <c r="P424" i="4"/>
  <c r="Q424" i="4"/>
  <c r="A423" i="4"/>
  <c r="P423" i="4"/>
  <c r="Q423" i="4"/>
  <c r="A422" i="4"/>
  <c r="P422" i="4"/>
  <c r="Q422" i="4"/>
  <c r="A421" i="4"/>
  <c r="P421" i="4"/>
  <c r="Q421" i="4"/>
  <c r="A420" i="4"/>
  <c r="P420" i="4"/>
  <c r="Q420" i="4"/>
  <c r="A419" i="4"/>
  <c r="P419" i="4"/>
  <c r="Q419" i="4"/>
  <c r="A418" i="4"/>
  <c r="P418" i="4"/>
  <c r="Q418" i="4"/>
  <c r="A417" i="4"/>
  <c r="P417" i="4"/>
  <c r="Q417" i="4"/>
  <c r="A416" i="4"/>
  <c r="P416" i="4"/>
  <c r="Q416" i="4"/>
  <c r="A415" i="4"/>
  <c r="P415" i="4"/>
  <c r="Q415" i="4"/>
  <c r="A414" i="4"/>
  <c r="P414" i="4"/>
  <c r="Q414" i="4"/>
  <c r="A413" i="4"/>
  <c r="P413" i="4"/>
  <c r="Q413" i="4"/>
  <c r="A412" i="4"/>
  <c r="P412" i="4"/>
  <c r="Q412" i="4"/>
  <c r="A411" i="4"/>
  <c r="P411" i="4"/>
  <c r="Q411" i="4"/>
  <c r="A410" i="4"/>
  <c r="P410" i="4"/>
  <c r="Q410" i="4"/>
  <c r="A409" i="4"/>
  <c r="P409" i="4"/>
  <c r="Q409" i="4"/>
  <c r="A408" i="4"/>
  <c r="P408" i="4"/>
  <c r="Q408" i="4"/>
  <c r="A407" i="4"/>
  <c r="P407" i="4"/>
  <c r="Q407" i="4"/>
  <c r="A406" i="4"/>
  <c r="P406" i="4"/>
  <c r="Q406" i="4"/>
  <c r="A405" i="4"/>
  <c r="P405" i="4"/>
  <c r="Q405" i="4"/>
  <c r="A404" i="4"/>
  <c r="P404" i="4"/>
  <c r="Q404" i="4"/>
  <c r="A403" i="4"/>
  <c r="P403" i="4"/>
  <c r="Q403" i="4"/>
  <c r="A402" i="4"/>
  <c r="P402" i="4"/>
  <c r="Q402" i="4"/>
  <c r="A401" i="4"/>
  <c r="P401" i="4"/>
  <c r="Q401" i="4"/>
  <c r="A400" i="4"/>
  <c r="P400" i="4"/>
  <c r="Q400" i="4"/>
  <c r="A399" i="4"/>
  <c r="P399" i="4"/>
  <c r="Q399" i="4"/>
  <c r="A398" i="4"/>
  <c r="P398" i="4"/>
  <c r="Q398" i="4"/>
  <c r="A397" i="4"/>
  <c r="P397" i="4"/>
  <c r="Q397" i="4"/>
  <c r="A396" i="4"/>
  <c r="P396" i="4"/>
  <c r="Q396" i="4"/>
  <c r="A395" i="4"/>
  <c r="P395" i="4"/>
  <c r="Q395" i="4"/>
  <c r="A394" i="4"/>
  <c r="P394" i="4"/>
  <c r="Q394" i="4"/>
  <c r="A393" i="4"/>
  <c r="P393" i="4"/>
  <c r="Q393" i="4"/>
  <c r="A392" i="4"/>
  <c r="P392" i="4"/>
  <c r="Q392" i="4"/>
  <c r="A391" i="4"/>
  <c r="P391" i="4"/>
  <c r="Q391" i="4"/>
  <c r="A390" i="4"/>
  <c r="P390" i="4"/>
  <c r="Q390" i="4"/>
  <c r="A389" i="4"/>
  <c r="P389" i="4"/>
  <c r="Q389" i="4"/>
  <c r="A388" i="4"/>
  <c r="P388" i="4"/>
  <c r="Q388" i="4"/>
  <c r="A387" i="4"/>
  <c r="P387" i="4"/>
  <c r="Q387" i="4"/>
  <c r="A386" i="4"/>
  <c r="P386" i="4"/>
  <c r="Q386" i="4"/>
  <c r="A385" i="4"/>
  <c r="P385" i="4"/>
  <c r="Q385" i="4"/>
  <c r="A384" i="4"/>
  <c r="P384" i="4"/>
  <c r="Q384" i="4"/>
  <c r="A383" i="4"/>
  <c r="P383" i="4"/>
  <c r="Q383" i="4"/>
  <c r="A382" i="4"/>
  <c r="P382" i="4"/>
  <c r="Q382" i="4"/>
  <c r="A381" i="4"/>
  <c r="P381" i="4"/>
  <c r="Q381" i="4"/>
  <c r="A380" i="4"/>
  <c r="P380" i="4"/>
  <c r="Q380" i="4"/>
  <c r="A379" i="4"/>
  <c r="P379" i="4"/>
  <c r="Q379" i="4"/>
  <c r="A378" i="4"/>
  <c r="P378" i="4"/>
  <c r="Q378" i="4"/>
  <c r="A377" i="4"/>
  <c r="P377" i="4"/>
  <c r="Q377" i="4"/>
  <c r="A376" i="4"/>
  <c r="P376" i="4"/>
  <c r="Q376" i="4"/>
  <c r="A375" i="4"/>
  <c r="P375" i="4"/>
  <c r="Q375" i="4"/>
  <c r="A374" i="4"/>
  <c r="P374" i="4"/>
  <c r="Q374" i="4"/>
  <c r="A373" i="4"/>
  <c r="P373" i="4"/>
  <c r="Q373" i="4"/>
  <c r="A372" i="4"/>
  <c r="P372" i="4"/>
  <c r="Q372" i="4"/>
  <c r="A371" i="4"/>
  <c r="P371" i="4"/>
  <c r="Q371" i="4"/>
  <c r="A370" i="4"/>
  <c r="P370" i="4"/>
  <c r="Q370" i="4"/>
  <c r="A369" i="4"/>
  <c r="P369" i="4"/>
  <c r="Q369" i="4"/>
  <c r="A368" i="4"/>
  <c r="P368" i="4"/>
  <c r="Q368" i="4"/>
  <c r="A367" i="4"/>
  <c r="P367" i="4"/>
  <c r="Q367" i="4"/>
  <c r="A366" i="4"/>
  <c r="P366" i="4"/>
  <c r="Q366" i="4"/>
  <c r="A365" i="4"/>
  <c r="P365" i="4"/>
  <c r="Q365" i="4"/>
  <c r="A364" i="4"/>
  <c r="P364" i="4"/>
  <c r="Q364" i="4"/>
  <c r="A363" i="4"/>
  <c r="P363" i="4"/>
  <c r="Q363" i="4"/>
  <c r="A362" i="4"/>
  <c r="P362" i="4"/>
  <c r="Q362" i="4"/>
  <c r="A361" i="4"/>
  <c r="P361" i="4"/>
  <c r="Q361" i="4"/>
  <c r="A360" i="4"/>
  <c r="P360" i="4"/>
  <c r="Q360" i="4"/>
  <c r="A359" i="4"/>
  <c r="P359" i="4"/>
  <c r="Q359" i="4"/>
  <c r="A358" i="4"/>
  <c r="P358" i="4"/>
  <c r="Q358" i="4"/>
  <c r="A357" i="4"/>
  <c r="P357" i="4"/>
  <c r="Q357" i="4"/>
  <c r="A356" i="4"/>
  <c r="P356" i="4"/>
  <c r="Q356" i="4"/>
  <c r="A355" i="4"/>
  <c r="P355" i="4"/>
  <c r="Q355" i="4"/>
  <c r="A354" i="4"/>
  <c r="P354" i="4"/>
  <c r="Q354" i="4"/>
  <c r="A353" i="4"/>
  <c r="P353" i="4"/>
  <c r="Q353" i="4"/>
  <c r="A352" i="4"/>
  <c r="P352" i="4"/>
  <c r="Q352" i="4"/>
  <c r="A351" i="4"/>
  <c r="P351" i="4"/>
  <c r="Q351" i="4"/>
  <c r="A350" i="4"/>
  <c r="P350" i="4"/>
  <c r="Q350" i="4"/>
  <c r="A349" i="4"/>
  <c r="P349" i="4"/>
  <c r="Q349" i="4"/>
  <c r="A348" i="4"/>
  <c r="P348" i="4"/>
  <c r="Q348" i="4"/>
  <c r="A347" i="4"/>
  <c r="P347" i="4"/>
  <c r="Q347" i="4"/>
  <c r="A346" i="4"/>
  <c r="P346" i="4"/>
  <c r="Q346" i="4"/>
  <c r="A345" i="4"/>
  <c r="P345" i="4"/>
  <c r="Q345" i="4"/>
  <c r="A344" i="4"/>
  <c r="P344" i="4"/>
  <c r="Q344" i="4"/>
  <c r="A343" i="4"/>
  <c r="P343" i="4"/>
  <c r="Q343" i="4"/>
  <c r="A342" i="4"/>
  <c r="P342" i="4"/>
  <c r="Q342" i="4"/>
  <c r="A341" i="4"/>
  <c r="P341" i="4"/>
  <c r="Q341" i="4"/>
  <c r="A340" i="4"/>
  <c r="P340" i="4"/>
  <c r="Q340" i="4"/>
  <c r="A339" i="4"/>
  <c r="P339" i="4"/>
  <c r="Q339" i="4"/>
  <c r="A338" i="4"/>
  <c r="P338" i="4"/>
  <c r="Q338" i="4"/>
  <c r="A337" i="4"/>
  <c r="P337" i="4"/>
  <c r="Q337" i="4"/>
  <c r="A336" i="4"/>
  <c r="P336" i="4"/>
  <c r="Q336" i="4"/>
  <c r="A335" i="4"/>
  <c r="P335" i="4"/>
  <c r="Q335" i="4"/>
  <c r="A334" i="4"/>
  <c r="P334" i="4"/>
  <c r="Q334" i="4"/>
  <c r="A333" i="4"/>
  <c r="P333" i="4"/>
  <c r="Q333" i="4"/>
  <c r="A332" i="4"/>
  <c r="P332" i="4"/>
  <c r="Q332" i="4"/>
  <c r="A331" i="4"/>
  <c r="P331" i="4"/>
  <c r="Q331" i="4"/>
  <c r="A330" i="4"/>
  <c r="P330" i="4"/>
  <c r="Q330" i="4"/>
  <c r="A329" i="4"/>
  <c r="P329" i="4"/>
  <c r="Q329" i="4"/>
  <c r="A328" i="4"/>
  <c r="P328" i="4"/>
  <c r="Q328" i="4"/>
  <c r="A327" i="4"/>
  <c r="P327" i="4"/>
  <c r="Q327" i="4"/>
  <c r="A326" i="4"/>
  <c r="P326" i="4"/>
  <c r="Q326" i="4"/>
  <c r="A325" i="4"/>
  <c r="P325" i="4"/>
  <c r="Q325" i="4"/>
  <c r="A324" i="4"/>
  <c r="P324" i="4"/>
  <c r="Q324" i="4"/>
  <c r="A323" i="4"/>
  <c r="P323" i="4"/>
  <c r="Q323" i="4"/>
  <c r="A322" i="4"/>
  <c r="P322" i="4"/>
  <c r="Q322" i="4"/>
  <c r="A321" i="4"/>
  <c r="P321" i="4"/>
  <c r="Q321" i="4"/>
  <c r="A320" i="4"/>
  <c r="P320" i="4"/>
  <c r="Q320" i="4"/>
  <c r="A319" i="4"/>
  <c r="P319" i="4"/>
  <c r="Q319" i="4"/>
  <c r="A318" i="4"/>
  <c r="P318" i="4"/>
  <c r="Q318" i="4"/>
  <c r="A317" i="4"/>
  <c r="P317" i="4"/>
  <c r="Q317" i="4"/>
  <c r="A316" i="4"/>
  <c r="P316" i="4"/>
  <c r="Q316" i="4"/>
  <c r="A315" i="4"/>
  <c r="P315" i="4"/>
  <c r="Q315" i="4"/>
  <c r="A314" i="4"/>
  <c r="P314" i="4"/>
  <c r="Q314" i="4"/>
  <c r="A313" i="4"/>
  <c r="P313" i="4"/>
  <c r="Q313" i="4"/>
  <c r="A312" i="4"/>
  <c r="P312" i="4"/>
  <c r="Q312" i="4"/>
  <c r="A311" i="4"/>
  <c r="P311" i="4"/>
  <c r="Q311" i="4"/>
  <c r="A310" i="4"/>
  <c r="P310" i="4"/>
  <c r="Q310" i="4"/>
  <c r="A309" i="4"/>
  <c r="P309" i="4"/>
  <c r="Q309" i="4"/>
  <c r="A308" i="4"/>
  <c r="P308" i="4"/>
  <c r="Q308" i="4"/>
  <c r="A307" i="4"/>
  <c r="P307" i="4"/>
  <c r="Q307" i="4"/>
  <c r="A306" i="4"/>
  <c r="P306" i="4"/>
  <c r="Q306" i="4"/>
  <c r="A305" i="4"/>
  <c r="P305" i="4"/>
  <c r="Q305" i="4"/>
  <c r="A304" i="4"/>
  <c r="P304" i="4"/>
  <c r="Q304" i="4"/>
  <c r="A303" i="4"/>
  <c r="P303" i="4"/>
  <c r="Q303" i="4"/>
  <c r="A302" i="4"/>
  <c r="P302" i="4"/>
  <c r="Q302" i="4"/>
  <c r="A301" i="4"/>
  <c r="P301" i="4"/>
  <c r="Q301" i="4"/>
  <c r="A300" i="4"/>
  <c r="P300" i="4"/>
  <c r="Q300" i="4"/>
  <c r="A299" i="4"/>
  <c r="P299" i="4"/>
  <c r="Q299" i="4"/>
  <c r="A298" i="4"/>
  <c r="P298" i="4"/>
  <c r="Q298" i="4"/>
  <c r="A297" i="4"/>
  <c r="P297" i="4"/>
  <c r="Q297" i="4"/>
  <c r="A296" i="4"/>
  <c r="P296" i="4"/>
  <c r="Q296" i="4"/>
  <c r="A295" i="4"/>
  <c r="P295" i="4"/>
  <c r="Q295" i="4"/>
  <c r="A294" i="4"/>
  <c r="P294" i="4"/>
  <c r="Q294" i="4"/>
  <c r="A293" i="4"/>
  <c r="P293" i="4"/>
  <c r="Q293" i="4"/>
  <c r="A292" i="4"/>
  <c r="P292" i="4"/>
  <c r="Q292" i="4"/>
  <c r="A291" i="4"/>
  <c r="P291" i="4"/>
  <c r="Q291" i="4"/>
  <c r="A290" i="4"/>
  <c r="P290" i="4"/>
  <c r="Q290" i="4"/>
  <c r="A289" i="4"/>
  <c r="P289" i="4"/>
  <c r="Q289" i="4"/>
  <c r="A288" i="4"/>
  <c r="P288" i="4"/>
  <c r="Q288" i="4"/>
  <c r="A287" i="4"/>
  <c r="P287" i="4"/>
  <c r="Q287" i="4"/>
  <c r="A286" i="4"/>
  <c r="P286" i="4"/>
  <c r="Q286" i="4"/>
  <c r="A285" i="4"/>
  <c r="P285" i="4"/>
  <c r="Q285" i="4"/>
  <c r="A284" i="4"/>
  <c r="P284" i="4"/>
  <c r="Q284" i="4"/>
  <c r="A283" i="4"/>
  <c r="P283" i="4"/>
  <c r="Q283" i="4"/>
  <c r="A282" i="4"/>
  <c r="P282" i="4"/>
  <c r="Q282" i="4"/>
  <c r="A281" i="4"/>
  <c r="P281" i="4"/>
  <c r="Q281" i="4"/>
  <c r="A280" i="4"/>
  <c r="P280" i="4"/>
  <c r="Q280" i="4"/>
  <c r="A279" i="4"/>
  <c r="P279" i="4"/>
  <c r="Q279" i="4"/>
  <c r="A278" i="4"/>
  <c r="P278" i="4"/>
  <c r="Q278" i="4"/>
  <c r="A277" i="4"/>
  <c r="P277" i="4"/>
  <c r="Q277" i="4"/>
  <c r="A276" i="4"/>
  <c r="P276" i="4"/>
  <c r="Q276" i="4"/>
  <c r="A275" i="4"/>
  <c r="P275" i="4"/>
  <c r="Q275" i="4"/>
  <c r="A274" i="4"/>
  <c r="P274" i="4"/>
  <c r="Q274" i="4"/>
  <c r="A273" i="4"/>
  <c r="P273" i="4"/>
  <c r="Q273" i="4"/>
  <c r="A272" i="4"/>
  <c r="P272" i="4"/>
  <c r="Q272" i="4"/>
  <c r="A271" i="4"/>
  <c r="P271" i="4"/>
  <c r="Q271" i="4"/>
  <c r="A270" i="4"/>
  <c r="P270" i="4"/>
  <c r="Q270" i="4"/>
  <c r="A269" i="4"/>
  <c r="P269" i="4"/>
  <c r="Q269" i="4"/>
  <c r="A268" i="4"/>
  <c r="P268" i="4"/>
  <c r="Q268" i="4"/>
  <c r="A267" i="4"/>
  <c r="P267" i="4"/>
  <c r="Q267" i="4"/>
  <c r="A266" i="4"/>
  <c r="P266" i="4"/>
  <c r="Q266" i="4"/>
  <c r="A265" i="4"/>
  <c r="P265" i="4"/>
  <c r="Q265" i="4"/>
  <c r="A264" i="4"/>
  <c r="P264" i="4"/>
  <c r="Q264" i="4"/>
  <c r="A263" i="4"/>
  <c r="P263" i="4"/>
  <c r="Q263" i="4"/>
  <c r="A262" i="4"/>
  <c r="P262" i="4"/>
  <c r="Q262" i="4"/>
  <c r="A261" i="4"/>
  <c r="P261" i="4"/>
  <c r="Q261" i="4"/>
  <c r="A260" i="4"/>
  <c r="P260" i="4"/>
  <c r="Q260" i="4"/>
  <c r="A259" i="4"/>
  <c r="P259" i="4"/>
  <c r="Q259" i="4"/>
  <c r="A258" i="4"/>
  <c r="P258" i="4"/>
  <c r="Q258" i="4"/>
  <c r="A257" i="4"/>
  <c r="P257" i="4"/>
  <c r="Q257" i="4"/>
  <c r="A256" i="4"/>
  <c r="P256" i="4"/>
  <c r="Q256" i="4"/>
  <c r="A255" i="4"/>
  <c r="P255" i="4"/>
  <c r="Q255" i="4"/>
  <c r="A254" i="4"/>
  <c r="P254" i="4"/>
  <c r="Q254" i="4"/>
  <c r="A253" i="4"/>
  <c r="P253" i="4"/>
  <c r="Q253" i="4"/>
  <c r="A252" i="4"/>
  <c r="P252" i="4"/>
  <c r="Q252" i="4"/>
  <c r="A251" i="4"/>
  <c r="P251" i="4"/>
  <c r="Q251" i="4"/>
  <c r="A250" i="4"/>
  <c r="P250" i="4"/>
  <c r="Q250" i="4"/>
  <c r="A249" i="4"/>
  <c r="P249" i="4"/>
  <c r="Q249" i="4"/>
  <c r="A248" i="4"/>
  <c r="P248" i="4"/>
  <c r="Q248" i="4"/>
  <c r="A247" i="4"/>
  <c r="P247" i="4"/>
  <c r="Q247" i="4"/>
  <c r="A246" i="4"/>
  <c r="P246" i="4"/>
  <c r="Q246" i="4"/>
  <c r="A245" i="4"/>
  <c r="P245" i="4"/>
  <c r="Q245" i="4"/>
  <c r="A244" i="4"/>
  <c r="P244" i="4"/>
  <c r="Q244" i="4"/>
  <c r="A243" i="4"/>
  <c r="P243" i="4"/>
  <c r="Q243" i="4"/>
  <c r="A242" i="4"/>
  <c r="P242" i="4"/>
  <c r="Q242" i="4"/>
  <c r="A241" i="4"/>
  <c r="P241" i="4"/>
  <c r="Q241" i="4"/>
  <c r="A240" i="4"/>
  <c r="P240" i="4"/>
  <c r="Q240" i="4"/>
  <c r="A239" i="4"/>
  <c r="P239" i="4"/>
  <c r="Q239" i="4"/>
  <c r="A238" i="4"/>
  <c r="P238" i="4"/>
  <c r="Q238" i="4"/>
  <c r="A237" i="4"/>
  <c r="P237" i="4"/>
  <c r="Q237" i="4"/>
  <c r="A236" i="4"/>
  <c r="P236" i="4"/>
  <c r="Q236" i="4"/>
  <c r="A235" i="4"/>
  <c r="P235" i="4"/>
  <c r="Q235" i="4"/>
  <c r="A234" i="4"/>
  <c r="P234" i="4"/>
  <c r="Q234" i="4"/>
  <c r="A233" i="4"/>
  <c r="P233" i="4"/>
  <c r="Q233" i="4"/>
  <c r="A232" i="4"/>
  <c r="P232" i="4"/>
  <c r="Q232" i="4"/>
  <c r="A231" i="4"/>
  <c r="P231" i="4"/>
  <c r="Q231" i="4"/>
  <c r="A230" i="4"/>
  <c r="P230" i="4"/>
  <c r="Q230" i="4"/>
  <c r="A229" i="4"/>
  <c r="P229" i="4"/>
  <c r="Q229" i="4"/>
  <c r="A228" i="4"/>
  <c r="P228" i="4"/>
  <c r="Q228" i="4"/>
  <c r="A227" i="4"/>
  <c r="P227" i="4"/>
  <c r="Q227" i="4"/>
  <c r="A226" i="4"/>
  <c r="P226" i="4"/>
  <c r="Q226" i="4"/>
  <c r="A225" i="4"/>
  <c r="P225" i="4"/>
  <c r="Q225" i="4"/>
  <c r="A224" i="4"/>
  <c r="P224" i="4"/>
  <c r="Q224" i="4"/>
  <c r="A223" i="4"/>
  <c r="P223" i="4"/>
  <c r="Q223" i="4"/>
  <c r="A222" i="4"/>
  <c r="P222" i="4"/>
  <c r="Q222" i="4"/>
  <c r="A221" i="4"/>
  <c r="P221" i="4"/>
  <c r="Q221" i="4"/>
  <c r="A220" i="4"/>
  <c r="P220" i="4"/>
  <c r="Q220" i="4"/>
  <c r="A219" i="4"/>
  <c r="P219" i="4"/>
  <c r="Q219" i="4"/>
  <c r="A218" i="4"/>
  <c r="P218" i="4"/>
  <c r="Q218" i="4"/>
  <c r="A217" i="4"/>
  <c r="P217" i="4"/>
  <c r="Q217" i="4"/>
  <c r="A216" i="4"/>
  <c r="P216" i="4"/>
  <c r="Q216" i="4"/>
  <c r="A215" i="4"/>
  <c r="P215" i="4"/>
  <c r="Q215" i="4"/>
  <c r="A214" i="4"/>
  <c r="P214" i="4"/>
  <c r="Q214" i="4"/>
  <c r="A213" i="4"/>
  <c r="P213" i="4"/>
  <c r="Q213" i="4"/>
  <c r="A212" i="4"/>
  <c r="P212" i="4"/>
  <c r="Q212" i="4"/>
  <c r="A211" i="4"/>
  <c r="P211" i="4"/>
  <c r="Q211" i="4"/>
  <c r="A210" i="4"/>
  <c r="P210" i="4"/>
  <c r="Q210" i="4"/>
  <c r="A209" i="4"/>
  <c r="P209" i="4"/>
  <c r="Q209" i="4"/>
  <c r="A208" i="4"/>
  <c r="P208" i="4"/>
  <c r="Q208" i="4"/>
  <c r="A207" i="4"/>
  <c r="P207" i="4"/>
  <c r="Q207" i="4"/>
  <c r="A206" i="4"/>
  <c r="P206" i="4"/>
  <c r="Q206" i="4"/>
  <c r="A205" i="4"/>
  <c r="P205" i="4"/>
  <c r="Q205" i="4"/>
  <c r="A204" i="4"/>
  <c r="P204" i="4"/>
  <c r="Q204" i="4"/>
  <c r="A203" i="4"/>
  <c r="P203" i="4"/>
  <c r="Q203" i="4"/>
  <c r="A202" i="4"/>
  <c r="P202" i="4"/>
  <c r="Q202" i="4"/>
  <c r="A201" i="4"/>
  <c r="P201" i="4"/>
  <c r="Q201" i="4"/>
  <c r="A200" i="4"/>
  <c r="P200" i="4"/>
  <c r="Q200" i="4"/>
  <c r="A199" i="4"/>
  <c r="P199" i="4"/>
  <c r="Q199" i="4"/>
  <c r="A198" i="4"/>
  <c r="P198" i="4"/>
  <c r="Q198" i="4"/>
  <c r="A197" i="4"/>
  <c r="P197" i="4"/>
  <c r="Q197" i="4"/>
  <c r="A196" i="4"/>
  <c r="P196" i="4"/>
  <c r="Q196" i="4"/>
  <c r="A195" i="4"/>
  <c r="P195" i="4"/>
  <c r="Q195" i="4"/>
  <c r="A194" i="4"/>
  <c r="P194" i="4"/>
  <c r="Q194" i="4"/>
  <c r="A193" i="4"/>
  <c r="P193" i="4"/>
  <c r="Q193" i="4"/>
  <c r="A192" i="4"/>
  <c r="P192" i="4"/>
  <c r="Q192" i="4"/>
  <c r="A191" i="4"/>
  <c r="P191" i="4"/>
  <c r="Q191" i="4"/>
  <c r="A190" i="4"/>
  <c r="P190" i="4"/>
  <c r="Q190" i="4"/>
  <c r="A189" i="4"/>
  <c r="P189" i="4"/>
  <c r="Q189" i="4"/>
  <c r="A188" i="4"/>
  <c r="P188" i="4"/>
  <c r="Q188" i="4"/>
  <c r="A187" i="4"/>
  <c r="P187" i="4"/>
  <c r="Q187" i="4"/>
  <c r="A186" i="4"/>
  <c r="P186" i="4"/>
  <c r="Q186" i="4"/>
  <c r="A185" i="4"/>
  <c r="P185" i="4"/>
  <c r="Q185" i="4"/>
  <c r="A184" i="4"/>
  <c r="P184" i="4"/>
  <c r="Q184" i="4"/>
  <c r="A183" i="4"/>
  <c r="P183" i="4"/>
  <c r="Q183" i="4"/>
  <c r="A182" i="4"/>
  <c r="P182" i="4"/>
  <c r="Q182" i="4"/>
  <c r="A181" i="4"/>
  <c r="P181" i="4"/>
  <c r="Q181" i="4"/>
  <c r="A180" i="4"/>
  <c r="P180" i="4"/>
  <c r="Q180" i="4"/>
  <c r="A179" i="4"/>
  <c r="P179" i="4"/>
  <c r="Q179" i="4"/>
  <c r="A178" i="4"/>
  <c r="P178" i="4"/>
  <c r="Q178" i="4"/>
  <c r="A177" i="4"/>
  <c r="P177" i="4"/>
  <c r="Q177" i="4"/>
  <c r="A176" i="4"/>
  <c r="P176" i="4"/>
  <c r="Q176" i="4"/>
  <c r="A175" i="4"/>
  <c r="P175" i="4"/>
  <c r="Q175" i="4"/>
  <c r="A174" i="4"/>
  <c r="P174" i="4"/>
  <c r="Q174" i="4"/>
  <c r="A173" i="4"/>
  <c r="P173" i="4"/>
  <c r="Q173" i="4"/>
  <c r="A172" i="4"/>
  <c r="P172" i="4"/>
  <c r="Q172" i="4"/>
  <c r="A171" i="4"/>
  <c r="P171" i="4"/>
  <c r="Q171" i="4"/>
  <c r="A170" i="4"/>
  <c r="P170" i="4"/>
  <c r="Q170" i="4"/>
  <c r="A169" i="4"/>
  <c r="P169" i="4"/>
  <c r="Q169" i="4"/>
  <c r="A168" i="4"/>
  <c r="P168" i="4"/>
  <c r="Q168" i="4"/>
  <c r="A167" i="4"/>
  <c r="P167" i="4"/>
  <c r="Q167" i="4"/>
  <c r="A166" i="4"/>
  <c r="P166" i="4"/>
  <c r="Q166" i="4"/>
  <c r="A165" i="4"/>
  <c r="P165" i="4"/>
  <c r="Q165" i="4"/>
  <c r="A164" i="4"/>
  <c r="P164" i="4"/>
  <c r="Q164" i="4"/>
  <c r="A163" i="4"/>
  <c r="P163" i="4"/>
  <c r="Q163" i="4"/>
  <c r="A162" i="4"/>
  <c r="P162" i="4"/>
  <c r="Q162" i="4"/>
  <c r="A161" i="4"/>
  <c r="P161" i="4"/>
  <c r="Q161" i="4"/>
  <c r="A160" i="4"/>
  <c r="P160" i="4"/>
  <c r="Q160" i="4"/>
  <c r="A159" i="4"/>
  <c r="P159" i="4"/>
  <c r="Q159" i="4"/>
  <c r="A158" i="4"/>
  <c r="P158" i="4"/>
  <c r="Q158" i="4"/>
  <c r="A157" i="4"/>
  <c r="P157" i="4"/>
  <c r="Q157" i="4"/>
  <c r="A156" i="4"/>
  <c r="P156" i="4"/>
  <c r="Q156" i="4"/>
  <c r="A155" i="4"/>
  <c r="P155" i="4"/>
  <c r="Q155" i="4"/>
  <c r="A154" i="4"/>
  <c r="P154" i="4"/>
  <c r="Q154" i="4"/>
  <c r="A153" i="4"/>
  <c r="P153" i="4"/>
  <c r="Q153" i="4"/>
  <c r="A152" i="4"/>
  <c r="P152" i="4"/>
  <c r="Q152" i="4"/>
  <c r="A151" i="4"/>
  <c r="P151" i="4"/>
  <c r="Q151" i="4"/>
  <c r="A150" i="4"/>
  <c r="P150" i="4"/>
  <c r="Q150" i="4"/>
  <c r="A149" i="4"/>
  <c r="P149" i="4"/>
  <c r="Q149" i="4"/>
  <c r="A148" i="4"/>
  <c r="P148" i="4"/>
  <c r="Q148" i="4"/>
  <c r="A147" i="4"/>
  <c r="P147" i="4"/>
  <c r="Q147" i="4"/>
  <c r="A146" i="4"/>
  <c r="P146" i="4"/>
  <c r="Q146" i="4"/>
  <c r="A145" i="4"/>
  <c r="P145" i="4"/>
  <c r="Q145" i="4"/>
  <c r="A144" i="4"/>
  <c r="P144" i="4"/>
  <c r="Q144" i="4"/>
  <c r="A143" i="4"/>
  <c r="P143" i="4"/>
  <c r="Q143" i="4"/>
  <c r="A142" i="4"/>
  <c r="P142" i="4"/>
  <c r="Q142" i="4"/>
  <c r="A141" i="4"/>
  <c r="P141" i="4"/>
  <c r="Q141" i="4"/>
  <c r="A140" i="4"/>
  <c r="P140" i="4"/>
  <c r="Q140" i="4"/>
  <c r="A139" i="4"/>
  <c r="P139" i="4"/>
  <c r="Q139" i="4"/>
  <c r="A138" i="4"/>
  <c r="P138" i="4"/>
  <c r="Q138" i="4"/>
  <c r="A137" i="4"/>
  <c r="P137" i="4"/>
  <c r="Q137" i="4"/>
  <c r="A136" i="4"/>
  <c r="P136" i="4"/>
  <c r="Q136" i="4"/>
  <c r="A135" i="4"/>
  <c r="P135" i="4"/>
  <c r="Q135" i="4"/>
  <c r="A134" i="4"/>
  <c r="P134" i="4"/>
  <c r="Q134" i="4"/>
  <c r="A133" i="4"/>
  <c r="P133" i="4"/>
  <c r="Q133" i="4"/>
  <c r="A132" i="4"/>
  <c r="P132" i="4"/>
  <c r="Q132" i="4"/>
  <c r="A131" i="4"/>
  <c r="P131" i="4"/>
  <c r="Q131" i="4"/>
  <c r="A130" i="4"/>
  <c r="P130" i="4"/>
  <c r="Q130" i="4"/>
  <c r="A129" i="4"/>
  <c r="P129" i="4"/>
  <c r="Q129" i="4"/>
  <c r="A128" i="4"/>
  <c r="P128" i="4"/>
  <c r="Q128" i="4"/>
  <c r="A127" i="4"/>
  <c r="P127" i="4"/>
  <c r="Q127" i="4"/>
  <c r="A126" i="4"/>
  <c r="P126" i="4"/>
  <c r="Q126" i="4"/>
  <c r="A125" i="4"/>
  <c r="P125" i="4"/>
  <c r="Q125" i="4"/>
  <c r="A124" i="4"/>
  <c r="P124" i="4"/>
  <c r="Q124" i="4"/>
  <c r="A123" i="4"/>
  <c r="P123" i="4"/>
  <c r="Q123" i="4"/>
  <c r="A122" i="4"/>
  <c r="P122" i="4"/>
  <c r="Q122" i="4"/>
  <c r="A121" i="4"/>
  <c r="P121" i="4"/>
  <c r="Q121" i="4"/>
  <c r="A120" i="4"/>
  <c r="P120" i="4"/>
  <c r="Q120" i="4"/>
  <c r="A119" i="4"/>
  <c r="P119" i="4"/>
  <c r="Q119" i="4"/>
  <c r="A118" i="4"/>
  <c r="P118" i="4"/>
  <c r="Q118" i="4"/>
  <c r="A117" i="4"/>
  <c r="P117" i="4"/>
  <c r="Q117" i="4"/>
  <c r="A116" i="4"/>
  <c r="P116" i="4"/>
  <c r="Q116" i="4"/>
  <c r="A115" i="4"/>
  <c r="P115" i="4"/>
  <c r="Q115" i="4"/>
  <c r="A114" i="4"/>
  <c r="P114" i="4"/>
  <c r="Q114" i="4"/>
  <c r="A113" i="4"/>
  <c r="P113" i="4"/>
  <c r="Q113" i="4"/>
  <c r="A112" i="4"/>
  <c r="P112" i="4"/>
  <c r="Q112" i="4"/>
  <c r="A111" i="4"/>
  <c r="P111" i="4"/>
  <c r="Q111" i="4"/>
  <c r="A110" i="4"/>
  <c r="P110" i="4"/>
  <c r="Q110" i="4"/>
  <c r="A109" i="4"/>
  <c r="P109" i="4"/>
  <c r="Q109" i="4"/>
  <c r="A108" i="4"/>
  <c r="P108" i="4"/>
  <c r="Q108" i="4"/>
  <c r="A107" i="4"/>
  <c r="P107" i="4"/>
  <c r="Q107" i="4"/>
  <c r="A106" i="4"/>
  <c r="P106" i="4"/>
  <c r="Q106" i="4"/>
  <c r="A105" i="4"/>
  <c r="P105" i="4"/>
  <c r="Q105" i="4"/>
  <c r="A104" i="4"/>
  <c r="P104" i="4"/>
  <c r="Q104" i="4"/>
  <c r="A103" i="4"/>
  <c r="P103" i="4"/>
  <c r="Q103" i="4"/>
  <c r="A102" i="4"/>
  <c r="P102" i="4"/>
  <c r="Q102" i="4"/>
  <c r="A101" i="4"/>
  <c r="P101" i="4"/>
  <c r="Q101" i="4"/>
  <c r="A100" i="4"/>
  <c r="P100" i="4"/>
  <c r="Q100" i="4"/>
  <c r="A99" i="4"/>
  <c r="P99" i="4"/>
  <c r="Q99" i="4"/>
  <c r="A98" i="4"/>
  <c r="P98" i="4"/>
  <c r="Q98" i="4"/>
  <c r="A97" i="4"/>
  <c r="P97" i="4"/>
  <c r="Q97" i="4"/>
  <c r="A96" i="4"/>
  <c r="P96" i="4"/>
  <c r="Q96" i="4"/>
  <c r="A95" i="4"/>
  <c r="P95" i="4"/>
  <c r="Q95" i="4"/>
  <c r="A94" i="4"/>
  <c r="P94" i="4"/>
  <c r="Q94" i="4"/>
  <c r="A93" i="4"/>
  <c r="P93" i="4"/>
  <c r="Q93" i="4"/>
  <c r="A92" i="4"/>
  <c r="P92" i="4"/>
  <c r="Q92" i="4"/>
  <c r="A91" i="4"/>
  <c r="P91" i="4"/>
  <c r="Q91" i="4"/>
  <c r="A90" i="4"/>
  <c r="P90" i="4"/>
  <c r="Q90" i="4"/>
  <c r="A89" i="4"/>
  <c r="P89" i="4"/>
  <c r="Q89" i="4"/>
  <c r="A88" i="4"/>
  <c r="P88" i="4"/>
  <c r="Q88" i="4"/>
  <c r="A87" i="4"/>
  <c r="P87" i="4"/>
  <c r="Q87" i="4"/>
  <c r="A86" i="4"/>
  <c r="P86" i="4"/>
  <c r="Q86" i="4"/>
  <c r="A85" i="4"/>
  <c r="P85" i="4"/>
  <c r="Q85" i="4"/>
  <c r="A84" i="4"/>
  <c r="P84" i="4"/>
  <c r="Q84" i="4"/>
  <c r="A83" i="4"/>
  <c r="P83" i="4"/>
  <c r="Q83" i="4"/>
  <c r="A82" i="4"/>
  <c r="P82" i="4"/>
  <c r="Q82" i="4"/>
  <c r="A81" i="4"/>
  <c r="P81" i="4"/>
  <c r="Q81" i="4"/>
  <c r="A80" i="4"/>
  <c r="P80" i="4"/>
  <c r="Q80" i="4"/>
  <c r="A79" i="4"/>
  <c r="P79" i="4"/>
  <c r="Q79" i="4"/>
  <c r="A78" i="4"/>
  <c r="P78" i="4"/>
  <c r="Q78" i="4"/>
  <c r="A77" i="4"/>
  <c r="P77" i="4"/>
  <c r="Q77" i="4"/>
  <c r="A76" i="4"/>
  <c r="P76" i="4"/>
  <c r="Q76" i="4"/>
  <c r="A75" i="4"/>
  <c r="P75" i="4"/>
  <c r="Q75" i="4"/>
  <c r="A74" i="4"/>
  <c r="P74" i="4"/>
  <c r="Q74" i="4"/>
  <c r="A73" i="4"/>
  <c r="P73" i="4"/>
  <c r="Q73" i="4"/>
  <c r="A72" i="4"/>
  <c r="P72" i="4"/>
  <c r="Q72" i="4"/>
  <c r="A71" i="4"/>
  <c r="P71" i="4"/>
  <c r="Q71" i="4"/>
  <c r="A70" i="4"/>
  <c r="P70" i="4"/>
  <c r="Q70" i="4"/>
  <c r="A69" i="4"/>
  <c r="P69" i="4"/>
  <c r="Q69" i="4"/>
  <c r="A68" i="4"/>
  <c r="P68" i="4"/>
  <c r="Q68" i="4"/>
  <c r="A67" i="4"/>
  <c r="P67" i="4"/>
  <c r="Q67" i="4"/>
  <c r="A66" i="4"/>
  <c r="P66" i="4"/>
  <c r="Q66" i="4"/>
  <c r="A65" i="4"/>
  <c r="P65" i="4"/>
  <c r="Q65" i="4"/>
  <c r="A64" i="4"/>
  <c r="P64" i="4"/>
  <c r="Q64" i="4"/>
  <c r="A63" i="4"/>
  <c r="P63" i="4"/>
  <c r="Q63" i="4"/>
  <c r="A62" i="4"/>
  <c r="P62" i="4"/>
  <c r="Q62" i="4"/>
  <c r="A61" i="4"/>
  <c r="P61" i="4"/>
  <c r="Q61" i="4"/>
  <c r="A60" i="4"/>
  <c r="P60" i="4"/>
  <c r="Q60" i="4"/>
  <c r="A59" i="4"/>
  <c r="P59" i="4"/>
  <c r="Q59" i="4"/>
  <c r="A58" i="4"/>
  <c r="P58" i="4"/>
  <c r="Q58" i="4"/>
  <c r="A57" i="4"/>
  <c r="P57" i="4"/>
  <c r="Q57" i="4"/>
  <c r="A56" i="4"/>
  <c r="P56" i="4"/>
  <c r="Q56" i="4"/>
  <c r="A55" i="4"/>
  <c r="P55" i="4"/>
  <c r="Q55" i="4"/>
  <c r="A54" i="4"/>
  <c r="P54" i="4"/>
  <c r="Q54" i="4"/>
  <c r="A53" i="4"/>
  <c r="P53" i="4"/>
  <c r="Q53" i="4"/>
  <c r="A52" i="4"/>
  <c r="P52" i="4"/>
  <c r="Q52" i="4"/>
  <c r="A51" i="4"/>
  <c r="P51" i="4"/>
  <c r="Q51" i="4"/>
  <c r="A50" i="4"/>
  <c r="P50" i="4"/>
  <c r="Q50" i="4"/>
  <c r="A49" i="4"/>
  <c r="P49" i="4"/>
  <c r="Q49" i="4"/>
  <c r="A48" i="4"/>
  <c r="P48" i="4"/>
  <c r="Q48" i="4"/>
  <c r="A47" i="4"/>
  <c r="P47" i="4"/>
  <c r="Q47" i="4"/>
  <c r="A46" i="4"/>
  <c r="P46" i="4"/>
  <c r="Q46" i="4"/>
  <c r="A45" i="4"/>
  <c r="P45" i="4"/>
  <c r="Q45" i="4"/>
  <c r="A44" i="4"/>
  <c r="P44" i="4"/>
  <c r="Q44" i="4"/>
  <c r="A43" i="4"/>
  <c r="P43" i="4"/>
  <c r="Q43" i="4"/>
  <c r="A42" i="4"/>
  <c r="P42" i="4"/>
  <c r="Q42" i="4"/>
  <c r="A41" i="4"/>
  <c r="P41" i="4"/>
  <c r="Q41" i="4"/>
  <c r="A40" i="4"/>
  <c r="P40" i="4"/>
  <c r="Q40" i="4"/>
  <c r="A39" i="4"/>
  <c r="P39" i="4"/>
  <c r="Q39" i="4"/>
  <c r="A38" i="4"/>
  <c r="P38" i="4"/>
  <c r="Q38" i="4"/>
  <c r="A37" i="4"/>
  <c r="P37" i="4"/>
  <c r="Q37" i="4"/>
  <c r="A36" i="4"/>
  <c r="P36" i="4"/>
  <c r="Q36" i="4"/>
  <c r="A35" i="4"/>
  <c r="P35" i="4"/>
  <c r="Q35" i="4"/>
  <c r="A34" i="4"/>
  <c r="P34" i="4"/>
  <c r="Q34" i="4"/>
  <c r="A33" i="4"/>
  <c r="P33" i="4"/>
  <c r="Q33" i="4"/>
  <c r="A32" i="4"/>
  <c r="P32" i="4"/>
  <c r="Q32" i="4"/>
  <c r="A31" i="4"/>
  <c r="P31" i="4"/>
  <c r="Q31" i="4"/>
  <c r="A30" i="4"/>
  <c r="P30" i="4"/>
  <c r="Q30" i="4"/>
  <c r="A29" i="4"/>
  <c r="P29" i="4"/>
  <c r="Q29" i="4"/>
  <c r="A28" i="4"/>
  <c r="P28" i="4"/>
  <c r="Q28" i="4"/>
  <c r="A27" i="4"/>
  <c r="P27" i="4"/>
  <c r="Q27" i="4"/>
  <c r="A26" i="4"/>
  <c r="P26" i="4"/>
  <c r="Q26" i="4"/>
  <c r="A25" i="4"/>
  <c r="P25" i="4"/>
  <c r="Q25" i="4"/>
  <c r="A24" i="4"/>
  <c r="P24" i="4"/>
  <c r="Q24" i="4"/>
  <c r="A23" i="4"/>
  <c r="P23" i="4"/>
  <c r="Q23" i="4"/>
  <c r="A22" i="4"/>
  <c r="P22" i="4"/>
  <c r="Q22" i="4"/>
  <c r="A21" i="4"/>
  <c r="P21" i="4"/>
  <c r="Q21" i="4"/>
  <c r="A20" i="4"/>
  <c r="P20" i="4"/>
  <c r="Q20" i="4"/>
  <c r="A19" i="4"/>
  <c r="P19" i="4"/>
  <c r="Q19" i="4"/>
  <c r="A18" i="4"/>
  <c r="P18" i="4"/>
  <c r="Q18" i="4"/>
  <c r="A17" i="4"/>
  <c r="P17" i="4"/>
  <c r="Q17" i="4"/>
  <c r="A16" i="4"/>
  <c r="P16" i="4"/>
  <c r="Q16" i="4"/>
  <c r="A15" i="4"/>
  <c r="P15" i="4"/>
  <c r="Q15" i="4"/>
  <c r="A14" i="4"/>
  <c r="P14" i="4"/>
  <c r="Q14" i="4"/>
  <c r="A13" i="4"/>
  <c r="P13" i="4"/>
  <c r="Q13" i="4"/>
  <c r="A12" i="4"/>
  <c r="P12" i="4"/>
  <c r="Q12" i="4"/>
  <c r="A11" i="4"/>
  <c r="P11" i="4"/>
  <c r="Q11" i="4"/>
  <c r="A10" i="4"/>
  <c r="P10" i="4"/>
  <c r="Q10" i="4"/>
  <c r="A9" i="4"/>
  <c r="P9" i="4"/>
  <c r="Q9" i="4"/>
  <c r="A8" i="4"/>
  <c r="P8" i="4"/>
  <c r="Q8" i="4"/>
  <c r="A7" i="4"/>
  <c r="P7" i="4"/>
  <c r="Q7" i="4"/>
  <c r="A6" i="4"/>
  <c r="P6" i="4"/>
  <c r="Q6" i="4"/>
  <c r="A5" i="4"/>
  <c r="P5" i="4"/>
  <c r="Q5" i="4"/>
  <c r="A4" i="4"/>
  <c r="P4" i="4"/>
  <c r="Q4" i="4"/>
  <c r="A3" i="4"/>
  <c r="P3" i="4"/>
  <c r="Q3" i="4"/>
  <c r="A2" i="4"/>
  <c r="P2" i="4"/>
  <c r="Q2" i="4"/>
  <c r="E726" i="11"/>
  <c r="L726" i="11"/>
  <c r="E725" i="11"/>
  <c r="L725" i="11"/>
  <c r="E724" i="11"/>
  <c r="L724" i="11"/>
  <c r="E723" i="11"/>
  <c r="L723" i="11"/>
  <c r="E722" i="11"/>
  <c r="L722" i="11"/>
  <c r="E721" i="11"/>
  <c r="L721" i="11"/>
  <c r="E720" i="11"/>
  <c r="L720" i="11"/>
  <c r="E719" i="11"/>
  <c r="L719" i="11"/>
  <c r="E718" i="11"/>
  <c r="L718" i="11"/>
  <c r="E717" i="11"/>
  <c r="L717" i="11"/>
  <c r="E716" i="11"/>
  <c r="L716" i="11"/>
  <c r="E715" i="11"/>
  <c r="L715" i="11"/>
  <c r="E714" i="11"/>
  <c r="L714" i="11"/>
  <c r="E713" i="11"/>
  <c r="L713" i="11"/>
  <c r="E712" i="11"/>
  <c r="L712" i="11"/>
  <c r="E711" i="11"/>
  <c r="L711" i="11"/>
  <c r="E710" i="11"/>
  <c r="L710" i="11"/>
  <c r="E709" i="11"/>
  <c r="L709" i="11"/>
  <c r="E708" i="11"/>
  <c r="L708" i="11"/>
  <c r="E707" i="11"/>
  <c r="L707" i="11"/>
  <c r="E706" i="11"/>
  <c r="L706" i="11"/>
  <c r="E705" i="11"/>
  <c r="L705" i="11"/>
  <c r="E704" i="11"/>
  <c r="L704" i="11"/>
  <c r="E703" i="11"/>
  <c r="L703" i="11"/>
  <c r="A702" i="11"/>
  <c r="A701" i="11"/>
  <c r="A700" i="11"/>
  <c r="A699" i="11"/>
  <c r="A698" i="11"/>
  <c r="A697" i="11"/>
  <c r="A696" i="11"/>
  <c r="A695" i="11"/>
  <c r="A694" i="11"/>
  <c r="A693" i="11"/>
  <c r="A692" i="11"/>
  <c r="A691" i="11"/>
  <c r="A690" i="11"/>
  <c r="A689" i="11"/>
  <c r="A688" i="11"/>
  <c r="A687" i="11"/>
  <c r="A686" i="11"/>
  <c r="A685" i="11"/>
  <c r="A684" i="11"/>
  <c r="A683" i="11"/>
  <c r="A682" i="11"/>
  <c r="A681" i="11"/>
  <c r="A680" i="11"/>
  <c r="A679" i="11"/>
  <c r="A678" i="11"/>
  <c r="A677" i="11"/>
  <c r="A676" i="11"/>
  <c r="A675" i="11"/>
  <c r="A674" i="11"/>
  <c r="A673" i="11"/>
  <c r="A672" i="11"/>
  <c r="A671" i="11"/>
  <c r="A670" i="11"/>
  <c r="A669" i="11"/>
  <c r="A668" i="11"/>
  <c r="A667" i="11"/>
  <c r="A666" i="11"/>
  <c r="A665" i="11"/>
  <c r="A664" i="11"/>
  <c r="A663" i="11"/>
  <c r="A662" i="11"/>
  <c r="A661" i="11"/>
  <c r="A660" i="11"/>
  <c r="A659" i="11"/>
  <c r="A658" i="11"/>
  <c r="A657" i="11"/>
  <c r="A656" i="11"/>
  <c r="A655" i="11"/>
  <c r="A654" i="11"/>
  <c r="A653" i="11"/>
  <c r="A652" i="11"/>
  <c r="A651" i="11"/>
  <c r="A650" i="11"/>
  <c r="A649" i="11"/>
  <c r="A648" i="11"/>
  <c r="A647" i="11"/>
  <c r="A646" i="11"/>
  <c r="A645" i="11"/>
  <c r="A644" i="11"/>
  <c r="A643" i="11"/>
  <c r="A642" i="11"/>
  <c r="A641" i="11"/>
  <c r="A640" i="11"/>
  <c r="A639" i="11"/>
  <c r="A638" i="11"/>
  <c r="A637" i="11"/>
  <c r="A636" i="11"/>
  <c r="A635" i="11"/>
  <c r="A634" i="11"/>
  <c r="A633" i="11"/>
  <c r="A632" i="11"/>
  <c r="A631" i="11"/>
  <c r="A630" i="11"/>
  <c r="A629" i="11"/>
  <c r="A628" i="11"/>
  <c r="A627" i="11"/>
  <c r="A626" i="11"/>
  <c r="A625" i="11"/>
  <c r="A624" i="11"/>
  <c r="A623" i="11"/>
  <c r="A622" i="11"/>
  <c r="A621" i="11"/>
  <c r="A620" i="11"/>
  <c r="A619" i="11"/>
  <c r="A618" i="11"/>
  <c r="A617" i="11"/>
  <c r="A616" i="11"/>
  <c r="A615" i="11"/>
  <c r="A614" i="11"/>
  <c r="A613" i="11"/>
  <c r="A612" i="11"/>
  <c r="A611" i="11"/>
  <c r="A610" i="11"/>
  <c r="A609" i="11"/>
  <c r="A608" i="11"/>
  <c r="A607" i="11"/>
  <c r="A606" i="11"/>
  <c r="A605" i="11"/>
  <c r="A604" i="11"/>
  <c r="A603" i="11"/>
  <c r="A602" i="11"/>
  <c r="A601" i="11"/>
  <c r="A600" i="11"/>
  <c r="A599" i="11"/>
  <c r="A598" i="11"/>
  <c r="A597" i="11"/>
  <c r="A596" i="11"/>
  <c r="A595" i="11"/>
  <c r="A594" i="11"/>
  <c r="A593" i="11"/>
  <c r="A592" i="11"/>
  <c r="A591" i="11"/>
  <c r="A590" i="11"/>
  <c r="A589" i="11"/>
  <c r="A588" i="11"/>
  <c r="A587" i="11"/>
  <c r="A586" i="11"/>
  <c r="A585" i="11"/>
  <c r="A584" i="11"/>
  <c r="A583" i="11"/>
  <c r="A582" i="11"/>
  <c r="A581" i="11"/>
  <c r="A580" i="11"/>
  <c r="A579" i="11"/>
  <c r="A578" i="11"/>
  <c r="A577" i="11"/>
  <c r="A576" i="11"/>
  <c r="A575" i="11"/>
  <c r="A574" i="11"/>
  <c r="A573" i="11"/>
  <c r="A572" i="11"/>
  <c r="A571" i="11"/>
  <c r="A570" i="11"/>
  <c r="A569" i="11"/>
  <c r="A568" i="11"/>
  <c r="A567" i="11"/>
  <c r="A566" i="11"/>
  <c r="A565" i="11"/>
  <c r="A564" i="11"/>
  <c r="A563" i="11"/>
  <c r="A562" i="11"/>
  <c r="A561" i="11"/>
  <c r="A560" i="11"/>
  <c r="A559" i="11"/>
  <c r="A558" i="11"/>
  <c r="A557" i="11"/>
  <c r="A556" i="11"/>
  <c r="A555" i="11"/>
  <c r="A554" i="11"/>
  <c r="A553" i="11"/>
  <c r="A552" i="11"/>
  <c r="A551" i="11"/>
  <c r="A550" i="11"/>
  <c r="A549" i="11"/>
  <c r="A548" i="11"/>
  <c r="A547" i="11"/>
  <c r="A546" i="11"/>
  <c r="A545" i="11"/>
  <c r="A544" i="11"/>
  <c r="A543" i="11"/>
  <c r="A542" i="11"/>
  <c r="A541" i="11"/>
  <c r="A540" i="11"/>
  <c r="A539" i="11"/>
  <c r="A538" i="11"/>
  <c r="A537" i="11"/>
  <c r="A536" i="11"/>
  <c r="A535" i="11"/>
  <c r="A534" i="11"/>
  <c r="A533" i="11"/>
  <c r="A532" i="11"/>
  <c r="A531" i="11"/>
  <c r="A530" i="11"/>
  <c r="A529" i="11"/>
  <c r="A528" i="11"/>
  <c r="A527" i="11"/>
  <c r="A526" i="11"/>
  <c r="A525" i="11"/>
  <c r="A524" i="11"/>
  <c r="A523" i="11"/>
  <c r="A522" i="11"/>
  <c r="A521" i="11"/>
  <c r="A520" i="11"/>
  <c r="A519" i="11"/>
  <c r="A518" i="11"/>
  <c r="A517" i="11"/>
  <c r="A516" i="11"/>
  <c r="A515" i="11"/>
  <c r="A514" i="11"/>
  <c r="A513" i="11"/>
  <c r="A512" i="11"/>
  <c r="A511" i="11"/>
  <c r="A510" i="11"/>
  <c r="A509" i="11"/>
  <c r="A508" i="11"/>
  <c r="A507" i="11"/>
  <c r="A506" i="11"/>
  <c r="A505" i="11"/>
  <c r="A504" i="11"/>
  <c r="A503" i="11"/>
  <c r="A502" i="11"/>
  <c r="A501" i="11"/>
  <c r="A500" i="11"/>
  <c r="A499" i="11"/>
  <c r="A498" i="11"/>
  <c r="A497" i="11"/>
  <c r="A496" i="11"/>
  <c r="A495" i="11"/>
  <c r="A494" i="11"/>
  <c r="A493" i="11"/>
  <c r="A492" i="11"/>
  <c r="A491" i="11"/>
  <c r="A490" i="11"/>
  <c r="A489" i="11"/>
  <c r="A488" i="11"/>
  <c r="A487" i="11"/>
  <c r="A486" i="11"/>
  <c r="A485" i="11"/>
  <c r="A484" i="11"/>
  <c r="A483" i="11"/>
  <c r="A482" i="11"/>
  <c r="A481" i="11"/>
  <c r="A480" i="11"/>
  <c r="A479" i="11"/>
  <c r="A478" i="11"/>
  <c r="A477" i="11"/>
  <c r="A476" i="11"/>
  <c r="A475" i="11"/>
  <c r="A474" i="11"/>
  <c r="A473" i="11"/>
  <c r="A472" i="11"/>
  <c r="A471" i="11"/>
  <c r="A470" i="11"/>
  <c r="A469" i="11"/>
  <c r="A468" i="11"/>
  <c r="A467" i="11"/>
  <c r="A466" i="11"/>
  <c r="A465" i="11"/>
  <c r="A464" i="11"/>
  <c r="A463" i="11"/>
  <c r="A462" i="11"/>
  <c r="A461" i="11"/>
  <c r="A460" i="11"/>
  <c r="A459" i="11"/>
  <c r="A458" i="11"/>
  <c r="A457" i="11"/>
  <c r="A456" i="11"/>
  <c r="A455" i="11"/>
  <c r="A454" i="11"/>
  <c r="A453" i="11"/>
  <c r="A452" i="11"/>
  <c r="A451" i="11"/>
  <c r="A450" i="11"/>
  <c r="A449" i="11"/>
  <c r="A448" i="11"/>
  <c r="A447" i="11"/>
  <c r="A446" i="11"/>
  <c r="A445" i="11"/>
  <c r="A444" i="11"/>
  <c r="A443" i="11"/>
  <c r="A442" i="11"/>
  <c r="A441" i="11"/>
  <c r="A440" i="11"/>
  <c r="A439" i="11"/>
  <c r="A438" i="11"/>
  <c r="A437" i="11"/>
  <c r="A436" i="11"/>
  <c r="A435" i="11"/>
  <c r="A434" i="11"/>
  <c r="A433" i="11"/>
  <c r="A432" i="11"/>
  <c r="A431" i="11"/>
  <c r="A430" i="11"/>
  <c r="A429" i="11"/>
  <c r="A428" i="11"/>
  <c r="A427" i="11"/>
  <c r="A426" i="11"/>
  <c r="A425" i="11"/>
  <c r="A424" i="11"/>
  <c r="A423" i="11"/>
  <c r="A422" i="11"/>
  <c r="A421" i="11"/>
  <c r="A420" i="11"/>
  <c r="A419" i="11"/>
  <c r="A418" i="11"/>
  <c r="A417" i="11"/>
  <c r="A416" i="11"/>
  <c r="A415" i="11"/>
  <c r="A414" i="11"/>
  <c r="A413" i="11"/>
  <c r="A412" i="11"/>
  <c r="A411" i="11"/>
  <c r="A410" i="11"/>
  <c r="A409" i="11"/>
  <c r="A408" i="11"/>
  <c r="A407" i="11"/>
  <c r="A406" i="11"/>
  <c r="A405" i="11"/>
  <c r="A404" i="11"/>
  <c r="A403" i="11"/>
  <c r="A402" i="11"/>
  <c r="A401" i="11"/>
  <c r="A400" i="11"/>
  <c r="A399" i="11"/>
  <c r="A398" i="11"/>
  <c r="A397" i="11"/>
  <c r="A396" i="11"/>
  <c r="A395" i="11"/>
  <c r="A394" i="11"/>
  <c r="A393" i="11"/>
  <c r="A392" i="11"/>
  <c r="A391" i="11"/>
  <c r="A390" i="11"/>
  <c r="A389" i="11"/>
  <c r="A388" i="11"/>
  <c r="A387" i="11"/>
  <c r="A386" i="11"/>
  <c r="A385" i="11"/>
  <c r="A384" i="11"/>
  <c r="A383" i="11"/>
  <c r="A382" i="11"/>
  <c r="A381" i="11"/>
  <c r="A380" i="11"/>
  <c r="A379" i="11"/>
  <c r="A378" i="11"/>
  <c r="A377" i="11"/>
  <c r="A376" i="11"/>
  <c r="A375" i="11"/>
  <c r="A374" i="11"/>
  <c r="A373" i="11"/>
  <c r="A372" i="11"/>
  <c r="A371" i="11"/>
  <c r="A370" i="11"/>
  <c r="A369" i="11"/>
  <c r="A368" i="11"/>
  <c r="A367" i="11"/>
  <c r="A366" i="11"/>
  <c r="A365" i="11"/>
  <c r="A364" i="11"/>
  <c r="A363" i="11"/>
  <c r="A362" i="11"/>
  <c r="A361" i="11"/>
  <c r="A360" i="11"/>
  <c r="A359" i="11"/>
  <c r="A358" i="11"/>
  <c r="A357" i="11"/>
  <c r="A356" i="11"/>
  <c r="A355" i="11"/>
  <c r="A354" i="11"/>
  <c r="A353" i="11"/>
  <c r="A352" i="11"/>
  <c r="A351" i="11"/>
  <c r="A350" i="11"/>
  <c r="A349" i="11"/>
  <c r="A348" i="11"/>
  <c r="A347" i="11"/>
  <c r="A346" i="11"/>
  <c r="A345" i="11"/>
  <c r="A344" i="11"/>
  <c r="A343" i="11"/>
  <c r="A342" i="11"/>
  <c r="A341" i="11"/>
  <c r="A340" i="11"/>
  <c r="A339" i="11"/>
  <c r="A338" i="11"/>
  <c r="A337" i="11"/>
  <c r="A336" i="11"/>
  <c r="A335" i="11"/>
  <c r="A334" i="11"/>
  <c r="A333" i="11"/>
  <c r="A332" i="11"/>
  <c r="A331" i="11"/>
  <c r="A330" i="11"/>
  <c r="A329" i="11"/>
  <c r="A328" i="11"/>
  <c r="A327" i="11"/>
  <c r="A326" i="11"/>
  <c r="A325" i="11"/>
  <c r="A324" i="11"/>
  <c r="A323" i="11"/>
  <c r="A322" i="11"/>
  <c r="A321" i="11"/>
  <c r="A320" i="11"/>
  <c r="A319" i="11"/>
  <c r="A318" i="11"/>
  <c r="A317" i="11"/>
  <c r="A316" i="11"/>
  <c r="A315" i="11"/>
  <c r="A314" i="11"/>
  <c r="A313" i="11"/>
  <c r="A312" i="11"/>
  <c r="A311" i="11"/>
  <c r="A310" i="11"/>
  <c r="A309" i="11"/>
  <c r="A308" i="11"/>
  <c r="A307" i="11"/>
  <c r="A306" i="11"/>
  <c r="A305" i="11"/>
  <c r="A304" i="11"/>
  <c r="A303" i="11"/>
  <c r="A302" i="11"/>
  <c r="A301" i="11"/>
  <c r="A300" i="11"/>
  <c r="A299" i="11"/>
  <c r="A298" i="11"/>
  <c r="A297" i="11"/>
  <c r="A296" i="11"/>
  <c r="A295" i="11"/>
  <c r="A294" i="11"/>
  <c r="A293" i="11"/>
  <c r="A292" i="11"/>
  <c r="A291" i="11"/>
  <c r="A290" i="11"/>
  <c r="A289" i="11"/>
  <c r="A288" i="11"/>
  <c r="A287" i="11"/>
  <c r="A286" i="11"/>
  <c r="A285" i="11"/>
  <c r="A284" i="11"/>
  <c r="A283" i="11"/>
  <c r="A282" i="11"/>
  <c r="A281" i="11"/>
  <c r="A280" i="11"/>
  <c r="A279" i="11"/>
  <c r="A278" i="11"/>
  <c r="A277" i="11"/>
  <c r="A276" i="11"/>
  <c r="A275" i="11"/>
  <c r="A274" i="11"/>
  <c r="A273" i="11"/>
  <c r="A272" i="11"/>
  <c r="A271" i="11"/>
  <c r="A270" i="11"/>
  <c r="A269" i="11"/>
  <c r="A268" i="11"/>
  <c r="A267" i="11"/>
  <c r="A266" i="11"/>
  <c r="A265" i="11"/>
  <c r="A264" i="11"/>
  <c r="A263" i="11"/>
  <c r="A262" i="11"/>
  <c r="A261" i="11"/>
  <c r="A260" i="11"/>
  <c r="A259" i="11"/>
  <c r="A258" i="11"/>
  <c r="A257" i="11"/>
  <c r="A256" i="11"/>
  <c r="A255" i="11"/>
  <c r="A254" i="11"/>
  <c r="A253" i="11"/>
  <c r="A252" i="11"/>
  <c r="A251" i="11"/>
  <c r="A250" i="11"/>
  <c r="A249" i="11"/>
  <c r="A248" i="11"/>
  <c r="A247" i="11"/>
  <c r="A246" i="11"/>
  <c r="A245" i="11"/>
  <c r="A244" i="11"/>
  <c r="A243" i="11"/>
  <c r="A242" i="11"/>
  <c r="A241" i="11"/>
  <c r="A240" i="11"/>
  <c r="A239" i="11"/>
  <c r="A238" i="11"/>
  <c r="A237" i="11"/>
  <c r="A236" i="11"/>
  <c r="A235" i="11"/>
  <c r="A234" i="11"/>
  <c r="A233" i="11"/>
  <c r="A232" i="11"/>
  <c r="A231" i="11"/>
  <c r="A230" i="11"/>
  <c r="A229" i="11"/>
  <c r="A228" i="11"/>
  <c r="A227" i="11"/>
  <c r="A226" i="11"/>
  <c r="A225" i="11"/>
  <c r="A224" i="11"/>
  <c r="A223" i="11"/>
  <c r="A222" i="11"/>
  <c r="A221" i="11"/>
  <c r="A220" i="11"/>
  <c r="A219" i="11"/>
  <c r="A218" i="11"/>
  <c r="A217" i="11"/>
  <c r="A216" i="11"/>
  <c r="A215" i="11"/>
  <c r="A214" i="11"/>
  <c r="A213" i="11"/>
  <c r="A212" i="11"/>
  <c r="A211" i="11"/>
  <c r="A210" i="11"/>
  <c r="A209" i="11"/>
  <c r="A208" i="11"/>
  <c r="A207" i="11"/>
  <c r="A206" i="11"/>
  <c r="A205" i="11"/>
  <c r="A204" i="11"/>
  <c r="A203" i="11"/>
  <c r="A202" i="11"/>
  <c r="A201" i="11"/>
  <c r="A200" i="11"/>
  <c r="A199" i="11"/>
  <c r="A198" i="11"/>
  <c r="A197" i="11"/>
  <c r="A196" i="11"/>
  <c r="A195" i="11"/>
  <c r="A194" i="11"/>
  <c r="A193" i="11"/>
  <c r="A192" i="11"/>
  <c r="A191" i="11"/>
  <c r="A190" i="11"/>
  <c r="A189" i="11"/>
  <c r="A188" i="11"/>
  <c r="A187" i="11"/>
  <c r="A186" i="11"/>
  <c r="A185" i="11"/>
  <c r="A184" i="11"/>
  <c r="A183" i="11"/>
  <c r="A182" i="11"/>
  <c r="A181" i="11"/>
  <c r="A180" i="11"/>
  <c r="A179" i="11"/>
  <c r="A178" i="11"/>
  <c r="A177" i="11"/>
  <c r="A176" i="11"/>
  <c r="A175" i="11"/>
  <c r="A174" i="11"/>
  <c r="A173" i="11"/>
  <c r="A172" i="11"/>
  <c r="A171" i="11"/>
  <c r="A170" i="11"/>
  <c r="A169" i="11"/>
  <c r="A168" i="11"/>
  <c r="A167" i="11"/>
  <c r="A166" i="11"/>
  <c r="A165" i="11"/>
  <c r="A164" i="11"/>
  <c r="A163" i="11"/>
  <c r="A162" i="11"/>
  <c r="A161" i="11"/>
  <c r="A160" i="11"/>
  <c r="A159" i="11"/>
  <c r="A158" i="11"/>
  <c r="A157" i="11"/>
  <c r="A156" i="11"/>
  <c r="A155" i="11"/>
  <c r="A154" i="11"/>
  <c r="A153" i="11"/>
  <c r="A152" i="11"/>
  <c r="A151" i="11"/>
  <c r="A150" i="11"/>
  <c r="A149" i="11"/>
  <c r="A148" i="11"/>
  <c r="A147" i="11"/>
  <c r="A146" i="11"/>
  <c r="A145" i="11"/>
  <c r="A144" i="11"/>
  <c r="A143" i="11"/>
  <c r="A142" i="11"/>
  <c r="A141" i="11"/>
  <c r="A140" i="11"/>
  <c r="A139" i="11"/>
  <c r="A138" i="11"/>
  <c r="A137" i="11"/>
  <c r="A136" i="11"/>
  <c r="A135" i="11"/>
  <c r="A134" i="11"/>
  <c r="A133" i="11"/>
  <c r="A132" i="11"/>
  <c r="A131" i="11"/>
  <c r="A130" i="11"/>
  <c r="A129" i="11"/>
  <c r="A128" i="11"/>
  <c r="A127" i="11"/>
  <c r="A126" i="11"/>
  <c r="A125" i="11"/>
  <c r="A124" i="11"/>
  <c r="A123" i="11"/>
  <c r="A122" i="11"/>
  <c r="A121" i="11"/>
  <c r="A120" i="11"/>
  <c r="A119" i="11"/>
  <c r="A118" i="11"/>
  <c r="A117" i="11"/>
  <c r="A116" i="11"/>
  <c r="A115" i="11"/>
  <c r="A114" i="11"/>
  <c r="A113" i="11"/>
  <c r="A112" i="11"/>
  <c r="A111" i="11"/>
  <c r="A110" i="11"/>
  <c r="A109" i="11"/>
  <c r="A108" i="11"/>
  <c r="A107" i="11"/>
  <c r="A106" i="11"/>
  <c r="A105" i="11"/>
  <c r="A104" i="11"/>
  <c r="A103" i="11"/>
  <c r="A102" i="11"/>
  <c r="A101" i="11"/>
  <c r="A100" i="11"/>
  <c r="A99" i="11"/>
  <c r="A98" i="11"/>
  <c r="A97" i="11"/>
  <c r="A96" i="11"/>
  <c r="A95" i="11"/>
  <c r="A94" i="11"/>
  <c r="A93" i="11"/>
  <c r="A92" i="11"/>
  <c r="A91" i="11"/>
  <c r="A90" i="11"/>
  <c r="A89" i="11"/>
  <c r="A88" i="11"/>
  <c r="A87" i="11"/>
  <c r="A86" i="11"/>
  <c r="A85" i="11"/>
  <c r="A84" i="11"/>
  <c r="A83" i="11"/>
  <c r="A82" i="11"/>
  <c r="A81" i="11"/>
  <c r="A80" i="11"/>
  <c r="A79" i="11"/>
  <c r="A78" i="11"/>
  <c r="A77" i="11"/>
  <c r="A76" i="11"/>
  <c r="A75" i="11"/>
  <c r="A74" i="11"/>
  <c r="A73" i="11"/>
  <c r="A72" i="11"/>
  <c r="A71" i="11"/>
  <c r="A70" i="11"/>
  <c r="A69" i="11"/>
  <c r="A68" i="11"/>
  <c r="A67" i="11"/>
  <c r="A66" i="11"/>
  <c r="A65" i="11"/>
  <c r="A64" i="11"/>
  <c r="A63" i="11"/>
  <c r="A62" i="11"/>
  <c r="A61" i="11"/>
  <c r="A60" i="11"/>
  <c r="A59" i="11"/>
  <c r="A58" i="11"/>
  <c r="A57" i="11"/>
  <c r="A56" i="11"/>
  <c r="A55" i="11"/>
  <c r="A54" i="11"/>
  <c r="A53" i="11"/>
  <c r="A52" i="11"/>
  <c r="A51" i="11"/>
  <c r="A50" i="11"/>
  <c r="A49" i="11"/>
  <c r="A48" i="11"/>
  <c r="A47" i="11"/>
  <c r="A46" i="11"/>
  <c r="A45" i="11"/>
  <c r="A44" i="11"/>
  <c r="A43" i="11"/>
  <c r="A42" i="11"/>
  <c r="A41" i="11"/>
  <c r="A40" i="11"/>
  <c r="A39" i="11"/>
  <c r="A38" i="11"/>
  <c r="A37" i="11"/>
  <c r="A36" i="11"/>
  <c r="A35" i="11"/>
  <c r="A34" i="11"/>
  <c r="A33" i="11"/>
  <c r="A32" i="11"/>
  <c r="A31" i="11"/>
  <c r="A30" i="11"/>
  <c r="A29" i="11"/>
  <c r="A28" i="11"/>
  <c r="A27" i="11"/>
  <c r="A26" i="11"/>
  <c r="A25" i="11"/>
  <c r="A24" i="11"/>
  <c r="A23" i="11"/>
  <c r="A22" i="11"/>
  <c r="A21" i="11"/>
  <c r="A20" i="11"/>
  <c r="A19" i="11"/>
  <c r="A18" i="11"/>
  <c r="A17" i="11"/>
  <c r="A16" i="11"/>
  <c r="A15" i="11"/>
  <c r="A14" i="11"/>
  <c r="A13" i="11"/>
  <c r="A12" i="11"/>
  <c r="A11" i="11"/>
  <c r="A10" i="11"/>
  <c r="A9" i="11"/>
  <c r="A8" i="11"/>
  <c r="A7" i="11"/>
  <c r="A6" i="11"/>
  <c r="A5" i="11"/>
  <c r="A4" i="11"/>
  <c r="A3" i="11"/>
  <c r="A2" i="11"/>
  <c r="E701" i="11"/>
  <c r="E700" i="11"/>
  <c r="E699" i="11"/>
  <c r="E698" i="11"/>
  <c r="E697" i="11"/>
  <c r="E696" i="11"/>
  <c r="E695" i="11"/>
  <c r="E694" i="11"/>
  <c r="E693" i="11"/>
  <c r="E692" i="11"/>
  <c r="E691" i="11"/>
  <c r="E690" i="11"/>
  <c r="E689" i="11"/>
  <c r="E688" i="11"/>
  <c r="E687" i="11"/>
  <c r="E686" i="11"/>
  <c r="E685" i="11"/>
  <c r="E684" i="11"/>
  <c r="E683" i="11"/>
  <c r="E682" i="11"/>
  <c r="E681" i="11"/>
  <c r="E680" i="11"/>
  <c r="E679" i="11"/>
  <c r="E678" i="11"/>
  <c r="E677" i="11"/>
  <c r="E676" i="11"/>
  <c r="E675" i="11"/>
  <c r="E674" i="11"/>
  <c r="E673" i="11"/>
  <c r="E672" i="11"/>
  <c r="E671" i="11"/>
  <c r="E670" i="11"/>
  <c r="E669" i="11"/>
  <c r="E668" i="11"/>
  <c r="E667" i="11"/>
  <c r="E666" i="11"/>
  <c r="E665" i="11"/>
  <c r="F665" i="11"/>
  <c r="H665" i="11"/>
  <c r="I665" i="11"/>
  <c r="G665" i="11"/>
  <c r="J665" i="11"/>
  <c r="K665" i="11"/>
  <c r="N665" i="11"/>
  <c r="D665" i="11"/>
  <c r="E664" i="11"/>
  <c r="E663" i="11"/>
  <c r="E662" i="11"/>
  <c r="E661" i="11"/>
  <c r="E660" i="11"/>
  <c r="E659" i="11"/>
  <c r="E658" i="11"/>
  <c r="E657" i="11"/>
  <c r="E656" i="11"/>
  <c r="E655" i="11"/>
  <c r="E654" i="11"/>
  <c r="E653" i="11"/>
  <c r="E652" i="11"/>
  <c r="E651" i="11"/>
  <c r="E650" i="11"/>
  <c r="E649" i="11"/>
  <c r="E648" i="11"/>
  <c r="E647" i="11"/>
  <c r="E646" i="11"/>
  <c r="E645" i="11"/>
  <c r="E644" i="11"/>
  <c r="E643" i="11"/>
  <c r="E642" i="11"/>
  <c r="E641" i="11"/>
  <c r="E640" i="11"/>
  <c r="E639" i="11"/>
  <c r="E638" i="11"/>
  <c r="E637" i="11"/>
  <c r="E636" i="11"/>
  <c r="E635" i="11"/>
  <c r="E634" i="11"/>
  <c r="E633" i="11"/>
  <c r="E632" i="11"/>
  <c r="E631" i="11"/>
  <c r="E630" i="11"/>
  <c r="E629" i="11"/>
  <c r="E628" i="11"/>
  <c r="E627" i="11"/>
  <c r="E626" i="11"/>
  <c r="E625" i="11"/>
  <c r="E624" i="11"/>
  <c r="E623" i="11"/>
  <c r="E622" i="11"/>
  <c r="E621" i="11"/>
  <c r="E620" i="11"/>
  <c r="E619" i="11"/>
  <c r="E618" i="11"/>
  <c r="E617" i="11"/>
  <c r="E616" i="11"/>
  <c r="E615" i="11"/>
  <c r="E614" i="11"/>
  <c r="E613" i="11"/>
  <c r="E612" i="11"/>
  <c r="E611" i="11"/>
  <c r="E610" i="11"/>
  <c r="E609" i="11"/>
  <c r="E608" i="11"/>
  <c r="E607" i="11"/>
  <c r="E606" i="11"/>
  <c r="E605" i="11"/>
  <c r="E604" i="11"/>
  <c r="E603" i="11"/>
  <c r="E602" i="11"/>
  <c r="E601" i="11"/>
  <c r="E600" i="11"/>
  <c r="E599" i="11"/>
  <c r="E598" i="11"/>
  <c r="E597" i="11"/>
  <c r="E596" i="11"/>
  <c r="E595" i="11"/>
  <c r="E594" i="11"/>
  <c r="E593" i="11"/>
  <c r="E592" i="11"/>
  <c r="E591" i="11"/>
  <c r="E590" i="11"/>
  <c r="E702" i="11"/>
  <c r="L702" i="11"/>
  <c r="L701" i="11"/>
  <c r="L700" i="11"/>
  <c r="L699" i="11"/>
  <c r="L698" i="11"/>
  <c r="L697" i="11"/>
  <c r="L696" i="11"/>
  <c r="L695" i="11"/>
  <c r="L694" i="11"/>
  <c r="L693" i="11"/>
  <c r="L692" i="11"/>
  <c r="L691" i="11"/>
  <c r="L690" i="11"/>
  <c r="L689" i="11"/>
  <c r="L688" i="11"/>
  <c r="L687" i="11"/>
  <c r="L686" i="11"/>
  <c r="L685" i="11"/>
  <c r="L684" i="11"/>
  <c r="L683" i="11"/>
  <c r="L682" i="11"/>
  <c r="L681" i="11"/>
  <c r="L680" i="11"/>
  <c r="L679" i="11"/>
  <c r="L678" i="11"/>
  <c r="L677" i="11"/>
  <c r="L676" i="11"/>
  <c r="L675" i="11"/>
  <c r="L674" i="11"/>
  <c r="L673" i="11"/>
  <c r="L672" i="11"/>
  <c r="L671" i="11"/>
  <c r="L670" i="11"/>
  <c r="L669" i="11"/>
  <c r="L668" i="11"/>
  <c r="L667" i="11"/>
  <c r="L666" i="11"/>
  <c r="L665" i="11"/>
  <c r="L664" i="11"/>
  <c r="L663" i="11"/>
  <c r="L662" i="11"/>
  <c r="L661" i="11"/>
  <c r="L660" i="11"/>
  <c r="L659" i="11"/>
  <c r="L658" i="11"/>
  <c r="L657" i="11"/>
  <c r="L656" i="11"/>
  <c r="L655" i="11"/>
  <c r="L654" i="11"/>
  <c r="L653" i="11"/>
  <c r="L652" i="11"/>
  <c r="L651" i="11"/>
  <c r="L650" i="11"/>
  <c r="L649" i="11"/>
  <c r="L648" i="11"/>
  <c r="L647" i="11"/>
  <c r="L646" i="11"/>
  <c r="L645" i="11"/>
  <c r="L644" i="11"/>
  <c r="L643" i="11"/>
  <c r="L642" i="11"/>
  <c r="L641" i="11"/>
  <c r="L640" i="11"/>
  <c r="L639" i="11"/>
  <c r="L638" i="11"/>
  <c r="L637" i="11"/>
  <c r="L636" i="11"/>
  <c r="L635" i="11"/>
  <c r="L634" i="11"/>
  <c r="L633" i="11"/>
  <c r="L632" i="11"/>
  <c r="L631" i="11"/>
  <c r="L630" i="11"/>
  <c r="L629" i="11"/>
  <c r="L628" i="11"/>
  <c r="L627" i="11"/>
  <c r="L626" i="11"/>
  <c r="L625" i="11"/>
  <c r="L624" i="11"/>
  <c r="L623" i="11"/>
  <c r="L622" i="11"/>
  <c r="L621" i="11"/>
  <c r="L620" i="11"/>
  <c r="L619" i="11"/>
  <c r="L618" i="11"/>
  <c r="L617" i="11"/>
  <c r="L616" i="11"/>
  <c r="L615" i="11"/>
  <c r="L614" i="11"/>
  <c r="L613" i="11"/>
  <c r="L612" i="11"/>
  <c r="L611" i="11"/>
  <c r="L610" i="11"/>
  <c r="L609" i="11"/>
  <c r="L608" i="11"/>
  <c r="L607" i="11"/>
  <c r="L606" i="11"/>
  <c r="L605" i="11"/>
  <c r="L604" i="11"/>
  <c r="L603" i="11"/>
  <c r="L602" i="11"/>
  <c r="L601" i="11"/>
  <c r="L600" i="11"/>
  <c r="L599" i="11"/>
  <c r="L598" i="11"/>
  <c r="L597" i="11"/>
  <c r="L596" i="11"/>
  <c r="L595" i="11"/>
  <c r="L594" i="11"/>
  <c r="L593" i="11"/>
  <c r="L592" i="11"/>
  <c r="L591" i="11"/>
  <c r="L590" i="11"/>
  <c r="B1711" i="4"/>
  <c r="C1711" i="4"/>
  <c r="D339" i="3"/>
  <c r="J1711" i="4"/>
  <c r="D190" i="3"/>
  <c r="I1711" i="4"/>
  <c r="B1710" i="4"/>
  <c r="C1710" i="4"/>
  <c r="J1710" i="4"/>
  <c r="D298" i="3"/>
  <c r="I1710" i="4"/>
  <c r="B1709" i="4"/>
  <c r="C1709" i="4"/>
  <c r="J1709" i="4"/>
  <c r="D73" i="3"/>
  <c r="I1709" i="4"/>
  <c r="B1708" i="4"/>
  <c r="C1708" i="4"/>
  <c r="J1708" i="4"/>
  <c r="D134" i="3"/>
  <c r="I1708" i="4"/>
  <c r="B1707" i="4"/>
  <c r="C1707" i="4"/>
  <c r="J1707" i="4"/>
  <c r="I1707" i="4"/>
  <c r="B1706" i="4"/>
  <c r="C1706" i="4"/>
  <c r="J1706" i="4"/>
  <c r="I1706" i="4"/>
  <c r="B1705" i="4"/>
  <c r="C1705" i="4"/>
  <c r="J1705" i="4"/>
  <c r="I1705" i="4"/>
  <c r="B1704" i="4"/>
  <c r="C1704" i="4"/>
  <c r="J1704" i="4"/>
  <c r="I1704" i="4"/>
  <c r="B1703" i="4"/>
  <c r="C1703" i="4"/>
  <c r="D337" i="3"/>
  <c r="J1703" i="4"/>
  <c r="D189" i="3"/>
  <c r="I1703" i="4"/>
  <c r="B1702" i="4"/>
  <c r="C1702" i="4"/>
  <c r="J1702" i="4"/>
  <c r="D85" i="3"/>
  <c r="I1702" i="4"/>
  <c r="B1701" i="4"/>
  <c r="C1701" i="4"/>
  <c r="J1701" i="4"/>
  <c r="D13" i="3"/>
  <c r="I1701" i="4"/>
  <c r="B1700" i="4"/>
  <c r="C1700" i="4"/>
  <c r="J1700" i="4"/>
  <c r="I1700" i="4"/>
  <c r="B1699" i="4"/>
  <c r="C1699" i="4"/>
  <c r="J1699" i="4"/>
  <c r="I1699" i="4"/>
  <c r="B1698" i="4"/>
  <c r="C1698" i="4"/>
  <c r="J1698" i="4"/>
  <c r="I1698" i="4"/>
  <c r="B1697" i="4"/>
  <c r="C1697" i="4"/>
  <c r="D72" i="3"/>
  <c r="J1697" i="4"/>
  <c r="D148" i="3"/>
  <c r="I1697" i="4"/>
  <c r="B1696" i="4"/>
  <c r="C1696" i="4"/>
  <c r="J1696" i="4"/>
  <c r="D303" i="3"/>
  <c r="I1696" i="4"/>
  <c r="B1695" i="4"/>
  <c r="C1695" i="4"/>
  <c r="J1695" i="4"/>
  <c r="I1695" i="4"/>
  <c r="B1694" i="4"/>
  <c r="C1694" i="4"/>
  <c r="J1694" i="4"/>
  <c r="I1694" i="4"/>
  <c r="B1693" i="4"/>
  <c r="C1693" i="4"/>
  <c r="D161" i="3"/>
  <c r="J1693" i="4"/>
  <c r="D129" i="3"/>
  <c r="I1693" i="4"/>
  <c r="B1692" i="4"/>
  <c r="C1692" i="4"/>
  <c r="J1692" i="4"/>
  <c r="I1692" i="4"/>
  <c r="B1691" i="4"/>
  <c r="C1691" i="4"/>
  <c r="D183" i="3"/>
  <c r="J1691" i="4"/>
  <c r="D156" i="3"/>
  <c r="I1691" i="4"/>
  <c r="B1690" i="4"/>
  <c r="C1690" i="4"/>
  <c r="D259" i="3"/>
  <c r="J1690" i="4"/>
  <c r="D40" i="3"/>
  <c r="I1690" i="4"/>
  <c r="B1689" i="4"/>
  <c r="C1689" i="4"/>
  <c r="J1689" i="4"/>
  <c r="I1689" i="4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D29" i="3"/>
  <c r="D90" i="3"/>
  <c r="D30" i="3"/>
  <c r="D236" i="3"/>
  <c r="D330" i="3"/>
  <c r="D20" i="3"/>
  <c r="D329" i="3"/>
  <c r="D54" i="3"/>
  <c r="D193" i="3"/>
  <c r="D137" i="3"/>
  <c r="D285" i="3"/>
  <c r="D143" i="3"/>
  <c r="D166" i="3"/>
  <c r="D258" i="3"/>
  <c r="D181" i="3"/>
  <c r="D338" i="3"/>
  <c r="D217" i="3"/>
  <c r="D57" i="3"/>
  <c r="D151" i="3"/>
  <c r="D371" i="3"/>
  <c r="D332" i="3"/>
  <c r="D106" i="3"/>
  <c r="D223" i="3"/>
  <c r="D124" i="3"/>
  <c r="D251" i="3"/>
  <c r="D265" i="3"/>
  <c r="D286" i="3"/>
  <c r="D200" i="3"/>
  <c r="D201" i="3"/>
  <c r="D74" i="3"/>
  <c r="D12" i="3"/>
  <c r="D11" i="3"/>
  <c r="D123" i="3"/>
  <c r="D191" i="3"/>
  <c r="D278" i="3"/>
  <c r="D47" i="3"/>
  <c r="D280" i="3"/>
  <c r="D207" i="3"/>
  <c r="D205" i="3"/>
  <c r="D159" i="3"/>
  <c r="D172" i="3"/>
  <c r="D2" i="3"/>
  <c r="D256" i="3"/>
  <c r="D333" i="3"/>
  <c r="D230" i="3"/>
  <c r="D366" i="3"/>
  <c r="D354" i="3"/>
  <c r="D325" i="3"/>
  <c r="D351" i="3"/>
  <c r="D309" i="3"/>
  <c r="D231" i="3"/>
  <c r="D222" i="3"/>
  <c r="D117" i="3"/>
  <c r="D246" i="3"/>
  <c r="D380" i="3"/>
  <c r="D372" i="3"/>
  <c r="D86" i="3"/>
  <c r="D287" i="3"/>
  <c r="D88" i="3"/>
  <c r="D195" i="3"/>
  <c r="D10" i="3"/>
  <c r="D314" i="3"/>
  <c r="D140" i="3"/>
  <c r="D26" i="3"/>
  <c r="D299" i="3"/>
  <c r="D158" i="3"/>
  <c r="D260" i="3"/>
  <c r="D362" i="3"/>
  <c r="D290" i="3"/>
  <c r="D194" i="3"/>
  <c r="D44" i="3"/>
  <c r="D42" i="3"/>
  <c r="D273" i="3"/>
  <c r="D212" i="3"/>
  <c r="D110" i="3"/>
  <c r="D157" i="3"/>
  <c r="D63" i="3"/>
  <c r="D15" i="3"/>
  <c r="D169" i="3"/>
  <c r="D348" i="3"/>
  <c r="D105" i="3"/>
  <c r="D370" i="3"/>
  <c r="D350" i="3"/>
  <c r="D187" i="3"/>
  <c r="D235" i="3"/>
  <c r="D80" i="3"/>
  <c r="D208" i="3"/>
  <c r="D53" i="3"/>
  <c r="D215" i="3"/>
  <c r="D58" i="3"/>
  <c r="D214" i="3"/>
  <c r="D43" i="3"/>
  <c r="D269" i="3"/>
  <c r="D31" i="3"/>
  <c r="D206" i="3"/>
  <c r="D284" i="3"/>
  <c r="D115" i="3"/>
  <c r="D213" i="3"/>
  <c r="D211" i="3"/>
  <c r="D153" i="3"/>
  <c r="D304" i="3"/>
  <c r="D170" i="3"/>
  <c r="D323" i="3"/>
  <c r="D368" i="3"/>
  <c r="D149" i="3"/>
  <c r="D5" i="3"/>
  <c r="D122" i="3"/>
  <c r="D344" i="3"/>
  <c r="D216" i="3"/>
  <c r="D328" i="3"/>
  <c r="D145" i="3"/>
  <c r="D76" i="3"/>
  <c r="D319" i="3"/>
  <c r="D142" i="3"/>
  <c r="D39" i="3"/>
  <c r="D360" i="3"/>
  <c r="D313" i="3"/>
  <c r="D233" i="3"/>
  <c r="D327" i="3"/>
  <c r="D381" i="3"/>
  <c r="D64" i="3"/>
  <c r="D324" i="3"/>
  <c r="D228" i="3"/>
  <c r="D49" i="3"/>
  <c r="D203" i="3"/>
  <c r="D282" i="3"/>
  <c r="D321" i="3"/>
  <c r="D97" i="3"/>
  <c r="D192" i="3"/>
  <c r="D17" i="3"/>
  <c r="D185" i="3"/>
  <c r="D41" i="3"/>
  <c r="D118" i="3"/>
  <c r="D82" i="3"/>
  <c r="D168" i="3"/>
  <c r="D107" i="3"/>
  <c r="D171" i="3"/>
  <c r="D150" i="3"/>
  <c r="D84" i="3"/>
  <c r="D188" i="3"/>
  <c r="D239" i="3"/>
  <c r="D318" i="3"/>
  <c r="D141" i="3"/>
  <c r="D38" i="3"/>
  <c r="D359" i="3"/>
  <c r="D312" i="3"/>
  <c r="D119" i="3"/>
  <c r="D346" i="3"/>
  <c r="D77" i="3"/>
  <c r="D23" i="3"/>
  <c r="D176" i="3"/>
  <c r="D116" i="3"/>
  <c r="D316" i="3"/>
  <c r="D219" i="3"/>
  <c r="D100" i="3"/>
  <c r="D210" i="3"/>
  <c r="D293" i="3"/>
  <c r="D276" i="3"/>
  <c r="D180" i="3"/>
  <c r="D59" i="3"/>
  <c r="D108" i="3"/>
  <c r="D199" i="3"/>
  <c r="D198" i="3"/>
  <c r="D93" i="3"/>
  <c r="D95" i="3"/>
  <c r="D94" i="3"/>
  <c r="D37" i="3"/>
  <c r="D48" i="3"/>
  <c r="D98" i="3"/>
  <c r="D296" i="3"/>
  <c r="D164" i="3"/>
  <c r="D120" i="3"/>
  <c r="D14" i="3"/>
  <c r="D281" i="3"/>
  <c r="D87" i="3"/>
  <c r="D96" i="3"/>
  <c r="D320" i="3"/>
  <c r="D357" i="3"/>
  <c r="D182" i="3"/>
  <c r="D68" i="3"/>
  <c r="D132" i="3"/>
  <c r="D266" i="3"/>
  <c r="D50" i="3"/>
  <c r="D175" i="3"/>
  <c r="D75" i="3"/>
  <c r="D238" i="3"/>
  <c r="D297" i="3"/>
  <c r="D242" i="3"/>
  <c r="D271" i="3"/>
  <c r="D71" i="3"/>
  <c r="D270" i="3"/>
  <c r="D361" i="3"/>
  <c r="D160" i="3"/>
  <c r="D264" i="3"/>
  <c r="D55" i="3"/>
  <c r="D177" i="3"/>
  <c r="D263" i="3"/>
  <c r="D365" i="3"/>
  <c r="D197" i="3"/>
  <c r="D291" i="3"/>
  <c r="D277" i="3"/>
  <c r="D292" i="3"/>
  <c r="D254" i="3"/>
  <c r="D196" i="3"/>
  <c r="D174" i="3"/>
  <c r="D375" i="3"/>
  <c r="D377" i="3"/>
  <c r="D376" i="3"/>
  <c r="D62" i="3"/>
  <c r="D162" i="3"/>
  <c r="D36" i="3"/>
  <c r="D367" i="3"/>
  <c r="D244" i="3"/>
  <c r="D32" i="3"/>
  <c r="D104" i="3"/>
  <c r="D167" i="3"/>
  <c r="D51" i="3"/>
  <c r="D352" i="3"/>
  <c r="D245" i="3"/>
  <c r="D221" i="3"/>
  <c r="D109" i="3"/>
  <c r="D306" i="3"/>
  <c r="D102" i="3"/>
  <c r="D335" i="3"/>
  <c r="D139" i="3"/>
  <c r="D89" i="3"/>
  <c r="D262" i="3"/>
  <c r="D229" i="3"/>
  <c r="D78" i="3"/>
  <c r="D300" i="3"/>
  <c r="D28" i="3"/>
  <c r="D103" i="3"/>
  <c r="D99" i="3"/>
  <c r="D24" i="3"/>
  <c r="D253" i="3"/>
  <c r="D227" i="3"/>
  <c r="D34" i="3"/>
  <c r="D35" i="3"/>
  <c r="D111" i="3"/>
  <c r="D146" i="3"/>
  <c r="D283" i="3"/>
  <c r="D240" i="3"/>
  <c r="D173" i="3"/>
  <c r="D155" i="3"/>
  <c r="D356" i="3"/>
  <c r="D136" i="3"/>
  <c r="D131" i="3"/>
  <c r="D152" i="3"/>
  <c r="D311" i="3"/>
  <c r="D232" i="3"/>
  <c r="D317" i="3"/>
  <c r="D46" i="3"/>
  <c r="D22" i="3"/>
  <c r="D301" i="3"/>
  <c r="D128" i="3"/>
  <c r="D341" i="3"/>
  <c r="D52" i="3"/>
  <c r="D261" i="3"/>
  <c r="D279" i="3"/>
  <c r="D353" i="3"/>
  <c r="D204" i="3"/>
  <c r="D67" i="3"/>
  <c r="D19" i="3"/>
  <c r="D135" i="3"/>
  <c r="D130" i="3"/>
  <c r="D66" i="3"/>
  <c r="D358" i="3"/>
  <c r="D308" i="3"/>
  <c r="D113" i="3"/>
  <c r="D178" i="3"/>
  <c r="D70" i="3"/>
  <c r="D79" i="3"/>
  <c r="D342" i="3"/>
  <c r="D234" i="3"/>
  <c r="D334" i="3"/>
  <c r="D347" i="3"/>
  <c r="D345" i="3"/>
  <c r="D220" i="3"/>
  <c r="D373" i="3"/>
  <c r="D305" i="3"/>
  <c r="D101" i="3"/>
  <c r="D224" i="3"/>
  <c r="D3" i="3"/>
  <c r="D294" i="3"/>
  <c r="D127" i="3"/>
  <c r="D247" i="3"/>
  <c r="D331" i="3"/>
  <c r="D289" i="3"/>
  <c r="G151" i="2"/>
  <c r="H151" i="2"/>
  <c r="D267" i="3"/>
  <c r="M151" i="2"/>
  <c r="G150" i="2"/>
  <c r="H150" i="2"/>
  <c r="D6" i="3"/>
  <c r="M150" i="2"/>
  <c r="G149" i="2"/>
  <c r="H149" i="2"/>
  <c r="D184" i="3"/>
  <c r="M149" i="2"/>
  <c r="G148" i="2"/>
  <c r="H148" i="2"/>
  <c r="D275" i="3"/>
  <c r="M148" i="2"/>
  <c r="G147" i="2"/>
  <c r="H147" i="2"/>
  <c r="D250" i="3"/>
  <c r="M147" i="2"/>
  <c r="G146" i="2"/>
  <c r="H146" i="2"/>
  <c r="D382" i="3"/>
  <c r="M146" i="2"/>
  <c r="G145" i="2"/>
  <c r="H145" i="2"/>
  <c r="D202" i="3"/>
  <c r="M145" i="2"/>
  <c r="G144" i="2"/>
  <c r="H144" i="2"/>
  <c r="D379" i="3"/>
  <c r="M144" i="2"/>
  <c r="G143" i="2"/>
  <c r="H143" i="2"/>
  <c r="D114" i="3"/>
  <c r="M143" i="2"/>
  <c r="G142" i="2"/>
  <c r="H142" i="2"/>
  <c r="D336" i="3"/>
  <c r="M142" i="2"/>
  <c r="G141" i="2"/>
  <c r="H141" i="2"/>
  <c r="D144" i="3"/>
  <c r="M141" i="2"/>
  <c r="G140" i="2"/>
  <c r="H140" i="2"/>
  <c r="D237" i="3"/>
  <c r="M140" i="2"/>
  <c r="G139" i="2"/>
  <c r="H139" i="2"/>
  <c r="D302" i="3"/>
  <c r="M139" i="2"/>
  <c r="G138" i="2"/>
  <c r="H138" i="2"/>
  <c r="D45" i="3"/>
  <c r="M138" i="2"/>
  <c r="G137" i="2"/>
  <c r="H137" i="2"/>
  <c r="D349" i="3"/>
  <c r="M137" i="2"/>
  <c r="G136" i="2"/>
  <c r="H136" i="2"/>
  <c r="D307" i="3"/>
  <c r="M136" i="2"/>
  <c r="G135" i="2"/>
  <c r="H135" i="2"/>
  <c r="D9" i="3"/>
  <c r="M135" i="2"/>
  <c r="G134" i="2"/>
  <c r="H134" i="2"/>
  <c r="D363" i="3"/>
  <c r="M134" i="2"/>
  <c r="G133" i="2"/>
  <c r="H133" i="2"/>
  <c r="D310" i="3"/>
  <c r="M133" i="2"/>
  <c r="G132" i="2"/>
  <c r="H132" i="2"/>
  <c r="D243" i="3"/>
  <c r="M132" i="2"/>
  <c r="G131" i="2"/>
  <c r="H131" i="2"/>
  <c r="D326" i="3"/>
  <c r="M131" i="2"/>
  <c r="G130" i="2"/>
  <c r="H130" i="2"/>
  <c r="D249" i="3"/>
  <c r="M130" i="2"/>
  <c r="G129" i="2"/>
  <c r="H129" i="2"/>
  <c r="D126" i="3"/>
  <c r="M129" i="2"/>
  <c r="G128" i="2"/>
  <c r="H128" i="2"/>
  <c r="D274" i="3"/>
  <c r="M128" i="2"/>
  <c r="G127" i="2"/>
  <c r="H127" i="2"/>
  <c r="D125" i="3"/>
  <c r="M127" i="2"/>
  <c r="G126" i="2"/>
  <c r="H126" i="2"/>
  <c r="M126" i="2"/>
  <c r="G125" i="2"/>
  <c r="H125" i="2"/>
  <c r="M125" i="2"/>
  <c r="G124" i="2"/>
  <c r="H124" i="2"/>
  <c r="M124" i="2"/>
  <c r="G123" i="2"/>
  <c r="H123" i="2"/>
  <c r="M123" i="2"/>
  <c r="G122" i="2"/>
  <c r="H122" i="2"/>
  <c r="M122" i="2"/>
  <c r="G121" i="2"/>
  <c r="H121" i="2"/>
  <c r="M121" i="2"/>
  <c r="G120" i="2"/>
  <c r="H120" i="2"/>
  <c r="M120" i="2"/>
  <c r="G119" i="2"/>
  <c r="H119" i="2"/>
  <c r="M119" i="2"/>
  <c r="G118" i="2"/>
  <c r="H118" i="2"/>
  <c r="M118" i="2"/>
  <c r="G117" i="2"/>
  <c r="H117" i="2"/>
  <c r="M117" i="2"/>
  <c r="G116" i="2"/>
  <c r="H116" i="2"/>
  <c r="M116" i="2"/>
  <c r="G115" i="2"/>
  <c r="H115" i="2"/>
  <c r="M115" i="2"/>
  <c r="G114" i="2"/>
  <c r="H114" i="2"/>
  <c r="M114" i="2"/>
  <c r="G113" i="2"/>
  <c r="H113" i="2"/>
  <c r="M113" i="2"/>
  <c r="G112" i="2"/>
  <c r="H112" i="2"/>
  <c r="M112" i="2"/>
  <c r="G111" i="2"/>
  <c r="H111" i="2"/>
  <c r="M111" i="2"/>
  <c r="G110" i="2"/>
  <c r="H110" i="2"/>
  <c r="M110" i="2"/>
  <c r="G109" i="2"/>
  <c r="H109" i="2"/>
  <c r="M109" i="2"/>
  <c r="G108" i="2"/>
  <c r="H108" i="2"/>
  <c r="M108" i="2"/>
  <c r="G107" i="2"/>
  <c r="H107" i="2"/>
  <c r="M107" i="2"/>
  <c r="G106" i="2"/>
  <c r="H106" i="2"/>
  <c r="M106" i="2"/>
  <c r="G105" i="2"/>
  <c r="H105" i="2"/>
  <c r="M105" i="2"/>
  <c r="G104" i="2"/>
  <c r="H104" i="2"/>
  <c r="M104" i="2"/>
  <c r="G103" i="2"/>
  <c r="H103" i="2"/>
  <c r="M103" i="2"/>
  <c r="G102" i="2"/>
  <c r="H102" i="2"/>
  <c r="M102" i="2"/>
  <c r="G101" i="2"/>
  <c r="H101" i="2"/>
  <c r="D272" i="3"/>
  <c r="M101" i="2"/>
  <c r="G100" i="2"/>
  <c r="H100" i="2"/>
  <c r="D374" i="3"/>
  <c r="M100" i="2"/>
  <c r="G99" i="2"/>
  <c r="H99" i="2"/>
  <c r="D61" i="3"/>
  <c r="M99" i="2"/>
  <c r="G98" i="2"/>
  <c r="H98" i="2"/>
  <c r="D364" i="3"/>
  <c r="M98" i="2"/>
  <c r="G97" i="2"/>
  <c r="H97" i="2"/>
  <c r="D91" i="3"/>
  <c r="M97" i="2"/>
  <c r="G96" i="2"/>
  <c r="H96" i="2"/>
  <c r="D218" i="3"/>
  <c r="M96" i="2"/>
  <c r="G95" i="2"/>
  <c r="H95" i="2"/>
  <c r="D378" i="3"/>
  <c r="M95" i="2"/>
  <c r="G94" i="2"/>
  <c r="H94" i="2"/>
  <c r="D322" i="3"/>
  <c r="M94" i="2"/>
  <c r="G93" i="2"/>
  <c r="H93" i="2"/>
  <c r="D257" i="3"/>
  <c r="M93" i="2"/>
  <c r="G92" i="2"/>
  <c r="H92" i="2"/>
  <c r="D33" i="3"/>
  <c r="M92" i="2"/>
  <c r="G91" i="2"/>
  <c r="H91" i="2"/>
  <c r="D255" i="3"/>
  <c r="M91" i="2"/>
  <c r="G90" i="2"/>
  <c r="H90" i="2"/>
  <c r="D7" i="3"/>
  <c r="M90" i="2"/>
  <c r="G89" i="2"/>
  <c r="H89" i="2"/>
  <c r="D18" i="3"/>
  <c r="M89" i="2"/>
  <c r="G88" i="2"/>
  <c r="H88" i="2"/>
  <c r="D163" i="3"/>
  <c r="M88" i="2"/>
  <c r="G87" i="2"/>
  <c r="H87" i="2"/>
  <c r="D355" i="3"/>
  <c r="M87" i="2"/>
  <c r="G86" i="2"/>
  <c r="H86" i="2"/>
  <c r="D154" i="3"/>
  <c r="M86" i="2"/>
  <c r="G85" i="2"/>
  <c r="H85" i="2"/>
  <c r="D81" i="3"/>
  <c r="M85" i="2"/>
  <c r="G84" i="2"/>
  <c r="H84" i="2"/>
  <c r="D25" i="3"/>
  <c r="M84" i="2"/>
  <c r="G83" i="2"/>
  <c r="H83" i="2"/>
  <c r="D92" i="3"/>
  <c r="M83" i="2"/>
  <c r="G82" i="2"/>
  <c r="H82" i="2"/>
  <c r="D209" i="3"/>
  <c r="M82" i="2"/>
  <c r="G81" i="2"/>
  <c r="H81" i="2"/>
  <c r="D248" i="3"/>
  <c r="M81" i="2"/>
  <c r="G80" i="2"/>
  <c r="H80" i="2"/>
  <c r="D252" i="3"/>
  <c r="M80" i="2"/>
  <c r="G79" i="2"/>
  <c r="H79" i="2"/>
  <c r="D4" i="3"/>
  <c r="M79" i="2"/>
  <c r="G78" i="2"/>
  <c r="H78" i="2"/>
  <c r="D16" i="3"/>
  <c r="M78" i="2"/>
  <c r="G77" i="2"/>
  <c r="H77" i="2"/>
  <c r="D226" i="3"/>
  <c r="M77" i="2"/>
  <c r="G76" i="2"/>
  <c r="H76" i="2"/>
  <c r="M76" i="2"/>
  <c r="G75" i="2"/>
  <c r="H75" i="2"/>
  <c r="M75" i="2"/>
  <c r="G74" i="2"/>
  <c r="H74" i="2"/>
  <c r="M74" i="2"/>
  <c r="G73" i="2"/>
  <c r="H73" i="2"/>
  <c r="M73" i="2"/>
  <c r="G72" i="2"/>
  <c r="H72" i="2"/>
  <c r="M72" i="2"/>
  <c r="G71" i="2"/>
  <c r="H71" i="2"/>
  <c r="M71" i="2"/>
  <c r="G70" i="2"/>
  <c r="H70" i="2"/>
  <c r="M70" i="2"/>
  <c r="G69" i="2"/>
  <c r="H69" i="2"/>
  <c r="M69" i="2"/>
  <c r="G68" i="2"/>
  <c r="H68" i="2"/>
  <c r="M68" i="2"/>
  <c r="G67" i="2"/>
  <c r="H67" i="2"/>
  <c r="M67" i="2"/>
  <c r="G66" i="2"/>
  <c r="H66" i="2"/>
  <c r="M66" i="2"/>
  <c r="G65" i="2"/>
  <c r="H65" i="2"/>
  <c r="M65" i="2"/>
  <c r="G64" i="2"/>
  <c r="H64" i="2"/>
  <c r="M64" i="2"/>
  <c r="G63" i="2"/>
  <c r="H63" i="2"/>
  <c r="M63" i="2"/>
  <c r="G62" i="2"/>
  <c r="H62" i="2"/>
  <c r="M62" i="2"/>
  <c r="G61" i="2"/>
  <c r="H61" i="2"/>
  <c r="M61" i="2"/>
  <c r="G60" i="2"/>
  <c r="H60" i="2"/>
  <c r="M60" i="2"/>
  <c r="G59" i="2"/>
  <c r="H59" i="2"/>
  <c r="M59" i="2"/>
  <c r="G58" i="2"/>
  <c r="H58" i="2"/>
  <c r="M58" i="2"/>
  <c r="G57" i="2"/>
  <c r="H57" i="2"/>
  <c r="M57" i="2"/>
  <c r="G56" i="2"/>
  <c r="H56" i="2"/>
  <c r="M56" i="2"/>
  <c r="G55" i="2"/>
  <c r="H55" i="2"/>
  <c r="M55" i="2"/>
  <c r="G54" i="2"/>
  <c r="H54" i="2"/>
  <c r="M54" i="2"/>
  <c r="G53" i="2"/>
  <c r="H53" i="2"/>
  <c r="M53" i="2"/>
  <c r="G52" i="2"/>
  <c r="H52" i="2"/>
  <c r="M52" i="2"/>
  <c r="G51" i="2"/>
  <c r="H51" i="2"/>
  <c r="D165" i="3"/>
  <c r="M51" i="2"/>
  <c r="G50" i="2"/>
  <c r="H50" i="2"/>
  <c r="D112" i="3"/>
  <c r="M50" i="2"/>
  <c r="G49" i="2"/>
  <c r="H49" i="2"/>
  <c r="D268" i="3"/>
  <c r="M49" i="2"/>
  <c r="G48" i="2"/>
  <c r="H48" i="2"/>
  <c r="D179" i="3"/>
  <c r="M48" i="2"/>
  <c r="G47" i="2"/>
  <c r="H47" i="2"/>
  <c r="D295" i="3"/>
  <c r="M47" i="2"/>
  <c r="G46" i="2"/>
  <c r="H46" i="2"/>
  <c r="D8" i="3"/>
  <c r="M46" i="2"/>
  <c r="G45" i="2"/>
  <c r="H45" i="2"/>
  <c r="D60" i="3"/>
  <c r="M45" i="2"/>
  <c r="G44" i="2"/>
  <c r="H44" i="2"/>
  <c r="D138" i="3"/>
  <c r="M44" i="2"/>
  <c r="G43" i="2"/>
  <c r="H43" i="2"/>
  <c r="D121" i="3"/>
  <c r="M43" i="2"/>
  <c r="G42" i="2"/>
  <c r="H42" i="2"/>
  <c r="D56" i="3"/>
  <c r="M42" i="2"/>
  <c r="G41" i="2"/>
  <c r="H41" i="2"/>
  <c r="D83" i="3"/>
  <c r="M41" i="2"/>
  <c r="G40" i="2"/>
  <c r="H40" i="2"/>
  <c r="D369" i="3"/>
  <c r="M40" i="2"/>
  <c r="G39" i="2"/>
  <c r="H39" i="2"/>
  <c r="D241" i="3"/>
  <c r="M39" i="2"/>
  <c r="G38" i="2"/>
  <c r="H38" i="2"/>
  <c r="D186" i="3"/>
  <c r="M38" i="2"/>
  <c r="G37" i="2"/>
  <c r="H37" i="2"/>
  <c r="D69" i="3"/>
  <c r="M37" i="2"/>
  <c r="G36" i="2"/>
  <c r="H36" i="2"/>
  <c r="D147" i="3"/>
  <c r="M36" i="2"/>
  <c r="G35" i="2"/>
  <c r="H35" i="2"/>
  <c r="D343" i="3"/>
  <c r="M35" i="2"/>
  <c r="G34" i="2"/>
  <c r="H34" i="2"/>
  <c r="D21" i="3"/>
  <c r="M34" i="2"/>
  <c r="G33" i="2"/>
  <c r="H33" i="2"/>
  <c r="D133" i="3"/>
  <c r="M33" i="2"/>
  <c r="G32" i="2"/>
  <c r="H32" i="2"/>
  <c r="D315" i="3"/>
  <c r="M32" i="2"/>
  <c r="G31" i="2"/>
  <c r="H31" i="2"/>
  <c r="D225" i="3"/>
  <c r="M31" i="2"/>
  <c r="G30" i="2"/>
  <c r="H30" i="2"/>
  <c r="D288" i="3"/>
  <c r="M30" i="2"/>
  <c r="G29" i="2"/>
  <c r="H29" i="2"/>
  <c r="D340" i="3"/>
  <c r="M29" i="2"/>
  <c r="G28" i="2"/>
  <c r="H28" i="2"/>
  <c r="D27" i="3"/>
  <c r="M28" i="2"/>
  <c r="G27" i="2"/>
  <c r="H27" i="2"/>
  <c r="D65" i="3"/>
  <c r="M27" i="2"/>
  <c r="G26" i="2"/>
  <c r="H26" i="2"/>
  <c r="M26" i="2"/>
  <c r="G25" i="2"/>
  <c r="H25" i="2"/>
  <c r="M25" i="2"/>
  <c r="G24" i="2"/>
  <c r="H24" i="2"/>
  <c r="M24" i="2"/>
  <c r="G23" i="2"/>
  <c r="H23" i="2"/>
  <c r="M23" i="2"/>
  <c r="G22" i="2"/>
  <c r="H22" i="2"/>
  <c r="M22" i="2"/>
  <c r="G21" i="2"/>
  <c r="H21" i="2"/>
  <c r="M21" i="2"/>
  <c r="G20" i="2"/>
  <c r="H20" i="2"/>
  <c r="M20" i="2"/>
  <c r="G19" i="2"/>
  <c r="H19" i="2"/>
  <c r="M19" i="2"/>
  <c r="G18" i="2"/>
  <c r="H18" i="2"/>
  <c r="M18" i="2"/>
  <c r="G17" i="2"/>
  <c r="H17" i="2"/>
  <c r="M17" i="2"/>
  <c r="G16" i="2"/>
  <c r="H16" i="2"/>
  <c r="M16" i="2"/>
  <c r="G15" i="2"/>
  <c r="H15" i="2"/>
  <c r="M15" i="2"/>
  <c r="G14" i="2"/>
  <c r="H14" i="2"/>
  <c r="M14" i="2"/>
  <c r="G13" i="2"/>
  <c r="H13" i="2"/>
  <c r="M13" i="2"/>
  <c r="G12" i="2"/>
  <c r="H12" i="2"/>
  <c r="M12" i="2"/>
  <c r="G11" i="2"/>
  <c r="H11" i="2"/>
  <c r="M11" i="2"/>
  <c r="G10" i="2"/>
  <c r="H10" i="2"/>
  <c r="M10" i="2"/>
  <c r="G9" i="2"/>
  <c r="H9" i="2"/>
  <c r="M9" i="2"/>
  <c r="G8" i="2"/>
  <c r="H8" i="2"/>
  <c r="M8" i="2"/>
  <c r="G7" i="2"/>
  <c r="H7" i="2"/>
  <c r="M7" i="2"/>
  <c r="G6" i="2"/>
  <c r="H6" i="2"/>
  <c r="M6" i="2"/>
  <c r="G5" i="2"/>
  <c r="H5" i="2"/>
  <c r="M5" i="2"/>
  <c r="G4" i="2"/>
  <c r="H4" i="2"/>
  <c r="M4" i="2"/>
  <c r="G3" i="2"/>
  <c r="H3" i="2"/>
  <c r="M3" i="2"/>
  <c r="G2" i="2"/>
  <c r="H2" i="2"/>
  <c r="M2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J150" i="2"/>
  <c r="L150" i="2"/>
  <c r="J149" i="2"/>
  <c r="L149" i="2"/>
  <c r="J148" i="2"/>
  <c r="L148" i="2"/>
  <c r="J147" i="2"/>
  <c r="L147" i="2"/>
  <c r="J146" i="2"/>
  <c r="L146" i="2"/>
  <c r="J145" i="2"/>
  <c r="L145" i="2"/>
  <c r="J144" i="2"/>
  <c r="L144" i="2"/>
  <c r="J143" i="2"/>
  <c r="L143" i="2"/>
  <c r="J142" i="2"/>
  <c r="L142" i="2"/>
  <c r="J141" i="2"/>
  <c r="L141" i="2"/>
  <c r="J140" i="2"/>
  <c r="L140" i="2"/>
  <c r="J139" i="2"/>
  <c r="L139" i="2"/>
  <c r="J138" i="2"/>
  <c r="L138" i="2"/>
  <c r="J137" i="2"/>
  <c r="L137" i="2"/>
  <c r="J136" i="2"/>
  <c r="L136" i="2"/>
  <c r="J135" i="2"/>
  <c r="L135" i="2"/>
  <c r="J134" i="2"/>
  <c r="L134" i="2"/>
  <c r="J133" i="2"/>
  <c r="L133" i="2"/>
  <c r="J132" i="2"/>
  <c r="L132" i="2"/>
  <c r="J131" i="2"/>
  <c r="L131" i="2"/>
  <c r="J130" i="2"/>
  <c r="L130" i="2"/>
  <c r="J129" i="2"/>
  <c r="L129" i="2"/>
  <c r="J128" i="2"/>
  <c r="L128" i="2"/>
  <c r="J127" i="2"/>
  <c r="L127" i="2"/>
  <c r="J126" i="2"/>
  <c r="L126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J125" i="2"/>
  <c r="L125" i="2"/>
  <c r="J124" i="2"/>
  <c r="L124" i="2"/>
  <c r="J123" i="2"/>
  <c r="L123" i="2"/>
  <c r="J122" i="2"/>
  <c r="L122" i="2"/>
  <c r="J121" i="2"/>
  <c r="L121" i="2"/>
  <c r="J120" i="2"/>
  <c r="L120" i="2"/>
  <c r="J119" i="2"/>
  <c r="L119" i="2"/>
  <c r="J118" i="2"/>
  <c r="L118" i="2"/>
  <c r="J117" i="2"/>
  <c r="L117" i="2"/>
  <c r="J116" i="2"/>
  <c r="L116" i="2"/>
  <c r="J115" i="2"/>
  <c r="L115" i="2"/>
  <c r="J114" i="2"/>
  <c r="L114" i="2"/>
  <c r="J113" i="2"/>
  <c r="L113" i="2"/>
  <c r="J112" i="2"/>
  <c r="L112" i="2"/>
  <c r="J111" i="2"/>
  <c r="L111" i="2"/>
  <c r="J110" i="2"/>
  <c r="L110" i="2"/>
  <c r="J109" i="2"/>
  <c r="L109" i="2"/>
  <c r="J108" i="2"/>
  <c r="L108" i="2"/>
  <c r="J107" i="2"/>
  <c r="L107" i="2"/>
  <c r="J106" i="2"/>
  <c r="L106" i="2"/>
  <c r="J105" i="2"/>
  <c r="L105" i="2"/>
  <c r="J104" i="2"/>
  <c r="L104" i="2"/>
  <c r="J103" i="2"/>
  <c r="L103" i="2"/>
  <c r="J102" i="2"/>
  <c r="L102" i="2"/>
  <c r="J101" i="2"/>
  <c r="L10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J100" i="2"/>
  <c r="L100" i="2"/>
  <c r="J99" i="2"/>
  <c r="L99" i="2"/>
  <c r="J98" i="2"/>
  <c r="L98" i="2"/>
  <c r="J97" i="2"/>
  <c r="L97" i="2"/>
  <c r="J96" i="2"/>
  <c r="L96" i="2"/>
  <c r="J95" i="2"/>
  <c r="L95" i="2"/>
  <c r="J94" i="2"/>
  <c r="L94" i="2"/>
  <c r="J93" i="2"/>
  <c r="L93" i="2"/>
  <c r="J92" i="2"/>
  <c r="L92" i="2"/>
  <c r="J91" i="2"/>
  <c r="L91" i="2"/>
  <c r="J90" i="2"/>
  <c r="L90" i="2"/>
  <c r="J89" i="2"/>
  <c r="L89" i="2"/>
  <c r="J88" i="2"/>
  <c r="L88" i="2"/>
  <c r="J87" i="2"/>
  <c r="L87" i="2"/>
  <c r="J86" i="2"/>
  <c r="L86" i="2"/>
  <c r="J85" i="2"/>
  <c r="L85" i="2"/>
  <c r="J84" i="2"/>
  <c r="L84" i="2"/>
  <c r="J83" i="2"/>
  <c r="L83" i="2"/>
  <c r="J82" i="2"/>
  <c r="L82" i="2"/>
  <c r="J81" i="2"/>
  <c r="L81" i="2"/>
  <c r="J80" i="2"/>
  <c r="L80" i="2"/>
  <c r="J79" i="2"/>
  <c r="L79" i="2"/>
  <c r="J78" i="2"/>
  <c r="L78" i="2"/>
  <c r="J77" i="2"/>
  <c r="L77" i="2"/>
  <c r="J76" i="2"/>
  <c r="L76" i="2"/>
  <c r="J75" i="2"/>
  <c r="L75" i="2"/>
  <c r="J74" i="2"/>
  <c r="L74" i="2"/>
  <c r="J73" i="2"/>
  <c r="L73" i="2"/>
  <c r="J72" i="2"/>
  <c r="L72" i="2"/>
  <c r="J71" i="2"/>
  <c r="L71" i="2"/>
  <c r="J70" i="2"/>
  <c r="L70" i="2"/>
  <c r="J69" i="2"/>
  <c r="L69" i="2"/>
  <c r="J68" i="2"/>
  <c r="L68" i="2"/>
  <c r="J67" i="2"/>
  <c r="L67" i="2"/>
  <c r="J66" i="2"/>
  <c r="L66" i="2"/>
  <c r="J65" i="2"/>
  <c r="L65" i="2"/>
  <c r="J64" i="2"/>
  <c r="L64" i="2"/>
  <c r="J63" i="2"/>
  <c r="L63" i="2"/>
  <c r="J62" i="2"/>
  <c r="L62" i="2"/>
  <c r="J61" i="2"/>
  <c r="L61" i="2"/>
  <c r="J60" i="2"/>
  <c r="L60" i="2"/>
  <c r="J59" i="2"/>
  <c r="L59" i="2"/>
  <c r="J58" i="2"/>
  <c r="L58" i="2"/>
  <c r="J57" i="2"/>
  <c r="L57" i="2"/>
  <c r="J56" i="2"/>
  <c r="L56" i="2"/>
  <c r="J55" i="2"/>
  <c r="L55" i="2"/>
  <c r="J54" i="2"/>
  <c r="L54" i="2"/>
  <c r="J53" i="2"/>
  <c r="L53" i="2"/>
  <c r="J52" i="2"/>
  <c r="L52" i="2"/>
  <c r="J51" i="2"/>
  <c r="L51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J50" i="2"/>
  <c r="L50" i="2"/>
  <c r="J49" i="2"/>
  <c r="L49" i="2"/>
  <c r="J48" i="2"/>
  <c r="L48" i="2"/>
  <c r="J47" i="2"/>
  <c r="L47" i="2"/>
  <c r="J46" i="2"/>
  <c r="L46" i="2"/>
  <c r="J45" i="2"/>
  <c r="L45" i="2"/>
  <c r="J44" i="2"/>
  <c r="L44" i="2"/>
  <c r="J43" i="2"/>
  <c r="L43" i="2"/>
  <c r="J42" i="2"/>
  <c r="L42" i="2"/>
  <c r="J41" i="2"/>
  <c r="L41" i="2"/>
  <c r="J40" i="2"/>
  <c r="L40" i="2"/>
  <c r="J39" i="2"/>
  <c r="L39" i="2"/>
  <c r="J38" i="2"/>
  <c r="L38" i="2"/>
  <c r="J37" i="2"/>
  <c r="L37" i="2"/>
  <c r="J36" i="2"/>
  <c r="L36" i="2"/>
  <c r="J35" i="2"/>
  <c r="L35" i="2"/>
  <c r="J34" i="2"/>
  <c r="L34" i="2"/>
  <c r="J33" i="2"/>
  <c r="L33" i="2"/>
  <c r="J32" i="2"/>
  <c r="L32" i="2"/>
  <c r="J31" i="2"/>
  <c r="L31" i="2"/>
  <c r="J30" i="2"/>
  <c r="L30" i="2"/>
  <c r="J29" i="2"/>
  <c r="L29" i="2"/>
  <c r="J28" i="2"/>
  <c r="L28" i="2"/>
  <c r="J27" i="2"/>
  <c r="L27" i="2"/>
  <c r="J26" i="2"/>
  <c r="L26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J25" i="2"/>
  <c r="L25" i="2"/>
  <c r="J24" i="2"/>
  <c r="L24" i="2"/>
  <c r="J23" i="2"/>
  <c r="L23" i="2"/>
  <c r="J22" i="2"/>
  <c r="L22" i="2"/>
  <c r="J21" i="2"/>
  <c r="L21" i="2"/>
  <c r="J20" i="2"/>
  <c r="L20" i="2"/>
  <c r="J19" i="2"/>
  <c r="L19" i="2"/>
  <c r="J18" i="2"/>
  <c r="L18" i="2"/>
  <c r="J17" i="2"/>
  <c r="L17" i="2"/>
  <c r="J16" i="2"/>
  <c r="L16" i="2"/>
  <c r="J15" i="2"/>
  <c r="L15" i="2"/>
  <c r="J14" i="2"/>
  <c r="L14" i="2"/>
  <c r="J13" i="2"/>
  <c r="L13" i="2"/>
  <c r="J12" i="2"/>
  <c r="L12" i="2"/>
  <c r="J11" i="2"/>
  <c r="L11" i="2"/>
  <c r="J10" i="2"/>
  <c r="L10" i="2"/>
  <c r="J9" i="2"/>
  <c r="L9" i="2"/>
  <c r="J8" i="2"/>
  <c r="L8" i="2"/>
  <c r="J7" i="2"/>
  <c r="L7" i="2"/>
  <c r="J6" i="2"/>
  <c r="L6" i="2"/>
  <c r="J5" i="2"/>
  <c r="L5" i="2"/>
  <c r="J4" i="2"/>
  <c r="L4" i="2"/>
  <c r="J3" i="2"/>
  <c r="L3" i="2"/>
  <c r="J2" i="2"/>
  <c r="L2" i="2"/>
  <c r="E589" i="11"/>
  <c r="F589" i="11"/>
  <c r="H589" i="11"/>
  <c r="I589" i="11"/>
  <c r="G589" i="11"/>
  <c r="J589" i="11"/>
  <c r="K589" i="11"/>
  <c r="N589" i="11"/>
  <c r="O589" i="11"/>
  <c r="E588" i="11"/>
  <c r="F588" i="11"/>
  <c r="H588" i="11"/>
  <c r="I588" i="11"/>
  <c r="G588" i="11"/>
  <c r="J588" i="11"/>
  <c r="K588" i="11"/>
  <c r="N588" i="11"/>
  <c r="O588" i="11"/>
  <c r="E587" i="11"/>
  <c r="F587" i="11"/>
  <c r="H587" i="11"/>
  <c r="I587" i="11"/>
  <c r="G587" i="11"/>
  <c r="J587" i="11"/>
  <c r="K587" i="11"/>
  <c r="N587" i="11"/>
  <c r="O587" i="11"/>
  <c r="E586" i="11"/>
  <c r="F586" i="11"/>
  <c r="H586" i="11"/>
  <c r="I586" i="11"/>
  <c r="G586" i="11"/>
  <c r="J586" i="11"/>
  <c r="K586" i="11"/>
  <c r="N586" i="11"/>
  <c r="O586" i="11"/>
  <c r="E585" i="11"/>
  <c r="F585" i="11"/>
  <c r="H585" i="11"/>
  <c r="I585" i="11"/>
  <c r="G585" i="11"/>
  <c r="J585" i="11"/>
  <c r="K585" i="11"/>
  <c r="N585" i="11"/>
  <c r="O585" i="11"/>
  <c r="E584" i="11"/>
  <c r="F584" i="11"/>
  <c r="H584" i="11"/>
  <c r="I584" i="11"/>
  <c r="G584" i="11"/>
  <c r="J584" i="11"/>
  <c r="K584" i="11"/>
  <c r="N584" i="11"/>
  <c r="O584" i="11"/>
  <c r="E583" i="11"/>
  <c r="F583" i="11"/>
  <c r="H583" i="11"/>
  <c r="I583" i="11"/>
  <c r="G583" i="11"/>
  <c r="J583" i="11"/>
  <c r="K583" i="11"/>
  <c r="N583" i="11"/>
  <c r="O583" i="11"/>
  <c r="E582" i="11"/>
  <c r="F582" i="11"/>
  <c r="H582" i="11"/>
  <c r="I582" i="11"/>
  <c r="G582" i="11"/>
  <c r="J582" i="11"/>
  <c r="K582" i="11"/>
  <c r="N582" i="11"/>
  <c r="O582" i="11"/>
  <c r="E581" i="11"/>
  <c r="F581" i="11"/>
  <c r="H581" i="11"/>
  <c r="I581" i="11"/>
  <c r="G581" i="11"/>
  <c r="J581" i="11"/>
  <c r="K581" i="11"/>
  <c r="N581" i="11"/>
  <c r="O581" i="11"/>
  <c r="E580" i="11"/>
  <c r="F580" i="11"/>
  <c r="H580" i="11"/>
  <c r="I580" i="11"/>
  <c r="G580" i="11"/>
  <c r="J580" i="11"/>
  <c r="K580" i="11"/>
  <c r="N580" i="11"/>
  <c r="O580" i="11"/>
  <c r="E579" i="11"/>
  <c r="F579" i="11"/>
  <c r="H579" i="11"/>
  <c r="I579" i="11"/>
  <c r="G579" i="11"/>
  <c r="J579" i="11"/>
  <c r="K579" i="11"/>
  <c r="N579" i="11"/>
  <c r="O579" i="11"/>
  <c r="E578" i="11"/>
  <c r="F578" i="11"/>
  <c r="H578" i="11"/>
  <c r="I578" i="11"/>
  <c r="G578" i="11"/>
  <c r="J578" i="11"/>
  <c r="K578" i="11"/>
  <c r="N578" i="11"/>
  <c r="O578" i="11"/>
  <c r="E577" i="11"/>
  <c r="F577" i="11"/>
  <c r="H577" i="11"/>
  <c r="I577" i="11"/>
  <c r="G577" i="11"/>
  <c r="J577" i="11"/>
  <c r="K577" i="11"/>
  <c r="N577" i="11"/>
  <c r="O577" i="11"/>
  <c r="E576" i="11"/>
  <c r="F576" i="11"/>
  <c r="H576" i="11"/>
  <c r="I576" i="11"/>
  <c r="G576" i="11"/>
  <c r="J576" i="11"/>
  <c r="K576" i="11"/>
  <c r="N576" i="11"/>
  <c r="O576" i="11"/>
  <c r="E575" i="11"/>
  <c r="F575" i="11"/>
  <c r="H575" i="11"/>
  <c r="I575" i="11"/>
  <c r="G575" i="11"/>
  <c r="J575" i="11"/>
  <c r="K575" i="11"/>
  <c r="N575" i="11"/>
  <c r="O575" i="11"/>
  <c r="E574" i="11"/>
  <c r="F574" i="11"/>
  <c r="H574" i="11"/>
  <c r="I574" i="11"/>
  <c r="G574" i="11"/>
  <c r="J574" i="11"/>
  <c r="K574" i="11"/>
  <c r="N574" i="11"/>
  <c r="O574" i="11"/>
  <c r="E573" i="11"/>
  <c r="F573" i="11"/>
  <c r="H573" i="11"/>
  <c r="I573" i="11"/>
  <c r="G573" i="11"/>
  <c r="J573" i="11"/>
  <c r="K573" i="11"/>
  <c r="N573" i="11"/>
  <c r="O573" i="11"/>
  <c r="E572" i="11"/>
  <c r="F572" i="11"/>
  <c r="H572" i="11"/>
  <c r="I572" i="11"/>
  <c r="G572" i="11"/>
  <c r="J572" i="11"/>
  <c r="K572" i="11"/>
  <c r="N572" i="11"/>
  <c r="O572" i="11"/>
  <c r="E571" i="11"/>
  <c r="F571" i="11"/>
  <c r="H571" i="11"/>
  <c r="I571" i="11"/>
  <c r="G571" i="11"/>
  <c r="J571" i="11"/>
  <c r="K571" i="11"/>
  <c r="N571" i="11"/>
  <c r="O571" i="11"/>
  <c r="E570" i="11"/>
  <c r="F570" i="11"/>
  <c r="H570" i="11"/>
  <c r="I570" i="11"/>
  <c r="G570" i="11"/>
  <c r="J570" i="11"/>
  <c r="K570" i="11"/>
  <c r="N570" i="11"/>
  <c r="O570" i="11"/>
  <c r="E569" i="11"/>
  <c r="F569" i="11"/>
  <c r="H569" i="11"/>
  <c r="I569" i="11"/>
  <c r="G569" i="11"/>
  <c r="J569" i="11"/>
  <c r="K569" i="11"/>
  <c r="N569" i="11"/>
  <c r="O569" i="11"/>
  <c r="E568" i="11"/>
  <c r="F568" i="11"/>
  <c r="H568" i="11"/>
  <c r="I568" i="11"/>
  <c r="G568" i="11"/>
  <c r="J568" i="11"/>
  <c r="K568" i="11"/>
  <c r="N568" i="11"/>
  <c r="O568" i="11"/>
  <c r="E567" i="11"/>
  <c r="F567" i="11"/>
  <c r="H567" i="11"/>
  <c r="I567" i="11"/>
  <c r="G567" i="11"/>
  <c r="J567" i="11"/>
  <c r="K567" i="11"/>
  <c r="N567" i="11"/>
  <c r="O567" i="11"/>
  <c r="E566" i="11"/>
  <c r="F566" i="11"/>
  <c r="H566" i="11"/>
  <c r="I566" i="11"/>
  <c r="G566" i="11"/>
  <c r="J566" i="11"/>
  <c r="K566" i="11"/>
  <c r="N566" i="11"/>
  <c r="O566" i="11"/>
  <c r="E565" i="11"/>
  <c r="F565" i="11"/>
  <c r="H565" i="11"/>
  <c r="I565" i="11"/>
  <c r="G565" i="11"/>
  <c r="J565" i="11"/>
  <c r="K565" i="11"/>
  <c r="N565" i="11"/>
  <c r="O565" i="11"/>
  <c r="E564" i="11"/>
  <c r="F564" i="11"/>
  <c r="H564" i="11"/>
  <c r="I564" i="11"/>
  <c r="G564" i="11"/>
  <c r="J564" i="11"/>
  <c r="K564" i="11"/>
  <c r="N564" i="11"/>
  <c r="O564" i="11"/>
  <c r="E563" i="11"/>
  <c r="F563" i="11"/>
  <c r="H563" i="11"/>
  <c r="I563" i="11"/>
  <c r="G563" i="11"/>
  <c r="J563" i="11"/>
  <c r="K563" i="11"/>
  <c r="N563" i="11"/>
  <c r="O563" i="11"/>
  <c r="E562" i="11"/>
  <c r="F562" i="11"/>
  <c r="H562" i="11"/>
  <c r="I562" i="11"/>
  <c r="G562" i="11"/>
  <c r="J562" i="11"/>
  <c r="K562" i="11"/>
  <c r="N562" i="11"/>
  <c r="O562" i="11"/>
  <c r="E561" i="11"/>
  <c r="F561" i="11"/>
  <c r="H561" i="11"/>
  <c r="I561" i="11"/>
  <c r="G561" i="11"/>
  <c r="J561" i="11"/>
  <c r="K561" i="11"/>
  <c r="N561" i="11"/>
  <c r="O561" i="11"/>
  <c r="E560" i="11"/>
  <c r="F560" i="11"/>
  <c r="H560" i="11"/>
  <c r="I560" i="11"/>
  <c r="G560" i="11"/>
  <c r="J560" i="11"/>
  <c r="K560" i="11"/>
  <c r="N560" i="11"/>
  <c r="O560" i="11"/>
  <c r="E559" i="11"/>
  <c r="F559" i="11"/>
  <c r="H559" i="11"/>
  <c r="I559" i="11"/>
  <c r="G559" i="11"/>
  <c r="J559" i="11"/>
  <c r="K559" i="11"/>
  <c r="N559" i="11"/>
  <c r="O559" i="11"/>
  <c r="E558" i="11"/>
  <c r="F558" i="11"/>
  <c r="H558" i="11"/>
  <c r="I558" i="11"/>
  <c r="G558" i="11"/>
  <c r="J558" i="11"/>
  <c r="K558" i="11"/>
  <c r="N558" i="11"/>
  <c r="O558" i="11"/>
  <c r="E557" i="11"/>
  <c r="F557" i="11"/>
  <c r="H557" i="11"/>
  <c r="I557" i="11"/>
  <c r="G557" i="11"/>
  <c r="J557" i="11"/>
  <c r="K557" i="11"/>
  <c r="N557" i="11"/>
  <c r="O557" i="11"/>
  <c r="E556" i="11"/>
  <c r="F556" i="11"/>
  <c r="H556" i="11"/>
  <c r="I556" i="11"/>
  <c r="G556" i="11"/>
  <c r="J556" i="11"/>
  <c r="K556" i="11"/>
  <c r="N556" i="11"/>
  <c r="O556" i="11"/>
  <c r="E555" i="11"/>
  <c r="F555" i="11"/>
  <c r="H555" i="11"/>
  <c r="I555" i="11"/>
  <c r="G555" i="11"/>
  <c r="J555" i="11"/>
  <c r="K555" i="11"/>
  <c r="N555" i="11"/>
  <c r="O555" i="11"/>
  <c r="E554" i="11"/>
  <c r="F554" i="11"/>
  <c r="H554" i="11"/>
  <c r="I554" i="11"/>
  <c r="G554" i="11"/>
  <c r="J554" i="11"/>
  <c r="K554" i="11"/>
  <c r="N554" i="11"/>
  <c r="O554" i="11"/>
  <c r="E553" i="11"/>
  <c r="F553" i="11"/>
  <c r="H553" i="11"/>
  <c r="I553" i="11"/>
  <c r="G553" i="11"/>
  <c r="J553" i="11"/>
  <c r="K553" i="11"/>
  <c r="N553" i="11"/>
  <c r="O553" i="11"/>
  <c r="E552" i="11"/>
  <c r="F552" i="11"/>
  <c r="H552" i="11"/>
  <c r="I552" i="11"/>
  <c r="G552" i="11"/>
  <c r="J552" i="11"/>
  <c r="K552" i="11"/>
  <c r="N552" i="11"/>
  <c r="O552" i="11"/>
  <c r="E551" i="11"/>
  <c r="F551" i="11"/>
  <c r="H551" i="11"/>
  <c r="I551" i="11"/>
  <c r="G551" i="11"/>
  <c r="J551" i="11"/>
  <c r="K551" i="11"/>
  <c r="N551" i="11"/>
  <c r="O551" i="11"/>
  <c r="E550" i="11"/>
  <c r="F550" i="11"/>
  <c r="H550" i="11"/>
  <c r="I550" i="11"/>
  <c r="G550" i="11"/>
  <c r="J550" i="11"/>
  <c r="K550" i="11"/>
  <c r="N550" i="11"/>
  <c r="O550" i="11"/>
  <c r="E549" i="11"/>
  <c r="F549" i="11"/>
  <c r="H549" i="11"/>
  <c r="I549" i="11"/>
  <c r="G549" i="11"/>
  <c r="J549" i="11"/>
  <c r="K549" i="11"/>
  <c r="N549" i="11"/>
  <c r="O549" i="11"/>
  <c r="E548" i="11"/>
  <c r="F548" i="11"/>
  <c r="H548" i="11"/>
  <c r="I548" i="11"/>
  <c r="G548" i="11"/>
  <c r="J548" i="11"/>
  <c r="K548" i="11"/>
  <c r="N548" i="11"/>
  <c r="O548" i="11"/>
  <c r="E547" i="11"/>
  <c r="F547" i="11"/>
  <c r="H547" i="11"/>
  <c r="I547" i="11"/>
  <c r="G547" i="11"/>
  <c r="J547" i="11"/>
  <c r="K547" i="11"/>
  <c r="N547" i="11"/>
  <c r="O547" i="11"/>
  <c r="E546" i="11"/>
  <c r="F546" i="11"/>
  <c r="H546" i="11"/>
  <c r="I546" i="11"/>
  <c r="G546" i="11"/>
  <c r="J546" i="11"/>
  <c r="K546" i="11"/>
  <c r="N546" i="11"/>
  <c r="O546" i="11"/>
  <c r="E545" i="11"/>
  <c r="F545" i="11"/>
  <c r="H545" i="11"/>
  <c r="I545" i="11"/>
  <c r="G545" i="11"/>
  <c r="J545" i="11"/>
  <c r="K545" i="11"/>
  <c r="N545" i="11"/>
  <c r="O545" i="11"/>
  <c r="E544" i="11"/>
  <c r="F544" i="11"/>
  <c r="H544" i="11"/>
  <c r="I544" i="11"/>
  <c r="G544" i="11"/>
  <c r="J544" i="11"/>
  <c r="K544" i="11"/>
  <c r="N544" i="11"/>
  <c r="O544" i="11"/>
  <c r="E543" i="11"/>
  <c r="F543" i="11"/>
  <c r="H543" i="11"/>
  <c r="I543" i="11"/>
  <c r="G543" i="11"/>
  <c r="J543" i="11"/>
  <c r="K543" i="11"/>
  <c r="N543" i="11"/>
  <c r="O543" i="11"/>
  <c r="E542" i="11"/>
  <c r="F542" i="11"/>
  <c r="H542" i="11"/>
  <c r="I542" i="11"/>
  <c r="G542" i="11"/>
  <c r="J542" i="11"/>
  <c r="K542" i="11"/>
  <c r="N542" i="11"/>
  <c r="O542" i="11"/>
  <c r="E541" i="11"/>
  <c r="F541" i="11"/>
  <c r="H541" i="11"/>
  <c r="I541" i="11"/>
  <c r="G541" i="11"/>
  <c r="J541" i="11"/>
  <c r="K541" i="11"/>
  <c r="N541" i="11"/>
  <c r="O541" i="11"/>
  <c r="E540" i="11"/>
  <c r="F540" i="11"/>
  <c r="H540" i="11"/>
  <c r="I540" i="11"/>
  <c r="G540" i="11"/>
  <c r="J540" i="11"/>
  <c r="K540" i="11"/>
  <c r="N540" i="11"/>
  <c r="O540" i="11"/>
  <c r="E539" i="11"/>
  <c r="F539" i="11"/>
  <c r="H539" i="11"/>
  <c r="I539" i="11"/>
  <c r="G539" i="11"/>
  <c r="J539" i="11"/>
  <c r="K539" i="11"/>
  <c r="N539" i="11"/>
  <c r="O539" i="11"/>
  <c r="E538" i="11"/>
  <c r="F538" i="11"/>
  <c r="H538" i="11"/>
  <c r="I538" i="11"/>
  <c r="G538" i="11"/>
  <c r="J538" i="11"/>
  <c r="K538" i="11"/>
  <c r="N538" i="11"/>
  <c r="O538" i="11"/>
  <c r="E537" i="11"/>
  <c r="F537" i="11"/>
  <c r="H537" i="11"/>
  <c r="I537" i="11"/>
  <c r="G537" i="11"/>
  <c r="J537" i="11"/>
  <c r="K537" i="11"/>
  <c r="N537" i="11"/>
  <c r="O537" i="11"/>
  <c r="E536" i="11"/>
  <c r="F536" i="11"/>
  <c r="H536" i="11"/>
  <c r="I536" i="11"/>
  <c r="G536" i="11"/>
  <c r="J536" i="11"/>
  <c r="K536" i="11"/>
  <c r="N536" i="11"/>
  <c r="O536" i="11"/>
  <c r="E535" i="11"/>
  <c r="F535" i="11"/>
  <c r="H535" i="11"/>
  <c r="I535" i="11"/>
  <c r="G535" i="11"/>
  <c r="J535" i="11"/>
  <c r="K535" i="11"/>
  <c r="N535" i="11"/>
  <c r="O535" i="11"/>
  <c r="E534" i="11"/>
  <c r="F534" i="11"/>
  <c r="H534" i="11"/>
  <c r="I534" i="11"/>
  <c r="G534" i="11"/>
  <c r="J534" i="11"/>
  <c r="K534" i="11"/>
  <c r="N534" i="11"/>
  <c r="O534" i="11"/>
  <c r="E533" i="11"/>
  <c r="F533" i="11"/>
  <c r="H533" i="11"/>
  <c r="I533" i="11"/>
  <c r="G533" i="11"/>
  <c r="J533" i="11"/>
  <c r="K533" i="11"/>
  <c r="N533" i="11"/>
  <c r="O533" i="11"/>
  <c r="E532" i="11"/>
  <c r="F532" i="11"/>
  <c r="H532" i="11"/>
  <c r="I532" i="11"/>
  <c r="G532" i="11"/>
  <c r="J532" i="11"/>
  <c r="K532" i="11"/>
  <c r="N532" i="11"/>
  <c r="O532" i="11"/>
  <c r="E531" i="11"/>
  <c r="F531" i="11"/>
  <c r="H531" i="11"/>
  <c r="I531" i="11"/>
  <c r="G531" i="11"/>
  <c r="J531" i="11"/>
  <c r="K531" i="11"/>
  <c r="N531" i="11"/>
  <c r="O531" i="11"/>
  <c r="E530" i="11"/>
  <c r="F530" i="11"/>
  <c r="H530" i="11"/>
  <c r="I530" i="11"/>
  <c r="G530" i="11"/>
  <c r="J530" i="11"/>
  <c r="K530" i="11"/>
  <c r="N530" i="11"/>
  <c r="O530" i="11"/>
  <c r="E529" i="11"/>
  <c r="F529" i="11"/>
  <c r="H529" i="11"/>
  <c r="I529" i="11"/>
  <c r="G529" i="11"/>
  <c r="J529" i="11"/>
  <c r="K529" i="11"/>
  <c r="N529" i="11"/>
  <c r="O529" i="11"/>
  <c r="E528" i="11"/>
  <c r="F528" i="11"/>
  <c r="H528" i="11"/>
  <c r="I528" i="11"/>
  <c r="G528" i="11"/>
  <c r="J528" i="11"/>
  <c r="K528" i="11"/>
  <c r="N528" i="11"/>
  <c r="O528" i="11"/>
  <c r="E527" i="11"/>
  <c r="F527" i="11"/>
  <c r="H527" i="11"/>
  <c r="I527" i="11"/>
  <c r="G527" i="11"/>
  <c r="J527" i="11"/>
  <c r="K527" i="11"/>
  <c r="N527" i="11"/>
  <c r="O527" i="11"/>
  <c r="E526" i="11"/>
  <c r="F526" i="11"/>
  <c r="H526" i="11"/>
  <c r="I526" i="11"/>
  <c r="G526" i="11"/>
  <c r="J526" i="11"/>
  <c r="K526" i="11"/>
  <c r="N526" i="11"/>
  <c r="O526" i="11"/>
  <c r="E525" i="11"/>
  <c r="F525" i="11"/>
  <c r="H525" i="11"/>
  <c r="I525" i="11"/>
  <c r="G525" i="11"/>
  <c r="J525" i="11"/>
  <c r="K525" i="11"/>
  <c r="N525" i="11"/>
  <c r="O525" i="11"/>
  <c r="E524" i="11"/>
  <c r="F524" i="11"/>
  <c r="H524" i="11"/>
  <c r="I524" i="11"/>
  <c r="G524" i="11"/>
  <c r="J524" i="11"/>
  <c r="K524" i="11"/>
  <c r="N524" i="11"/>
  <c r="O524" i="11"/>
  <c r="E523" i="11"/>
  <c r="F523" i="11"/>
  <c r="H523" i="11"/>
  <c r="I523" i="11"/>
  <c r="G523" i="11"/>
  <c r="J523" i="11"/>
  <c r="K523" i="11"/>
  <c r="N523" i="11"/>
  <c r="O523" i="11"/>
  <c r="E522" i="11"/>
  <c r="F522" i="11"/>
  <c r="H522" i="11"/>
  <c r="I522" i="11"/>
  <c r="G522" i="11"/>
  <c r="J522" i="11"/>
  <c r="K522" i="11"/>
  <c r="N522" i="11"/>
  <c r="O522" i="11"/>
  <c r="E521" i="11"/>
  <c r="F521" i="11"/>
  <c r="H521" i="11"/>
  <c r="I521" i="11"/>
  <c r="G521" i="11"/>
  <c r="J521" i="11"/>
  <c r="K521" i="11"/>
  <c r="N521" i="11"/>
  <c r="O521" i="11"/>
  <c r="E520" i="11"/>
  <c r="F520" i="11"/>
  <c r="H520" i="11"/>
  <c r="I520" i="11"/>
  <c r="G520" i="11"/>
  <c r="J520" i="11"/>
  <c r="K520" i="11"/>
  <c r="N520" i="11"/>
  <c r="O520" i="11"/>
  <c r="E519" i="11"/>
  <c r="F519" i="11"/>
  <c r="H519" i="11"/>
  <c r="I519" i="11"/>
  <c r="G519" i="11"/>
  <c r="J519" i="11"/>
  <c r="K519" i="11"/>
  <c r="N519" i="11"/>
  <c r="O519" i="11"/>
  <c r="E518" i="11"/>
  <c r="F518" i="11"/>
  <c r="H518" i="11"/>
  <c r="I518" i="11"/>
  <c r="G518" i="11"/>
  <c r="J518" i="11"/>
  <c r="K518" i="11"/>
  <c r="N518" i="11"/>
  <c r="O518" i="11"/>
  <c r="E517" i="11"/>
  <c r="F517" i="11"/>
  <c r="H517" i="11"/>
  <c r="I517" i="11"/>
  <c r="G517" i="11"/>
  <c r="J517" i="11"/>
  <c r="K517" i="11"/>
  <c r="N517" i="11"/>
  <c r="O517" i="11"/>
  <c r="E516" i="11"/>
  <c r="F516" i="11"/>
  <c r="H516" i="11"/>
  <c r="I516" i="11"/>
  <c r="G516" i="11"/>
  <c r="J516" i="11"/>
  <c r="K516" i="11"/>
  <c r="N516" i="11"/>
  <c r="O516" i="11"/>
  <c r="E515" i="11"/>
  <c r="F515" i="11"/>
  <c r="H515" i="11"/>
  <c r="I515" i="11"/>
  <c r="G515" i="11"/>
  <c r="J515" i="11"/>
  <c r="K515" i="11"/>
  <c r="N515" i="11"/>
  <c r="O515" i="11"/>
  <c r="E514" i="11"/>
  <c r="F514" i="11"/>
  <c r="H514" i="11"/>
  <c r="I514" i="11"/>
  <c r="G514" i="11"/>
  <c r="J514" i="11"/>
  <c r="K514" i="11"/>
  <c r="N514" i="11"/>
  <c r="O514" i="11"/>
  <c r="E513" i="11"/>
  <c r="F513" i="11"/>
  <c r="H513" i="11"/>
  <c r="I513" i="11"/>
  <c r="G513" i="11"/>
  <c r="J513" i="11"/>
  <c r="K513" i="11"/>
  <c r="N513" i="11"/>
  <c r="O513" i="11"/>
  <c r="E512" i="11"/>
  <c r="F512" i="11"/>
  <c r="H512" i="11"/>
  <c r="I512" i="11"/>
  <c r="G512" i="11"/>
  <c r="J512" i="11"/>
  <c r="K512" i="11"/>
  <c r="N512" i="11"/>
  <c r="O512" i="11"/>
  <c r="E511" i="11"/>
  <c r="F511" i="11"/>
  <c r="H511" i="11"/>
  <c r="I511" i="11"/>
  <c r="G511" i="11"/>
  <c r="J511" i="11"/>
  <c r="K511" i="11"/>
  <c r="N511" i="11"/>
  <c r="O511" i="11"/>
  <c r="E510" i="11"/>
  <c r="F510" i="11"/>
  <c r="H510" i="11"/>
  <c r="I510" i="11"/>
  <c r="G510" i="11"/>
  <c r="J510" i="11"/>
  <c r="K510" i="11"/>
  <c r="N510" i="11"/>
  <c r="O510" i="11"/>
  <c r="E509" i="11"/>
  <c r="F509" i="11"/>
  <c r="H509" i="11"/>
  <c r="I509" i="11"/>
  <c r="G509" i="11"/>
  <c r="J509" i="11"/>
  <c r="K509" i="11"/>
  <c r="N509" i="11"/>
  <c r="O509" i="11"/>
  <c r="E508" i="11"/>
  <c r="F508" i="11"/>
  <c r="H508" i="11"/>
  <c r="I508" i="11"/>
  <c r="G508" i="11"/>
  <c r="J508" i="11"/>
  <c r="K508" i="11"/>
  <c r="N508" i="11"/>
  <c r="O508" i="11"/>
  <c r="E507" i="11"/>
  <c r="F507" i="11"/>
  <c r="H507" i="11"/>
  <c r="I507" i="11"/>
  <c r="G507" i="11"/>
  <c r="J507" i="11"/>
  <c r="K507" i="11"/>
  <c r="N507" i="11"/>
  <c r="O507" i="11"/>
  <c r="E506" i="11"/>
  <c r="F506" i="11"/>
  <c r="H506" i="11"/>
  <c r="I506" i="11"/>
  <c r="G506" i="11"/>
  <c r="J506" i="11"/>
  <c r="K506" i="11"/>
  <c r="N506" i="11"/>
  <c r="O506" i="11"/>
  <c r="E505" i="11"/>
  <c r="F505" i="11"/>
  <c r="H505" i="11"/>
  <c r="I505" i="11"/>
  <c r="G505" i="11"/>
  <c r="J505" i="11"/>
  <c r="K505" i="11"/>
  <c r="N505" i="11"/>
  <c r="O505" i="11"/>
  <c r="E504" i="11"/>
  <c r="F504" i="11"/>
  <c r="H504" i="11"/>
  <c r="I504" i="11"/>
  <c r="G504" i="11"/>
  <c r="J504" i="11"/>
  <c r="K504" i="11"/>
  <c r="N504" i="11"/>
  <c r="O504" i="11"/>
  <c r="E503" i="11"/>
  <c r="F503" i="11"/>
  <c r="H503" i="11"/>
  <c r="I503" i="11"/>
  <c r="G503" i="11"/>
  <c r="J503" i="11"/>
  <c r="K503" i="11"/>
  <c r="N503" i="11"/>
  <c r="O503" i="11"/>
  <c r="E502" i="11"/>
  <c r="F502" i="11"/>
  <c r="H502" i="11"/>
  <c r="I502" i="11"/>
  <c r="G502" i="11"/>
  <c r="J502" i="11"/>
  <c r="K502" i="11"/>
  <c r="N502" i="11"/>
  <c r="O502" i="11"/>
  <c r="E501" i="11"/>
  <c r="F501" i="11"/>
  <c r="H501" i="11"/>
  <c r="I501" i="11"/>
  <c r="G501" i="11"/>
  <c r="J501" i="11"/>
  <c r="K501" i="11"/>
  <c r="N501" i="11"/>
  <c r="O501" i="11"/>
  <c r="E500" i="11"/>
  <c r="F500" i="11"/>
  <c r="H500" i="11"/>
  <c r="I500" i="11"/>
  <c r="G500" i="11"/>
  <c r="J500" i="11"/>
  <c r="K500" i="11"/>
  <c r="N500" i="11"/>
  <c r="O500" i="11"/>
  <c r="E499" i="11"/>
  <c r="F499" i="11"/>
  <c r="H499" i="11"/>
  <c r="I499" i="11"/>
  <c r="G499" i="11"/>
  <c r="J499" i="11"/>
  <c r="K499" i="11"/>
  <c r="N499" i="11"/>
  <c r="O499" i="11"/>
  <c r="E498" i="11"/>
  <c r="F498" i="11"/>
  <c r="H498" i="11"/>
  <c r="I498" i="11"/>
  <c r="G498" i="11"/>
  <c r="J498" i="11"/>
  <c r="K498" i="11"/>
  <c r="N498" i="11"/>
  <c r="O498" i="11"/>
  <c r="E497" i="11"/>
  <c r="F497" i="11"/>
  <c r="H497" i="11"/>
  <c r="I497" i="11"/>
  <c r="G497" i="11"/>
  <c r="J497" i="11"/>
  <c r="K497" i="11"/>
  <c r="N497" i="11"/>
  <c r="O497" i="11"/>
  <c r="E496" i="11"/>
  <c r="F496" i="11"/>
  <c r="H496" i="11"/>
  <c r="I496" i="11"/>
  <c r="G496" i="11"/>
  <c r="J496" i="11"/>
  <c r="K496" i="11"/>
  <c r="N496" i="11"/>
  <c r="O496" i="11"/>
  <c r="E495" i="11"/>
  <c r="F495" i="11"/>
  <c r="H495" i="11"/>
  <c r="I495" i="11"/>
  <c r="G495" i="11"/>
  <c r="J495" i="11"/>
  <c r="K495" i="11"/>
  <c r="N495" i="11"/>
  <c r="O495" i="11"/>
  <c r="E494" i="11"/>
  <c r="F494" i="11"/>
  <c r="H494" i="11"/>
  <c r="I494" i="11"/>
  <c r="G494" i="11"/>
  <c r="J494" i="11"/>
  <c r="K494" i="11"/>
  <c r="N494" i="11"/>
  <c r="O494" i="11"/>
  <c r="E493" i="11"/>
  <c r="F493" i="11"/>
  <c r="H493" i="11"/>
  <c r="I493" i="11"/>
  <c r="G493" i="11"/>
  <c r="J493" i="11"/>
  <c r="K493" i="11"/>
  <c r="N493" i="11"/>
  <c r="O493" i="11"/>
  <c r="E492" i="11"/>
  <c r="F492" i="11"/>
  <c r="H492" i="11"/>
  <c r="I492" i="11"/>
  <c r="G492" i="11"/>
  <c r="J492" i="11"/>
  <c r="K492" i="11"/>
  <c r="N492" i="11"/>
  <c r="O492" i="11"/>
  <c r="E491" i="11"/>
  <c r="F491" i="11"/>
  <c r="H491" i="11"/>
  <c r="I491" i="11"/>
  <c r="G491" i="11"/>
  <c r="J491" i="11"/>
  <c r="K491" i="11"/>
  <c r="N491" i="11"/>
  <c r="O491" i="11"/>
  <c r="E490" i="11"/>
  <c r="F490" i="11"/>
  <c r="H490" i="11"/>
  <c r="I490" i="11"/>
  <c r="G490" i="11"/>
  <c r="J490" i="11"/>
  <c r="K490" i="11"/>
  <c r="N490" i="11"/>
  <c r="O490" i="11"/>
  <c r="E489" i="11"/>
  <c r="F489" i="11"/>
  <c r="H489" i="11"/>
  <c r="I489" i="11"/>
  <c r="G489" i="11"/>
  <c r="J489" i="11"/>
  <c r="K489" i="11"/>
  <c r="N489" i="11"/>
  <c r="O489" i="11"/>
  <c r="E488" i="11"/>
  <c r="F488" i="11"/>
  <c r="H488" i="11"/>
  <c r="I488" i="11"/>
  <c r="G488" i="11"/>
  <c r="J488" i="11"/>
  <c r="K488" i="11"/>
  <c r="N488" i="11"/>
  <c r="O488" i="11"/>
  <c r="E487" i="11"/>
  <c r="F487" i="11"/>
  <c r="H487" i="11"/>
  <c r="I487" i="11"/>
  <c r="G487" i="11"/>
  <c r="J487" i="11"/>
  <c r="K487" i="11"/>
  <c r="N487" i="11"/>
  <c r="O487" i="11"/>
  <c r="E486" i="11"/>
  <c r="F486" i="11"/>
  <c r="H486" i="11"/>
  <c r="I486" i="11"/>
  <c r="G486" i="11"/>
  <c r="J486" i="11"/>
  <c r="K486" i="11"/>
  <c r="N486" i="11"/>
  <c r="O486" i="11"/>
  <c r="E485" i="11"/>
  <c r="F485" i="11"/>
  <c r="H485" i="11"/>
  <c r="I485" i="11"/>
  <c r="G485" i="11"/>
  <c r="J485" i="11"/>
  <c r="K485" i="11"/>
  <c r="N485" i="11"/>
  <c r="O485" i="11"/>
  <c r="E484" i="11"/>
  <c r="F484" i="11"/>
  <c r="H484" i="11"/>
  <c r="I484" i="11"/>
  <c r="G484" i="11"/>
  <c r="J484" i="11"/>
  <c r="K484" i="11"/>
  <c r="N484" i="11"/>
  <c r="O484" i="11"/>
  <c r="E483" i="11"/>
  <c r="F483" i="11"/>
  <c r="H483" i="11"/>
  <c r="I483" i="11"/>
  <c r="G483" i="11"/>
  <c r="J483" i="11"/>
  <c r="K483" i="11"/>
  <c r="N483" i="11"/>
  <c r="O483" i="11"/>
  <c r="E482" i="11"/>
  <c r="F482" i="11"/>
  <c r="H482" i="11"/>
  <c r="I482" i="11"/>
  <c r="G482" i="11"/>
  <c r="J482" i="11"/>
  <c r="K482" i="11"/>
  <c r="N482" i="11"/>
  <c r="O482" i="11"/>
  <c r="E481" i="11"/>
  <c r="F481" i="11"/>
  <c r="H481" i="11"/>
  <c r="I481" i="11"/>
  <c r="G481" i="11"/>
  <c r="J481" i="11"/>
  <c r="K481" i="11"/>
  <c r="N481" i="11"/>
  <c r="O481" i="11"/>
  <c r="E480" i="11"/>
  <c r="F480" i="11"/>
  <c r="H480" i="11"/>
  <c r="I480" i="11"/>
  <c r="G480" i="11"/>
  <c r="J480" i="11"/>
  <c r="K480" i="11"/>
  <c r="N480" i="11"/>
  <c r="O480" i="11"/>
  <c r="E479" i="11"/>
  <c r="F479" i="11"/>
  <c r="H479" i="11"/>
  <c r="I479" i="11"/>
  <c r="G479" i="11"/>
  <c r="J479" i="11"/>
  <c r="K479" i="11"/>
  <c r="N479" i="11"/>
  <c r="O479" i="11"/>
  <c r="E478" i="11"/>
  <c r="F478" i="11"/>
  <c r="H478" i="11"/>
  <c r="I478" i="11"/>
  <c r="G478" i="11"/>
  <c r="J478" i="11"/>
  <c r="K478" i="11"/>
  <c r="N478" i="11"/>
  <c r="O478" i="11"/>
  <c r="E477" i="11"/>
  <c r="F477" i="11"/>
  <c r="H477" i="11"/>
  <c r="I477" i="11"/>
  <c r="G477" i="11"/>
  <c r="J477" i="11"/>
  <c r="K477" i="11"/>
  <c r="N477" i="11"/>
  <c r="O477" i="11"/>
  <c r="E476" i="11"/>
  <c r="F476" i="11"/>
  <c r="H476" i="11"/>
  <c r="I476" i="11"/>
  <c r="G476" i="11"/>
  <c r="J476" i="11"/>
  <c r="K476" i="11"/>
  <c r="N476" i="11"/>
  <c r="O476" i="11"/>
  <c r="E475" i="11"/>
  <c r="F475" i="11"/>
  <c r="H475" i="11"/>
  <c r="I475" i="11"/>
  <c r="G475" i="11"/>
  <c r="J475" i="11"/>
  <c r="K475" i="11"/>
  <c r="N475" i="11"/>
  <c r="O475" i="11"/>
  <c r="E474" i="11"/>
  <c r="F474" i="11"/>
  <c r="H474" i="11"/>
  <c r="I474" i="11"/>
  <c r="G474" i="11"/>
  <c r="J474" i="11"/>
  <c r="K474" i="11"/>
  <c r="N474" i="11"/>
  <c r="O474" i="11"/>
  <c r="E473" i="11"/>
  <c r="F473" i="11"/>
  <c r="H473" i="11"/>
  <c r="I473" i="11"/>
  <c r="G473" i="11"/>
  <c r="J473" i="11"/>
  <c r="K473" i="11"/>
  <c r="N473" i="11"/>
  <c r="O473" i="11"/>
  <c r="E472" i="11"/>
  <c r="F472" i="11"/>
  <c r="H472" i="11"/>
  <c r="I472" i="11"/>
  <c r="G472" i="11"/>
  <c r="J472" i="11"/>
  <c r="K472" i="11"/>
  <c r="N472" i="11"/>
  <c r="O472" i="11"/>
  <c r="E471" i="11"/>
  <c r="F471" i="11"/>
  <c r="H471" i="11"/>
  <c r="I471" i="11"/>
  <c r="G471" i="11"/>
  <c r="J471" i="11"/>
  <c r="K471" i="11"/>
  <c r="N471" i="11"/>
  <c r="O471" i="11"/>
  <c r="E470" i="11"/>
  <c r="F470" i="11"/>
  <c r="H470" i="11"/>
  <c r="I470" i="11"/>
  <c r="G470" i="11"/>
  <c r="J470" i="11"/>
  <c r="K470" i="11"/>
  <c r="N470" i="11"/>
  <c r="O470" i="11"/>
  <c r="E469" i="11"/>
  <c r="F469" i="11"/>
  <c r="H469" i="11"/>
  <c r="I469" i="11"/>
  <c r="G469" i="11"/>
  <c r="J469" i="11"/>
  <c r="K469" i="11"/>
  <c r="N469" i="11"/>
  <c r="O469" i="11"/>
  <c r="E468" i="11"/>
  <c r="F468" i="11"/>
  <c r="H468" i="11"/>
  <c r="I468" i="11"/>
  <c r="G468" i="11"/>
  <c r="J468" i="11"/>
  <c r="K468" i="11"/>
  <c r="N468" i="11"/>
  <c r="O468" i="11"/>
  <c r="E467" i="11"/>
  <c r="F467" i="11"/>
  <c r="H467" i="11"/>
  <c r="I467" i="11"/>
  <c r="G467" i="11"/>
  <c r="J467" i="11"/>
  <c r="K467" i="11"/>
  <c r="N467" i="11"/>
  <c r="O467" i="11"/>
  <c r="E466" i="11"/>
  <c r="F466" i="11"/>
  <c r="H466" i="11"/>
  <c r="I466" i="11"/>
  <c r="G466" i="11"/>
  <c r="J466" i="11"/>
  <c r="K466" i="11"/>
  <c r="N466" i="11"/>
  <c r="O466" i="11"/>
  <c r="E465" i="11"/>
  <c r="F465" i="11"/>
  <c r="H465" i="11"/>
  <c r="I465" i="11"/>
  <c r="G465" i="11"/>
  <c r="J465" i="11"/>
  <c r="K465" i="11"/>
  <c r="N465" i="11"/>
  <c r="O465" i="11"/>
  <c r="E464" i="11"/>
  <c r="F464" i="11"/>
  <c r="H464" i="11"/>
  <c r="I464" i="11"/>
  <c r="G464" i="11"/>
  <c r="J464" i="11"/>
  <c r="K464" i="11"/>
  <c r="N464" i="11"/>
  <c r="O464" i="11"/>
  <c r="E463" i="11"/>
  <c r="F463" i="11"/>
  <c r="H463" i="11"/>
  <c r="I463" i="11"/>
  <c r="G463" i="11"/>
  <c r="J463" i="11"/>
  <c r="K463" i="11"/>
  <c r="N463" i="11"/>
  <c r="O463" i="11"/>
  <c r="E462" i="11"/>
  <c r="F462" i="11"/>
  <c r="H462" i="11"/>
  <c r="I462" i="11"/>
  <c r="G462" i="11"/>
  <c r="J462" i="11"/>
  <c r="K462" i="11"/>
  <c r="N462" i="11"/>
  <c r="O462" i="11"/>
  <c r="E461" i="11"/>
  <c r="F461" i="11"/>
  <c r="H461" i="11"/>
  <c r="I461" i="11"/>
  <c r="G461" i="11"/>
  <c r="J461" i="11"/>
  <c r="K461" i="11"/>
  <c r="N461" i="11"/>
  <c r="O461" i="11"/>
  <c r="E460" i="11"/>
  <c r="F460" i="11"/>
  <c r="H460" i="11"/>
  <c r="I460" i="11"/>
  <c r="G460" i="11"/>
  <c r="J460" i="11"/>
  <c r="K460" i="11"/>
  <c r="N460" i="11"/>
  <c r="O460" i="11"/>
  <c r="E459" i="11"/>
  <c r="F459" i="11"/>
  <c r="H459" i="11"/>
  <c r="I459" i="11"/>
  <c r="G459" i="11"/>
  <c r="J459" i="11"/>
  <c r="K459" i="11"/>
  <c r="N459" i="11"/>
  <c r="O459" i="11"/>
  <c r="E458" i="11"/>
  <c r="F458" i="11"/>
  <c r="H458" i="11"/>
  <c r="I458" i="11"/>
  <c r="G458" i="11"/>
  <c r="J458" i="11"/>
  <c r="K458" i="11"/>
  <c r="N458" i="11"/>
  <c r="O458" i="11"/>
  <c r="E457" i="11"/>
  <c r="F457" i="11"/>
  <c r="H457" i="11"/>
  <c r="I457" i="11"/>
  <c r="G457" i="11"/>
  <c r="J457" i="11"/>
  <c r="K457" i="11"/>
  <c r="N457" i="11"/>
  <c r="O457" i="11"/>
  <c r="E456" i="11"/>
  <c r="F456" i="11"/>
  <c r="H456" i="11"/>
  <c r="I456" i="11"/>
  <c r="G456" i="11"/>
  <c r="J456" i="11"/>
  <c r="K456" i="11"/>
  <c r="N456" i="11"/>
  <c r="O456" i="11"/>
  <c r="E455" i="11"/>
  <c r="F455" i="11"/>
  <c r="H455" i="11"/>
  <c r="I455" i="11"/>
  <c r="G455" i="11"/>
  <c r="J455" i="11"/>
  <c r="K455" i="11"/>
  <c r="N455" i="11"/>
  <c r="O455" i="11"/>
  <c r="E454" i="11"/>
  <c r="F454" i="11"/>
  <c r="H454" i="11"/>
  <c r="I454" i="11"/>
  <c r="G454" i="11"/>
  <c r="J454" i="11"/>
  <c r="K454" i="11"/>
  <c r="N454" i="11"/>
  <c r="O454" i="11"/>
  <c r="E453" i="11"/>
  <c r="F453" i="11"/>
  <c r="H453" i="11"/>
  <c r="I453" i="11"/>
  <c r="G453" i="11"/>
  <c r="J453" i="11"/>
  <c r="K453" i="11"/>
  <c r="N453" i="11"/>
  <c r="O453" i="11"/>
  <c r="E452" i="11"/>
  <c r="F452" i="11"/>
  <c r="H452" i="11"/>
  <c r="I452" i="11"/>
  <c r="G452" i="11"/>
  <c r="J452" i="11"/>
  <c r="K452" i="11"/>
  <c r="N452" i="11"/>
  <c r="O452" i="11"/>
  <c r="E451" i="11"/>
  <c r="F451" i="11"/>
  <c r="H451" i="11"/>
  <c r="I451" i="11"/>
  <c r="G451" i="11"/>
  <c r="J451" i="11"/>
  <c r="K451" i="11"/>
  <c r="N451" i="11"/>
  <c r="O451" i="11"/>
  <c r="E450" i="11"/>
  <c r="F450" i="11"/>
  <c r="H450" i="11"/>
  <c r="I450" i="11"/>
  <c r="G450" i="11"/>
  <c r="J450" i="11"/>
  <c r="K450" i="11"/>
  <c r="N450" i="11"/>
  <c r="O450" i="11"/>
  <c r="E449" i="11"/>
  <c r="F449" i="11"/>
  <c r="H449" i="11"/>
  <c r="I449" i="11"/>
  <c r="G449" i="11"/>
  <c r="J449" i="11"/>
  <c r="K449" i="11"/>
  <c r="N449" i="11"/>
  <c r="O449" i="11"/>
  <c r="E448" i="11"/>
  <c r="F448" i="11"/>
  <c r="H448" i="11"/>
  <c r="I448" i="11"/>
  <c r="G448" i="11"/>
  <c r="J448" i="11"/>
  <c r="K448" i="11"/>
  <c r="N448" i="11"/>
  <c r="O448" i="11"/>
  <c r="E447" i="11"/>
  <c r="F447" i="11"/>
  <c r="H447" i="11"/>
  <c r="I447" i="11"/>
  <c r="G447" i="11"/>
  <c r="J447" i="11"/>
  <c r="K447" i="11"/>
  <c r="N447" i="11"/>
  <c r="O447" i="11"/>
  <c r="E446" i="11"/>
  <c r="F446" i="11"/>
  <c r="H446" i="11"/>
  <c r="I446" i="11"/>
  <c r="G446" i="11"/>
  <c r="J446" i="11"/>
  <c r="K446" i="11"/>
  <c r="N446" i="11"/>
  <c r="O446" i="11"/>
  <c r="E445" i="11"/>
  <c r="F445" i="11"/>
  <c r="H445" i="11"/>
  <c r="I445" i="11"/>
  <c r="G445" i="11"/>
  <c r="J445" i="11"/>
  <c r="K445" i="11"/>
  <c r="N445" i="11"/>
  <c r="O445" i="11"/>
  <c r="E444" i="11"/>
  <c r="F444" i="11"/>
  <c r="H444" i="11"/>
  <c r="I444" i="11"/>
  <c r="G444" i="11"/>
  <c r="J444" i="11"/>
  <c r="K444" i="11"/>
  <c r="N444" i="11"/>
  <c r="O444" i="11"/>
  <c r="E443" i="11"/>
  <c r="F443" i="11"/>
  <c r="H443" i="11"/>
  <c r="I443" i="11"/>
  <c r="G443" i="11"/>
  <c r="J443" i="11"/>
  <c r="K443" i="11"/>
  <c r="N443" i="11"/>
  <c r="O443" i="11"/>
  <c r="E442" i="11"/>
  <c r="F442" i="11"/>
  <c r="H442" i="11"/>
  <c r="I442" i="11"/>
  <c r="G442" i="11"/>
  <c r="J442" i="11"/>
  <c r="K442" i="11"/>
  <c r="N442" i="11"/>
  <c r="O442" i="11"/>
  <c r="E441" i="11"/>
  <c r="F441" i="11"/>
  <c r="H441" i="11"/>
  <c r="I441" i="11"/>
  <c r="G441" i="11"/>
  <c r="J441" i="11"/>
  <c r="K441" i="11"/>
  <c r="N441" i="11"/>
  <c r="O441" i="11"/>
  <c r="E440" i="11"/>
  <c r="F440" i="11"/>
  <c r="H440" i="11"/>
  <c r="I440" i="11"/>
  <c r="G440" i="11"/>
  <c r="J440" i="11"/>
  <c r="K440" i="11"/>
  <c r="N440" i="11"/>
  <c r="O440" i="11"/>
  <c r="E439" i="11"/>
  <c r="F439" i="11"/>
  <c r="H439" i="11"/>
  <c r="I439" i="11"/>
  <c r="G439" i="11"/>
  <c r="J439" i="11"/>
  <c r="K439" i="11"/>
  <c r="N439" i="11"/>
  <c r="O439" i="11"/>
  <c r="E438" i="11"/>
  <c r="F438" i="11"/>
  <c r="H438" i="11"/>
  <c r="I438" i="11"/>
  <c r="G438" i="11"/>
  <c r="J438" i="11"/>
  <c r="K438" i="11"/>
  <c r="N438" i="11"/>
  <c r="O438" i="11"/>
  <c r="E437" i="11"/>
  <c r="F437" i="11"/>
  <c r="H437" i="11"/>
  <c r="I437" i="11"/>
  <c r="G437" i="11"/>
  <c r="J437" i="11"/>
  <c r="K437" i="11"/>
  <c r="N437" i="11"/>
  <c r="O437" i="11"/>
  <c r="E436" i="11"/>
  <c r="F436" i="11"/>
  <c r="H436" i="11"/>
  <c r="I436" i="11"/>
  <c r="G436" i="11"/>
  <c r="J436" i="11"/>
  <c r="K436" i="11"/>
  <c r="N436" i="11"/>
  <c r="O436" i="11"/>
  <c r="E435" i="11"/>
  <c r="F435" i="11"/>
  <c r="H435" i="11"/>
  <c r="I435" i="11"/>
  <c r="G435" i="11"/>
  <c r="J435" i="11"/>
  <c r="K435" i="11"/>
  <c r="N435" i="11"/>
  <c r="O435" i="11"/>
  <c r="E434" i="11"/>
  <c r="F434" i="11"/>
  <c r="H434" i="11"/>
  <c r="I434" i="11"/>
  <c r="G434" i="11"/>
  <c r="J434" i="11"/>
  <c r="K434" i="11"/>
  <c r="N434" i="11"/>
  <c r="O434" i="11"/>
  <c r="E433" i="11"/>
  <c r="F433" i="11"/>
  <c r="H433" i="11"/>
  <c r="I433" i="11"/>
  <c r="G433" i="11"/>
  <c r="J433" i="11"/>
  <c r="K433" i="11"/>
  <c r="N433" i="11"/>
  <c r="O433" i="11"/>
  <c r="E432" i="11"/>
  <c r="F432" i="11"/>
  <c r="H432" i="11"/>
  <c r="I432" i="11"/>
  <c r="G432" i="11"/>
  <c r="J432" i="11"/>
  <c r="K432" i="11"/>
  <c r="N432" i="11"/>
  <c r="O432" i="11"/>
  <c r="E431" i="11"/>
  <c r="F431" i="11"/>
  <c r="H431" i="11"/>
  <c r="I431" i="11"/>
  <c r="G431" i="11"/>
  <c r="J431" i="11"/>
  <c r="K431" i="11"/>
  <c r="N431" i="11"/>
  <c r="O431" i="11"/>
  <c r="E430" i="11"/>
  <c r="F430" i="11"/>
  <c r="H430" i="11"/>
  <c r="I430" i="11"/>
  <c r="G430" i="11"/>
  <c r="J430" i="11"/>
  <c r="K430" i="11"/>
  <c r="N430" i="11"/>
  <c r="O430" i="11"/>
  <c r="E429" i="11"/>
  <c r="F429" i="11"/>
  <c r="H429" i="11"/>
  <c r="I429" i="11"/>
  <c r="G429" i="11"/>
  <c r="J429" i="11"/>
  <c r="K429" i="11"/>
  <c r="N429" i="11"/>
  <c r="O429" i="11"/>
  <c r="E428" i="11"/>
  <c r="F428" i="11"/>
  <c r="H428" i="11"/>
  <c r="I428" i="11"/>
  <c r="G428" i="11"/>
  <c r="J428" i="11"/>
  <c r="K428" i="11"/>
  <c r="N428" i="11"/>
  <c r="O428" i="11"/>
  <c r="E427" i="11"/>
  <c r="F427" i="11"/>
  <c r="H427" i="11"/>
  <c r="I427" i="11"/>
  <c r="G427" i="11"/>
  <c r="J427" i="11"/>
  <c r="K427" i="11"/>
  <c r="N427" i="11"/>
  <c r="O427" i="11"/>
  <c r="E426" i="11"/>
  <c r="F426" i="11"/>
  <c r="H426" i="11"/>
  <c r="I426" i="11"/>
  <c r="G426" i="11"/>
  <c r="J426" i="11"/>
  <c r="K426" i="11"/>
  <c r="N426" i="11"/>
  <c r="O426" i="11"/>
  <c r="E425" i="11"/>
  <c r="F425" i="11"/>
  <c r="H425" i="11"/>
  <c r="I425" i="11"/>
  <c r="G425" i="11"/>
  <c r="J425" i="11"/>
  <c r="K425" i="11"/>
  <c r="N425" i="11"/>
  <c r="O425" i="11"/>
  <c r="E424" i="11"/>
  <c r="F424" i="11"/>
  <c r="H424" i="11"/>
  <c r="I424" i="11"/>
  <c r="G424" i="11"/>
  <c r="J424" i="11"/>
  <c r="K424" i="11"/>
  <c r="N424" i="11"/>
  <c r="O424" i="11"/>
  <c r="E423" i="11"/>
  <c r="F423" i="11"/>
  <c r="H423" i="11"/>
  <c r="I423" i="11"/>
  <c r="G423" i="11"/>
  <c r="J423" i="11"/>
  <c r="K423" i="11"/>
  <c r="N423" i="11"/>
  <c r="O423" i="11"/>
  <c r="E422" i="11"/>
  <c r="F422" i="11"/>
  <c r="H422" i="11"/>
  <c r="I422" i="11"/>
  <c r="G422" i="11"/>
  <c r="J422" i="11"/>
  <c r="K422" i="11"/>
  <c r="N422" i="11"/>
  <c r="O422" i="11"/>
  <c r="E421" i="11"/>
  <c r="F421" i="11"/>
  <c r="H421" i="11"/>
  <c r="I421" i="11"/>
  <c r="G421" i="11"/>
  <c r="J421" i="11"/>
  <c r="K421" i="11"/>
  <c r="N421" i="11"/>
  <c r="O421" i="11"/>
  <c r="E420" i="11"/>
  <c r="F420" i="11"/>
  <c r="H420" i="11"/>
  <c r="I420" i="11"/>
  <c r="G420" i="11"/>
  <c r="J420" i="11"/>
  <c r="K420" i="11"/>
  <c r="N420" i="11"/>
  <c r="O420" i="11"/>
  <c r="E419" i="11"/>
  <c r="F419" i="11"/>
  <c r="H419" i="11"/>
  <c r="I419" i="11"/>
  <c r="G419" i="11"/>
  <c r="J419" i="11"/>
  <c r="K419" i="11"/>
  <c r="N419" i="11"/>
  <c r="O419" i="11"/>
  <c r="E418" i="11"/>
  <c r="F418" i="11"/>
  <c r="H418" i="11"/>
  <c r="I418" i="11"/>
  <c r="G418" i="11"/>
  <c r="J418" i="11"/>
  <c r="K418" i="11"/>
  <c r="N418" i="11"/>
  <c r="O418" i="11"/>
  <c r="E417" i="11"/>
  <c r="F417" i="11"/>
  <c r="H417" i="11"/>
  <c r="I417" i="11"/>
  <c r="G417" i="11"/>
  <c r="J417" i="11"/>
  <c r="K417" i="11"/>
  <c r="N417" i="11"/>
  <c r="O417" i="11"/>
  <c r="E416" i="11"/>
  <c r="F416" i="11"/>
  <c r="H416" i="11"/>
  <c r="I416" i="11"/>
  <c r="G416" i="11"/>
  <c r="J416" i="11"/>
  <c r="K416" i="11"/>
  <c r="N416" i="11"/>
  <c r="O416" i="11"/>
  <c r="E415" i="11"/>
  <c r="F415" i="11"/>
  <c r="H415" i="11"/>
  <c r="I415" i="11"/>
  <c r="G415" i="11"/>
  <c r="J415" i="11"/>
  <c r="K415" i="11"/>
  <c r="N415" i="11"/>
  <c r="O415" i="11"/>
  <c r="E414" i="11"/>
  <c r="F414" i="11"/>
  <c r="H414" i="11"/>
  <c r="I414" i="11"/>
  <c r="G414" i="11"/>
  <c r="J414" i="11"/>
  <c r="K414" i="11"/>
  <c r="N414" i="11"/>
  <c r="O414" i="11"/>
  <c r="E413" i="11"/>
  <c r="F413" i="11"/>
  <c r="H413" i="11"/>
  <c r="I413" i="11"/>
  <c r="G413" i="11"/>
  <c r="J413" i="11"/>
  <c r="K413" i="11"/>
  <c r="N413" i="11"/>
  <c r="O413" i="11"/>
  <c r="E412" i="11"/>
  <c r="F412" i="11"/>
  <c r="H412" i="11"/>
  <c r="I412" i="11"/>
  <c r="G412" i="11"/>
  <c r="J412" i="11"/>
  <c r="K412" i="11"/>
  <c r="N412" i="11"/>
  <c r="O412" i="11"/>
  <c r="E411" i="11"/>
  <c r="F411" i="11"/>
  <c r="H411" i="11"/>
  <c r="I411" i="11"/>
  <c r="G411" i="11"/>
  <c r="J411" i="11"/>
  <c r="K411" i="11"/>
  <c r="N411" i="11"/>
  <c r="O411" i="11"/>
  <c r="E410" i="11"/>
  <c r="F410" i="11"/>
  <c r="H410" i="11"/>
  <c r="I410" i="11"/>
  <c r="G410" i="11"/>
  <c r="J410" i="11"/>
  <c r="K410" i="11"/>
  <c r="N410" i="11"/>
  <c r="O410" i="11"/>
  <c r="E409" i="11"/>
  <c r="F409" i="11"/>
  <c r="H409" i="11"/>
  <c r="I409" i="11"/>
  <c r="G409" i="11"/>
  <c r="J409" i="11"/>
  <c r="K409" i="11"/>
  <c r="N409" i="11"/>
  <c r="O409" i="11"/>
  <c r="E408" i="11"/>
  <c r="F408" i="11"/>
  <c r="H408" i="11"/>
  <c r="I408" i="11"/>
  <c r="G408" i="11"/>
  <c r="J408" i="11"/>
  <c r="K408" i="11"/>
  <c r="N408" i="11"/>
  <c r="O408" i="11"/>
  <c r="E407" i="11"/>
  <c r="F407" i="11"/>
  <c r="H407" i="11"/>
  <c r="I407" i="11"/>
  <c r="G407" i="11"/>
  <c r="J407" i="11"/>
  <c r="K407" i="11"/>
  <c r="N407" i="11"/>
  <c r="O407" i="11"/>
  <c r="E406" i="11"/>
  <c r="F406" i="11"/>
  <c r="H406" i="11"/>
  <c r="I406" i="11"/>
  <c r="G406" i="11"/>
  <c r="J406" i="11"/>
  <c r="K406" i="11"/>
  <c r="N406" i="11"/>
  <c r="O406" i="11"/>
  <c r="E405" i="11"/>
  <c r="F405" i="11"/>
  <c r="H405" i="11"/>
  <c r="I405" i="11"/>
  <c r="G405" i="11"/>
  <c r="J405" i="11"/>
  <c r="K405" i="11"/>
  <c r="N405" i="11"/>
  <c r="O405" i="11"/>
  <c r="E404" i="11"/>
  <c r="F404" i="11"/>
  <c r="H404" i="11"/>
  <c r="I404" i="11"/>
  <c r="G404" i="11"/>
  <c r="J404" i="11"/>
  <c r="K404" i="11"/>
  <c r="N404" i="11"/>
  <c r="O404" i="11"/>
  <c r="E403" i="11"/>
  <c r="F403" i="11"/>
  <c r="H403" i="11"/>
  <c r="I403" i="11"/>
  <c r="G403" i="11"/>
  <c r="J403" i="11"/>
  <c r="K403" i="11"/>
  <c r="N403" i="11"/>
  <c r="O403" i="11"/>
  <c r="E402" i="11"/>
  <c r="F402" i="11"/>
  <c r="H402" i="11"/>
  <c r="I402" i="11"/>
  <c r="G402" i="11"/>
  <c r="J402" i="11"/>
  <c r="K402" i="11"/>
  <c r="N402" i="11"/>
  <c r="O402" i="11"/>
  <c r="E401" i="11"/>
  <c r="F401" i="11"/>
  <c r="H401" i="11"/>
  <c r="I401" i="11"/>
  <c r="G401" i="11"/>
  <c r="J401" i="11"/>
  <c r="K401" i="11"/>
  <c r="N401" i="11"/>
  <c r="O401" i="11"/>
  <c r="E400" i="11"/>
  <c r="F400" i="11"/>
  <c r="H400" i="11"/>
  <c r="I400" i="11"/>
  <c r="G400" i="11"/>
  <c r="J400" i="11"/>
  <c r="K400" i="11"/>
  <c r="N400" i="11"/>
  <c r="O400" i="11"/>
  <c r="E399" i="11"/>
  <c r="F399" i="11"/>
  <c r="H399" i="11"/>
  <c r="I399" i="11"/>
  <c r="G399" i="11"/>
  <c r="J399" i="11"/>
  <c r="K399" i="11"/>
  <c r="N399" i="11"/>
  <c r="O399" i="11"/>
  <c r="E398" i="11"/>
  <c r="F398" i="11"/>
  <c r="H398" i="11"/>
  <c r="I398" i="11"/>
  <c r="G398" i="11"/>
  <c r="J398" i="11"/>
  <c r="K398" i="11"/>
  <c r="N398" i="11"/>
  <c r="O398" i="11"/>
  <c r="E397" i="11"/>
  <c r="F397" i="11"/>
  <c r="H397" i="11"/>
  <c r="I397" i="11"/>
  <c r="G397" i="11"/>
  <c r="J397" i="11"/>
  <c r="K397" i="11"/>
  <c r="N397" i="11"/>
  <c r="O397" i="11"/>
  <c r="E396" i="11"/>
  <c r="F396" i="11"/>
  <c r="H396" i="11"/>
  <c r="I396" i="11"/>
  <c r="G396" i="11"/>
  <c r="J396" i="11"/>
  <c r="K396" i="11"/>
  <c r="N396" i="11"/>
  <c r="O396" i="11"/>
  <c r="E395" i="11"/>
  <c r="F395" i="11"/>
  <c r="H395" i="11"/>
  <c r="I395" i="11"/>
  <c r="G395" i="11"/>
  <c r="J395" i="11"/>
  <c r="K395" i="11"/>
  <c r="N395" i="11"/>
  <c r="O395" i="11"/>
  <c r="E394" i="11"/>
  <c r="F394" i="11"/>
  <c r="H394" i="11"/>
  <c r="I394" i="11"/>
  <c r="G394" i="11"/>
  <c r="J394" i="11"/>
  <c r="K394" i="11"/>
  <c r="N394" i="11"/>
  <c r="O394" i="11"/>
  <c r="E393" i="11"/>
  <c r="F393" i="11"/>
  <c r="H393" i="11"/>
  <c r="I393" i="11"/>
  <c r="G393" i="11"/>
  <c r="J393" i="11"/>
  <c r="K393" i="11"/>
  <c r="N393" i="11"/>
  <c r="O393" i="11"/>
  <c r="E392" i="11"/>
  <c r="F392" i="11"/>
  <c r="H392" i="11"/>
  <c r="I392" i="11"/>
  <c r="G392" i="11"/>
  <c r="J392" i="11"/>
  <c r="K392" i="11"/>
  <c r="N392" i="11"/>
  <c r="O392" i="11"/>
  <c r="E391" i="11"/>
  <c r="F391" i="11"/>
  <c r="H391" i="11"/>
  <c r="I391" i="11"/>
  <c r="G391" i="11"/>
  <c r="J391" i="11"/>
  <c r="K391" i="11"/>
  <c r="N391" i="11"/>
  <c r="O391" i="11"/>
  <c r="E390" i="11"/>
  <c r="F390" i="11"/>
  <c r="H390" i="11"/>
  <c r="I390" i="11"/>
  <c r="G390" i="11"/>
  <c r="J390" i="11"/>
  <c r="K390" i="11"/>
  <c r="N390" i="11"/>
  <c r="O390" i="11"/>
  <c r="E389" i="11"/>
  <c r="F389" i="11"/>
  <c r="H389" i="11"/>
  <c r="I389" i="11"/>
  <c r="G389" i="11"/>
  <c r="J389" i="11"/>
  <c r="K389" i="11"/>
  <c r="N389" i="11"/>
  <c r="O389" i="11"/>
  <c r="E388" i="11"/>
  <c r="F388" i="11"/>
  <c r="H388" i="11"/>
  <c r="I388" i="11"/>
  <c r="G388" i="11"/>
  <c r="J388" i="11"/>
  <c r="K388" i="11"/>
  <c r="N388" i="11"/>
  <c r="O388" i="11"/>
  <c r="E387" i="11"/>
  <c r="F387" i="11"/>
  <c r="H387" i="11"/>
  <c r="I387" i="11"/>
  <c r="G387" i="11"/>
  <c r="J387" i="11"/>
  <c r="K387" i="11"/>
  <c r="N387" i="11"/>
  <c r="O387" i="11"/>
  <c r="E386" i="11"/>
  <c r="F386" i="11"/>
  <c r="H386" i="11"/>
  <c r="I386" i="11"/>
  <c r="G386" i="11"/>
  <c r="J386" i="11"/>
  <c r="K386" i="11"/>
  <c r="N386" i="11"/>
  <c r="O386" i="11"/>
  <c r="E385" i="11"/>
  <c r="F385" i="11"/>
  <c r="H385" i="11"/>
  <c r="I385" i="11"/>
  <c r="G385" i="11"/>
  <c r="J385" i="11"/>
  <c r="K385" i="11"/>
  <c r="N385" i="11"/>
  <c r="O385" i="11"/>
  <c r="E384" i="11"/>
  <c r="F384" i="11"/>
  <c r="H384" i="11"/>
  <c r="I384" i="11"/>
  <c r="G384" i="11"/>
  <c r="J384" i="11"/>
  <c r="K384" i="11"/>
  <c r="N384" i="11"/>
  <c r="O384" i="11"/>
  <c r="E383" i="11"/>
  <c r="F383" i="11"/>
  <c r="H383" i="11"/>
  <c r="I383" i="11"/>
  <c r="G383" i="11"/>
  <c r="J383" i="11"/>
  <c r="K383" i="11"/>
  <c r="N383" i="11"/>
  <c r="O383" i="11"/>
  <c r="E382" i="11"/>
  <c r="F382" i="11"/>
  <c r="H382" i="11"/>
  <c r="I382" i="11"/>
  <c r="G382" i="11"/>
  <c r="J382" i="11"/>
  <c r="K382" i="11"/>
  <c r="N382" i="11"/>
  <c r="O382" i="11"/>
  <c r="E381" i="11"/>
  <c r="F381" i="11"/>
  <c r="H381" i="11"/>
  <c r="I381" i="11"/>
  <c r="G381" i="11"/>
  <c r="J381" i="11"/>
  <c r="K381" i="11"/>
  <c r="N381" i="11"/>
  <c r="O381" i="11"/>
  <c r="E380" i="11"/>
  <c r="F380" i="11"/>
  <c r="H380" i="11"/>
  <c r="I380" i="11"/>
  <c r="G380" i="11"/>
  <c r="J380" i="11"/>
  <c r="K380" i="11"/>
  <c r="N380" i="11"/>
  <c r="O380" i="11"/>
  <c r="E379" i="11"/>
  <c r="F379" i="11"/>
  <c r="H379" i="11"/>
  <c r="I379" i="11"/>
  <c r="G379" i="11"/>
  <c r="J379" i="11"/>
  <c r="K379" i="11"/>
  <c r="N379" i="11"/>
  <c r="O379" i="11"/>
  <c r="E378" i="11"/>
  <c r="F378" i="11"/>
  <c r="H378" i="11"/>
  <c r="I378" i="11"/>
  <c r="G378" i="11"/>
  <c r="J378" i="11"/>
  <c r="K378" i="11"/>
  <c r="N378" i="11"/>
  <c r="O378" i="11"/>
  <c r="E377" i="11"/>
  <c r="F377" i="11"/>
  <c r="H377" i="11"/>
  <c r="I377" i="11"/>
  <c r="G377" i="11"/>
  <c r="J377" i="11"/>
  <c r="K377" i="11"/>
  <c r="N377" i="11"/>
  <c r="O377" i="11"/>
  <c r="E376" i="11"/>
  <c r="F376" i="11"/>
  <c r="H376" i="11"/>
  <c r="I376" i="11"/>
  <c r="G376" i="11"/>
  <c r="J376" i="11"/>
  <c r="K376" i="11"/>
  <c r="N376" i="11"/>
  <c r="O376" i="11"/>
  <c r="E375" i="11"/>
  <c r="F375" i="11"/>
  <c r="H375" i="11"/>
  <c r="I375" i="11"/>
  <c r="G375" i="11"/>
  <c r="J375" i="11"/>
  <c r="K375" i="11"/>
  <c r="N375" i="11"/>
  <c r="O375" i="11"/>
  <c r="E374" i="11"/>
  <c r="F374" i="11"/>
  <c r="H374" i="11"/>
  <c r="I374" i="11"/>
  <c r="G374" i="11"/>
  <c r="J374" i="11"/>
  <c r="K374" i="11"/>
  <c r="N374" i="11"/>
  <c r="O374" i="11"/>
  <c r="E373" i="11"/>
  <c r="F373" i="11"/>
  <c r="H373" i="11"/>
  <c r="I373" i="11"/>
  <c r="G373" i="11"/>
  <c r="J373" i="11"/>
  <c r="K373" i="11"/>
  <c r="N373" i="11"/>
  <c r="O373" i="11"/>
  <c r="E372" i="11"/>
  <c r="F372" i="11"/>
  <c r="H372" i="11"/>
  <c r="I372" i="11"/>
  <c r="G372" i="11"/>
  <c r="J372" i="11"/>
  <c r="K372" i="11"/>
  <c r="N372" i="11"/>
  <c r="O372" i="11"/>
  <c r="E371" i="11"/>
  <c r="F371" i="11"/>
  <c r="H371" i="11"/>
  <c r="I371" i="11"/>
  <c r="G371" i="11"/>
  <c r="J371" i="11"/>
  <c r="K371" i="11"/>
  <c r="N371" i="11"/>
  <c r="O371" i="11"/>
  <c r="E370" i="11"/>
  <c r="F370" i="11"/>
  <c r="H370" i="11"/>
  <c r="I370" i="11"/>
  <c r="G370" i="11"/>
  <c r="J370" i="11"/>
  <c r="K370" i="11"/>
  <c r="N370" i="11"/>
  <c r="O370" i="11"/>
  <c r="E369" i="11"/>
  <c r="F369" i="11"/>
  <c r="H369" i="11"/>
  <c r="I369" i="11"/>
  <c r="G369" i="11"/>
  <c r="J369" i="11"/>
  <c r="K369" i="11"/>
  <c r="N369" i="11"/>
  <c r="O369" i="11"/>
  <c r="E368" i="11"/>
  <c r="F368" i="11"/>
  <c r="H368" i="11"/>
  <c r="I368" i="11"/>
  <c r="G368" i="11"/>
  <c r="J368" i="11"/>
  <c r="K368" i="11"/>
  <c r="N368" i="11"/>
  <c r="O368" i="11"/>
  <c r="E367" i="11"/>
  <c r="F367" i="11"/>
  <c r="H367" i="11"/>
  <c r="I367" i="11"/>
  <c r="G367" i="11"/>
  <c r="J367" i="11"/>
  <c r="K367" i="11"/>
  <c r="N367" i="11"/>
  <c r="O367" i="11"/>
  <c r="E366" i="11"/>
  <c r="F366" i="11"/>
  <c r="H366" i="11"/>
  <c r="I366" i="11"/>
  <c r="G366" i="11"/>
  <c r="J366" i="11"/>
  <c r="K366" i="11"/>
  <c r="N366" i="11"/>
  <c r="O366" i="11"/>
  <c r="E365" i="11"/>
  <c r="F365" i="11"/>
  <c r="H365" i="11"/>
  <c r="I365" i="11"/>
  <c r="G365" i="11"/>
  <c r="J365" i="11"/>
  <c r="K365" i="11"/>
  <c r="N365" i="11"/>
  <c r="O365" i="11"/>
  <c r="E364" i="11"/>
  <c r="F364" i="11"/>
  <c r="H364" i="11"/>
  <c r="I364" i="11"/>
  <c r="G364" i="11"/>
  <c r="J364" i="11"/>
  <c r="K364" i="11"/>
  <c r="N364" i="11"/>
  <c r="O364" i="11"/>
  <c r="E363" i="11"/>
  <c r="F363" i="11"/>
  <c r="H363" i="11"/>
  <c r="I363" i="11"/>
  <c r="G363" i="11"/>
  <c r="J363" i="11"/>
  <c r="K363" i="11"/>
  <c r="N363" i="11"/>
  <c r="O363" i="11"/>
  <c r="E362" i="11"/>
  <c r="F362" i="11"/>
  <c r="H362" i="11"/>
  <c r="I362" i="11"/>
  <c r="G362" i="11"/>
  <c r="J362" i="11"/>
  <c r="K362" i="11"/>
  <c r="N362" i="11"/>
  <c r="O362" i="11"/>
  <c r="E361" i="11"/>
  <c r="F361" i="11"/>
  <c r="H361" i="11"/>
  <c r="I361" i="11"/>
  <c r="G361" i="11"/>
  <c r="J361" i="11"/>
  <c r="K361" i="11"/>
  <c r="N361" i="11"/>
  <c r="O361" i="11"/>
  <c r="E360" i="11"/>
  <c r="F360" i="11"/>
  <c r="H360" i="11"/>
  <c r="I360" i="11"/>
  <c r="G360" i="11"/>
  <c r="J360" i="11"/>
  <c r="K360" i="11"/>
  <c r="N360" i="11"/>
  <c r="O360" i="11"/>
  <c r="E359" i="11"/>
  <c r="F359" i="11"/>
  <c r="H359" i="11"/>
  <c r="I359" i="11"/>
  <c r="G359" i="11"/>
  <c r="J359" i="11"/>
  <c r="K359" i="11"/>
  <c r="N359" i="11"/>
  <c r="O359" i="11"/>
  <c r="E358" i="11"/>
  <c r="F358" i="11"/>
  <c r="H358" i="11"/>
  <c r="I358" i="11"/>
  <c r="G358" i="11"/>
  <c r="J358" i="11"/>
  <c r="K358" i="11"/>
  <c r="N358" i="11"/>
  <c r="O358" i="11"/>
  <c r="E357" i="11"/>
  <c r="F357" i="11"/>
  <c r="H357" i="11"/>
  <c r="I357" i="11"/>
  <c r="G357" i="11"/>
  <c r="J357" i="11"/>
  <c r="K357" i="11"/>
  <c r="N357" i="11"/>
  <c r="O357" i="11"/>
  <c r="E356" i="11"/>
  <c r="F356" i="11"/>
  <c r="H356" i="11"/>
  <c r="I356" i="11"/>
  <c r="G356" i="11"/>
  <c r="J356" i="11"/>
  <c r="K356" i="11"/>
  <c r="N356" i="11"/>
  <c r="O356" i="11"/>
  <c r="E355" i="11"/>
  <c r="F355" i="11"/>
  <c r="H355" i="11"/>
  <c r="I355" i="11"/>
  <c r="G355" i="11"/>
  <c r="J355" i="11"/>
  <c r="K355" i="11"/>
  <c r="N355" i="11"/>
  <c r="O355" i="11"/>
  <c r="E354" i="11"/>
  <c r="F354" i="11"/>
  <c r="H354" i="11"/>
  <c r="I354" i="11"/>
  <c r="G354" i="11"/>
  <c r="J354" i="11"/>
  <c r="K354" i="11"/>
  <c r="N354" i="11"/>
  <c r="O354" i="11"/>
  <c r="E353" i="11"/>
  <c r="F353" i="11"/>
  <c r="H353" i="11"/>
  <c r="I353" i="11"/>
  <c r="G353" i="11"/>
  <c r="J353" i="11"/>
  <c r="K353" i="11"/>
  <c r="N353" i="11"/>
  <c r="O353" i="11"/>
  <c r="E352" i="11"/>
  <c r="F352" i="11"/>
  <c r="H352" i="11"/>
  <c r="I352" i="11"/>
  <c r="G352" i="11"/>
  <c r="J352" i="11"/>
  <c r="K352" i="11"/>
  <c r="N352" i="11"/>
  <c r="O352" i="11"/>
  <c r="E351" i="11"/>
  <c r="F351" i="11"/>
  <c r="H351" i="11"/>
  <c r="I351" i="11"/>
  <c r="G351" i="11"/>
  <c r="J351" i="11"/>
  <c r="K351" i="11"/>
  <c r="N351" i="11"/>
  <c r="O351" i="11"/>
  <c r="E350" i="11"/>
  <c r="F350" i="11"/>
  <c r="H350" i="11"/>
  <c r="I350" i="11"/>
  <c r="G350" i="11"/>
  <c r="J350" i="11"/>
  <c r="K350" i="11"/>
  <c r="N350" i="11"/>
  <c r="O350" i="11"/>
  <c r="E349" i="11"/>
  <c r="F349" i="11"/>
  <c r="H349" i="11"/>
  <c r="I349" i="11"/>
  <c r="G349" i="11"/>
  <c r="J349" i="11"/>
  <c r="K349" i="11"/>
  <c r="N349" i="11"/>
  <c r="O349" i="11"/>
  <c r="E348" i="11"/>
  <c r="F348" i="11"/>
  <c r="H348" i="11"/>
  <c r="I348" i="11"/>
  <c r="G348" i="11"/>
  <c r="J348" i="11"/>
  <c r="K348" i="11"/>
  <c r="N348" i="11"/>
  <c r="O348" i="11"/>
  <c r="E347" i="11"/>
  <c r="F347" i="11"/>
  <c r="H347" i="11"/>
  <c r="I347" i="11"/>
  <c r="G347" i="11"/>
  <c r="J347" i="11"/>
  <c r="K347" i="11"/>
  <c r="N347" i="11"/>
  <c r="O347" i="11"/>
  <c r="E346" i="11"/>
  <c r="F346" i="11"/>
  <c r="H346" i="11"/>
  <c r="I346" i="11"/>
  <c r="G346" i="11"/>
  <c r="J346" i="11"/>
  <c r="K346" i="11"/>
  <c r="N346" i="11"/>
  <c r="O346" i="11"/>
  <c r="E345" i="11"/>
  <c r="F345" i="11"/>
  <c r="H345" i="11"/>
  <c r="I345" i="11"/>
  <c r="G345" i="11"/>
  <c r="J345" i="11"/>
  <c r="K345" i="11"/>
  <c r="N345" i="11"/>
  <c r="O345" i="11"/>
  <c r="E344" i="11"/>
  <c r="F344" i="11"/>
  <c r="H344" i="11"/>
  <c r="I344" i="11"/>
  <c r="G344" i="11"/>
  <c r="J344" i="11"/>
  <c r="K344" i="11"/>
  <c r="N344" i="11"/>
  <c r="O344" i="11"/>
  <c r="E343" i="11"/>
  <c r="F343" i="11"/>
  <c r="H343" i="11"/>
  <c r="I343" i="11"/>
  <c r="G343" i="11"/>
  <c r="J343" i="11"/>
  <c r="K343" i="11"/>
  <c r="N343" i="11"/>
  <c r="O343" i="11"/>
  <c r="E342" i="11"/>
  <c r="F342" i="11"/>
  <c r="H342" i="11"/>
  <c r="I342" i="11"/>
  <c r="G342" i="11"/>
  <c r="J342" i="11"/>
  <c r="K342" i="11"/>
  <c r="N342" i="11"/>
  <c r="O342" i="11"/>
  <c r="E341" i="11"/>
  <c r="F341" i="11"/>
  <c r="H341" i="11"/>
  <c r="I341" i="11"/>
  <c r="G341" i="11"/>
  <c r="J341" i="11"/>
  <c r="K341" i="11"/>
  <c r="N341" i="11"/>
  <c r="O341" i="11"/>
  <c r="E340" i="11"/>
  <c r="F340" i="11"/>
  <c r="H340" i="11"/>
  <c r="I340" i="11"/>
  <c r="G340" i="11"/>
  <c r="J340" i="11"/>
  <c r="K340" i="11"/>
  <c r="N340" i="11"/>
  <c r="O340" i="11"/>
  <c r="E339" i="11"/>
  <c r="F339" i="11"/>
  <c r="H339" i="11"/>
  <c r="I339" i="11"/>
  <c r="G339" i="11"/>
  <c r="J339" i="11"/>
  <c r="K339" i="11"/>
  <c r="N339" i="11"/>
  <c r="O339" i="11"/>
  <c r="E338" i="11"/>
  <c r="F338" i="11"/>
  <c r="H338" i="11"/>
  <c r="I338" i="11"/>
  <c r="G338" i="11"/>
  <c r="J338" i="11"/>
  <c r="K338" i="11"/>
  <c r="N338" i="11"/>
  <c r="O338" i="11"/>
  <c r="E337" i="11"/>
  <c r="F337" i="11"/>
  <c r="H337" i="11"/>
  <c r="I337" i="11"/>
  <c r="G337" i="11"/>
  <c r="J337" i="11"/>
  <c r="K337" i="11"/>
  <c r="N337" i="11"/>
  <c r="O337" i="11"/>
  <c r="E336" i="11"/>
  <c r="F336" i="11"/>
  <c r="H336" i="11"/>
  <c r="I336" i="11"/>
  <c r="G336" i="11"/>
  <c r="J336" i="11"/>
  <c r="K336" i="11"/>
  <c r="N336" i="11"/>
  <c r="O336" i="11"/>
  <c r="E335" i="11"/>
  <c r="F335" i="11"/>
  <c r="H335" i="11"/>
  <c r="I335" i="11"/>
  <c r="G335" i="11"/>
  <c r="J335" i="11"/>
  <c r="K335" i="11"/>
  <c r="N335" i="11"/>
  <c r="O335" i="11"/>
  <c r="E334" i="11"/>
  <c r="F334" i="11"/>
  <c r="H334" i="11"/>
  <c r="I334" i="11"/>
  <c r="G334" i="11"/>
  <c r="J334" i="11"/>
  <c r="K334" i="11"/>
  <c r="N334" i="11"/>
  <c r="O334" i="11"/>
  <c r="E333" i="11"/>
  <c r="F333" i="11"/>
  <c r="H333" i="11"/>
  <c r="I333" i="11"/>
  <c r="G333" i="11"/>
  <c r="J333" i="11"/>
  <c r="K333" i="11"/>
  <c r="N333" i="11"/>
  <c r="O333" i="11"/>
  <c r="E332" i="11"/>
  <c r="F332" i="11"/>
  <c r="H332" i="11"/>
  <c r="I332" i="11"/>
  <c r="G332" i="11"/>
  <c r="J332" i="11"/>
  <c r="K332" i="11"/>
  <c r="N332" i="11"/>
  <c r="O332" i="11"/>
  <c r="E331" i="11"/>
  <c r="F331" i="11"/>
  <c r="H331" i="11"/>
  <c r="I331" i="11"/>
  <c r="G331" i="11"/>
  <c r="J331" i="11"/>
  <c r="K331" i="11"/>
  <c r="N331" i="11"/>
  <c r="O331" i="11"/>
  <c r="E330" i="11"/>
  <c r="F330" i="11"/>
  <c r="H330" i="11"/>
  <c r="I330" i="11"/>
  <c r="G330" i="11"/>
  <c r="J330" i="11"/>
  <c r="K330" i="11"/>
  <c r="N330" i="11"/>
  <c r="O330" i="11"/>
  <c r="E329" i="11"/>
  <c r="F329" i="11"/>
  <c r="H329" i="11"/>
  <c r="I329" i="11"/>
  <c r="G329" i="11"/>
  <c r="J329" i="11"/>
  <c r="K329" i="11"/>
  <c r="N329" i="11"/>
  <c r="O329" i="11"/>
  <c r="E328" i="11"/>
  <c r="F328" i="11"/>
  <c r="H328" i="11"/>
  <c r="I328" i="11"/>
  <c r="G328" i="11"/>
  <c r="J328" i="11"/>
  <c r="K328" i="11"/>
  <c r="N328" i="11"/>
  <c r="O328" i="11"/>
  <c r="E327" i="11"/>
  <c r="F327" i="11"/>
  <c r="H327" i="11"/>
  <c r="I327" i="11"/>
  <c r="G327" i="11"/>
  <c r="J327" i="11"/>
  <c r="K327" i="11"/>
  <c r="N327" i="11"/>
  <c r="O327" i="11"/>
  <c r="E326" i="11"/>
  <c r="F326" i="11"/>
  <c r="H326" i="11"/>
  <c r="I326" i="11"/>
  <c r="G326" i="11"/>
  <c r="J326" i="11"/>
  <c r="K326" i="11"/>
  <c r="N326" i="11"/>
  <c r="O326" i="11"/>
  <c r="E325" i="11"/>
  <c r="F325" i="11"/>
  <c r="H325" i="11"/>
  <c r="I325" i="11"/>
  <c r="G325" i="11"/>
  <c r="J325" i="11"/>
  <c r="K325" i="11"/>
  <c r="N325" i="11"/>
  <c r="O325" i="11"/>
  <c r="E324" i="11"/>
  <c r="F324" i="11"/>
  <c r="H324" i="11"/>
  <c r="I324" i="11"/>
  <c r="G324" i="11"/>
  <c r="J324" i="11"/>
  <c r="K324" i="11"/>
  <c r="N324" i="11"/>
  <c r="O324" i="11"/>
  <c r="E323" i="11"/>
  <c r="F323" i="11"/>
  <c r="H323" i="11"/>
  <c r="I323" i="11"/>
  <c r="G323" i="11"/>
  <c r="J323" i="11"/>
  <c r="K323" i="11"/>
  <c r="N323" i="11"/>
  <c r="O323" i="11"/>
  <c r="E322" i="11"/>
  <c r="F322" i="11"/>
  <c r="H322" i="11"/>
  <c r="I322" i="11"/>
  <c r="G322" i="11"/>
  <c r="J322" i="11"/>
  <c r="K322" i="11"/>
  <c r="N322" i="11"/>
  <c r="O322" i="11"/>
  <c r="E321" i="11"/>
  <c r="F321" i="11"/>
  <c r="H321" i="11"/>
  <c r="I321" i="11"/>
  <c r="G321" i="11"/>
  <c r="J321" i="11"/>
  <c r="K321" i="11"/>
  <c r="N321" i="11"/>
  <c r="O321" i="11"/>
  <c r="E320" i="11"/>
  <c r="F320" i="11"/>
  <c r="H320" i="11"/>
  <c r="I320" i="11"/>
  <c r="G320" i="11"/>
  <c r="J320" i="11"/>
  <c r="K320" i="11"/>
  <c r="N320" i="11"/>
  <c r="O320" i="11"/>
  <c r="E319" i="11"/>
  <c r="F319" i="11"/>
  <c r="H319" i="11"/>
  <c r="I319" i="11"/>
  <c r="G319" i="11"/>
  <c r="J319" i="11"/>
  <c r="K319" i="11"/>
  <c r="N319" i="11"/>
  <c r="O319" i="11"/>
  <c r="E318" i="11"/>
  <c r="F318" i="11"/>
  <c r="H318" i="11"/>
  <c r="I318" i="11"/>
  <c r="G318" i="11"/>
  <c r="J318" i="11"/>
  <c r="K318" i="11"/>
  <c r="N318" i="11"/>
  <c r="O318" i="11"/>
  <c r="E317" i="11"/>
  <c r="F317" i="11"/>
  <c r="H317" i="11"/>
  <c r="I317" i="11"/>
  <c r="G317" i="11"/>
  <c r="J317" i="11"/>
  <c r="K317" i="11"/>
  <c r="N317" i="11"/>
  <c r="O317" i="11"/>
  <c r="E316" i="11"/>
  <c r="F316" i="11"/>
  <c r="H316" i="11"/>
  <c r="I316" i="11"/>
  <c r="G316" i="11"/>
  <c r="J316" i="11"/>
  <c r="K316" i="11"/>
  <c r="N316" i="11"/>
  <c r="O316" i="11"/>
  <c r="E315" i="11"/>
  <c r="F315" i="11"/>
  <c r="H315" i="11"/>
  <c r="I315" i="11"/>
  <c r="G315" i="11"/>
  <c r="J315" i="11"/>
  <c r="K315" i="11"/>
  <c r="N315" i="11"/>
  <c r="O315" i="11"/>
  <c r="E314" i="11"/>
  <c r="F314" i="11"/>
  <c r="H314" i="11"/>
  <c r="I314" i="11"/>
  <c r="G314" i="11"/>
  <c r="J314" i="11"/>
  <c r="K314" i="11"/>
  <c r="N314" i="11"/>
  <c r="O314" i="11"/>
  <c r="E313" i="11"/>
  <c r="F313" i="11"/>
  <c r="H313" i="11"/>
  <c r="I313" i="11"/>
  <c r="G313" i="11"/>
  <c r="J313" i="11"/>
  <c r="K313" i="11"/>
  <c r="N313" i="11"/>
  <c r="O313" i="11"/>
  <c r="E312" i="11"/>
  <c r="F312" i="11"/>
  <c r="H312" i="11"/>
  <c r="I312" i="11"/>
  <c r="G312" i="11"/>
  <c r="J312" i="11"/>
  <c r="K312" i="11"/>
  <c r="N312" i="11"/>
  <c r="O312" i="11"/>
  <c r="E311" i="11"/>
  <c r="F311" i="11"/>
  <c r="H311" i="11"/>
  <c r="I311" i="11"/>
  <c r="G311" i="11"/>
  <c r="J311" i="11"/>
  <c r="K311" i="11"/>
  <c r="N311" i="11"/>
  <c r="O311" i="11"/>
  <c r="E310" i="11"/>
  <c r="F310" i="11"/>
  <c r="H310" i="11"/>
  <c r="I310" i="11"/>
  <c r="G310" i="11"/>
  <c r="J310" i="11"/>
  <c r="K310" i="11"/>
  <c r="N310" i="11"/>
  <c r="O310" i="11"/>
  <c r="E309" i="11"/>
  <c r="F309" i="11"/>
  <c r="H309" i="11"/>
  <c r="I309" i="11"/>
  <c r="G309" i="11"/>
  <c r="J309" i="11"/>
  <c r="K309" i="11"/>
  <c r="N309" i="11"/>
  <c r="O309" i="11"/>
  <c r="E308" i="11"/>
  <c r="F308" i="11"/>
  <c r="H308" i="11"/>
  <c r="I308" i="11"/>
  <c r="G308" i="11"/>
  <c r="J308" i="11"/>
  <c r="K308" i="11"/>
  <c r="N308" i="11"/>
  <c r="O308" i="11"/>
  <c r="E307" i="11"/>
  <c r="F307" i="11"/>
  <c r="H307" i="11"/>
  <c r="I307" i="11"/>
  <c r="G307" i="11"/>
  <c r="J307" i="11"/>
  <c r="K307" i="11"/>
  <c r="N307" i="11"/>
  <c r="O307" i="11"/>
  <c r="E306" i="11"/>
  <c r="F306" i="11"/>
  <c r="H306" i="11"/>
  <c r="I306" i="11"/>
  <c r="G306" i="11"/>
  <c r="J306" i="11"/>
  <c r="K306" i="11"/>
  <c r="N306" i="11"/>
  <c r="O306" i="11"/>
  <c r="E305" i="11"/>
  <c r="F305" i="11"/>
  <c r="H305" i="11"/>
  <c r="I305" i="11"/>
  <c r="G305" i="11"/>
  <c r="J305" i="11"/>
  <c r="K305" i="11"/>
  <c r="N305" i="11"/>
  <c r="O305" i="11"/>
  <c r="E304" i="11"/>
  <c r="F304" i="11"/>
  <c r="H304" i="11"/>
  <c r="I304" i="11"/>
  <c r="G304" i="11"/>
  <c r="J304" i="11"/>
  <c r="K304" i="11"/>
  <c r="N304" i="11"/>
  <c r="O304" i="11"/>
  <c r="E303" i="11"/>
  <c r="F303" i="11"/>
  <c r="H303" i="11"/>
  <c r="I303" i="11"/>
  <c r="G303" i="11"/>
  <c r="J303" i="11"/>
  <c r="K303" i="11"/>
  <c r="N303" i="11"/>
  <c r="O303" i="11"/>
  <c r="E302" i="11"/>
  <c r="F302" i="11"/>
  <c r="H302" i="11"/>
  <c r="I302" i="11"/>
  <c r="G302" i="11"/>
  <c r="J302" i="11"/>
  <c r="K302" i="11"/>
  <c r="N302" i="11"/>
  <c r="O302" i="11"/>
  <c r="E301" i="11"/>
  <c r="F301" i="11"/>
  <c r="H301" i="11"/>
  <c r="I301" i="11"/>
  <c r="G301" i="11"/>
  <c r="J301" i="11"/>
  <c r="K301" i="11"/>
  <c r="N301" i="11"/>
  <c r="O301" i="11"/>
  <c r="E300" i="11"/>
  <c r="F300" i="11"/>
  <c r="H300" i="11"/>
  <c r="I300" i="11"/>
  <c r="G300" i="11"/>
  <c r="J300" i="11"/>
  <c r="K300" i="11"/>
  <c r="N300" i="11"/>
  <c r="O300" i="11"/>
  <c r="E299" i="11"/>
  <c r="F299" i="11"/>
  <c r="H299" i="11"/>
  <c r="I299" i="11"/>
  <c r="G299" i="11"/>
  <c r="J299" i="11"/>
  <c r="K299" i="11"/>
  <c r="N299" i="11"/>
  <c r="O299" i="11"/>
  <c r="E298" i="11"/>
  <c r="F298" i="11"/>
  <c r="H298" i="11"/>
  <c r="I298" i="11"/>
  <c r="G298" i="11"/>
  <c r="J298" i="11"/>
  <c r="K298" i="11"/>
  <c r="N298" i="11"/>
  <c r="O298" i="11"/>
  <c r="E297" i="11"/>
  <c r="F297" i="11"/>
  <c r="H297" i="11"/>
  <c r="I297" i="11"/>
  <c r="G297" i="11"/>
  <c r="J297" i="11"/>
  <c r="K297" i="11"/>
  <c r="N297" i="11"/>
  <c r="O297" i="11"/>
  <c r="E296" i="11"/>
  <c r="F296" i="11"/>
  <c r="H296" i="11"/>
  <c r="I296" i="11"/>
  <c r="G296" i="11"/>
  <c r="J296" i="11"/>
  <c r="K296" i="11"/>
  <c r="N296" i="11"/>
  <c r="O296" i="11"/>
  <c r="E295" i="11"/>
  <c r="F295" i="11"/>
  <c r="H295" i="11"/>
  <c r="I295" i="11"/>
  <c r="G295" i="11"/>
  <c r="J295" i="11"/>
  <c r="K295" i="11"/>
  <c r="N295" i="11"/>
  <c r="O295" i="11"/>
  <c r="E294" i="11"/>
  <c r="F294" i="11"/>
  <c r="H294" i="11"/>
  <c r="I294" i="11"/>
  <c r="G294" i="11"/>
  <c r="J294" i="11"/>
  <c r="K294" i="11"/>
  <c r="N294" i="11"/>
  <c r="O294" i="11"/>
  <c r="E293" i="11"/>
  <c r="F293" i="11"/>
  <c r="H293" i="11"/>
  <c r="I293" i="11"/>
  <c r="G293" i="11"/>
  <c r="J293" i="11"/>
  <c r="K293" i="11"/>
  <c r="N293" i="11"/>
  <c r="O293" i="11"/>
  <c r="E292" i="11"/>
  <c r="F292" i="11"/>
  <c r="H292" i="11"/>
  <c r="I292" i="11"/>
  <c r="G292" i="11"/>
  <c r="J292" i="11"/>
  <c r="K292" i="11"/>
  <c r="N292" i="11"/>
  <c r="O292" i="11"/>
  <c r="E291" i="11"/>
  <c r="F291" i="11"/>
  <c r="H291" i="11"/>
  <c r="I291" i="11"/>
  <c r="G291" i="11"/>
  <c r="J291" i="11"/>
  <c r="K291" i="11"/>
  <c r="N291" i="11"/>
  <c r="O291" i="11"/>
  <c r="E290" i="11"/>
  <c r="F290" i="11"/>
  <c r="H290" i="11"/>
  <c r="I290" i="11"/>
  <c r="G290" i="11"/>
  <c r="J290" i="11"/>
  <c r="K290" i="11"/>
  <c r="N290" i="11"/>
  <c r="O290" i="11"/>
  <c r="E289" i="11"/>
  <c r="F289" i="11"/>
  <c r="H289" i="11"/>
  <c r="I289" i="11"/>
  <c r="G289" i="11"/>
  <c r="J289" i="11"/>
  <c r="K289" i="11"/>
  <c r="N289" i="11"/>
  <c r="O289" i="11"/>
  <c r="E288" i="11"/>
  <c r="F288" i="11"/>
  <c r="H288" i="11"/>
  <c r="I288" i="11"/>
  <c r="G288" i="11"/>
  <c r="J288" i="11"/>
  <c r="K288" i="11"/>
  <c r="N288" i="11"/>
  <c r="O288" i="11"/>
  <c r="E287" i="11"/>
  <c r="F287" i="11"/>
  <c r="H287" i="11"/>
  <c r="I287" i="11"/>
  <c r="G287" i="11"/>
  <c r="J287" i="11"/>
  <c r="K287" i="11"/>
  <c r="N287" i="11"/>
  <c r="O287" i="11"/>
  <c r="E286" i="11"/>
  <c r="F286" i="11"/>
  <c r="H286" i="11"/>
  <c r="I286" i="11"/>
  <c r="G286" i="11"/>
  <c r="J286" i="11"/>
  <c r="K286" i="11"/>
  <c r="N286" i="11"/>
  <c r="O286" i="11"/>
  <c r="E285" i="11"/>
  <c r="F285" i="11"/>
  <c r="H285" i="11"/>
  <c r="I285" i="11"/>
  <c r="G285" i="11"/>
  <c r="J285" i="11"/>
  <c r="K285" i="11"/>
  <c r="N285" i="11"/>
  <c r="O285" i="11"/>
  <c r="E284" i="11"/>
  <c r="F284" i="11"/>
  <c r="H284" i="11"/>
  <c r="I284" i="11"/>
  <c r="G284" i="11"/>
  <c r="J284" i="11"/>
  <c r="K284" i="11"/>
  <c r="N284" i="11"/>
  <c r="O284" i="11"/>
  <c r="E283" i="11"/>
  <c r="F283" i="11"/>
  <c r="H283" i="11"/>
  <c r="I283" i="11"/>
  <c r="G283" i="11"/>
  <c r="J283" i="11"/>
  <c r="K283" i="11"/>
  <c r="N283" i="11"/>
  <c r="O283" i="11"/>
  <c r="E282" i="11"/>
  <c r="F282" i="11"/>
  <c r="H282" i="11"/>
  <c r="I282" i="11"/>
  <c r="G282" i="11"/>
  <c r="J282" i="11"/>
  <c r="K282" i="11"/>
  <c r="N282" i="11"/>
  <c r="O282" i="11"/>
  <c r="E281" i="11"/>
  <c r="F281" i="11"/>
  <c r="H281" i="11"/>
  <c r="I281" i="11"/>
  <c r="G281" i="11"/>
  <c r="J281" i="11"/>
  <c r="K281" i="11"/>
  <c r="N281" i="11"/>
  <c r="O281" i="11"/>
  <c r="E280" i="11"/>
  <c r="F280" i="11"/>
  <c r="H280" i="11"/>
  <c r="I280" i="11"/>
  <c r="G280" i="11"/>
  <c r="J280" i="11"/>
  <c r="K280" i="11"/>
  <c r="N280" i="11"/>
  <c r="O280" i="11"/>
  <c r="E279" i="11"/>
  <c r="F279" i="11"/>
  <c r="H279" i="11"/>
  <c r="I279" i="11"/>
  <c r="G279" i="11"/>
  <c r="J279" i="11"/>
  <c r="K279" i="11"/>
  <c r="N279" i="11"/>
  <c r="O279" i="11"/>
  <c r="E278" i="11"/>
  <c r="F278" i="11"/>
  <c r="H278" i="11"/>
  <c r="I278" i="11"/>
  <c r="G278" i="11"/>
  <c r="J278" i="11"/>
  <c r="K278" i="11"/>
  <c r="N278" i="11"/>
  <c r="O278" i="11"/>
  <c r="E277" i="11"/>
  <c r="F277" i="11"/>
  <c r="H277" i="11"/>
  <c r="I277" i="11"/>
  <c r="G277" i="11"/>
  <c r="J277" i="11"/>
  <c r="K277" i="11"/>
  <c r="N277" i="11"/>
  <c r="O277" i="11"/>
  <c r="E276" i="11"/>
  <c r="F276" i="11"/>
  <c r="H276" i="11"/>
  <c r="I276" i="11"/>
  <c r="G276" i="11"/>
  <c r="J276" i="11"/>
  <c r="K276" i="11"/>
  <c r="N276" i="11"/>
  <c r="O276" i="11"/>
  <c r="E275" i="11"/>
  <c r="F275" i="11"/>
  <c r="H275" i="11"/>
  <c r="I275" i="11"/>
  <c r="G275" i="11"/>
  <c r="J275" i="11"/>
  <c r="K275" i="11"/>
  <c r="N275" i="11"/>
  <c r="O275" i="11"/>
  <c r="E274" i="11"/>
  <c r="F274" i="11"/>
  <c r="H274" i="11"/>
  <c r="I274" i="11"/>
  <c r="G274" i="11"/>
  <c r="J274" i="11"/>
  <c r="K274" i="11"/>
  <c r="N274" i="11"/>
  <c r="O274" i="11"/>
  <c r="E273" i="11"/>
  <c r="F273" i="11"/>
  <c r="H273" i="11"/>
  <c r="I273" i="11"/>
  <c r="G273" i="11"/>
  <c r="J273" i="11"/>
  <c r="K273" i="11"/>
  <c r="N273" i="11"/>
  <c r="O273" i="11"/>
  <c r="E272" i="11"/>
  <c r="F272" i="11"/>
  <c r="H272" i="11"/>
  <c r="I272" i="11"/>
  <c r="G272" i="11"/>
  <c r="J272" i="11"/>
  <c r="K272" i="11"/>
  <c r="N272" i="11"/>
  <c r="O272" i="11"/>
  <c r="E271" i="11"/>
  <c r="F271" i="11"/>
  <c r="H271" i="11"/>
  <c r="I271" i="11"/>
  <c r="G271" i="11"/>
  <c r="J271" i="11"/>
  <c r="K271" i="11"/>
  <c r="N271" i="11"/>
  <c r="O271" i="11"/>
  <c r="E270" i="11"/>
  <c r="F270" i="11"/>
  <c r="H270" i="11"/>
  <c r="I270" i="11"/>
  <c r="G270" i="11"/>
  <c r="J270" i="11"/>
  <c r="K270" i="11"/>
  <c r="N270" i="11"/>
  <c r="O270" i="11"/>
  <c r="E269" i="11"/>
  <c r="F269" i="11"/>
  <c r="H269" i="11"/>
  <c r="I269" i="11"/>
  <c r="G269" i="11"/>
  <c r="J269" i="11"/>
  <c r="K269" i="11"/>
  <c r="N269" i="11"/>
  <c r="O269" i="11"/>
  <c r="E268" i="11"/>
  <c r="F268" i="11"/>
  <c r="H268" i="11"/>
  <c r="I268" i="11"/>
  <c r="G268" i="11"/>
  <c r="J268" i="11"/>
  <c r="K268" i="11"/>
  <c r="N268" i="11"/>
  <c r="O268" i="11"/>
  <c r="E267" i="11"/>
  <c r="F267" i="11"/>
  <c r="H267" i="11"/>
  <c r="I267" i="11"/>
  <c r="G267" i="11"/>
  <c r="J267" i="11"/>
  <c r="K267" i="11"/>
  <c r="N267" i="11"/>
  <c r="O267" i="11"/>
  <c r="E266" i="11"/>
  <c r="F266" i="11"/>
  <c r="H266" i="11"/>
  <c r="I266" i="11"/>
  <c r="G266" i="11"/>
  <c r="J266" i="11"/>
  <c r="K266" i="11"/>
  <c r="N266" i="11"/>
  <c r="O266" i="11"/>
  <c r="E265" i="11"/>
  <c r="F265" i="11"/>
  <c r="H265" i="11"/>
  <c r="I265" i="11"/>
  <c r="G265" i="11"/>
  <c r="J265" i="11"/>
  <c r="K265" i="11"/>
  <c r="N265" i="11"/>
  <c r="O265" i="11"/>
  <c r="E264" i="11"/>
  <c r="F264" i="11"/>
  <c r="H264" i="11"/>
  <c r="I264" i="11"/>
  <c r="G264" i="11"/>
  <c r="J264" i="11"/>
  <c r="K264" i="11"/>
  <c r="N264" i="11"/>
  <c r="O264" i="11"/>
  <c r="E263" i="11"/>
  <c r="F263" i="11"/>
  <c r="H263" i="11"/>
  <c r="I263" i="11"/>
  <c r="G263" i="11"/>
  <c r="J263" i="11"/>
  <c r="K263" i="11"/>
  <c r="N263" i="11"/>
  <c r="O263" i="11"/>
  <c r="E262" i="11"/>
  <c r="F262" i="11"/>
  <c r="H262" i="11"/>
  <c r="I262" i="11"/>
  <c r="G262" i="11"/>
  <c r="J262" i="11"/>
  <c r="K262" i="11"/>
  <c r="N262" i="11"/>
  <c r="O262" i="11"/>
  <c r="E261" i="11"/>
  <c r="F261" i="11"/>
  <c r="H261" i="11"/>
  <c r="I261" i="11"/>
  <c r="G261" i="11"/>
  <c r="J261" i="11"/>
  <c r="K261" i="11"/>
  <c r="N261" i="11"/>
  <c r="O261" i="11"/>
  <c r="E260" i="11"/>
  <c r="F260" i="11"/>
  <c r="H260" i="11"/>
  <c r="I260" i="11"/>
  <c r="G260" i="11"/>
  <c r="J260" i="11"/>
  <c r="K260" i="11"/>
  <c r="N260" i="11"/>
  <c r="O260" i="11"/>
  <c r="E259" i="11"/>
  <c r="F259" i="11"/>
  <c r="H259" i="11"/>
  <c r="I259" i="11"/>
  <c r="G259" i="11"/>
  <c r="J259" i="11"/>
  <c r="K259" i="11"/>
  <c r="N259" i="11"/>
  <c r="O259" i="11"/>
  <c r="E258" i="11"/>
  <c r="F258" i="11"/>
  <c r="H258" i="11"/>
  <c r="I258" i="11"/>
  <c r="G258" i="11"/>
  <c r="J258" i="11"/>
  <c r="K258" i="11"/>
  <c r="N258" i="11"/>
  <c r="O258" i="11"/>
  <c r="E257" i="11"/>
  <c r="F257" i="11"/>
  <c r="H257" i="11"/>
  <c r="I257" i="11"/>
  <c r="G257" i="11"/>
  <c r="J257" i="11"/>
  <c r="K257" i="11"/>
  <c r="N257" i="11"/>
  <c r="O257" i="11"/>
  <c r="E256" i="11"/>
  <c r="F256" i="11"/>
  <c r="H256" i="11"/>
  <c r="I256" i="11"/>
  <c r="G256" i="11"/>
  <c r="J256" i="11"/>
  <c r="K256" i="11"/>
  <c r="N256" i="11"/>
  <c r="O256" i="11"/>
  <c r="E255" i="11"/>
  <c r="F255" i="11"/>
  <c r="H255" i="11"/>
  <c r="I255" i="11"/>
  <c r="G255" i="11"/>
  <c r="J255" i="11"/>
  <c r="K255" i="11"/>
  <c r="N255" i="11"/>
  <c r="O255" i="11"/>
  <c r="E254" i="11"/>
  <c r="F254" i="11"/>
  <c r="H254" i="11"/>
  <c r="I254" i="11"/>
  <c r="G254" i="11"/>
  <c r="J254" i="11"/>
  <c r="K254" i="11"/>
  <c r="N254" i="11"/>
  <c r="O254" i="11"/>
  <c r="E253" i="11"/>
  <c r="F253" i="11"/>
  <c r="H253" i="11"/>
  <c r="I253" i="11"/>
  <c r="G253" i="11"/>
  <c r="J253" i="11"/>
  <c r="K253" i="11"/>
  <c r="N253" i="11"/>
  <c r="O253" i="11"/>
  <c r="E252" i="11"/>
  <c r="F252" i="11"/>
  <c r="H252" i="11"/>
  <c r="I252" i="11"/>
  <c r="G252" i="11"/>
  <c r="J252" i="11"/>
  <c r="K252" i="11"/>
  <c r="N252" i="11"/>
  <c r="O252" i="11"/>
  <c r="E251" i="11"/>
  <c r="F251" i="11"/>
  <c r="H251" i="11"/>
  <c r="I251" i="11"/>
  <c r="G251" i="11"/>
  <c r="J251" i="11"/>
  <c r="K251" i="11"/>
  <c r="N251" i="11"/>
  <c r="O251" i="11"/>
  <c r="E250" i="11"/>
  <c r="F250" i="11"/>
  <c r="H250" i="11"/>
  <c r="I250" i="11"/>
  <c r="G250" i="11"/>
  <c r="J250" i="11"/>
  <c r="K250" i="11"/>
  <c r="N250" i="11"/>
  <c r="O250" i="11"/>
  <c r="E249" i="11"/>
  <c r="F249" i="11"/>
  <c r="H249" i="11"/>
  <c r="I249" i="11"/>
  <c r="G249" i="11"/>
  <c r="J249" i="11"/>
  <c r="K249" i="11"/>
  <c r="N249" i="11"/>
  <c r="O249" i="11"/>
  <c r="E248" i="11"/>
  <c r="F248" i="11"/>
  <c r="H248" i="11"/>
  <c r="I248" i="11"/>
  <c r="G248" i="11"/>
  <c r="J248" i="11"/>
  <c r="K248" i="11"/>
  <c r="N248" i="11"/>
  <c r="O248" i="11"/>
  <c r="E247" i="11"/>
  <c r="F247" i="11"/>
  <c r="H247" i="11"/>
  <c r="I247" i="11"/>
  <c r="G247" i="11"/>
  <c r="J247" i="11"/>
  <c r="K247" i="11"/>
  <c r="N247" i="11"/>
  <c r="O247" i="11"/>
  <c r="E246" i="11"/>
  <c r="F246" i="11"/>
  <c r="H246" i="11"/>
  <c r="I246" i="11"/>
  <c r="G246" i="11"/>
  <c r="J246" i="11"/>
  <c r="K246" i="11"/>
  <c r="N246" i="11"/>
  <c r="O246" i="11"/>
  <c r="E245" i="11"/>
  <c r="F245" i="11"/>
  <c r="H245" i="11"/>
  <c r="I245" i="11"/>
  <c r="G245" i="11"/>
  <c r="J245" i="11"/>
  <c r="K245" i="11"/>
  <c r="N245" i="11"/>
  <c r="O245" i="11"/>
  <c r="E244" i="11"/>
  <c r="F244" i="11"/>
  <c r="H244" i="11"/>
  <c r="I244" i="11"/>
  <c r="G244" i="11"/>
  <c r="J244" i="11"/>
  <c r="K244" i="11"/>
  <c r="N244" i="11"/>
  <c r="O244" i="11"/>
  <c r="E243" i="11"/>
  <c r="F243" i="11"/>
  <c r="H243" i="11"/>
  <c r="I243" i="11"/>
  <c r="G243" i="11"/>
  <c r="J243" i="11"/>
  <c r="K243" i="11"/>
  <c r="N243" i="11"/>
  <c r="O243" i="11"/>
  <c r="E242" i="11"/>
  <c r="F242" i="11"/>
  <c r="H242" i="11"/>
  <c r="I242" i="11"/>
  <c r="G242" i="11"/>
  <c r="J242" i="11"/>
  <c r="K242" i="11"/>
  <c r="N242" i="11"/>
  <c r="O242" i="11"/>
  <c r="E241" i="11"/>
  <c r="F241" i="11"/>
  <c r="H241" i="11"/>
  <c r="I241" i="11"/>
  <c r="G241" i="11"/>
  <c r="J241" i="11"/>
  <c r="K241" i="11"/>
  <c r="N241" i="11"/>
  <c r="O241" i="11"/>
  <c r="E240" i="11"/>
  <c r="F240" i="11"/>
  <c r="H240" i="11"/>
  <c r="I240" i="11"/>
  <c r="G240" i="11"/>
  <c r="J240" i="11"/>
  <c r="K240" i="11"/>
  <c r="N240" i="11"/>
  <c r="O240" i="11"/>
  <c r="E239" i="11"/>
  <c r="F239" i="11"/>
  <c r="H239" i="11"/>
  <c r="I239" i="11"/>
  <c r="G239" i="11"/>
  <c r="J239" i="11"/>
  <c r="K239" i="11"/>
  <c r="N239" i="11"/>
  <c r="O239" i="11"/>
  <c r="E238" i="11"/>
  <c r="F238" i="11"/>
  <c r="H238" i="11"/>
  <c r="I238" i="11"/>
  <c r="G238" i="11"/>
  <c r="J238" i="11"/>
  <c r="K238" i="11"/>
  <c r="N238" i="11"/>
  <c r="O238" i="11"/>
  <c r="E237" i="11"/>
  <c r="F237" i="11"/>
  <c r="H237" i="11"/>
  <c r="I237" i="11"/>
  <c r="G237" i="11"/>
  <c r="J237" i="11"/>
  <c r="K237" i="11"/>
  <c r="N237" i="11"/>
  <c r="O237" i="11"/>
  <c r="E236" i="11"/>
  <c r="F236" i="11"/>
  <c r="H236" i="11"/>
  <c r="I236" i="11"/>
  <c r="G236" i="11"/>
  <c r="J236" i="11"/>
  <c r="K236" i="11"/>
  <c r="N236" i="11"/>
  <c r="O236" i="11"/>
  <c r="E235" i="11"/>
  <c r="F235" i="11"/>
  <c r="H235" i="11"/>
  <c r="I235" i="11"/>
  <c r="G235" i="11"/>
  <c r="J235" i="11"/>
  <c r="K235" i="11"/>
  <c r="N235" i="11"/>
  <c r="O235" i="11"/>
  <c r="E234" i="11"/>
  <c r="F234" i="11"/>
  <c r="H234" i="11"/>
  <c r="I234" i="11"/>
  <c r="G234" i="11"/>
  <c r="J234" i="11"/>
  <c r="K234" i="11"/>
  <c r="N234" i="11"/>
  <c r="O234" i="11"/>
  <c r="E233" i="11"/>
  <c r="F233" i="11"/>
  <c r="H233" i="11"/>
  <c r="I233" i="11"/>
  <c r="G233" i="11"/>
  <c r="J233" i="11"/>
  <c r="K233" i="11"/>
  <c r="N233" i="11"/>
  <c r="O233" i="11"/>
  <c r="E232" i="11"/>
  <c r="F232" i="11"/>
  <c r="H232" i="11"/>
  <c r="I232" i="11"/>
  <c r="G232" i="11"/>
  <c r="J232" i="11"/>
  <c r="K232" i="11"/>
  <c r="N232" i="11"/>
  <c r="O232" i="11"/>
  <c r="E231" i="11"/>
  <c r="F231" i="11"/>
  <c r="H231" i="11"/>
  <c r="I231" i="11"/>
  <c r="G231" i="11"/>
  <c r="J231" i="11"/>
  <c r="K231" i="11"/>
  <c r="N231" i="11"/>
  <c r="O231" i="11"/>
  <c r="E230" i="11"/>
  <c r="F230" i="11"/>
  <c r="H230" i="11"/>
  <c r="I230" i="11"/>
  <c r="G230" i="11"/>
  <c r="J230" i="11"/>
  <c r="K230" i="11"/>
  <c r="N230" i="11"/>
  <c r="O230" i="11"/>
  <c r="E229" i="11"/>
  <c r="F229" i="11"/>
  <c r="H229" i="11"/>
  <c r="I229" i="11"/>
  <c r="G229" i="11"/>
  <c r="J229" i="11"/>
  <c r="K229" i="11"/>
  <c r="N229" i="11"/>
  <c r="O229" i="11"/>
  <c r="E228" i="11"/>
  <c r="F228" i="11"/>
  <c r="H228" i="11"/>
  <c r="I228" i="11"/>
  <c r="G228" i="11"/>
  <c r="J228" i="11"/>
  <c r="K228" i="11"/>
  <c r="N228" i="11"/>
  <c r="O228" i="11"/>
  <c r="E227" i="11"/>
  <c r="F227" i="11"/>
  <c r="H227" i="11"/>
  <c r="I227" i="11"/>
  <c r="G227" i="11"/>
  <c r="J227" i="11"/>
  <c r="K227" i="11"/>
  <c r="N227" i="11"/>
  <c r="O227" i="11"/>
  <c r="E226" i="11"/>
  <c r="F226" i="11"/>
  <c r="H226" i="11"/>
  <c r="I226" i="11"/>
  <c r="G226" i="11"/>
  <c r="J226" i="11"/>
  <c r="K226" i="11"/>
  <c r="N226" i="11"/>
  <c r="O226" i="11"/>
  <c r="E225" i="11"/>
  <c r="F225" i="11"/>
  <c r="H225" i="11"/>
  <c r="I225" i="11"/>
  <c r="G225" i="11"/>
  <c r="J225" i="11"/>
  <c r="K225" i="11"/>
  <c r="N225" i="11"/>
  <c r="O225" i="11"/>
  <c r="E224" i="11"/>
  <c r="F224" i="11"/>
  <c r="H224" i="11"/>
  <c r="I224" i="11"/>
  <c r="G224" i="11"/>
  <c r="J224" i="11"/>
  <c r="K224" i="11"/>
  <c r="N224" i="11"/>
  <c r="O224" i="11"/>
  <c r="E223" i="11"/>
  <c r="F223" i="11"/>
  <c r="H223" i="11"/>
  <c r="I223" i="11"/>
  <c r="G223" i="11"/>
  <c r="J223" i="11"/>
  <c r="K223" i="11"/>
  <c r="N223" i="11"/>
  <c r="O223" i="11"/>
  <c r="E222" i="11"/>
  <c r="F222" i="11"/>
  <c r="H222" i="11"/>
  <c r="I222" i="11"/>
  <c r="G222" i="11"/>
  <c r="J222" i="11"/>
  <c r="K222" i="11"/>
  <c r="N222" i="11"/>
  <c r="O222" i="11"/>
  <c r="E221" i="11"/>
  <c r="F221" i="11"/>
  <c r="H221" i="11"/>
  <c r="I221" i="11"/>
  <c r="G221" i="11"/>
  <c r="J221" i="11"/>
  <c r="K221" i="11"/>
  <c r="N221" i="11"/>
  <c r="O221" i="11"/>
  <c r="E220" i="11"/>
  <c r="F220" i="11"/>
  <c r="H220" i="11"/>
  <c r="I220" i="11"/>
  <c r="G220" i="11"/>
  <c r="J220" i="11"/>
  <c r="K220" i="11"/>
  <c r="N220" i="11"/>
  <c r="O220" i="11"/>
  <c r="E219" i="11"/>
  <c r="F219" i="11"/>
  <c r="H219" i="11"/>
  <c r="I219" i="11"/>
  <c r="G219" i="11"/>
  <c r="J219" i="11"/>
  <c r="K219" i="11"/>
  <c r="N219" i="11"/>
  <c r="O219" i="11"/>
  <c r="E218" i="11"/>
  <c r="F218" i="11"/>
  <c r="H218" i="11"/>
  <c r="I218" i="11"/>
  <c r="G218" i="11"/>
  <c r="J218" i="11"/>
  <c r="K218" i="11"/>
  <c r="N218" i="11"/>
  <c r="O218" i="11"/>
  <c r="E217" i="11"/>
  <c r="F217" i="11"/>
  <c r="H217" i="11"/>
  <c r="I217" i="11"/>
  <c r="G217" i="11"/>
  <c r="J217" i="11"/>
  <c r="K217" i="11"/>
  <c r="N217" i="11"/>
  <c r="O217" i="11"/>
  <c r="E216" i="11"/>
  <c r="F216" i="11"/>
  <c r="H216" i="11"/>
  <c r="I216" i="11"/>
  <c r="G216" i="11"/>
  <c r="J216" i="11"/>
  <c r="K216" i="11"/>
  <c r="N216" i="11"/>
  <c r="O216" i="11"/>
  <c r="E215" i="11"/>
  <c r="F215" i="11"/>
  <c r="H215" i="11"/>
  <c r="I215" i="11"/>
  <c r="G215" i="11"/>
  <c r="J215" i="11"/>
  <c r="K215" i="11"/>
  <c r="N215" i="11"/>
  <c r="O215" i="11"/>
  <c r="E214" i="11"/>
  <c r="F214" i="11"/>
  <c r="H214" i="11"/>
  <c r="I214" i="11"/>
  <c r="G214" i="11"/>
  <c r="J214" i="11"/>
  <c r="K214" i="11"/>
  <c r="N214" i="11"/>
  <c r="O214" i="11"/>
  <c r="E213" i="11"/>
  <c r="F213" i="11"/>
  <c r="H213" i="11"/>
  <c r="I213" i="11"/>
  <c r="G213" i="11"/>
  <c r="J213" i="11"/>
  <c r="K213" i="11"/>
  <c r="N213" i="11"/>
  <c r="O213" i="11"/>
  <c r="E212" i="11"/>
  <c r="F212" i="11"/>
  <c r="H212" i="11"/>
  <c r="I212" i="11"/>
  <c r="G212" i="11"/>
  <c r="J212" i="11"/>
  <c r="K212" i="11"/>
  <c r="N212" i="11"/>
  <c r="O212" i="11"/>
  <c r="E211" i="11"/>
  <c r="F211" i="11"/>
  <c r="H211" i="11"/>
  <c r="I211" i="11"/>
  <c r="G211" i="11"/>
  <c r="J211" i="11"/>
  <c r="K211" i="11"/>
  <c r="N211" i="11"/>
  <c r="O211" i="11"/>
  <c r="E210" i="11"/>
  <c r="F210" i="11"/>
  <c r="H210" i="11"/>
  <c r="I210" i="11"/>
  <c r="G210" i="11"/>
  <c r="J210" i="11"/>
  <c r="K210" i="11"/>
  <c r="N210" i="11"/>
  <c r="O210" i="11"/>
  <c r="E209" i="11"/>
  <c r="F209" i="11"/>
  <c r="H209" i="11"/>
  <c r="I209" i="11"/>
  <c r="G209" i="11"/>
  <c r="J209" i="11"/>
  <c r="K209" i="11"/>
  <c r="N209" i="11"/>
  <c r="O209" i="11"/>
  <c r="E208" i="11"/>
  <c r="F208" i="11"/>
  <c r="H208" i="11"/>
  <c r="I208" i="11"/>
  <c r="G208" i="11"/>
  <c r="J208" i="11"/>
  <c r="K208" i="11"/>
  <c r="N208" i="11"/>
  <c r="O208" i="11"/>
  <c r="E207" i="11"/>
  <c r="F207" i="11"/>
  <c r="H207" i="11"/>
  <c r="I207" i="11"/>
  <c r="G207" i="11"/>
  <c r="J207" i="11"/>
  <c r="K207" i="11"/>
  <c r="N207" i="11"/>
  <c r="O207" i="11"/>
  <c r="E206" i="11"/>
  <c r="F206" i="11"/>
  <c r="H206" i="11"/>
  <c r="I206" i="11"/>
  <c r="G206" i="11"/>
  <c r="J206" i="11"/>
  <c r="K206" i="11"/>
  <c r="N206" i="11"/>
  <c r="O206" i="11"/>
  <c r="E205" i="11"/>
  <c r="F205" i="11"/>
  <c r="H205" i="11"/>
  <c r="I205" i="11"/>
  <c r="G205" i="11"/>
  <c r="J205" i="11"/>
  <c r="K205" i="11"/>
  <c r="N205" i="11"/>
  <c r="O205" i="11"/>
  <c r="E204" i="11"/>
  <c r="F204" i="11"/>
  <c r="H204" i="11"/>
  <c r="I204" i="11"/>
  <c r="G204" i="11"/>
  <c r="J204" i="11"/>
  <c r="K204" i="11"/>
  <c r="N204" i="11"/>
  <c r="O204" i="11"/>
  <c r="E203" i="11"/>
  <c r="F203" i="11"/>
  <c r="H203" i="11"/>
  <c r="I203" i="11"/>
  <c r="G203" i="11"/>
  <c r="J203" i="11"/>
  <c r="K203" i="11"/>
  <c r="N203" i="11"/>
  <c r="O203" i="11"/>
  <c r="E202" i="11"/>
  <c r="F202" i="11"/>
  <c r="H202" i="11"/>
  <c r="I202" i="11"/>
  <c r="G202" i="11"/>
  <c r="J202" i="11"/>
  <c r="K202" i="11"/>
  <c r="N202" i="11"/>
  <c r="O202" i="11"/>
  <c r="E201" i="11"/>
  <c r="F201" i="11"/>
  <c r="H201" i="11"/>
  <c r="I201" i="11"/>
  <c r="G201" i="11"/>
  <c r="J201" i="11"/>
  <c r="K201" i="11"/>
  <c r="N201" i="11"/>
  <c r="O201" i="11"/>
  <c r="E200" i="11"/>
  <c r="F200" i="11"/>
  <c r="H200" i="11"/>
  <c r="I200" i="11"/>
  <c r="G200" i="11"/>
  <c r="J200" i="11"/>
  <c r="K200" i="11"/>
  <c r="N200" i="11"/>
  <c r="O200" i="11"/>
  <c r="E199" i="11"/>
  <c r="F199" i="11"/>
  <c r="H199" i="11"/>
  <c r="I199" i="11"/>
  <c r="G199" i="11"/>
  <c r="J199" i="11"/>
  <c r="K199" i="11"/>
  <c r="N199" i="11"/>
  <c r="O199" i="11"/>
  <c r="E198" i="11"/>
  <c r="F198" i="11"/>
  <c r="H198" i="11"/>
  <c r="I198" i="11"/>
  <c r="G198" i="11"/>
  <c r="J198" i="11"/>
  <c r="K198" i="11"/>
  <c r="N198" i="11"/>
  <c r="O198" i="11"/>
  <c r="E197" i="11"/>
  <c r="F197" i="11"/>
  <c r="H197" i="11"/>
  <c r="I197" i="11"/>
  <c r="G197" i="11"/>
  <c r="J197" i="11"/>
  <c r="K197" i="11"/>
  <c r="N197" i="11"/>
  <c r="O197" i="11"/>
  <c r="E196" i="11"/>
  <c r="F196" i="11"/>
  <c r="H196" i="11"/>
  <c r="I196" i="11"/>
  <c r="G196" i="11"/>
  <c r="J196" i="11"/>
  <c r="K196" i="11"/>
  <c r="N196" i="11"/>
  <c r="O196" i="11"/>
  <c r="E195" i="11"/>
  <c r="F195" i="11"/>
  <c r="H195" i="11"/>
  <c r="I195" i="11"/>
  <c r="G195" i="11"/>
  <c r="J195" i="11"/>
  <c r="K195" i="11"/>
  <c r="N195" i="11"/>
  <c r="O195" i="11"/>
  <c r="E194" i="11"/>
  <c r="F194" i="11"/>
  <c r="H194" i="11"/>
  <c r="I194" i="11"/>
  <c r="G194" i="11"/>
  <c r="J194" i="11"/>
  <c r="K194" i="11"/>
  <c r="N194" i="11"/>
  <c r="O194" i="11"/>
  <c r="E193" i="11"/>
  <c r="F193" i="11"/>
  <c r="H193" i="11"/>
  <c r="I193" i="11"/>
  <c r="G193" i="11"/>
  <c r="J193" i="11"/>
  <c r="K193" i="11"/>
  <c r="N193" i="11"/>
  <c r="O193" i="11"/>
  <c r="E192" i="11"/>
  <c r="F192" i="11"/>
  <c r="H192" i="11"/>
  <c r="I192" i="11"/>
  <c r="G192" i="11"/>
  <c r="J192" i="11"/>
  <c r="K192" i="11"/>
  <c r="N192" i="11"/>
  <c r="O192" i="11"/>
  <c r="E191" i="11"/>
  <c r="F191" i="11"/>
  <c r="H191" i="11"/>
  <c r="I191" i="11"/>
  <c r="G191" i="11"/>
  <c r="J191" i="11"/>
  <c r="K191" i="11"/>
  <c r="N191" i="11"/>
  <c r="O191" i="11"/>
  <c r="E190" i="11"/>
  <c r="F190" i="11"/>
  <c r="H190" i="11"/>
  <c r="I190" i="11"/>
  <c r="G190" i="11"/>
  <c r="J190" i="11"/>
  <c r="K190" i="11"/>
  <c r="N190" i="11"/>
  <c r="O190" i="11"/>
  <c r="E189" i="11"/>
  <c r="F189" i="11"/>
  <c r="H189" i="11"/>
  <c r="I189" i="11"/>
  <c r="G189" i="11"/>
  <c r="J189" i="11"/>
  <c r="K189" i="11"/>
  <c r="N189" i="11"/>
  <c r="O189" i="11"/>
  <c r="E188" i="11"/>
  <c r="F188" i="11"/>
  <c r="H188" i="11"/>
  <c r="I188" i="11"/>
  <c r="G188" i="11"/>
  <c r="J188" i="11"/>
  <c r="K188" i="11"/>
  <c r="N188" i="11"/>
  <c r="O188" i="11"/>
  <c r="E187" i="11"/>
  <c r="F187" i="11"/>
  <c r="H187" i="11"/>
  <c r="I187" i="11"/>
  <c r="G187" i="11"/>
  <c r="J187" i="11"/>
  <c r="K187" i="11"/>
  <c r="N187" i="11"/>
  <c r="O187" i="11"/>
  <c r="E186" i="11"/>
  <c r="F186" i="11"/>
  <c r="H186" i="11"/>
  <c r="I186" i="11"/>
  <c r="G186" i="11"/>
  <c r="J186" i="11"/>
  <c r="K186" i="11"/>
  <c r="N186" i="11"/>
  <c r="O186" i="11"/>
  <c r="E185" i="11"/>
  <c r="F185" i="11"/>
  <c r="H185" i="11"/>
  <c r="I185" i="11"/>
  <c r="G185" i="11"/>
  <c r="J185" i="11"/>
  <c r="K185" i="11"/>
  <c r="N185" i="11"/>
  <c r="O185" i="11"/>
  <c r="E184" i="11"/>
  <c r="F184" i="11"/>
  <c r="H184" i="11"/>
  <c r="I184" i="11"/>
  <c r="G184" i="11"/>
  <c r="J184" i="11"/>
  <c r="K184" i="11"/>
  <c r="N184" i="11"/>
  <c r="O184" i="11"/>
  <c r="E183" i="11"/>
  <c r="F183" i="11"/>
  <c r="H183" i="11"/>
  <c r="I183" i="11"/>
  <c r="G183" i="11"/>
  <c r="J183" i="11"/>
  <c r="K183" i="11"/>
  <c r="N183" i="11"/>
  <c r="O183" i="11"/>
  <c r="E182" i="11"/>
  <c r="F182" i="11"/>
  <c r="H182" i="11"/>
  <c r="I182" i="11"/>
  <c r="G182" i="11"/>
  <c r="J182" i="11"/>
  <c r="K182" i="11"/>
  <c r="N182" i="11"/>
  <c r="O182" i="11"/>
  <c r="E181" i="11"/>
  <c r="F181" i="11"/>
  <c r="H181" i="11"/>
  <c r="I181" i="11"/>
  <c r="G181" i="11"/>
  <c r="J181" i="11"/>
  <c r="K181" i="11"/>
  <c r="N181" i="11"/>
  <c r="O181" i="11"/>
  <c r="E180" i="11"/>
  <c r="F180" i="11"/>
  <c r="H180" i="11"/>
  <c r="I180" i="11"/>
  <c r="G180" i="11"/>
  <c r="J180" i="11"/>
  <c r="K180" i="11"/>
  <c r="N180" i="11"/>
  <c r="O180" i="11"/>
  <c r="E179" i="11"/>
  <c r="F179" i="11"/>
  <c r="H179" i="11"/>
  <c r="I179" i="11"/>
  <c r="G179" i="11"/>
  <c r="J179" i="11"/>
  <c r="K179" i="11"/>
  <c r="N179" i="11"/>
  <c r="O179" i="11"/>
  <c r="E178" i="11"/>
  <c r="F178" i="11"/>
  <c r="H178" i="11"/>
  <c r="I178" i="11"/>
  <c r="G178" i="11"/>
  <c r="J178" i="11"/>
  <c r="K178" i="11"/>
  <c r="N178" i="11"/>
  <c r="O178" i="11"/>
  <c r="E177" i="11"/>
  <c r="F177" i="11"/>
  <c r="H177" i="11"/>
  <c r="I177" i="11"/>
  <c r="G177" i="11"/>
  <c r="J177" i="11"/>
  <c r="K177" i="11"/>
  <c r="N177" i="11"/>
  <c r="O177" i="11"/>
  <c r="E176" i="11"/>
  <c r="F176" i="11"/>
  <c r="H176" i="11"/>
  <c r="I176" i="11"/>
  <c r="G176" i="11"/>
  <c r="J176" i="11"/>
  <c r="K176" i="11"/>
  <c r="N176" i="11"/>
  <c r="O176" i="11"/>
  <c r="E175" i="11"/>
  <c r="F175" i="11"/>
  <c r="H175" i="11"/>
  <c r="I175" i="11"/>
  <c r="G175" i="11"/>
  <c r="J175" i="11"/>
  <c r="K175" i="11"/>
  <c r="N175" i="11"/>
  <c r="O175" i="11"/>
  <c r="E174" i="11"/>
  <c r="F174" i="11"/>
  <c r="H174" i="11"/>
  <c r="I174" i="11"/>
  <c r="G174" i="11"/>
  <c r="J174" i="11"/>
  <c r="K174" i="11"/>
  <c r="N174" i="11"/>
  <c r="O174" i="11"/>
  <c r="E173" i="11"/>
  <c r="F173" i="11"/>
  <c r="H173" i="11"/>
  <c r="I173" i="11"/>
  <c r="G173" i="11"/>
  <c r="J173" i="11"/>
  <c r="K173" i="11"/>
  <c r="N173" i="11"/>
  <c r="O173" i="11"/>
  <c r="E172" i="11"/>
  <c r="F172" i="11"/>
  <c r="H172" i="11"/>
  <c r="I172" i="11"/>
  <c r="G172" i="11"/>
  <c r="J172" i="11"/>
  <c r="K172" i="11"/>
  <c r="N172" i="11"/>
  <c r="O172" i="11"/>
  <c r="E171" i="11"/>
  <c r="F171" i="11"/>
  <c r="H171" i="11"/>
  <c r="I171" i="11"/>
  <c r="G171" i="11"/>
  <c r="J171" i="11"/>
  <c r="K171" i="11"/>
  <c r="N171" i="11"/>
  <c r="O171" i="11"/>
  <c r="E170" i="11"/>
  <c r="F170" i="11"/>
  <c r="H170" i="11"/>
  <c r="I170" i="11"/>
  <c r="G170" i="11"/>
  <c r="J170" i="11"/>
  <c r="K170" i="11"/>
  <c r="N170" i="11"/>
  <c r="O170" i="11"/>
  <c r="E169" i="11"/>
  <c r="F169" i="11"/>
  <c r="H169" i="11"/>
  <c r="I169" i="11"/>
  <c r="G169" i="11"/>
  <c r="J169" i="11"/>
  <c r="K169" i="11"/>
  <c r="N169" i="11"/>
  <c r="O169" i="11"/>
  <c r="E168" i="11"/>
  <c r="F168" i="11"/>
  <c r="H168" i="11"/>
  <c r="I168" i="11"/>
  <c r="G168" i="11"/>
  <c r="J168" i="11"/>
  <c r="K168" i="11"/>
  <c r="N168" i="11"/>
  <c r="O168" i="11"/>
  <c r="E167" i="11"/>
  <c r="F167" i="11"/>
  <c r="H167" i="11"/>
  <c r="I167" i="11"/>
  <c r="G167" i="11"/>
  <c r="J167" i="11"/>
  <c r="K167" i="11"/>
  <c r="N167" i="11"/>
  <c r="O167" i="11"/>
  <c r="E166" i="11"/>
  <c r="F166" i="11"/>
  <c r="H166" i="11"/>
  <c r="I166" i="11"/>
  <c r="G166" i="11"/>
  <c r="J166" i="11"/>
  <c r="K166" i="11"/>
  <c r="N166" i="11"/>
  <c r="O166" i="11"/>
  <c r="E165" i="11"/>
  <c r="F165" i="11"/>
  <c r="H165" i="11"/>
  <c r="I165" i="11"/>
  <c r="G165" i="11"/>
  <c r="J165" i="11"/>
  <c r="K165" i="11"/>
  <c r="N165" i="11"/>
  <c r="O165" i="11"/>
  <c r="E164" i="11"/>
  <c r="F164" i="11"/>
  <c r="H164" i="11"/>
  <c r="I164" i="11"/>
  <c r="G164" i="11"/>
  <c r="J164" i="11"/>
  <c r="K164" i="11"/>
  <c r="N164" i="11"/>
  <c r="O164" i="11"/>
  <c r="E163" i="11"/>
  <c r="F163" i="11"/>
  <c r="H163" i="11"/>
  <c r="I163" i="11"/>
  <c r="G163" i="11"/>
  <c r="J163" i="11"/>
  <c r="K163" i="11"/>
  <c r="N163" i="11"/>
  <c r="O163" i="11"/>
  <c r="E162" i="11"/>
  <c r="F162" i="11"/>
  <c r="H162" i="11"/>
  <c r="I162" i="11"/>
  <c r="G162" i="11"/>
  <c r="J162" i="11"/>
  <c r="K162" i="11"/>
  <c r="N162" i="11"/>
  <c r="O162" i="11"/>
  <c r="E161" i="11"/>
  <c r="F161" i="11"/>
  <c r="H161" i="11"/>
  <c r="I161" i="11"/>
  <c r="G161" i="11"/>
  <c r="J161" i="11"/>
  <c r="K161" i="11"/>
  <c r="N161" i="11"/>
  <c r="O161" i="11"/>
  <c r="E160" i="11"/>
  <c r="F160" i="11"/>
  <c r="H160" i="11"/>
  <c r="I160" i="11"/>
  <c r="G160" i="11"/>
  <c r="J160" i="11"/>
  <c r="K160" i="11"/>
  <c r="N160" i="11"/>
  <c r="O160" i="11"/>
  <c r="E159" i="11"/>
  <c r="F159" i="11"/>
  <c r="H159" i="11"/>
  <c r="I159" i="11"/>
  <c r="G159" i="11"/>
  <c r="J159" i="11"/>
  <c r="K159" i="11"/>
  <c r="N159" i="11"/>
  <c r="O159" i="11"/>
  <c r="E158" i="11"/>
  <c r="F158" i="11"/>
  <c r="H158" i="11"/>
  <c r="I158" i="11"/>
  <c r="G158" i="11"/>
  <c r="J158" i="11"/>
  <c r="K158" i="11"/>
  <c r="N158" i="11"/>
  <c r="O158" i="11"/>
  <c r="E157" i="11"/>
  <c r="F157" i="11"/>
  <c r="H157" i="11"/>
  <c r="I157" i="11"/>
  <c r="G157" i="11"/>
  <c r="J157" i="11"/>
  <c r="K157" i="11"/>
  <c r="N157" i="11"/>
  <c r="O157" i="11"/>
  <c r="E156" i="11"/>
  <c r="F156" i="11"/>
  <c r="H156" i="11"/>
  <c r="I156" i="11"/>
  <c r="G156" i="11"/>
  <c r="J156" i="11"/>
  <c r="K156" i="11"/>
  <c r="N156" i="11"/>
  <c r="O156" i="11"/>
  <c r="E155" i="11"/>
  <c r="F155" i="11"/>
  <c r="H155" i="11"/>
  <c r="I155" i="11"/>
  <c r="G155" i="11"/>
  <c r="J155" i="11"/>
  <c r="K155" i="11"/>
  <c r="N155" i="11"/>
  <c r="O155" i="11"/>
  <c r="E154" i="11"/>
  <c r="F154" i="11"/>
  <c r="H154" i="11"/>
  <c r="I154" i="11"/>
  <c r="G154" i="11"/>
  <c r="J154" i="11"/>
  <c r="K154" i="11"/>
  <c r="N154" i="11"/>
  <c r="O154" i="11"/>
  <c r="E153" i="11"/>
  <c r="F153" i="11"/>
  <c r="H153" i="11"/>
  <c r="I153" i="11"/>
  <c r="G153" i="11"/>
  <c r="J153" i="11"/>
  <c r="K153" i="11"/>
  <c r="N153" i="11"/>
  <c r="O153" i="11"/>
  <c r="E152" i="11"/>
  <c r="F152" i="11"/>
  <c r="H152" i="11"/>
  <c r="I152" i="11"/>
  <c r="G152" i="11"/>
  <c r="J152" i="11"/>
  <c r="K152" i="11"/>
  <c r="N152" i="11"/>
  <c r="O152" i="11"/>
  <c r="E151" i="11"/>
  <c r="F151" i="11"/>
  <c r="H151" i="11"/>
  <c r="I151" i="11"/>
  <c r="G151" i="11"/>
  <c r="J151" i="11"/>
  <c r="K151" i="11"/>
  <c r="N151" i="11"/>
  <c r="O151" i="11"/>
  <c r="E150" i="11"/>
  <c r="F150" i="11"/>
  <c r="H150" i="11"/>
  <c r="I150" i="11"/>
  <c r="G150" i="11"/>
  <c r="J150" i="11"/>
  <c r="K150" i="11"/>
  <c r="N150" i="11"/>
  <c r="O150" i="11"/>
  <c r="E149" i="11"/>
  <c r="F149" i="11"/>
  <c r="H149" i="11"/>
  <c r="I149" i="11"/>
  <c r="G149" i="11"/>
  <c r="J149" i="11"/>
  <c r="K149" i="11"/>
  <c r="N149" i="11"/>
  <c r="O149" i="11"/>
  <c r="E148" i="11"/>
  <c r="F148" i="11"/>
  <c r="H148" i="11"/>
  <c r="I148" i="11"/>
  <c r="G148" i="11"/>
  <c r="J148" i="11"/>
  <c r="K148" i="11"/>
  <c r="N148" i="11"/>
  <c r="O148" i="11"/>
  <c r="E147" i="11"/>
  <c r="F147" i="11"/>
  <c r="H147" i="11"/>
  <c r="I147" i="11"/>
  <c r="G147" i="11"/>
  <c r="J147" i="11"/>
  <c r="K147" i="11"/>
  <c r="N147" i="11"/>
  <c r="O147" i="11"/>
  <c r="E146" i="11"/>
  <c r="F146" i="11"/>
  <c r="H146" i="11"/>
  <c r="I146" i="11"/>
  <c r="G146" i="11"/>
  <c r="J146" i="11"/>
  <c r="K146" i="11"/>
  <c r="N146" i="11"/>
  <c r="O146" i="11"/>
  <c r="E145" i="11"/>
  <c r="F145" i="11"/>
  <c r="H145" i="11"/>
  <c r="I145" i="11"/>
  <c r="G145" i="11"/>
  <c r="J145" i="11"/>
  <c r="K145" i="11"/>
  <c r="N145" i="11"/>
  <c r="O145" i="11"/>
  <c r="E144" i="11"/>
  <c r="F144" i="11"/>
  <c r="H144" i="11"/>
  <c r="I144" i="11"/>
  <c r="G144" i="11"/>
  <c r="J144" i="11"/>
  <c r="K144" i="11"/>
  <c r="N144" i="11"/>
  <c r="O144" i="11"/>
  <c r="E143" i="11"/>
  <c r="F143" i="11"/>
  <c r="H143" i="11"/>
  <c r="I143" i="11"/>
  <c r="G143" i="11"/>
  <c r="J143" i="11"/>
  <c r="K143" i="11"/>
  <c r="N143" i="11"/>
  <c r="O143" i="11"/>
  <c r="E142" i="11"/>
  <c r="F142" i="11"/>
  <c r="H142" i="11"/>
  <c r="I142" i="11"/>
  <c r="G142" i="11"/>
  <c r="J142" i="11"/>
  <c r="K142" i="11"/>
  <c r="N142" i="11"/>
  <c r="O142" i="11"/>
  <c r="E141" i="11"/>
  <c r="F141" i="11"/>
  <c r="H141" i="11"/>
  <c r="I141" i="11"/>
  <c r="G141" i="11"/>
  <c r="J141" i="11"/>
  <c r="K141" i="11"/>
  <c r="N141" i="11"/>
  <c r="O141" i="11"/>
  <c r="E140" i="11"/>
  <c r="F140" i="11"/>
  <c r="H140" i="11"/>
  <c r="I140" i="11"/>
  <c r="G140" i="11"/>
  <c r="J140" i="11"/>
  <c r="K140" i="11"/>
  <c r="N140" i="11"/>
  <c r="O140" i="11"/>
  <c r="E139" i="11"/>
  <c r="F139" i="11"/>
  <c r="H139" i="11"/>
  <c r="I139" i="11"/>
  <c r="G139" i="11"/>
  <c r="J139" i="11"/>
  <c r="K139" i="11"/>
  <c r="N139" i="11"/>
  <c r="O139" i="11"/>
  <c r="E138" i="11"/>
  <c r="F138" i="11"/>
  <c r="H138" i="11"/>
  <c r="I138" i="11"/>
  <c r="G138" i="11"/>
  <c r="J138" i="11"/>
  <c r="K138" i="11"/>
  <c r="N138" i="11"/>
  <c r="O138" i="11"/>
  <c r="E137" i="11"/>
  <c r="F137" i="11"/>
  <c r="H137" i="11"/>
  <c r="I137" i="11"/>
  <c r="G137" i="11"/>
  <c r="J137" i="11"/>
  <c r="K137" i="11"/>
  <c r="N137" i="11"/>
  <c r="O137" i="11"/>
  <c r="E136" i="11"/>
  <c r="F136" i="11"/>
  <c r="H136" i="11"/>
  <c r="I136" i="11"/>
  <c r="G136" i="11"/>
  <c r="J136" i="11"/>
  <c r="K136" i="11"/>
  <c r="N136" i="11"/>
  <c r="O136" i="11"/>
  <c r="E135" i="11"/>
  <c r="F135" i="11"/>
  <c r="H135" i="11"/>
  <c r="I135" i="11"/>
  <c r="G135" i="11"/>
  <c r="J135" i="11"/>
  <c r="K135" i="11"/>
  <c r="N135" i="11"/>
  <c r="O135" i="11"/>
  <c r="E134" i="11"/>
  <c r="F134" i="11"/>
  <c r="H134" i="11"/>
  <c r="I134" i="11"/>
  <c r="G134" i="11"/>
  <c r="J134" i="11"/>
  <c r="K134" i="11"/>
  <c r="N134" i="11"/>
  <c r="O134" i="11"/>
  <c r="E133" i="11"/>
  <c r="F133" i="11"/>
  <c r="H133" i="11"/>
  <c r="I133" i="11"/>
  <c r="G133" i="11"/>
  <c r="J133" i="11"/>
  <c r="K133" i="11"/>
  <c r="N133" i="11"/>
  <c r="O133" i="11"/>
  <c r="E132" i="11"/>
  <c r="F132" i="11"/>
  <c r="H132" i="11"/>
  <c r="I132" i="11"/>
  <c r="G132" i="11"/>
  <c r="J132" i="11"/>
  <c r="K132" i="11"/>
  <c r="N132" i="11"/>
  <c r="O132" i="11"/>
  <c r="E131" i="11"/>
  <c r="F131" i="11"/>
  <c r="H131" i="11"/>
  <c r="I131" i="11"/>
  <c r="G131" i="11"/>
  <c r="J131" i="11"/>
  <c r="K131" i="11"/>
  <c r="N131" i="11"/>
  <c r="O131" i="11"/>
  <c r="E130" i="11"/>
  <c r="F130" i="11"/>
  <c r="H130" i="11"/>
  <c r="I130" i="11"/>
  <c r="G130" i="11"/>
  <c r="J130" i="11"/>
  <c r="K130" i="11"/>
  <c r="N130" i="11"/>
  <c r="O130" i="11"/>
  <c r="E129" i="11"/>
  <c r="F129" i="11"/>
  <c r="H129" i="11"/>
  <c r="I129" i="11"/>
  <c r="G129" i="11"/>
  <c r="J129" i="11"/>
  <c r="K129" i="11"/>
  <c r="N129" i="11"/>
  <c r="O129" i="11"/>
  <c r="E128" i="11"/>
  <c r="F128" i="11"/>
  <c r="H128" i="11"/>
  <c r="I128" i="11"/>
  <c r="G128" i="11"/>
  <c r="J128" i="11"/>
  <c r="K128" i="11"/>
  <c r="N128" i="11"/>
  <c r="O128" i="11"/>
  <c r="E127" i="11"/>
  <c r="F127" i="11"/>
  <c r="H127" i="11"/>
  <c r="I127" i="11"/>
  <c r="G127" i="11"/>
  <c r="J127" i="11"/>
  <c r="K127" i="11"/>
  <c r="N127" i="11"/>
  <c r="O127" i="11"/>
  <c r="E126" i="11"/>
  <c r="F126" i="11"/>
  <c r="H126" i="11"/>
  <c r="I126" i="11"/>
  <c r="G126" i="11"/>
  <c r="J126" i="11"/>
  <c r="K126" i="11"/>
  <c r="N126" i="11"/>
  <c r="O126" i="11"/>
  <c r="E125" i="11"/>
  <c r="F125" i="11"/>
  <c r="H125" i="11"/>
  <c r="I125" i="11"/>
  <c r="G125" i="11"/>
  <c r="J125" i="11"/>
  <c r="K125" i="11"/>
  <c r="N125" i="11"/>
  <c r="O125" i="11"/>
  <c r="E124" i="11"/>
  <c r="F124" i="11"/>
  <c r="H124" i="11"/>
  <c r="I124" i="11"/>
  <c r="G124" i="11"/>
  <c r="J124" i="11"/>
  <c r="K124" i="11"/>
  <c r="N124" i="11"/>
  <c r="O124" i="11"/>
  <c r="E123" i="11"/>
  <c r="F123" i="11"/>
  <c r="H123" i="11"/>
  <c r="I123" i="11"/>
  <c r="G123" i="11"/>
  <c r="J123" i="11"/>
  <c r="K123" i="11"/>
  <c r="N123" i="11"/>
  <c r="O123" i="11"/>
  <c r="E122" i="11"/>
  <c r="F122" i="11"/>
  <c r="H122" i="11"/>
  <c r="I122" i="11"/>
  <c r="G122" i="11"/>
  <c r="J122" i="11"/>
  <c r="K122" i="11"/>
  <c r="N122" i="11"/>
  <c r="O122" i="11"/>
  <c r="E121" i="11"/>
  <c r="F121" i="11"/>
  <c r="H121" i="11"/>
  <c r="I121" i="11"/>
  <c r="G121" i="11"/>
  <c r="J121" i="11"/>
  <c r="K121" i="11"/>
  <c r="N121" i="11"/>
  <c r="O121" i="11"/>
  <c r="E120" i="11"/>
  <c r="F120" i="11"/>
  <c r="H120" i="11"/>
  <c r="I120" i="11"/>
  <c r="G120" i="11"/>
  <c r="J120" i="11"/>
  <c r="K120" i="11"/>
  <c r="N120" i="11"/>
  <c r="O120" i="11"/>
  <c r="E119" i="11"/>
  <c r="F119" i="11"/>
  <c r="H119" i="11"/>
  <c r="I119" i="11"/>
  <c r="G119" i="11"/>
  <c r="J119" i="11"/>
  <c r="K119" i="11"/>
  <c r="N119" i="11"/>
  <c r="O119" i="11"/>
  <c r="E118" i="11"/>
  <c r="F118" i="11"/>
  <c r="H118" i="11"/>
  <c r="I118" i="11"/>
  <c r="G118" i="11"/>
  <c r="J118" i="11"/>
  <c r="K118" i="11"/>
  <c r="N118" i="11"/>
  <c r="O118" i="11"/>
  <c r="E117" i="11"/>
  <c r="F117" i="11"/>
  <c r="H117" i="11"/>
  <c r="I117" i="11"/>
  <c r="G117" i="11"/>
  <c r="J117" i="11"/>
  <c r="K117" i="11"/>
  <c r="N117" i="11"/>
  <c r="O117" i="11"/>
  <c r="E116" i="11"/>
  <c r="F116" i="11"/>
  <c r="H116" i="11"/>
  <c r="I116" i="11"/>
  <c r="G116" i="11"/>
  <c r="J116" i="11"/>
  <c r="K116" i="11"/>
  <c r="N116" i="11"/>
  <c r="O116" i="11"/>
  <c r="E115" i="11"/>
  <c r="F115" i="11"/>
  <c r="H115" i="11"/>
  <c r="I115" i="11"/>
  <c r="G115" i="11"/>
  <c r="J115" i="11"/>
  <c r="K115" i="11"/>
  <c r="N115" i="11"/>
  <c r="O115" i="11"/>
  <c r="E114" i="11"/>
  <c r="F114" i="11"/>
  <c r="H114" i="11"/>
  <c r="I114" i="11"/>
  <c r="G114" i="11"/>
  <c r="J114" i="11"/>
  <c r="K114" i="11"/>
  <c r="N114" i="11"/>
  <c r="O114" i="11"/>
  <c r="E113" i="11"/>
  <c r="F113" i="11"/>
  <c r="H113" i="11"/>
  <c r="I113" i="11"/>
  <c r="G113" i="11"/>
  <c r="J113" i="11"/>
  <c r="K113" i="11"/>
  <c r="N113" i="11"/>
  <c r="O113" i="11"/>
  <c r="E112" i="11"/>
  <c r="F112" i="11"/>
  <c r="H112" i="11"/>
  <c r="I112" i="11"/>
  <c r="G112" i="11"/>
  <c r="J112" i="11"/>
  <c r="K112" i="11"/>
  <c r="N112" i="11"/>
  <c r="O112" i="11"/>
  <c r="E111" i="11"/>
  <c r="F111" i="11"/>
  <c r="H111" i="11"/>
  <c r="I111" i="11"/>
  <c r="G111" i="11"/>
  <c r="J111" i="11"/>
  <c r="K111" i="11"/>
  <c r="N111" i="11"/>
  <c r="O111" i="11"/>
  <c r="E110" i="11"/>
  <c r="F110" i="11"/>
  <c r="H110" i="11"/>
  <c r="I110" i="11"/>
  <c r="G110" i="11"/>
  <c r="J110" i="11"/>
  <c r="K110" i="11"/>
  <c r="N110" i="11"/>
  <c r="O110" i="11"/>
  <c r="E109" i="11"/>
  <c r="F109" i="11"/>
  <c r="H109" i="11"/>
  <c r="I109" i="11"/>
  <c r="G109" i="11"/>
  <c r="J109" i="11"/>
  <c r="K109" i="11"/>
  <c r="N109" i="11"/>
  <c r="O109" i="11"/>
  <c r="E108" i="11"/>
  <c r="F108" i="11"/>
  <c r="H108" i="11"/>
  <c r="I108" i="11"/>
  <c r="G108" i="11"/>
  <c r="J108" i="11"/>
  <c r="K108" i="11"/>
  <c r="N108" i="11"/>
  <c r="O108" i="11"/>
  <c r="E107" i="11"/>
  <c r="F107" i="11"/>
  <c r="H107" i="11"/>
  <c r="I107" i="11"/>
  <c r="G107" i="11"/>
  <c r="J107" i="11"/>
  <c r="K107" i="11"/>
  <c r="N107" i="11"/>
  <c r="O107" i="11"/>
  <c r="E106" i="11"/>
  <c r="F106" i="11"/>
  <c r="H106" i="11"/>
  <c r="I106" i="11"/>
  <c r="G106" i="11"/>
  <c r="J106" i="11"/>
  <c r="K106" i="11"/>
  <c r="N106" i="11"/>
  <c r="O106" i="11"/>
  <c r="E105" i="11"/>
  <c r="F105" i="11"/>
  <c r="H105" i="11"/>
  <c r="I105" i="11"/>
  <c r="G105" i="11"/>
  <c r="J105" i="11"/>
  <c r="K105" i="11"/>
  <c r="N105" i="11"/>
  <c r="O105" i="11"/>
  <c r="E104" i="11"/>
  <c r="F104" i="11"/>
  <c r="H104" i="11"/>
  <c r="I104" i="11"/>
  <c r="G104" i="11"/>
  <c r="J104" i="11"/>
  <c r="K104" i="11"/>
  <c r="N104" i="11"/>
  <c r="O104" i="11"/>
  <c r="E103" i="11"/>
  <c r="F103" i="11"/>
  <c r="H103" i="11"/>
  <c r="I103" i="11"/>
  <c r="G103" i="11"/>
  <c r="J103" i="11"/>
  <c r="K103" i="11"/>
  <c r="N103" i="11"/>
  <c r="O103" i="11"/>
  <c r="E102" i="11"/>
  <c r="F102" i="11"/>
  <c r="H102" i="11"/>
  <c r="I102" i="11"/>
  <c r="G102" i="11"/>
  <c r="J102" i="11"/>
  <c r="K102" i="11"/>
  <c r="N102" i="11"/>
  <c r="O102" i="11"/>
  <c r="E101" i="11"/>
  <c r="F101" i="11"/>
  <c r="H101" i="11"/>
  <c r="I101" i="11"/>
  <c r="G101" i="11"/>
  <c r="J101" i="11"/>
  <c r="K101" i="11"/>
  <c r="N101" i="11"/>
  <c r="O101" i="11"/>
  <c r="E100" i="11"/>
  <c r="F100" i="11"/>
  <c r="H100" i="11"/>
  <c r="I100" i="11"/>
  <c r="G100" i="11"/>
  <c r="J100" i="11"/>
  <c r="K100" i="11"/>
  <c r="N100" i="11"/>
  <c r="O100" i="11"/>
  <c r="E99" i="11"/>
  <c r="F99" i="11"/>
  <c r="H99" i="11"/>
  <c r="I99" i="11"/>
  <c r="G99" i="11"/>
  <c r="J99" i="11"/>
  <c r="K99" i="11"/>
  <c r="N99" i="11"/>
  <c r="O99" i="11"/>
  <c r="E98" i="11"/>
  <c r="F98" i="11"/>
  <c r="H98" i="11"/>
  <c r="I98" i="11"/>
  <c r="G98" i="11"/>
  <c r="J98" i="11"/>
  <c r="K98" i="11"/>
  <c r="N98" i="11"/>
  <c r="O98" i="11"/>
  <c r="E97" i="11"/>
  <c r="F97" i="11"/>
  <c r="H97" i="11"/>
  <c r="I97" i="11"/>
  <c r="G97" i="11"/>
  <c r="J97" i="11"/>
  <c r="K97" i="11"/>
  <c r="N97" i="11"/>
  <c r="O97" i="11"/>
  <c r="E96" i="11"/>
  <c r="F96" i="11"/>
  <c r="H96" i="11"/>
  <c r="I96" i="11"/>
  <c r="G96" i="11"/>
  <c r="J96" i="11"/>
  <c r="K96" i="11"/>
  <c r="N96" i="11"/>
  <c r="O96" i="11"/>
  <c r="E95" i="11"/>
  <c r="F95" i="11"/>
  <c r="H95" i="11"/>
  <c r="I95" i="11"/>
  <c r="G95" i="11"/>
  <c r="J95" i="11"/>
  <c r="K95" i="11"/>
  <c r="N95" i="11"/>
  <c r="O95" i="11"/>
  <c r="E94" i="11"/>
  <c r="F94" i="11"/>
  <c r="H94" i="11"/>
  <c r="I94" i="11"/>
  <c r="G94" i="11"/>
  <c r="J94" i="11"/>
  <c r="K94" i="11"/>
  <c r="N94" i="11"/>
  <c r="O94" i="11"/>
  <c r="E93" i="11"/>
  <c r="F93" i="11"/>
  <c r="H93" i="11"/>
  <c r="I93" i="11"/>
  <c r="G93" i="11"/>
  <c r="J93" i="11"/>
  <c r="K93" i="11"/>
  <c r="N93" i="11"/>
  <c r="O93" i="11"/>
  <c r="E92" i="11"/>
  <c r="F92" i="11"/>
  <c r="H92" i="11"/>
  <c r="I92" i="11"/>
  <c r="G92" i="11"/>
  <c r="J92" i="11"/>
  <c r="K92" i="11"/>
  <c r="N92" i="11"/>
  <c r="O92" i="11"/>
  <c r="E91" i="11"/>
  <c r="F91" i="11"/>
  <c r="H91" i="11"/>
  <c r="I91" i="11"/>
  <c r="G91" i="11"/>
  <c r="J91" i="11"/>
  <c r="K91" i="11"/>
  <c r="N91" i="11"/>
  <c r="O91" i="11"/>
  <c r="E90" i="11"/>
  <c r="F90" i="11"/>
  <c r="H90" i="11"/>
  <c r="I90" i="11"/>
  <c r="G90" i="11"/>
  <c r="J90" i="11"/>
  <c r="K90" i="11"/>
  <c r="N90" i="11"/>
  <c r="O90" i="11"/>
  <c r="E89" i="11"/>
  <c r="F89" i="11"/>
  <c r="H89" i="11"/>
  <c r="I89" i="11"/>
  <c r="G89" i="11"/>
  <c r="J89" i="11"/>
  <c r="K89" i="11"/>
  <c r="N89" i="11"/>
  <c r="O89" i="11"/>
  <c r="E88" i="11"/>
  <c r="F88" i="11"/>
  <c r="H88" i="11"/>
  <c r="I88" i="11"/>
  <c r="G88" i="11"/>
  <c r="J88" i="11"/>
  <c r="K88" i="11"/>
  <c r="N88" i="11"/>
  <c r="O88" i="11"/>
  <c r="E87" i="11"/>
  <c r="F87" i="11"/>
  <c r="H87" i="11"/>
  <c r="I87" i="11"/>
  <c r="G87" i="11"/>
  <c r="J87" i="11"/>
  <c r="K87" i="11"/>
  <c r="N87" i="11"/>
  <c r="O87" i="11"/>
  <c r="E86" i="11"/>
  <c r="F86" i="11"/>
  <c r="H86" i="11"/>
  <c r="I86" i="11"/>
  <c r="G86" i="11"/>
  <c r="J86" i="11"/>
  <c r="K86" i="11"/>
  <c r="N86" i="11"/>
  <c r="O86" i="11"/>
  <c r="E85" i="11"/>
  <c r="F85" i="11"/>
  <c r="H85" i="11"/>
  <c r="I85" i="11"/>
  <c r="G85" i="11"/>
  <c r="J85" i="11"/>
  <c r="K85" i="11"/>
  <c r="N85" i="11"/>
  <c r="O85" i="11"/>
  <c r="E84" i="11"/>
  <c r="F84" i="11"/>
  <c r="H84" i="11"/>
  <c r="I84" i="11"/>
  <c r="G84" i="11"/>
  <c r="J84" i="11"/>
  <c r="K84" i="11"/>
  <c r="N84" i="11"/>
  <c r="O84" i="11"/>
  <c r="E83" i="11"/>
  <c r="F83" i="11"/>
  <c r="H83" i="11"/>
  <c r="I83" i="11"/>
  <c r="G83" i="11"/>
  <c r="J83" i="11"/>
  <c r="K83" i="11"/>
  <c r="N83" i="11"/>
  <c r="O83" i="11"/>
  <c r="E82" i="11"/>
  <c r="F82" i="11"/>
  <c r="H82" i="11"/>
  <c r="I82" i="11"/>
  <c r="G82" i="11"/>
  <c r="J82" i="11"/>
  <c r="K82" i="11"/>
  <c r="N82" i="11"/>
  <c r="O82" i="11"/>
  <c r="E81" i="11"/>
  <c r="F81" i="11"/>
  <c r="H81" i="11"/>
  <c r="I81" i="11"/>
  <c r="G81" i="11"/>
  <c r="J81" i="11"/>
  <c r="K81" i="11"/>
  <c r="N81" i="11"/>
  <c r="O81" i="11"/>
  <c r="E80" i="11"/>
  <c r="F80" i="11"/>
  <c r="H80" i="11"/>
  <c r="I80" i="11"/>
  <c r="G80" i="11"/>
  <c r="J80" i="11"/>
  <c r="K80" i="11"/>
  <c r="N80" i="11"/>
  <c r="O80" i="11"/>
  <c r="E79" i="11"/>
  <c r="F79" i="11"/>
  <c r="H79" i="11"/>
  <c r="I79" i="11"/>
  <c r="G79" i="11"/>
  <c r="J79" i="11"/>
  <c r="K79" i="11"/>
  <c r="N79" i="11"/>
  <c r="O79" i="11"/>
  <c r="E78" i="11"/>
  <c r="F78" i="11"/>
  <c r="H78" i="11"/>
  <c r="I78" i="11"/>
  <c r="G78" i="11"/>
  <c r="J78" i="11"/>
  <c r="K78" i="11"/>
  <c r="N78" i="11"/>
  <c r="O78" i="11"/>
  <c r="E77" i="11"/>
  <c r="F77" i="11"/>
  <c r="H77" i="11"/>
  <c r="I77" i="11"/>
  <c r="G77" i="11"/>
  <c r="J77" i="11"/>
  <c r="K77" i="11"/>
  <c r="N77" i="11"/>
  <c r="O77" i="11"/>
  <c r="E76" i="11"/>
  <c r="F76" i="11"/>
  <c r="H76" i="11"/>
  <c r="I76" i="11"/>
  <c r="G76" i="11"/>
  <c r="J76" i="11"/>
  <c r="K76" i="11"/>
  <c r="N76" i="11"/>
  <c r="O76" i="11"/>
  <c r="E75" i="11"/>
  <c r="F75" i="11"/>
  <c r="H75" i="11"/>
  <c r="I75" i="11"/>
  <c r="G75" i="11"/>
  <c r="J75" i="11"/>
  <c r="K75" i="11"/>
  <c r="N75" i="11"/>
  <c r="O75" i="11"/>
  <c r="E74" i="11"/>
  <c r="F74" i="11"/>
  <c r="H74" i="11"/>
  <c r="I74" i="11"/>
  <c r="G74" i="11"/>
  <c r="J74" i="11"/>
  <c r="K74" i="11"/>
  <c r="N74" i="11"/>
  <c r="O74" i="11"/>
  <c r="E73" i="11"/>
  <c r="F73" i="11"/>
  <c r="H73" i="11"/>
  <c r="I73" i="11"/>
  <c r="G73" i="11"/>
  <c r="J73" i="11"/>
  <c r="K73" i="11"/>
  <c r="N73" i="11"/>
  <c r="O73" i="11"/>
  <c r="E72" i="11"/>
  <c r="F72" i="11"/>
  <c r="H72" i="11"/>
  <c r="I72" i="11"/>
  <c r="G72" i="11"/>
  <c r="J72" i="11"/>
  <c r="K72" i="11"/>
  <c r="N72" i="11"/>
  <c r="O72" i="11"/>
  <c r="E71" i="11"/>
  <c r="F71" i="11"/>
  <c r="H71" i="11"/>
  <c r="I71" i="11"/>
  <c r="G71" i="11"/>
  <c r="J71" i="11"/>
  <c r="K71" i="11"/>
  <c r="N71" i="11"/>
  <c r="O71" i="11"/>
  <c r="E70" i="11"/>
  <c r="F70" i="11"/>
  <c r="H70" i="11"/>
  <c r="I70" i="11"/>
  <c r="G70" i="11"/>
  <c r="J70" i="11"/>
  <c r="K70" i="11"/>
  <c r="N70" i="11"/>
  <c r="O70" i="11"/>
  <c r="E69" i="11"/>
  <c r="F69" i="11"/>
  <c r="H69" i="11"/>
  <c r="I69" i="11"/>
  <c r="G69" i="11"/>
  <c r="J69" i="11"/>
  <c r="K69" i="11"/>
  <c r="N69" i="11"/>
  <c r="O69" i="11"/>
  <c r="E68" i="11"/>
  <c r="F68" i="11"/>
  <c r="H68" i="11"/>
  <c r="I68" i="11"/>
  <c r="G68" i="11"/>
  <c r="J68" i="11"/>
  <c r="K68" i="11"/>
  <c r="N68" i="11"/>
  <c r="O68" i="11"/>
  <c r="E67" i="11"/>
  <c r="F67" i="11"/>
  <c r="H67" i="11"/>
  <c r="I67" i="11"/>
  <c r="G67" i="11"/>
  <c r="J67" i="11"/>
  <c r="K67" i="11"/>
  <c r="N67" i="11"/>
  <c r="O67" i="11"/>
  <c r="E66" i="11"/>
  <c r="F66" i="11"/>
  <c r="H66" i="11"/>
  <c r="I66" i="11"/>
  <c r="G66" i="11"/>
  <c r="J66" i="11"/>
  <c r="K66" i="11"/>
  <c r="N66" i="11"/>
  <c r="O66" i="11"/>
  <c r="E65" i="11"/>
  <c r="F65" i="11"/>
  <c r="H65" i="11"/>
  <c r="I65" i="11"/>
  <c r="G65" i="11"/>
  <c r="J65" i="11"/>
  <c r="K65" i="11"/>
  <c r="N65" i="11"/>
  <c r="O65" i="11"/>
  <c r="E64" i="11"/>
  <c r="F64" i="11"/>
  <c r="H64" i="11"/>
  <c r="I64" i="11"/>
  <c r="G64" i="11"/>
  <c r="J64" i="11"/>
  <c r="K64" i="11"/>
  <c r="N64" i="11"/>
  <c r="O64" i="11"/>
  <c r="E63" i="11"/>
  <c r="F63" i="11"/>
  <c r="H63" i="11"/>
  <c r="I63" i="11"/>
  <c r="G63" i="11"/>
  <c r="J63" i="11"/>
  <c r="K63" i="11"/>
  <c r="N63" i="11"/>
  <c r="O63" i="11"/>
  <c r="E62" i="11"/>
  <c r="F62" i="11"/>
  <c r="H62" i="11"/>
  <c r="I62" i="11"/>
  <c r="G62" i="11"/>
  <c r="J62" i="11"/>
  <c r="K62" i="11"/>
  <c r="N62" i="11"/>
  <c r="O62" i="11"/>
  <c r="E61" i="11"/>
  <c r="F61" i="11"/>
  <c r="H61" i="11"/>
  <c r="I61" i="11"/>
  <c r="G61" i="11"/>
  <c r="J61" i="11"/>
  <c r="K61" i="11"/>
  <c r="N61" i="11"/>
  <c r="O61" i="11"/>
  <c r="E60" i="11"/>
  <c r="F60" i="11"/>
  <c r="H60" i="11"/>
  <c r="I60" i="11"/>
  <c r="G60" i="11"/>
  <c r="J60" i="11"/>
  <c r="K60" i="11"/>
  <c r="N60" i="11"/>
  <c r="O60" i="11"/>
  <c r="E59" i="11"/>
  <c r="F59" i="11"/>
  <c r="H59" i="11"/>
  <c r="I59" i="11"/>
  <c r="G59" i="11"/>
  <c r="J59" i="11"/>
  <c r="K59" i="11"/>
  <c r="N59" i="11"/>
  <c r="O59" i="11"/>
  <c r="E58" i="11"/>
  <c r="F58" i="11"/>
  <c r="H58" i="11"/>
  <c r="I58" i="11"/>
  <c r="G58" i="11"/>
  <c r="J58" i="11"/>
  <c r="K58" i="11"/>
  <c r="N58" i="11"/>
  <c r="O58" i="11"/>
  <c r="E57" i="11"/>
  <c r="F57" i="11"/>
  <c r="H57" i="11"/>
  <c r="I57" i="11"/>
  <c r="G57" i="11"/>
  <c r="J57" i="11"/>
  <c r="K57" i="11"/>
  <c r="N57" i="11"/>
  <c r="O57" i="11"/>
  <c r="E56" i="11"/>
  <c r="F56" i="11"/>
  <c r="H56" i="11"/>
  <c r="I56" i="11"/>
  <c r="G56" i="11"/>
  <c r="J56" i="11"/>
  <c r="K56" i="11"/>
  <c r="N56" i="11"/>
  <c r="O56" i="11"/>
  <c r="E55" i="11"/>
  <c r="F55" i="11"/>
  <c r="H55" i="11"/>
  <c r="I55" i="11"/>
  <c r="G55" i="11"/>
  <c r="J55" i="11"/>
  <c r="K55" i="11"/>
  <c r="N55" i="11"/>
  <c r="O55" i="11"/>
  <c r="E54" i="11"/>
  <c r="F54" i="11"/>
  <c r="H54" i="11"/>
  <c r="I54" i="11"/>
  <c r="G54" i="11"/>
  <c r="J54" i="11"/>
  <c r="K54" i="11"/>
  <c r="N54" i="11"/>
  <c r="O54" i="11"/>
  <c r="E53" i="11"/>
  <c r="F53" i="11"/>
  <c r="H53" i="11"/>
  <c r="I53" i="11"/>
  <c r="G53" i="11"/>
  <c r="J53" i="11"/>
  <c r="K53" i="11"/>
  <c r="N53" i="11"/>
  <c r="O53" i="11"/>
  <c r="E52" i="11"/>
  <c r="F52" i="11"/>
  <c r="H52" i="11"/>
  <c r="I52" i="11"/>
  <c r="G52" i="11"/>
  <c r="J52" i="11"/>
  <c r="K52" i="11"/>
  <c r="N52" i="11"/>
  <c r="O52" i="11"/>
  <c r="E51" i="11"/>
  <c r="F51" i="11"/>
  <c r="H51" i="11"/>
  <c r="I51" i="11"/>
  <c r="G51" i="11"/>
  <c r="J51" i="11"/>
  <c r="K51" i="11"/>
  <c r="N51" i="11"/>
  <c r="O51" i="11"/>
  <c r="E50" i="11"/>
  <c r="F50" i="11"/>
  <c r="H50" i="11"/>
  <c r="I50" i="11"/>
  <c r="G50" i="11"/>
  <c r="J50" i="11"/>
  <c r="K50" i="11"/>
  <c r="N50" i="11"/>
  <c r="O50" i="11"/>
  <c r="E49" i="11"/>
  <c r="F49" i="11"/>
  <c r="H49" i="11"/>
  <c r="I49" i="11"/>
  <c r="G49" i="11"/>
  <c r="J49" i="11"/>
  <c r="K49" i="11"/>
  <c r="N49" i="11"/>
  <c r="O49" i="11"/>
  <c r="E48" i="11"/>
  <c r="F48" i="11"/>
  <c r="H48" i="11"/>
  <c r="I48" i="11"/>
  <c r="G48" i="11"/>
  <c r="J48" i="11"/>
  <c r="K48" i="11"/>
  <c r="N48" i="11"/>
  <c r="O48" i="11"/>
  <c r="E47" i="11"/>
  <c r="F47" i="11"/>
  <c r="H47" i="11"/>
  <c r="I47" i="11"/>
  <c r="G47" i="11"/>
  <c r="J47" i="11"/>
  <c r="K47" i="11"/>
  <c r="N47" i="11"/>
  <c r="O47" i="11"/>
  <c r="E46" i="11"/>
  <c r="F46" i="11"/>
  <c r="H46" i="11"/>
  <c r="I46" i="11"/>
  <c r="G46" i="11"/>
  <c r="J46" i="11"/>
  <c r="K46" i="11"/>
  <c r="N46" i="11"/>
  <c r="O46" i="11"/>
  <c r="E45" i="11"/>
  <c r="F45" i="11"/>
  <c r="H45" i="11"/>
  <c r="I45" i="11"/>
  <c r="G45" i="11"/>
  <c r="J45" i="11"/>
  <c r="K45" i="11"/>
  <c r="N45" i="11"/>
  <c r="O45" i="11"/>
  <c r="E44" i="11"/>
  <c r="F44" i="11"/>
  <c r="H44" i="11"/>
  <c r="I44" i="11"/>
  <c r="G44" i="11"/>
  <c r="J44" i="11"/>
  <c r="K44" i="11"/>
  <c r="N44" i="11"/>
  <c r="O44" i="11"/>
  <c r="E43" i="11"/>
  <c r="F43" i="11"/>
  <c r="H43" i="11"/>
  <c r="I43" i="11"/>
  <c r="G43" i="11"/>
  <c r="J43" i="11"/>
  <c r="K43" i="11"/>
  <c r="N43" i="11"/>
  <c r="O43" i="11"/>
  <c r="E42" i="11"/>
  <c r="F42" i="11"/>
  <c r="H42" i="11"/>
  <c r="I42" i="11"/>
  <c r="G42" i="11"/>
  <c r="J42" i="11"/>
  <c r="K42" i="11"/>
  <c r="N42" i="11"/>
  <c r="O42" i="11"/>
  <c r="E41" i="11"/>
  <c r="F41" i="11"/>
  <c r="H41" i="11"/>
  <c r="I41" i="11"/>
  <c r="G41" i="11"/>
  <c r="J41" i="11"/>
  <c r="K41" i="11"/>
  <c r="N41" i="11"/>
  <c r="O41" i="11"/>
  <c r="E40" i="11"/>
  <c r="F40" i="11"/>
  <c r="H40" i="11"/>
  <c r="I40" i="11"/>
  <c r="G40" i="11"/>
  <c r="J40" i="11"/>
  <c r="K40" i="11"/>
  <c r="N40" i="11"/>
  <c r="O40" i="11"/>
  <c r="E39" i="11"/>
  <c r="F39" i="11"/>
  <c r="H39" i="11"/>
  <c r="I39" i="11"/>
  <c r="G39" i="11"/>
  <c r="J39" i="11"/>
  <c r="K39" i="11"/>
  <c r="N39" i="11"/>
  <c r="O39" i="11"/>
  <c r="E38" i="11"/>
  <c r="F38" i="11"/>
  <c r="H38" i="11"/>
  <c r="I38" i="11"/>
  <c r="G38" i="11"/>
  <c r="J38" i="11"/>
  <c r="K38" i="11"/>
  <c r="N38" i="11"/>
  <c r="O38" i="11"/>
  <c r="E37" i="11"/>
  <c r="F37" i="11"/>
  <c r="H37" i="11"/>
  <c r="I37" i="11"/>
  <c r="G37" i="11"/>
  <c r="J37" i="11"/>
  <c r="K37" i="11"/>
  <c r="N37" i="11"/>
  <c r="O37" i="11"/>
  <c r="E36" i="11"/>
  <c r="F36" i="11"/>
  <c r="H36" i="11"/>
  <c r="I36" i="11"/>
  <c r="G36" i="11"/>
  <c r="J36" i="11"/>
  <c r="K36" i="11"/>
  <c r="N36" i="11"/>
  <c r="O36" i="11"/>
  <c r="E35" i="11"/>
  <c r="F35" i="11"/>
  <c r="H35" i="11"/>
  <c r="I35" i="11"/>
  <c r="G35" i="11"/>
  <c r="J35" i="11"/>
  <c r="K35" i="11"/>
  <c r="N35" i="11"/>
  <c r="O35" i="11"/>
  <c r="E34" i="11"/>
  <c r="F34" i="11"/>
  <c r="H34" i="11"/>
  <c r="I34" i="11"/>
  <c r="G34" i="11"/>
  <c r="J34" i="11"/>
  <c r="K34" i="11"/>
  <c r="N34" i="11"/>
  <c r="O34" i="11"/>
  <c r="E33" i="11"/>
  <c r="F33" i="11"/>
  <c r="H33" i="11"/>
  <c r="I33" i="11"/>
  <c r="G33" i="11"/>
  <c r="J33" i="11"/>
  <c r="K33" i="11"/>
  <c r="N33" i="11"/>
  <c r="O33" i="11"/>
  <c r="E32" i="11"/>
  <c r="F32" i="11"/>
  <c r="H32" i="11"/>
  <c r="I32" i="11"/>
  <c r="G32" i="11"/>
  <c r="J32" i="11"/>
  <c r="K32" i="11"/>
  <c r="N32" i="11"/>
  <c r="O32" i="11"/>
  <c r="E31" i="11"/>
  <c r="F31" i="11"/>
  <c r="H31" i="11"/>
  <c r="I31" i="11"/>
  <c r="G31" i="11"/>
  <c r="J31" i="11"/>
  <c r="K31" i="11"/>
  <c r="N31" i="11"/>
  <c r="O31" i="11"/>
  <c r="E30" i="11"/>
  <c r="F30" i="11"/>
  <c r="H30" i="11"/>
  <c r="I30" i="11"/>
  <c r="G30" i="11"/>
  <c r="J30" i="11"/>
  <c r="K30" i="11"/>
  <c r="N30" i="11"/>
  <c r="O30" i="11"/>
  <c r="E29" i="11"/>
  <c r="F29" i="11"/>
  <c r="H29" i="11"/>
  <c r="I29" i="11"/>
  <c r="G29" i="11"/>
  <c r="J29" i="11"/>
  <c r="K29" i="11"/>
  <c r="N29" i="11"/>
  <c r="O29" i="11"/>
  <c r="E28" i="11"/>
  <c r="F28" i="11"/>
  <c r="H28" i="11"/>
  <c r="I28" i="11"/>
  <c r="G28" i="11"/>
  <c r="J28" i="11"/>
  <c r="K28" i="11"/>
  <c r="N28" i="11"/>
  <c r="O28" i="11"/>
  <c r="E27" i="11"/>
  <c r="F27" i="11"/>
  <c r="H27" i="11"/>
  <c r="I27" i="11"/>
  <c r="G27" i="11"/>
  <c r="J27" i="11"/>
  <c r="K27" i="11"/>
  <c r="N27" i="11"/>
  <c r="O27" i="11"/>
  <c r="E26" i="11"/>
  <c r="F26" i="11"/>
  <c r="H26" i="11"/>
  <c r="I26" i="11"/>
  <c r="G26" i="11"/>
  <c r="J26" i="11"/>
  <c r="K26" i="11"/>
  <c r="N26" i="11"/>
  <c r="O26" i="11"/>
  <c r="E25" i="11"/>
  <c r="F25" i="11"/>
  <c r="H25" i="11"/>
  <c r="I25" i="11"/>
  <c r="G25" i="11"/>
  <c r="J25" i="11"/>
  <c r="K25" i="11"/>
  <c r="N25" i="11"/>
  <c r="O25" i="11"/>
  <c r="E24" i="11"/>
  <c r="F24" i="11"/>
  <c r="H24" i="11"/>
  <c r="I24" i="11"/>
  <c r="G24" i="11"/>
  <c r="J24" i="11"/>
  <c r="K24" i="11"/>
  <c r="N24" i="11"/>
  <c r="O24" i="11"/>
  <c r="E23" i="11"/>
  <c r="F23" i="11"/>
  <c r="H23" i="11"/>
  <c r="I23" i="11"/>
  <c r="G23" i="11"/>
  <c r="J23" i="11"/>
  <c r="K23" i="11"/>
  <c r="N23" i="11"/>
  <c r="O23" i="11"/>
  <c r="E22" i="11"/>
  <c r="F22" i="11"/>
  <c r="H22" i="11"/>
  <c r="I22" i="11"/>
  <c r="G22" i="11"/>
  <c r="J22" i="11"/>
  <c r="K22" i="11"/>
  <c r="N22" i="11"/>
  <c r="O22" i="11"/>
  <c r="E21" i="11"/>
  <c r="F21" i="11"/>
  <c r="H21" i="11"/>
  <c r="I21" i="11"/>
  <c r="G21" i="11"/>
  <c r="J21" i="11"/>
  <c r="K21" i="11"/>
  <c r="N21" i="11"/>
  <c r="O21" i="11"/>
  <c r="E20" i="11"/>
  <c r="F20" i="11"/>
  <c r="H20" i="11"/>
  <c r="I20" i="11"/>
  <c r="G20" i="11"/>
  <c r="J20" i="11"/>
  <c r="K20" i="11"/>
  <c r="N20" i="11"/>
  <c r="O20" i="11"/>
  <c r="E19" i="11"/>
  <c r="F19" i="11"/>
  <c r="H19" i="11"/>
  <c r="I19" i="11"/>
  <c r="G19" i="11"/>
  <c r="J19" i="11"/>
  <c r="K19" i="11"/>
  <c r="N19" i="11"/>
  <c r="O19" i="11"/>
  <c r="E18" i="11"/>
  <c r="F18" i="11"/>
  <c r="H18" i="11"/>
  <c r="I18" i="11"/>
  <c r="G18" i="11"/>
  <c r="J18" i="11"/>
  <c r="K18" i="11"/>
  <c r="N18" i="11"/>
  <c r="O18" i="11"/>
  <c r="E17" i="11"/>
  <c r="F17" i="11"/>
  <c r="H17" i="11"/>
  <c r="I17" i="11"/>
  <c r="G17" i="11"/>
  <c r="J17" i="11"/>
  <c r="K17" i="11"/>
  <c r="N17" i="11"/>
  <c r="O17" i="11"/>
  <c r="E16" i="11"/>
  <c r="F16" i="11"/>
  <c r="H16" i="11"/>
  <c r="I16" i="11"/>
  <c r="G16" i="11"/>
  <c r="J16" i="11"/>
  <c r="K16" i="11"/>
  <c r="N16" i="11"/>
  <c r="O16" i="11"/>
  <c r="E15" i="11"/>
  <c r="F15" i="11"/>
  <c r="H15" i="11"/>
  <c r="I15" i="11"/>
  <c r="G15" i="11"/>
  <c r="J15" i="11"/>
  <c r="K15" i="11"/>
  <c r="N15" i="11"/>
  <c r="O15" i="11"/>
  <c r="E14" i="11"/>
  <c r="F14" i="11"/>
  <c r="H14" i="11"/>
  <c r="I14" i="11"/>
  <c r="G14" i="11"/>
  <c r="J14" i="11"/>
  <c r="K14" i="11"/>
  <c r="N14" i="11"/>
  <c r="O14" i="11"/>
  <c r="E13" i="11"/>
  <c r="F13" i="11"/>
  <c r="H13" i="11"/>
  <c r="I13" i="11"/>
  <c r="G13" i="11"/>
  <c r="J13" i="11"/>
  <c r="K13" i="11"/>
  <c r="N13" i="11"/>
  <c r="O13" i="11"/>
  <c r="E12" i="11"/>
  <c r="F12" i="11"/>
  <c r="H12" i="11"/>
  <c r="I12" i="11"/>
  <c r="G12" i="11"/>
  <c r="J12" i="11"/>
  <c r="K12" i="11"/>
  <c r="N12" i="11"/>
  <c r="O12" i="11"/>
  <c r="E11" i="11"/>
  <c r="F11" i="11"/>
  <c r="H11" i="11"/>
  <c r="I11" i="11"/>
  <c r="G11" i="11"/>
  <c r="J11" i="11"/>
  <c r="K11" i="11"/>
  <c r="N11" i="11"/>
  <c r="O11" i="11"/>
  <c r="E10" i="11"/>
  <c r="F10" i="11"/>
  <c r="H10" i="11"/>
  <c r="I10" i="11"/>
  <c r="G10" i="11"/>
  <c r="J10" i="11"/>
  <c r="K10" i="11"/>
  <c r="N10" i="11"/>
  <c r="O10" i="11"/>
  <c r="E9" i="11"/>
  <c r="F9" i="11"/>
  <c r="H9" i="11"/>
  <c r="I9" i="11"/>
  <c r="G9" i="11"/>
  <c r="J9" i="11"/>
  <c r="K9" i="11"/>
  <c r="N9" i="11"/>
  <c r="O9" i="11"/>
  <c r="E8" i="11"/>
  <c r="F8" i="11"/>
  <c r="H8" i="11"/>
  <c r="I8" i="11"/>
  <c r="G8" i="11"/>
  <c r="J8" i="11"/>
  <c r="K8" i="11"/>
  <c r="N8" i="11"/>
  <c r="O8" i="11"/>
  <c r="E7" i="11"/>
  <c r="F7" i="11"/>
  <c r="H7" i="11"/>
  <c r="I7" i="11"/>
  <c r="G7" i="11"/>
  <c r="J7" i="11"/>
  <c r="K7" i="11"/>
  <c r="N7" i="11"/>
  <c r="O7" i="11"/>
  <c r="E6" i="11"/>
  <c r="F6" i="11"/>
  <c r="H6" i="11"/>
  <c r="I6" i="11"/>
  <c r="G6" i="11"/>
  <c r="J6" i="11"/>
  <c r="K6" i="11"/>
  <c r="N6" i="11"/>
  <c r="O6" i="11"/>
  <c r="E5" i="11"/>
  <c r="F5" i="11"/>
  <c r="H5" i="11"/>
  <c r="I5" i="11"/>
  <c r="G5" i="11"/>
  <c r="J5" i="11"/>
  <c r="K5" i="11"/>
  <c r="N5" i="11"/>
  <c r="O5" i="11"/>
  <c r="E4" i="11"/>
  <c r="F4" i="11"/>
  <c r="H4" i="11"/>
  <c r="I4" i="11"/>
  <c r="G4" i="11"/>
  <c r="J4" i="11"/>
  <c r="K4" i="11"/>
  <c r="N4" i="11"/>
  <c r="O4" i="11"/>
  <c r="E3" i="11"/>
  <c r="F3" i="11"/>
  <c r="H3" i="11"/>
  <c r="I3" i="11"/>
  <c r="G3" i="11"/>
  <c r="J3" i="11"/>
  <c r="K3" i="11"/>
  <c r="N3" i="11"/>
  <c r="O3" i="11"/>
  <c r="E2" i="11"/>
  <c r="F2" i="11"/>
  <c r="H2" i="11"/>
  <c r="I2" i="11"/>
  <c r="G2" i="11"/>
  <c r="J2" i="11"/>
  <c r="K2" i="11"/>
  <c r="N2" i="11"/>
  <c r="O2" i="11"/>
  <c r="L589" i="11"/>
  <c r="L588" i="11"/>
  <c r="L587" i="11"/>
  <c r="L586" i="11"/>
  <c r="L585" i="11"/>
  <c r="L584" i="11"/>
  <c r="L583" i="11"/>
  <c r="L582" i="11"/>
  <c r="L581" i="11"/>
  <c r="L580" i="11"/>
  <c r="L579" i="11"/>
  <c r="L578" i="11"/>
  <c r="L577" i="11"/>
  <c r="L576" i="11"/>
  <c r="L575" i="11"/>
  <c r="L574" i="11"/>
  <c r="L573" i="11"/>
  <c r="L572" i="11"/>
  <c r="L571" i="11"/>
  <c r="L570" i="11"/>
  <c r="L569" i="11"/>
  <c r="L568" i="11"/>
  <c r="L567" i="11"/>
  <c r="L566" i="11"/>
  <c r="L565" i="11"/>
  <c r="L564" i="11"/>
  <c r="L563" i="11"/>
  <c r="L562" i="11"/>
  <c r="L561" i="11"/>
  <c r="L560" i="11"/>
  <c r="L559" i="11"/>
  <c r="L558" i="11"/>
  <c r="L557" i="11"/>
  <c r="L556" i="11"/>
  <c r="L555" i="11"/>
  <c r="L554" i="11"/>
  <c r="L553" i="11"/>
  <c r="L552" i="11"/>
  <c r="L551" i="11"/>
  <c r="L550" i="11"/>
  <c r="L549" i="11"/>
  <c r="L548" i="11"/>
  <c r="L547" i="11"/>
  <c r="L546" i="11"/>
  <c r="L545" i="11"/>
  <c r="L544" i="11"/>
  <c r="L543" i="11"/>
  <c r="L542" i="11"/>
  <c r="L541" i="11"/>
  <c r="L540" i="11"/>
  <c r="L539" i="11"/>
  <c r="L538" i="11"/>
  <c r="L537" i="11"/>
  <c r="L536" i="11"/>
  <c r="L535" i="11"/>
  <c r="L534" i="11"/>
  <c r="L533" i="11"/>
  <c r="L532" i="11"/>
  <c r="L531" i="11"/>
  <c r="L530" i="11"/>
  <c r="L529" i="11"/>
  <c r="L528" i="11"/>
  <c r="L527" i="11"/>
  <c r="L526" i="11"/>
  <c r="L525" i="11"/>
  <c r="L524" i="11"/>
  <c r="L523" i="11"/>
  <c r="L522" i="11"/>
  <c r="L521" i="11"/>
  <c r="L520" i="11"/>
  <c r="L519" i="11"/>
  <c r="L518" i="11"/>
  <c r="L517" i="11"/>
  <c r="L516" i="11"/>
  <c r="L515" i="11"/>
  <c r="L514" i="11"/>
  <c r="L513" i="11"/>
  <c r="L512" i="11"/>
  <c r="L511" i="11"/>
  <c r="L510" i="11"/>
  <c r="L509" i="11"/>
  <c r="L508" i="11"/>
  <c r="L507" i="11"/>
  <c r="L506" i="11"/>
  <c r="L505" i="11"/>
  <c r="L504" i="11"/>
  <c r="L503" i="11"/>
  <c r="L502" i="11"/>
  <c r="L501" i="11"/>
  <c r="L500" i="11"/>
  <c r="L499" i="11"/>
  <c r="L498" i="11"/>
  <c r="L497" i="11"/>
  <c r="L496" i="11"/>
  <c r="L495" i="11"/>
  <c r="L494" i="11"/>
  <c r="L493" i="11"/>
  <c r="L492" i="11"/>
  <c r="L491" i="11"/>
  <c r="L490" i="11"/>
  <c r="L489" i="11"/>
  <c r="L488" i="11"/>
  <c r="L487" i="11"/>
  <c r="L486" i="11"/>
  <c r="L485" i="11"/>
  <c r="L484" i="11"/>
  <c r="L483" i="11"/>
  <c r="L482" i="11"/>
  <c r="L481" i="11"/>
  <c r="L480" i="11"/>
  <c r="L479" i="11"/>
  <c r="L478" i="11"/>
  <c r="L477" i="11"/>
  <c r="L476" i="11"/>
  <c r="L475" i="11"/>
  <c r="L474" i="11"/>
  <c r="L473" i="11"/>
  <c r="L472" i="11"/>
  <c r="L471" i="11"/>
  <c r="L470" i="11"/>
  <c r="L469" i="11"/>
  <c r="L468" i="11"/>
  <c r="L467" i="11"/>
  <c r="L466" i="11"/>
  <c r="L465" i="11"/>
  <c r="L464" i="11"/>
  <c r="L463" i="11"/>
  <c r="L462" i="11"/>
  <c r="L461" i="11"/>
  <c r="L460" i="11"/>
  <c r="L459" i="11"/>
  <c r="L458" i="11"/>
  <c r="L457" i="11"/>
  <c r="L456" i="11"/>
  <c r="L455" i="11"/>
  <c r="L454" i="11"/>
  <c r="L453" i="11"/>
  <c r="L452" i="11"/>
  <c r="L451" i="11"/>
  <c r="L450" i="11"/>
  <c r="L449" i="11"/>
  <c r="L448" i="11"/>
  <c r="L447" i="11"/>
  <c r="L446" i="11"/>
  <c r="L445" i="11"/>
  <c r="L444" i="11"/>
  <c r="L443" i="11"/>
  <c r="L442" i="11"/>
  <c r="L441" i="11"/>
  <c r="L440" i="11"/>
  <c r="L439" i="11"/>
  <c r="L438" i="11"/>
  <c r="L437" i="11"/>
  <c r="L436" i="11"/>
  <c r="L435" i="11"/>
  <c r="L434" i="11"/>
  <c r="L433" i="11"/>
  <c r="L432" i="11"/>
  <c r="L431" i="11"/>
  <c r="L430" i="11"/>
  <c r="L429" i="11"/>
  <c r="L428" i="11"/>
  <c r="L427" i="11"/>
  <c r="L426" i="11"/>
  <c r="L425" i="11"/>
  <c r="L424" i="11"/>
  <c r="L423" i="11"/>
  <c r="L422" i="11"/>
  <c r="L421" i="11"/>
  <c r="L420" i="11"/>
  <c r="L419" i="11"/>
  <c r="L418" i="11"/>
  <c r="L417" i="11"/>
  <c r="L416" i="11"/>
  <c r="L415" i="11"/>
  <c r="L414" i="11"/>
  <c r="L413" i="11"/>
  <c r="L412" i="11"/>
  <c r="L411" i="11"/>
  <c r="L410" i="11"/>
  <c r="L409" i="11"/>
  <c r="L408" i="11"/>
  <c r="L407" i="11"/>
  <c r="L406" i="11"/>
  <c r="L405" i="11"/>
  <c r="L404" i="11"/>
  <c r="L403" i="11"/>
  <c r="L402" i="11"/>
  <c r="L401" i="11"/>
  <c r="L400" i="11"/>
  <c r="L399" i="11"/>
  <c r="L398" i="11"/>
  <c r="L397" i="11"/>
  <c r="L396" i="11"/>
  <c r="L395" i="11"/>
  <c r="L394" i="11"/>
  <c r="L393" i="11"/>
  <c r="L392" i="11"/>
  <c r="L391" i="11"/>
  <c r="L390" i="11"/>
  <c r="L389" i="11"/>
  <c r="L388" i="11"/>
  <c r="L387" i="11"/>
  <c r="L386" i="11"/>
  <c r="L385" i="11"/>
  <c r="L384" i="11"/>
  <c r="L383" i="11"/>
  <c r="L382" i="11"/>
  <c r="L381" i="11"/>
  <c r="L380" i="11"/>
  <c r="L379" i="11"/>
  <c r="L378" i="11"/>
  <c r="L377" i="11"/>
  <c r="L376" i="11"/>
  <c r="L375" i="11"/>
  <c r="L374" i="11"/>
  <c r="L373" i="11"/>
  <c r="L372" i="11"/>
  <c r="L371" i="11"/>
  <c r="L370" i="11"/>
  <c r="L369" i="11"/>
  <c r="L368" i="11"/>
  <c r="L367" i="11"/>
  <c r="L366" i="11"/>
  <c r="L365" i="11"/>
  <c r="L364" i="11"/>
  <c r="L363" i="11"/>
  <c r="L362" i="11"/>
  <c r="L361" i="11"/>
  <c r="L360" i="11"/>
  <c r="L359" i="11"/>
  <c r="L358" i="11"/>
  <c r="L357" i="11"/>
  <c r="L356" i="11"/>
  <c r="L355" i="11"/>
  <c r="L354" i="11"/>
  <c r="L353" i="11"/>
  <c r="L352" i="11"/>
  <c r="L351" i="11"/>
  <c r="L350" i="11"/>
  <c r="L349" i="11"/>
  <c r="L348" i="11"/>
  <c r="L347" i="11"/>
  <c r="L346" i="11"/>
  <c r="L345" i="11"/>
  <c r="L344" i="11"/>
  <c r="L343" i="11"/>
  <c r="L342" i="11"/>
  <c r="L341" i="11"/>
  <c r="L340" i="11"/>
  <c r="L339" i="11"/>
  <c r="L338" i="11"/>
  <c r="L337" i="11"/>
  <c r="L336" i="11"/>
  <c r="L335" i="11"/>
  <c r="L334" i="11"/>
  <c r="L333" i="11"/>
  <c r="L332" i="11"/>
  <c r="L331" i="11"/>
  <c r="L330" i="11"/>
  <c r="L329" i="11"/>
  <c r="L328" i="11"/>
  <c r="L327" i="11"/>
  <c r="L326" i="11"/>
  <c r="L325" i="11"/>
  <c r="L324" i="11"/>
  <c r="L323" i="11"/>
  <c r="L322" i="11"/>
  <c r="L321" i="11"/>
  <c r="L320" i="11"/>
  <c r="L319" i="11"/>
  <c r="L318" i="11"/>
  <c r="L317" i="11"/>
  <c r="L316" i="11"/>
  <c r="L315" i="11"/>
  <c r="L314" i="11"/>
  <c r="L313" i="11"/>
  <c r="L312" i="11"/>
  <c r="L311" i="11"/>
  <c r="L310" i="11"/>
  <c r="L309" i="11"/>
  <c r="L308" i="11"/>
  <c r="L307" i="11"/>
  <c r="L306" i="11"/>
  <c r="L305" i="11"/>
  <c r="L304" i="11"/>
  <c r="L303" i="11"/>
  <c r="L302" i="11"/>
  <c r="L301" i="11"/>
  <c r="L300" i="11"/>
  <c r="L299" i="11"/>
  <c r="L298" i="11"/>
  <c r="L297" i="11"/>
  <c r="L296" i="11"/>
  <c r="L295" i="11"/>
  <c r="L294" i="11"/>
  <c r="L293" i="11"/>
  <c r="L292" i="11"/>
  <c r="L291" i="11"/>
  <c r="L290" i="11"/>
  <c r="L289" i="11"/>
  <c r="L288" i="11"/>
  <c r="L287" i="11"/>
  <c r="L286" i="11"/>
  <c r="L285" i="11"/>
  <c r="L284" i="11"/>
  <c r="L283" i="11"/>
  <c r="L282" i="11"/>
  <c r="L281" i="11"/>
  <c r="L280" i="11"/>
  <c r="L279" i="11"/>
  <c r="L278" i="11"/>
  <c r="L277" i="11"/>
  <c r="L276" i="11"/>
  <c r="L275" i="11"/>
  <c r="L274" i="11"/>
  <c r="L273" i="11"/>
  <c r="L272" i="11"/>
  <c r="L271" i="11"/>
  <c r="L270" i="11"/>
  <c r="L269" i="11"/>
  <c r="L268" i="11"/>
  <c r="L267" i="11"/>
  <c r="L266" i="11"/>
  <c r="L265" i="11"/>
  <c r="L264" i="11"/>
  <c r="L263" i="11"/>
  <c r="L262" i="11"/>
  <c r="L261" i="11"/>
  <c r="L260" i="11"/>
  <c r="L259" i="11"/>
  <c r="L258" i="11"/>
  <c r="L257" i="11"/>
  <c r="L256" i="11"/>
  <c r="L255" i="11"/>
  <c r="L254" i="11"/>
  <c r="L253" i="11"/>
  <c r="L252" i="11"/>
  <c r="L251" i="11"/>
  <c r="L250" i="11"/>
  <c r="L249" i="11"/>
  <c r="L248" i="11"/>
  <c r="L247" i="11"/>
  <c r="L246" i="11"/>
  <c r="L245" i="11"/>
  <c r="L244" i="11"/>
  <c r="L243" i="11"/>
  <c r="L242" i="11"/>
  <c r="L241" i="11"/>
  <c r="L240" i="11"/>
  <c r="L239" i="11"/>
  <c r="L238" i="11"/>
  <c r="L237" i="11"/>
  <c r="L236" i="11"/>
  <c r="L235" i="11"/>
  <c r="L234" i="11"/>
  <c r="L233" i="11"/>
  <c r="L232" i="11"/>
  <c r="L231" i="11"/>
  <c r="L230" i="11"/>
  <c r="L229" i="11"/>
  <c r="L228" i="11"/>
  <c r="L227" i="11"/>
  <c r="L226" i="11"/>
  <c r="L225" i="11"/>
  <c r="L224" i="11"/>
  <c r="L223" i="11"/>
  <c r="L222" i="11"/>
  <c r="L221" i="11"/>
  <c r="L220" i="11"/>
  <c r="L219" i="11"/>
  <c r="L218" i="11"/>
  <c r="L217" i="11"/>
  <c r="L216" i="11"/>
  <c r="L215" i="11"/>
  <c r="L214" i="11"/>
  <c r="L213" i="11"/>
  <c r="L212" i="11"/>
  <c r="L211" i="11"/>
  <c r="L210" i="11"/>
  <c r="L209" i="11"/>
  <c r="L208" i="11"/>
  <c r="L207" i="11"/>
  <c r="L206" i="11"/>
  <c r="L205" i="11"/>
  <c r="L204" i="11"/>
  <c r="L203" i="11"/>
  <c r="L202" i="11"/>
  <c r="L201" i="11"/>
  <c r="L200" i="11"/>
  <c r="L199" i="11"/>
  <c r="L198" i="11"/>
  <c r="L197" i="11"/>
  <c r="L196" i="11"/>
  <c r="L195" i="11"/>
  <c r="L194" i="11"/>
  <c r="L193" i="11"/>
  <c r="L192" i="11"/>
  <c r="L191" i="11"/>
  <c r="L190" i="11"/>
  <c r="L189" i="11"/>
  <c r="L188" i="11"/>
  <c r="L187" i="11"/>
  <c r="L186" i="11"/>
  <c r="L185" i="11"/>
  <c r="L184" i="11"/>
  <c r="L183" i="11"/>
  <c r="L182" i="11"/>
  <c r="L181" i="11"/>
  <c r="L180" i="11"/>
  <c r="L179" i="11"/>
  <c r="L178" i="11"/>
  <c r="L177" i="11"/>
  <c r="L176" i="11"/>
  <c r="L175" i="11"/>
  <c r="L174" i="11"/>
  <c r="L173" i="11"/>
  <c r="L172" i="11"/>
  <c r="L171" i="11"/>
  <c r="L170" i="11"/>
  <c r="L169" i="11"/>
  <c r="L168" i="11"/>
  <c r="L167" i="11"/>
  <c r="L166" i="11"/>
  <c r="L165" i="11"/>
  <c r="L164" i="11"/>
  <c r="L163" i="11"/>
  <c r="L162" i="11"/>
  <c r="L161" i="11"/>
  <c r="L160" i="11"/>
  <c r="L159" i="11"/>
  <c r="L158" i="11"/>
  <c r="L157" i="11"/>
  <c r="L156" i="11"/>
  <c r="L155" i="11"/>
  <c r="L154" i="11"/>
  <c r="L153" i="11"/>
  <c r="L152" i="11"/>
  <c r="L151" i="11"/>
  <c r="L150" i="11"/>
  <c r="L149" i="11"/>
  <c r="L148" i="11"/>
  <c r="L147" i="11"/>
  <c r="L146" i="11"/>
  <c r="L145" i="11"/>
  <c r="L144" i="11"/>
  <c r="L143" i="11"/>
  <c r="L142" i="11"/>
  <c r="L141" i="11"/>
  <c r="L140" i="11"/>
  <c r="L139" i="11"/>
  <c r="L138" i="11"/>
  <c r="L137" i="11"/>
  <c r="L136" i="11"/>
  <c r="L135" i="11"/>
  <c r="L134" i="11"/>
  <c r="L133" i="11"/>
  <c r="L132" i="11"/>
  <c r="L131" i="11"/>
  <c r="L130" i="11"/>
  <c r="L129" i="11"/>
  <c r="L128" i="11"/>
  <c r="L127" i="11"/>
  <c r="L126" i="11"/>
  <c r="L125" i="11"/>
  <c r="L124" i="11"/>
  <c r="L123" i="11"/>
  <c r="L122" i="11"/>
  <c r="L121" i="11"/>
  <c r="L120" i="11"/>
  <c r="L119" i="11"/>
  <c r="L118" i="11"/>
  <c r="L117" i="11"/>
  <c r="L116" i="11"/>
  <c r="L115" i="11"/>
  <c r="L114" i="11"/>
  <c r="L113" i="11"/>
  <c r="L112" i="11"/>
  <c r="L111" i="11"/>
  <c r="L110" i="11"/>
  <c r="L109" i="11"/>
  <c r="L108" i="11"/>
  <c r="L107" i="11"/>
  <c r="L106" i="11"/>
  <c r="L105" i="11"/>
  <c r="L104" i="11"/>
  <c r="L103" i="11"/>
  <c r="L102" i="11"/>
  <c r="L101" i="11"/>
  <c r="L100" i="11"/>
  <c r="L99" i="11"/>
  <c r="L98" i="11"/>
  <c r="L97" i="11"/>
  <c r="L96" i="11"/>
  <c r="L95" i="11"/>
  <c r="L94" i="11"/>
  <c r="L93" i="11"/>
  <c r="L92" i="11"/>
  <c r="L91" i="11"/>
  <c r="L90" i="11"/>
  <c r="L89" i="11"/>
  <c r="L88" i="11"/>
  <c r="L87" i="11"/>
  <c r="L86" i="11"/>
  <c r="L85" i="11"/>
  <c r="L84" i="11"/>
  <c r="L83" i="11"/>
  <c r="L82" i="11"/>
  <c r="L81" i="11"/>
  <c r="L80" i="11"/>
  <c r="L79" i="11"/>
  <c r="L78" i="11"/>
  <c r="L77" i="11"/>
  <c r="L76" i="11"/>
  <c r="L75" i="11"/>
  <c r="L74" i="11"/>
  <c r="L73" i="11"/>
  <c r="L72" i="11"/>
  <c r="L71" i="11"/>
  <c r="L70" i="11"/>
  <c r="L69" i="11"/>
  <c r="L68" i="11"/>
  <c r="L67" i="11"/>
  <c r="L66" i="11"/>
  <c r="L65" i="11"/>
  <c r="L64" i="11"/>
  <c r="L63" i="11"/>
  <c r="L62" i="11"/>
  <c r="L61" i="11"/>
  <c r="L60" i="11"/>
  <c r="L59" i="11"/>
  <c r="L58" i="11"/>
  <c r="L57" i="11"/>
  <c r="L56" i="11"/>
  <c r="L55" i="11"/>
  <c r="L54" i="11"/>
  <c r="L53" i="11"/>
  <c r="L52" i="11"/>
  <c r="L51" i="11"/>
  <c r="L50" i="11"/>
  <c r="L49" i="11"/>
  <c r="L48" i="11"/>
  <c r="L47" i="11"/>
  <c r="L46" i="11"/>
  <c r="L45" i="11"/>
  <c r="L44" i="11"/>
  <c r="L43" i="11"/>
  <c r="L42" i="11"/>
  <c r="L41" i="11"/>
  <c r="L40" i="11"/>
  <c r="L39" i="11"/>
  <c r="L38" i="11"/>
  <c r="L37" i="11"/>
  <c r="L36" i="11"/>
  <c r="L35" i="11"/>
  <c r="L34" i="11"/>
  <c r="L33" i="11"/>
  <c r="L32" i="11"/>
  <c r="L31" i="11"/>
  <c r="L30" i="11"/>
  <c r="L29" i="11"/>
  <c r="L28" i="11"/>
  <c r="L27" i="11"/>
  <c r="L26" i="11"/>
  <c r="L25" i="11"/>
  <c r="L24" i="11"/>
  <c r="L23" i="11"/>
  <c r="L22" i="11"/>
  <c r="L21" i="11"/>
  <c r="L20" i="11"/>
  <c r="L19" i="11"/>
  <c r="L18" i="11"/>
  <c r="L17" i="11"/>
  <c r="L16" i="11"/>
  <c r="L15" i="11"/>
  <c r="L14" i="11"/>
  <c r="L13" i="11"/>
  <c r="L12" i="11"/>
  <c r="L11" i="11"/>
  <c r="L10" i="11"/>
  <c r="L9" i="11"/>
  <c r="L8" i="11"/>
  <c r="L7" i="11"/>
  <c r="L6" i="11"/>
  <c r="L5" i="11"/>
  <c r="L4" i="11"/>
  <c r="L3" i="11"/>
  <c r="L2" i="11"/>
  <c r="J1688" i="4"/>
  <c r="J1687" i="4"/>
  <c r="J1686" i="4"/>
  <c r="J1685" i="4"/>
  <c r="J1684" i="4"/>
  <c r="J1683" i="4"/>
  <c r="J1682" i="4"/>
  <c r="J1681" i="4"/>
  <c r="J1680" i="4"/>
  <c r="J1679" i="4"/>
  <c r="J1678" i="4"/>
  <c r="J1677" i="4"/>
  <c r="J1676" i="4"/>
  <c r="J1675" i="4"/>
  <c r="J1674" i="4"/>
  <c r="J1673" i="4"/>
  <c r="J1672" i="4"/>
  <c r="J1671" i="4"/>
  <c r="J1670" i="4"/>
  <c r="J1669" i="4"/>
  <c r="J1668" i="4"/>
  <c r="J1667" i="4"/>
  <c r="J1666" i="4"/>
  <c r="J1665" i="4"/>
  <c r="J1664" i="4"/>
  <c r="J1663" i="4"/>
  <c r="J1662" i="4"/>
  <c r="J1661" i="4"/>
  <c r="J1660" i="4"/>
  <c r="J1659" i="4"/>
  <c r="J1658" i="4"/>
  <c r="J1657" i="4"/>
  <c r="J1656" i="4"/>
  <c r="J1655" i="4"/>
  <c r="J1654" i="4"/>
  <c r="J1653" i="4"/>
  <c r="J1652" i="4"/>
  <c r="J1651" i="4"/>
  <c r="J1650" i="4"/>
  <c r="J1649" i="4"/>
  <c r="J1648" i="4"/>
  <c r="J1647" i="4"/>
  <c r="J1646" i="4"/>
  <c r="J1645" i="4"/>
  <c r="J1644" i="4"/>
  <c r="J1643" i="4"/>
  <c r="J1642" i="4"/>
  <c r="J1641" i="4"/>
  <c r="J1640" i="4"/>
  <c r="J1639" i="4"/>
  <c r="J1638" i="4"/>
  <c r="J1637" i="4"/>
  <c r="J1636" i="4"/>
  <c r="J1635" i="4"/>
  <c r="J1634" i="4"/>
  <c r="J1633" i="4"/>
  <c r="J1632" i="4"/>
  <c r="J1631" i="4"/>
  <c r="J1630" i="4"/>
  <c r="J1629" i="4"/>
  <c r="J1628" i="4"/>
  <c r="J1627" i="4"/>
  <c r="J1626" i="4"/>
  <c r="J1625" i="4"/>
  <c r="J1624" i="4"/>
  <c r="J1623" i="4"/>
  <c r="J1622" i="4"/>
  <c r="J1621" i="4"/>
  <c r="J1620" i="4"/>
  <c r="J1619" i="4"/>
  <c r="J1618" i="4"/>
  <c r="J1617" i="4"/>
  <c r="J1616" i="4"/>
  <c r="J1615" i="4"/>
  <c r="J1614" i="4"/>
  <c r="J1613" i="4"/>
  <c r="J1612" i="4"/>
  <c r="J1611" i="4"/>
  <c r="J1610" i="4"/>
  <c r="J1609" i="4"/>
  <c r="J1608" i="4"/>
  <c r="J1607" i="4"/>
  <c r="J1606" i="4"/>
  <c r="J1605" i="4"/>
  <c r="J1604" i="4"/>
  <c r="J1603" i="4"/>
  <c r="J1602" i="4"/>
  <c r="J1601" i="4"/>
  <c r="J1600" i="4"/>
  <c r="J1599" i="4"/>
  <c r="J1598" i="4"/>
  <c r="J1597" i="4"/>
  <c r="J1596" i="4"/>
  <c r="J1595" i="4"/>
  <c r="J1594" i="4"/>
  <c r="J1593" i="4"/>
  <c r="J1592" i="4"/>
  <c r="J1591" i="4"/>
  <c r="J1590" i="4"/>
  <c r="J1589" i="4"/>
  <c r="J1588" i="4"/>
  <c r="J1587" i="4"/>
  <c r="J1586" i="4"/>
  <c r="J1585" i="4"/>
  <c r="J1584" i="4"/>
  <c r="J1583" i="4"/>
  <c r="J1582" i="4"/>
  <c r="J1581" i="4"/>
  <c r="J1580" i="4"/>
  <c r="J1579" i="4"/>
  <c r="J1578" i="4"/>
  <c r="J1577" i="4"/>
  <c r="J1576" i="4"/>
  <c r="J1575" i="4"/>
  <c r="J1574" i="4"/>
  <c r="J1573" i="4"/>
  <c r="J1572" i="4"/>
  <c r="J1571" i="4"/>
  <c r="J1570" i="4"/>
  <c r="J1569" i="4"/>
  <c r="J1568" i="4"/>
  <c r="J1567" i="4"/>
  <c r="J1566" i="4"/>
  <c r="J1565" i="4"/>
  <c r="J1564" i="4"/>
  <c r="J1563" i="4"/>
  <c r="J1562" i="4"/>
  <c r="J1561" i="4"/>
  <c r="J1560" i="4"/>
  <c r="J1559" i="4"/>
  <c r="J1558" i="4"/>
  <c r="J1557" i="4"/>
  <c r="J1556" i="4"/>
  <c r="J1555" i="4"/>
  <c r="J1554" i="4"/>
  <c r="J1553" i="4"/>
  <c r="J1552" i="4"/>
  <c r="J1551" i="4"/>
  <c r="J1550" i="4"/>
  <c r="J1549" i="4"/>
  <c r="J1548" i="4"/>
  <c r="J1547" i="4"/>
  <c r="J1546" i="4"/>
  <c r="J1545" i="4"/>
  <c r="J1544" i="4"/>
  <c r="J1543" i="4"/>
  <c r="J1542" i="4"/>
  <c r="J1541" i="4"/>
  <c r="J1540" i="4"/>
  <c r="J1539" i="4"/>
  <c r="J1538" i="4"/>
  <c r="J1537" i="4"/>
  <c r="J1536" i="4"/>
  <c r="J1535" i="4"/>
  <c r="J1534" i="4"/>
  <c r="J1533" i="4"/>
  <c r="J1532" i="4"/>
  <c r="J1531" i="4"/>
  <c r="J1530" i="4"/>
  <c r="J1529" i="4"/>
  <c r="J1528" i="4"/>
  <c r="J1527" i="4"/>
  <c r="J1526" i="4"/>
  <c r="J1525" i="4"/>
  <c r="J1524" i="4"/>
  <c r="J1523" i="4"/>
  <c r="J1522" i="4"/>
  <c r="J1521" i="4"/>
  <c r="J1520" i="4"/>
  <c r="J1519" i="4"/>
  <c r="J1518" i="4"/>
  <c r="J1517" i="4"/>
  <c r="J1516" i="4"/>
  <c r="J1515" i="4"/>
  <c r="J1514" i="4"/>
  <c r="J1513" i="4"/>
  <c r="J1512" i="4"/>
  <c r="J1511" i="4"/>
  <c r="J1510" i="4"/>
  <c r="J1509" i="4"/>
  <c r="J1508" i="4"/>
  <c r="J1507" i="4"/>
  <c r="J1506" i="4"/>
  <c r="J1505" i="4"/>
  <c r="J1504" i="4"/>
  <c r="J1503" i="4"/>
  <c r="J1502" i="4"/>
  <c r="J1501" i="4"/>
  <c r="J1500" i="4"/>
  <c r="J1499" i="4"/>
  <c r="J1498" i="4"/>
  <c r="J1497" i="4"/>
  <c r="J1496" i="4"/>
  <c r="J1495" i="4"/>
  <c r="J1494" i="4"/>
  <c r="J1493" i="4"/>
  <c r="J1492" i="4"/>
  <c r="J1491" i="4"/>
  <c r="J1490" i="4"/>
  <c r="J1489" i="4"/>
  <c r="J1488" i="4"/>
  <c r="J1487" i="4"/>
  <c r="J1486" i="4"/>
  <c r="J1485" i="4"/>
  <c r="J1484" i="4"/>
  <c r="J1483" i="4"/>
  <c r="J1482" i="4"/>
  <c r="J1481" i="4"/>
  <c r="J1480" i="4"/>
  <c r="J1479" i="4"/>
  <c r="J1478" i="4"/>
  <c r="J1477" i="4"/>
  <c r="J1476" i="4"/>
  <c r="J1475" i="4"/>
  <c r="J1474" i="4"/>
  <c r="J1473" i="4"/>
  <c r="J1472" i="4"/>
  <c r="J1471" i="4"/>
  <c r="J1470" i="4"/>
  <c r="J1469" i="4"/>
  <c r="J1468" i="4"/>
  <c r="J1467" i="4"/>
  <c r="J1466" i="4"/>
  <c r="J1465" i="4"/>
  <c r="J1464" i="4"/>
  <c r="J1463" i="4"/>
  <c r="J1462" i="4"/>
  <c r="J1461" i="4"/>
  <c r="J1460" i="4"/>
  <c r="J1459" i="4"/>
  <c r="J1458" i="4"/>
  <c r="J1457" i="4"/>
  <c r="J1456" i="4"/>
  <c r="J1455" i="4"/>
  <c r="J1454" i="4"/>
  <c r="J1453" i="4"/>
  <c r="J1452" i="4"/>
  <c r="J1451" i="4"/>
  <c r="J1450" i="4"/>
  <c r="J1449" i="4"/>
  <c r="J1448" i="4"/>
  <c r="J1447" i="4"/>
  <c r="J1446" i="4"/>
  <c r="J1445" i="4"/>
  <c r="J1444" i="4"/>
  <c r="J1443" i="4"/>
  <c r="J1442" i="4"/>
  <c r="J1441" i="4"/>
  <c r="J1440" i="4"/>
  <c r="J1439" i="4"/>
  <c r="J1438" i="4"/>
  <c r="J1437" i="4"/>
  <c r="J1436" i="4"/>
  <c r="J1435" i="4"/>
  <c r="J1434" i="4"/>
  <c r="J1433" i="4"/>
  <c r="J1432" i="4"/>
  <c r="J1431" i="4"/>
  <c r="J1430" i="4"/>
  <c r="J1429" i="4"/>
  <c r="J1428" i="4"/>
  <c r="J1427" i="4"/>
  <c r="J1426" i="4"/>
  <c r="J1425" i="4"/>
  <c r="J1424" i="4"/>
  <c r="J1423" i="4"/>
  <c r="J1422" i="4"/>
  <c r="J1421" i="4"/>
  <c r="J1420" i="4"/>
  <c r="J1419" i="4"/>
  <c r="J1418" i="4"/>
  <c r="J1417" i="4"/>
  <c r="J1416" i="4"/>
  <c r="J1415" i="4"/>
  <c r="J1414" i="4"/>
  <c r="J1413" i="4"/>
  <c r="J1412" i="4"/>
  <c r="J1411" i="4"/>
  <c r="J1410" i="4"/>
  <c r="J1409" i="4"/>
  <c r="J1408" i="4"/>
  <c r="J1407" i="4"/>
  <c r="J1406" i="4"/>
  <c r="J1405" i="4"/>
  <c r="J1404" i="4"/>
  <c r="J1403" i="4"/>
  <c r="J1402" i="4"/>
  <c r="J1401" i="4"/>
  <c r="J1400" i="4"/>
  <c r="J1399" i="4"/>
  <c r="J1398" i="4"/>
  <c r="J1397" i="4"/>
  <c r="J1396" i="4"/>
  <c r="J1395" i="4"/>
  <c r="J1394" i="4"/>
  <c r="J1393" i="4"/>
  <c r="J1392" i="4"/>
  <c r="J1391" i="4"/>
  <c r="J1390" i="4"/>
  <c r="J1389" i="4"/>
  <c r="J1388" i="4"/>
  <c r="J1387" i="4"/>
  <c r="J1386" i="4"/>
  <c r="J1385" i="4"/>
  <c r="J1384" i="4"/>
  <c r="J1383" i="4"/>
  <c r="J1382" i="4"/>
  <c r="J1381" i="4"/>
  <c r="J1380" i="4"/>
  <c r="J1379" i="4"/>
  <c r="J1378" i="4"/>
  <c r="J1377" i="4"/>
  <c r="J1376" i="4"/>
  <c r="J1375" i="4"/>
  <c r="J1374" i="4"/>
  <c r="J1373" i="4"/>
  <c r="J1372" i="4"/>
  <c r="J1371" i="4"/>
  <c r="J1370" i="4"/>
  <c r="J1369" i="4"/>
  <c r="J1368" i="4"/>
  <c r="J1367" i="4"/>
  <c r="J1366" i="4"/>
  <c r="J1365" i="4"/>
  <c r="J1364" i="4"/>
  <c r="J1363" i="4"/>
  <c r="J1362" i="4"/>
  <c r="J1361" i="4"/>
  <c r="J1360" i="4"/>
  <c r="J1359" i="4"/>
  <c r="J1358" i="4"/>
  <c r="J1357" i="4"/>
  <c r="J1356" i="4"/>
  <c r="J1355" i="4"/>
  <c r="J1354" i="4"/>
  <c r="J1353" i="4"/>
  <c r="J1352" i="4"/>
  <c r="J1351" i="4"/>
  <c r="J1350" i="4"/>
  <c r="J1349" i="4"/>
  <c r="J1348" i="4"/>
  <c r="J1347" i="4"/>
  <c r="J1346" i="4"/>
  <c r="J1345" i="4"/>
  <c r="J1344" i="4"/>
  <c r="J1343" i="4"/>
  <c r="J1342" i="4"/>
  <c r="J1341" i="4"/>
  <c r="J1340" i="4"/>
  <c r="J1339" i="4"/>
  <c r="J1338" i="4"/>
  <c r="J1337" i="4"/>
  <c r="J1336" i="4"/>
  <c r="J1335" i="4"/>
  <c r="J1334" i="4"/>
  <c r="J1333" i="4"/>
  <c r="J1332" i="4"/>
  <c r="J1331" i="4"/>
  <c r="J1330" i="4"/>
  <c r="J1329" i="4"/>
  <c r="J1328" i="4"/>
  <c r="J1327" i="4"/>
  <c r="J1326" i="4"/>
  <c r="J1325" i="4"/>
  <c r="J1324" i="4"/>
  <c r="J1323" i="4"/>
  <c r="J1322" i="4"/>
  <c r="J1321" i="4"/>
  <c r="J1320" i="4"/>
  <c r="J1319" i="4"/>
  <c r="J1318" i="4"/>
  <c r="J1317" i="4"/>
  <c r="J1316" i="4"/>
  <c r="J1315" i="4"/>
  <c r="J1314" i="4"/>
  <c r="J1313" i="4"/>
  <c r="J1312" i="4"/>
  <c r="J1311" i="4"/>
  <c r="J1310" i="4"/>
  <c r="J1309" i="4"/>
  <c r="J1308" i="4"/>
  <c r="J1307" i="4"/>
  <c r="J1306" i="4"/>
  <c r="J1305" i="4"/>
  <c r="J1304" i="4"/>
  <c r="J1303" i="4"/>
  <c r="J1302" i="4"/>
  <c r="J1301" i="4"/>
  <c r="J1300" i="4"/>
  <c r="J1299" i="4"/>
  <c r="J1298" i="4"/>
  <c r="J1297" i="4"/>
  <c r="J1296" i="4"/>
  <c r="J1295" i="4"/>
  <c r="J1294" i="4"/>
  <c r="J1293" i="4"/>
  <c r="J1292" i="4"/>
  <c r="J1291" i="4"/>
  <c r="J1290" i="4"/>
  <c r="J1289" i="4"/>
  <c r="J1288" i="4"/>
  <c r="J1287" i="4"/>
  <c r="J1286" i="4"/>
  <c r="J1285" i="4"/>
  <c r="J1284" i="4"/>
  <c r="J1283" i="4"/>
  <c r="J1282" i="4"/>
  <c r="J1281" i="4"/>
  <c r="J1280" i="4"/>
  <c r="J1279" i="4"/>
  <c r="J1278" i="4"/>
  <c r="J1277" i="4"/>
  <c r="J1276" i="4"/>
  <c r="J1275" i="4"/>
  <c r="J1274" i="4"/>
  <c r="J1273" i="4"/>
  <c r="J1272" i="4"/>
  <c r="J1271" i="4"/>
  <c r="J1270" i="4"/>
  <c r="J1269" i="4"/>
  <c r="J1268" i="4"/>
  <c r="J1267" i="4"/>
  <c r="J1266" i="4"/>
  <c r="J1265" i="4"/>
  <c r="J1264" i="4"/>
  <c r="J1263" i="4"/>
  <c r="J1262" i="4"/>
  <c r="J1261" i="4"/>
  <c r="J1260" i="4"/>
  <c r="J1259" i="4"/>
  <c r="J1258" i="4"/>
  <c r="J1257" i="4"/>
  <c r="J1256" i="4"/>
  <c r="J1255" i="4"/>
  <c r="J1254" i="4"/>
  <c r="J1253" i="4"/>
  <c r="J1252" i="4"/>
  <c r="J1251" i="4"/>
  <c r="J1250" i="4"/>
  <c r="J1249" i="4"/>
  <c r="J1248" i="4"/>
  <c r="J1247" i="4"/>
  <c r="J1246" i="4"/>
  <c r="J1245" i="4"/>
  <c r="J1244" i="4"/>
  <c r="J1243" i="4"/>
  <c r="J1242" i="4"/>
  <c r="J1241" i="4"/>
  <c r="J1240" i="4"/>
  <c r="J1239" i="4"/>
  <c r="J1238" i="4"/>
  <c r="J1237" i="4"/>
  <c r="J1236" i="4"/>
  <c r="J1235" i="4"/>
  <c r="J1234" i="4"/>
  <c r="J1233" i="4"/>
  <c r="J1232" i="4"/>
  <c r="J1231" i="4"/>
  <c r="J1230" i="4"/>
  <c r="J1229" i="4"/>
  <c r="J1228" i="4"/>
  <c r="J1227" i="4"/>
  <c r="J1226" i="4"/>
  <c r="J1225" i="4"/>
  <c r="J1224" i="4"/>
  <c r="J1223" i="4"/>
  <c r="J1222" i="4"/>
  <c r="J1221" i="4"/>
  <c r="J1220" i="4"/>
  <c r="J1219" i="4"/>
  <c r="J1218" i="4"/>
  <c r="J1217" i="4"/>
  <c r="J1216" i="4"/>
  <c r="J1215" i="4"/>
  <c r="J1214" i="4"/>
  <c r="J1213" i="4"/>
  <c r="J1212" i="4"/>
  <c r="J1211" i="4"/>
  <c r="J1210" i="4"/>
  <c r="J1209" i="4"/>
  <c r="J1208" i="4"/>
  <c r="J1207" i="4"/>
  <c r="J1206" i="4"/>
  <c r="J1205" i="4"/>
  <c r="J1204" i="4"/>
  <c r="J1203" i="4"/>
  <c r="J1202" i="4"/>
  <c r="J1201" i="4"/>
  <c r="J1200" i="4"/>
  <c r="J1199" i="4"/>
  <c r="J1198" i="4"/>
  <c r="J1197" i="4"/>
  <c r="J1196" i="4"/>
  <c r="J1195" i="4"/>
  <c r="J1194" i="4"/>
  <c r="J1193" i="4"/>
  <c r="J1192" i="4"/>
  <c r="J1191" i="4"/>
  <c r="J1190" i="4"/>
  <c r="J1189" i="4"/>
  <c r="J1188" i="4"/>
  <c r="J1187" i="4"/>
  <c r="J1186" i="4"/>
  <c r="J1185" i="4"/>
  <c r="J1184" i="4"/>
  <c r="J1183" i="4"/>
  <c r="J1182" i="4"/>
  <c r="J1181" i="4"/>
  <c r="J1180" i="4"/>
  <c r="J1179" i="4"/>
  <c r="J1178" i="4"/>
  <c r="J1177" i="4"/>
  <c r="J1176" i="4"/>
  <c r="J1175" i="4"/>
  <c r="J1174" i="4"/>
  <c r="J1173" i="4"/>
  <c r="J1172" i="4"/>
  <c r="J1171" i="4"/>
  <c r="J1170" i="4"/>
  <c r="J1169" i="4"/>
  <c r="J1168" i="4"/>
  <c r="J1167" i="4"/>
  <c r="J1166" i="4"/>
  <c r="J1165" i="4"/>
  <c r="J1164" i="4"/>
  <c r="J1163" i="4"/>
  <c r="J1162" i="4"/>
  <c r="J1161" i="4"/>
  <c r="J1160" i="4"/>
  <c r="J1159" i="4"/>
  <c r="J1158" i="4"/>
  <c r="J1157" i="4"/>
  <c r="J1156" i="4"/>
  <c r="J1155" i="4"/>
  <c r="J1154" i="4"/>
  <c r="J1153" i="4"/>
  <c r="J1152" i="4"/>
  <c r="J1151" i="4"/>
  <c r="J1150" i="4"/>
  <c r="J1149" i="4"/>
  <c r="J1148" i="4"/>
  <c r="J1147" i="4"/>
  <c r="J1146" i="4"/>
  <c r="J1145" i="4"/>
  <c r="J1144" i="4"/>
  <c r="J1143" i="4"/>
  <c r="J1142" i="4"/>
  <c r="J1141" i="4"/>
  <c r="J1140" i="4"/>
  <c r="J1139" i="4"/>
  <c r="J1138" i="4"/>
  <c r="J1137" i="4"/>
  <c r="J1136" i="4"/>
  <c r="J1135" i="4"/>
  <c r="J1134" i="4"/>
  <c r="J1133" i="4"/>
  <c r="J1132" i="4"/>
  <c r="J1131" i="4"/>
  <c r="J1130" i="4"/>
  <c r="J1129" i="4"/>
  <c r="J1128" i="4"/>
  <c r="J1127" i="4"/>
  <c r="J1126" i="4"/>
  <c r="J1125" i="4"/>
  <c r="J1124" i="4"/>
  <c r="J1123" i="4"/>
  <c r="J1122" i="4"/>
  <c r="J1121" i="4"/>
  <c r="J1120" i="4"/>
  <c r="J1119" i="4"/>
  <c r="J1118" i="4"/>
  <c r="J1117" i="4"/>
  <c r="J1116" i="4"/>
  <c r="J1115" i="4"/>
  <c r="J1114" i="4"/>
  <c r="J1113" i="4"/>
  <c r="J1112" i="4"/>
  <c r="J1111" i="4"/>
  <c r="J1110" i="4"/>
  <c r="J1109" i="4"/>
  <c r="J1108" i="4"/>
  <c r="J1107" i="4"/>
  <c r="J1106" i="4"/>
  <c r="J1105" i="4"/>
  <c r="J1104" i="4"/>
  <c r="J1103" i="4"/>
  <c r="J1102" i="4"/>
  <c r="J1101" i="4"/>
  <c r="J1100" i="4"/>
  <c r="J1099" i="4"/>
  <c r="J1098" i="4"/>
  <c r="J1097" i="4"/>
  <c r="J1096" i="4"/>
  <c r="J1095" i="4"/>
  <c r="J1094" i="4"/>
  <c r="J1093" i="4"/>
  <c r="J1092" i="4"/>
  <c r="J1091" i="4"/>
  <c r="J1090" i="4"/>
  <c r="J1089" i="4"/>
  <c r="J1088" i="4"/>
  <c r="J1087" i="4"/>
  <c r="J1086" i="4"/>
  <c r="J1085" i="4"/>
  <c r="J1084" i="4"/>
  <c r="J1083" i="4"/>
  <c r="J1082" i="4"/>
  <c r="J1081" i="4"/>
  <c r="J1080" i="4"/>
  <c r="J1079" i="4"/>
  <c r="J1078" i="4"/>
  <c r="J1077" i="4"/>
  <c r="J1076" i="4"/>
  <c r="J1075" i="4"/>
  <c r="J1074" i="4"/>
  <c r="J1073" i="4"/>
  <c r="J1072" i="4"/>
  <c r="J1071" i="4"/>
  <c r="J1070" i="4"/>
  <c r="J1069" i="4"/>
  <c r="J1068" i="4"/>
  <c r="J1067" i="4"/>
  <c r="J1066" i="4"/>
  <c r="J1065" i="4"/>
  <c r="J1064" i="4"/>
  <c r="J1063" i="4"/>
  <c r="J1062" i="4"/>
  <c r="J1061" i="4"/>
  <c r="J1060" i="4"/>
  <c r="J1059" i="4"/>
  <c r="J1058" i="4"/>
  <c r="J1057" i="4"/>
  <c r="J1056" i="4"/>
  <c r="J1055" i="4"/>
  <c r="J1054" i="4"/>
  <c r="J1053" i="4"/>
  <c r="J1052" i="4"/>
  <c r="J1051" i="4"/>
  <c r="J1050" i="4"/>
  <c r="J1049" i="4"/>
  <c r="J1048" i="4"/>
  <c r="J1047" i="4"/>
  <c r="J1046" i="4"/>
  <c r="J1045" i="4"/>
  <c r="J1044" i="4"/>
  <c r="J1043" i="4"/>
  <c r="J1042" i="4"/>
  <c r="J1041" i="4"/>
  <c r="J1040" i="4"/>
  <c r="J1039" i="4"/>
  <c r="J1038" i="4"/>
  <c r="J1037" i="4"/>
  <c r="J1036" i="4"/>
  <c r="J1035" i="4"/>
  <c r="J1034" i="4"/>
  <c r="J1033" i="4"/>
  <c r="J1032" i="4"/>
  <c r="J1031" i="4"/>
  <c r="J1030" i="4"/>
  <c r="J1029" i="4"/>
  <c r="J1028" i="4"/>
  <c r="J1027" i="4"/>
  <c r="J1026" i="4"/>
  <c r="J1025" i="4"/>
  <c r="J1024" i="4"/>
  <c r="J1023" i="4"/>
  <c r="J1022" i="4"/>
  <c r="J1021" i="4"/>
  <c r="J1020" i="4"/>
  <c r="J1019" i="4"/>
  <c r="J1018" i="4"/>
  <c r="J1017" i="4"/>
  <c r="J1016" i="4"/>
  <c r="J1015" i="4"/>
  <c r="J1014" i="4"/>
  <c r="J1013" i="4"/>
  <c r="J1012" i="4"/>
  <c r="J1011" i="4"/>
  <c r="J1010" i="4"/>
  <c r="J1009" i="4"/>
  <c r="J1008" i="4"/>
  <c r="J1007" i="4"/>
  <c r="J1006" i="4"/>
  <c r="J1005" i="4"/>
  <c r="J1004" i="4"/>
  <c r="J1003" i="4"/>
  <c r="J1002" i="4"/>
  <c r="J1001" i="4"/>
  <c r="J1000" i="4"/>
  <c r="J999" i="4"/>
  <c r="J998" i="4"/>
  <c r="J997" i="4"/>
  <c r="J996" i="4"/>
  <c r="J995" i="4"/>
  <c r="J994" i="4"/>
  <c r="J993" i="4"/>
  <c r="J992" i="4"/>
  <c r="J991" i="4"/>
  <c r="J990" i="4"/>
  <c r="J989" i="4"/>
  <c r="J988" i="4"/>
  <c r="J987" i="4"/>
  <c r="J986" i="4"/>
  <c r="J985" i="4"/>
  <c r="J984" i="4"/>
  <c r="J983" i="4"/>
  <c r="J982" i="4"/>
  <c r="J981" i="4"/>
  <c r="J980" i="4"/>
  <c r="J979" i="4"/>
  <c r="J978" i="4"/>
  <c r="J977" i="4"/>
  <c r="J976" i="4"/>
  <c r="J975" i="4"/>
  <c r="J974" i="4"/>
  <c r="J973" i="4"/>
  <c r="J972" i="4"/>
  <c r="J971" i="4"/>
  <c r="J970" i="4"/>
  <c r="J969" i="4"/>
  <c r="J968" i="4"/>
  <c r="J967" i="4"/>
  <c r="J966" i="4"/>
  <c r="J965" i="4"/>
  <c r="J964" i="4"/>
  <c r="J963" i="4"/>
  <c r="J962" i="4"/>
  <c r="J961" i="4"/>
  <c r="J960" i="4"/>
  <c r="J959" i="4"/>
  <c r="J958" i="4"/>
  <c r="J957" i="4"/>
  <c r="J956" i="4"/>
  <c r="J955" i="4"/>
  <c r="J954" i="4"/>
  <c r="J953" i="4"/>
  <c r="J952" i="4"/>
  <c r="J951" i="4"/>
  <c r="J950" i="4"/>
  <c r="J949" i="4"/>
  <c r="J948" i="4"/>
  <c r="J947" i="4"/>
  <c r="J946" i="4"/>
  <c r="J945" i="4"/>
  <c r="J944" i="4"/>
  <c r="J943" i="4"/>
  <c r="J942" i="4"/>
  <c r="J941" i="4"/>
  <c r="J940" i="4"/>
  <c r="J939" i="4"/>
  <c r="J938" i="4"/>
  <c r="J937" i="4"/>
  <c r="J936" i="4"/>
  <c r="J935" i="4"/>
  <c r="J934" i="4"/>
  <c r="J933" i="4"/>
  <c r="J932" i="4"/>
  <c r="J931" i="4"/>
  <c r="J930" i="4"/>
  <c r="J929" i="4"/>
  <c r="J928" i="4"/>
  <c r="J927" i="4"/>
  <c r="J926" i="4"/>
  <c r="J925" i="4"/>
  <c r="J924" i="4"/>
  <c r="J923" i="4"/>
  <c r="J922" i="4"/>
  <c r="J921" i="4"/>
  <c r="J920" i="4"/>
  <c r="J919" i="4"/>
  <c r="J918" i="4"/>
  <c r="J917" i="4"/>
  <c r="J916" i="4"/>
  <c r="J915" i="4"/>
  <c r="J914" i="4"/>
  <c r="J913" i="4"/>
  <c r="J912" i="4"/>
  <c r="J911" i="4"/>
  <c r="J910" i="4"/>
  <c r="J909" i="4"/>
  <c r="J908" i="4"/>
  <c r="J907" i="4"/>
  <c r="J906" i="4"/>
  <c r="J905" i="4"/>
  <c r="J904" i="4"/>
  <c r="J903" i="4"/>
  <c r="J902" i="4"/>
  <c r="J901" i="4"/>
  <c r="J900" i="4"/>
  <c r="J899" i="4"/>
  <c r="J898" i="4"/>
  <c r="J897" i="4"/>
  <c r="J896" i="4"/>
  <c r="J895" i="4"/>
  <c r="J894" i="4"/>
  <c r="J893" i="4"/>
  <c r="J892" i="4"/>
  <c r="J891" i="4"/>
  <c r="J890" i="4"/>
  <c r="J889" i="4"/>
  <c r="J888" i="4"/>
  <c r="J887" i="4"/>
  <c r="J886" i="4"/>
  <c r="J885" i="4"/>
  <c r="J884" i="4"/>
  <c r="J883" i="4"/>
  <c r="J882" i="4"/>
  <c r="J881" i="4"/>
  <c r="J880" i="4"/>
  <c r="J879" i="4"/>
  <c r="J878" i="4"/>
  <c r="J877" i="4"/>
  <c r="J876" i="4"/>
  <c r="J875" i="4"/>
  <c r="J874" i="4"/>
  <c r="J873" i="4"/>
  <c r="J872" i="4"/>
  <c r="J871" i="4"/>
  <c r="J870" i="4"/>
  <c r="J869" i="4"/>
  <c r="J868" i="4"/>
  <c r="J867" i="4"/>
  <c r="J866" i="4"/>
  <c r="J865" i="4"/>
  <c r="J864" i="4"/>
  <c r="J863" i="4"/>
  <c r="J862" i="4"/>
  <c r="J861" i="4"/>
  <c r="J860" i="4"/>
  <c r="J859" i="4"/>
  <c r="J858" i="4"/>
  <c r="J857" i="4"/>
  <c r="J856" i="4"/>
  <c r="J855" i="4"/>
  <c r="J854" i="4"/>
  <c r="J853" i="4"/>
  <c r="J852" i="4"/>
  <c r="J851" i="4"/>
  <c r="J850" i="4"/>
  <c r="J849" i="4"/>
  <c r="J848" i="4"/>
  <c r="J847" i="4"/>
  <c r="J846" i="4"/>
  <c r="J845" i="4"/>
  <c r="J844" i="4"/>
  <c r="J843" i="4"/>
  <c r="J842" i="4"/>
  <c r="J841" i="4"/>
  <c r="J840" i="4"/>
  <c r="J839" i="4"/>
  <c r="J838" i="4"/>
  <c r="J837" i="4"/>
  <c r="J836" i="4"/>
  <c r="J835" i="4"/>
  <c r="J834" i="4"/>
  <c r="J833" i="4"/>
  <c r="J832" i="4"/>
  <c r="J831" i="4"/>
  <c r="J830" i="4"/>
  <c r="J829" i="4"/>
  <c r="J828" i="4"/>
  <c r="J827" i="4"/>
  <c r="J826" i="4"/>
  <c r="J825" i="4"/>
  <c r="J824" i="4"/>
  <c r="J823" i="4"/>
  <c r="J822" i="4"/>
  <c r="J821" i="4"/>
  <c r="J820" i="4"/>
  <c r="J819" i="4"/>
  <c r="J818" i="4"/>
  <c r="J817" i="4"/>
  <c r="J816" i="4"/>
  <c r="J815" i="4"/>
  <c r="J814" i="4"/>
  <c r="J813" i="4"/>
  <c r="J812" i="4"/>
  <c r="J811" i="4"/>
  <c r="J810" i="4"/>
  <c r="J809" i="4"/>
  <c r="J808" i="4"/>
  <c r="J807" i="4"/>
  <c r="J806" i="4"/>
  <c r="J805" i="4"/>
  <c r="J804" i="4"/>
  <c r="J803" i="4"/>
  <c r="J802" i="4"/>
  <c r="J801" i="4"/>
  <c r="J800" i="4"/>
  <c r="J799" i="4"/>
  <c r="J798" i="4"/>
  <c r="J797" i="4"/>
  <c r="J796" i="4"/>
  <c r="J795" i="4"/>
  <c r="J794" i="4"/>
  <c r="J793" i="4"/>
  <c r="J792" i="4"/>
  <c r="J791" i="4"/>
  <c r="J790" i="4"/>
  <c r="J789" i="4"/>
  <c r="J788" i="4"/>
  <c r="J787" i="4"/>
  <c r="J786" i="4"/>
  <c r="J785" i="4"/>
  <c r="J784" i="4"/>
  <c r="J783" i="4"/>
  <c r="J782" i="4"/>
  <c r="J781" i="4"/>
  <c r="J780" i="4"/>
  <c r="J779" i="4"/>
  <c r="J778" i="4"/>
  <c r="J777" i="4"/>
  <c r="J776" i="4"/>
  <c r="J775" i="4"/>
  <c r="J774" i="4"/>
  <c r="J773" i="4"/>
  <c r="J772" i="4"/>
  <c r="J771" i="4"/>
  <c r="J770" i="4"/>
  <c r="J769" i="4"/>
  <c r="J768" i="4"/>
  <c r="J767" i="4"/>
  <c r="J766" i="4"/>
  <c r="J765" i="4"/>
  <c r="J764" i="4"/>
  <c r="J763" i="4"/>
  <c r="J762" i="4"/>
  <c r="J761" i="4"/>
  <c r="J760" i="4"/>
  <c r="J759" i="4"/>
  <c r="J758" i="4"/>
  <c r="J757" i="4"/>
  <c r="J756" i="4"/>
  <c r="J755" i="4"/>
  <c r="J754" i="4"/>
  <c r="J753" i="4"/>
  <c r="J752" i="4"/>
  <c r="J751" i="4"/>
  <c r="J750" i="4"/>
  <c r="J749" i="4"/>
  <c r="J748" i="4"/>
  <c r="J747" i="4"/>
  <c r="J746" i="4"/>
  <c r="J745" i="4"/>
  <c r="J744" i="4"/>
  <c r="J743" i="4"/>
  <c r="J742" i="4"/>
  <c r="J741" i="4"/>
  <c r="J740" i="4"/>
  <c r="J739" i="4"/>
  <c r="J738" i="4"/>
  <c r="J737" i="4"/>
  <c r="J736" i="4"/>
  <c r="J735" i="4"/>
  <c r="J734" i="4"/>
  <c r="J733" i="4"/>
  <c r="J732" i="4"/>
  <c r="J731" i="4"/>
  <c r="J730" i="4"/>
  <c r="J729" i="4"/>
  <c r="J728" i="4"/>
  <c r="J727" i="4"/>
  <c r="J726" i="4"/>
  <c r="J725" i="4"/>
  <c r="J724" i="4"/>
  <c r="J723" i="4"/>
  <c r="J722" i="4"/>
  <c r="J721" i="4"/>
  <c r="J720" i="4"/>
  <c r="J719" i="4"/>
  <c r="J718" i="4"/>
  <c r="J717" i="4"/>
  <c r="J716" i="4"/>
  <c r="J715" i="4"/>
  <c r="J714" i="4"/>
  <c r="J713" i="4"/>
  <c r="J712" i="4"/>
  <c r="J711" i="4"/>
  <c r="J710" i="4"/>
  <c r="J709" i="4"/>
  <c r="J708" i="4"/>
  <c r="J707" i="4"/>
  <c r="J706" i="4"/>
  <c r="J705" i="4"/>
  <c r="J704" i="4"/>
  <c r="J703" i="4"/>
  <c r="J702" i="4"/>
  <c r="J701" i="4"/>
  <c r="J700" i="4"/>
  <c r="J699" i="4"/>
  <c r="J698" i="4"/>
  <c r="J697" i="4"/>
  <c r="J696" i="4"/>
  <c r="J695" i="4"/>
  <c r="J694" i="4"/>
  <c r="J693" i="4"/>
  <c r="J692" i="4"/>
  <c r="J691" i="4"/>
  <c r="J690" i="4"/>
  <c r="J689" i="4"/>
  <c r="J688" i="4"/>
  <c r="J687" i="4"/>
  <c r="J686" i="4"/>
  <c r="J685" i="4"/>
  <c r="J684" i="4"/>
  <c r="J683" i="4"/>
  <c r="J682" i="4"/>
  <c r="J681" i="4"/>
  <c r="J680" i="4"/>
  <c r="J679" i="4"/>
  <c r="J678" i="4"/>
  <c r="J677" i="4"/>
  <c r="J676" i="4"/>
  <c r="J675" i="4"/>
  <c r="J674" i="4"/>
  <c r="J673" i="4"/>
  <c r="J672" i="4"/>
  <c r="J671" i="4"/>
  <c r="J670" i="4"/>
  <c r="J669" i="4"/>
  <c r="J668" i="4"/>
  <c r="J667" i="4"/>
  <c r="J666" i="4"/>
  <c r="J665" i="4"/>
  <c r="J664" i="4"/>
  <c r="J663" i="4"/>
  <c r="J662" i="4"/>
  <c r="J661" i="4"/>
  <c r="J660" i="4"/>
  <c r="J659" i="4"/>
  <c r="J658" i="4"/>
  <c r="J657" i="4"/>
  <c r="J656" i="4"/>
  <c r="J655" i="4"/>
  <c r="J654" i="4"/>
  <c r="J653" i="4"/>
  <c r="J652" i="4"/>
  <c r="J651" i="4"/>
  <c r="J650" i="4"/>
  <c r="J649" i="4"/>
  <c r="J648" i="4"/>
  <c r="J647" i="4"/>
  <c r="J646" i="4"/>
  <c r="J645" i="4"/>
  <c r="J644" i="4"/>
  <c r="J643" i="4"/>
  <c r="J642" i="4"/>
  <c r="J641" i="4"/>
  <c r="J640" i="4"/>
  <c r="J639" i="4"/>
  <c r="J638" i="4"/>
  <c r="J637" i="4"/>
  <c r="J636" i="4"/>
  <c r="J635" i="4"/>
  <c r="J634" i="4"/>
  <c r="J633" i="4"/>
  <c r="J632" i="4"/>
  <c r="J631" i="4"/>
  <c r="J630" i="4"/>
  <c r="J629" i="4"/>
  <c r="J628" i="4"/>
  <c r="J627" i="4"/>
  <c r="J626" i="4"/>
  <c r="J625" i="4"/>
  <c r="J624" i="4"/>
  <c r="J623" i="4"/>
  <c r="J622" i="4"/>
  <c r="J621" i="4"/>
  <c r="J620" i="4"/>
  <c r="J619" i="4"/>
  <c r="J618" i="4"/>
  <c r="J617" i="4"/>
  <c r="J616" i="4"/>
  <c r="J615" i="4"/>
  <c r="J614" i="4"/>
  <c r="J613" i="4"/>
  <c r="J612" i="4"/>
  <c r="J611" i="4"/>
  <c r="J610" i="4"/>
  <c r="J609" i="4"/>
  <c r="J608" i="4"/>
  <c r="J607" i="4"/>
  <c r="J606" i="4"/>
  <c r="J605" i="4"/>
  <c r="J604" i="4"/>
  <c r="J603" i="4"/>
  <c r="J602" i="4"/>
  <c r="J601" i="4"/>
  <c r="J600" i="4"/>
  <c r="J599" i="4"/>
  <c r="J598" i="4"/>
  <c r="J597" i="4"/>
  <c r="J596" i="4"/>
  <c r="J595" i="4"/>
  <c r="J594" i="4"/>
  <c r="J593" i="4"/>
  <c r="J592" i="4"/>
  <c r="J591" i="4"/>
  <c r="I1688" i="4"/>
  <c r="I1687" i="4"/>
  <c r="I1686" i="4"/>
  <c r="I1685" i="4"/>
  <c r="I1684" i="4"/>
  <c r="I1683" i="4"/>
  <c r="I1682" i="4"/>
  <c r="I1681" i="4"/>
  <c r="I1680" i="4"/>
  <c r="I1679" i="4"/>
  <c r="I1678" i="4"/>
  <c r="I1677" i="4"/>
  <c r="I1676" i="4"/>
  <c r="I1675" i="4"/>
  <c r="I1674" i="4"/>
  <c r="I1673" i="4"/>
  <c r="I1672" i="4"/>
  <c r="I1671" i="4"/>
  <c r="I1670" i="4"/>
  <c r="I1669" i="4"/>
  <c r="I1668" i="4"/>
  <c r="I1667" i="4"/>
  <c r="I1666" i="4"/>
  <c r="I1665" i="4"/>
  <c r="I1664" i="4"/>
  <c r="I1663" i="4"/>
  <c r="I1662" i="4"/>
  <c r="I1661" i="4"/>
  <c r="I1660" i="4"/>
  <c r="I1659" i="4"/>
  <c r="I1658" i="4"/>
  <c r="I1657" i="4"/>
  <c r="I1656" i="4"/>
  <c r="I1655" i="4"/>
  <c r="I1654" i="4"/>
  <c r="I1653" i="4"/>
  <c r="I1652" i="4"/>
  <c r="I1651" i="4"/>
  <c r="I1650" i="4"/>
  <c r="I1649" i="4"/>
  <c r="I1648" i="4"/>
  <c r="I1647" i="4"/>
  <c r="I1646" i="4"/>
  <c r="I1645" i="4"/>
  <c r="I1644" i="4"/>
  <c r="I1643" i="4"/>
  <c r="I1642" i="4"/>
  <c r="I1641" i="4"/>
  <c r="I1640" i="4"/>
  <c r="I1639" i="4"/>
  <c r="I1638" i="4"/>
  <c r="I1637" i="4"/>
  <c r="I1636" i="4"/>
  <c r="I1635" i="4"/>
  <c r="I1634" i="4"/>
  <c r="I1633" i="4"/>
  <c r="I1632" i="4"/>
  <c r="I1631" i="4"/>
  <c r="I1630" i="4"/>
  <c r="I1629" i="4"/>
  <c r="I1628" i="4"/>
  <c r="I1627" i="4"/>
  <c r="I1626" i="4"/>
  <c r="I1625" i="4"/>
  <c r="I1624" i="4"/>
  <c r="I1623" i="4"/>
  <c r="I1622" i="4"/>
  <c r="I1621" i="4"/>
  <c r="I1620" i="4"/>
  <c r="I1619" i="4"/>
  <c r="I1618" i="4"/>
  <c r="I1617" i="4"/>
  <c r="I1616" i="4"/>
  <c r="I1615" i="4"/>
  <c r="I1614" i="4"/>
  <c r="I1613" i="4"/>
  <c r="I1612" i="4"/>
  <c r="I1611" i="4"/>
  <c r="I1610" i="4"/>
  <c r="I1609" i="4"/>
  <c r="I1608" i="4"/>
  <c r="I1607" i="4"/>
  <c r="I1606" i="4"/>
  <c r="I1605" i="4"/>
  <c r="I1604" i="4"/>
  <c r="I1603" i="4"/>
  <c r="I1602" i="4"/>
  <c r="I1601" i="4"/>
  <c r="I1600" i="4"/>
  <c r="I1599" i="4"/>
  <c r="I1598" i="4"/>
  <c r="I1597" i="4"/>
  <c r="I1596" i="4"/>
  <c r="I1595" i="4"/>
  <c r="I1594" i="4"/>
  <c r="I1593" i="4"/>
  <c r="I1592" i="4"/>
  <c r="I1591" i="4"/>
  <c r="I1590" i="4"/>
  <c r="I1589" i="4"/>
  <c r="I1588" i="4"/>
  <c r="I1587" i="4"/>
  <c r="I1586" i="4"/>
  <c r="I1585" i="4"/>
  <c r="I1584" i="4"/>
  <c r="I1583" i="4"/>
  <c r="I1582" i="4"/>
  <c r="I1581" i="4"/>
  <c r="I1580" i="4"/>
  <c r="I1579" i="4"/>
  <c r="I1578" i="4"/>
  <c r="I1577" i="4"/>
  <c r="I1576" i="4"/>
  <c r="I1575" i="4"/>
  <c r="I1574" i="4"/>
  <c r="I1573" i="4"/>
  <c r="I1572" i="4"/>
  <c r="I1571" i="4"/>
  <c r="I1570" i="4"/>
  <c r="I1569" i="4"/>
  <c r="I1568" i="4"/>
  <c r="I1567" i="4"/>
  <c r="I1566" i="4"/>
  <c r="I1565" i="4"/>
  <c r="I1564" i="4"/>
  <c r="I1563" i="4"/>
  <c r="I1562" i="4"/>
  <c r="I1561" i="4"/>
  <c r="I1560" i="4"/>
  <c r="I1559" i="4"/>
  <c r="I1558" i="4"/>
  <c r="I1557" i="4"/>
  <c r="I1556" i="4"/>
  <c r="I1555" i="4"/>
  <c r="I1554" i="4"/>
  <c r="I1553" i="4"/>
  <c r="I1552" i="4"/>
  <c r="I1551" i="4"/>
  <c r="I1550" i="4"/>
  <c r="I1549" i="4"/>
  <c r="I1548" i="4"/>
  <c r="I1547" i="4"/>
  <c r="I1546" i="4"/>
  <c r="I1545" i="4"/>
  <c r="I1544" i="4"/>
  <c r="I1543" i="4"/>
  <c r="I1542" i="4"/>
  <c r="I1541" i="4"/>
  <c r="I1540" i="4"/>
  <c r="I1539" i="4"/>
  <c r="I1538" i="4"/>
  <c r="I1537" i="4"/>
  <c r="I1536" i="4"/>
  <c r="I1535" i="4"/>
  <c r="I1534" i="4"/>
  <c r="I1533" i="4"/>
  <c r="I1532" i="4"/>
  <c r="I1531" i="4"/>
  <c r="I1530" i="4"/>
  <c r="I1529" i="4"/>
  <c r="I1528" i="4"/>
  <c r="I1527" i="4"/>
  <c r="I1526" i="4"/>
  <c r="I1525" i="4"/>
  <c r="I1524" i="4"/>
  <c r="I1523" i="4"/>
  <c r="I1522" i="4"/>
  <c r="I1521" i="4"/>
  <c r="I1520" i="4"/>
  <c r="I1519" i="4"/>
  <c r="I1518" i="4"/>
  <c r="I1517" i="4"/>
  <c r="I1516" i="4"/>
  <c r="I1515" i="4"/>
  <c r="I1514" i="4"/>
  <c r="I1513" i="4"/>
  <c r="I1512" i="4"/>
  <c r="I1511" i="4"/>
  <c r="I1510" i="4"/>
  <c r="I1509" i="4"/>
  <c r="I1508" i="4"/>
  <c r="I1507" i="4"/>
  <c r="I1506" i="4"/>
  <c r="I1505" i="4"/>
  <c r="I1504" i="4"/>
  <c r="I1503" i="4"/>
  <c r="I1502" i="4"/>
  <c r="I1501" i="4"/>
  <c r="I1500" i="4"/>
  <c r="I1499" i="4"/>
  <c r="I1498" i="4"/>
  <c r="I1497" i="4"/>
  <c r="I1496" i="4"/>
  <c r="I1495" i="4"/>
  <c r="I1494" i="4"/>
  <c r="I1493" i="4"/>
  <c r="I1492" i="4"/>
  <c r="I1491" i="4"/>
  <c r="I1490" i="4"/>
  <c r="I1489" i="4"/>
  <c r="I1488" i="4"/>
  <c r="I1487" i="4"/>
  <c r="I1486" i="4"/>
  <c r="I1485" i="4"/>
  <c r="I1484" i="4"/>
  <c r="I1483" i="4"/>
  <c r="I1482" i="4"/>
  <c r="I1481" i="4"/>
  <c r="I1480" i="4"/>
  <c r="I1479" i="4"/>
  <c r="I1478" i="4"/>
  <c r="I1477" i="4"/>
  <c r="I1476" i="4"/>
  <c r="I1475" i="4"/>
  <c r="I1474" i="4"/>
  <c r="I1473" i="4"/>
  <c r="I1472" i="4"/>
  <c r="I1471" i="4"/>
  <c r="I1470" i="4"/>
  <c r="I1469" i="4"/>
  <c r="I1468" i="4"/>
  <c r="I1467" i="4"/>
  <c r="I1466" i="4"/>
  <c r="I1465" i="4"/>
  <c r="I1464" i="4"/>
  <c r="I1463" i="4"/>
  <c r="I1462" i="4"/>
  <c r="I1461" i="4"/>
  <c r="I1460" i="4"/>
  <c r="I1459" i="4"/>
  <c r="I1458" i="4"/>
  <c r="I1457" i="4"/>
  <c r="I1456" i="4"/>
  <c r="I1455" i="4"/>
  <c r="I1454" i="4"/>
  <c r="I1453" i="4"/>
  <c r="I1452" i="4"/>
  <c r="I1451" i="4"/>
  <c r="I1450" i="4"/>
  <c r="I1449" i="4"/>
  <c r="I1448" i="4"/>
  <c r="I1447" i="4"/>
  <c r="I1446" i="4"/>
  <c r="I1445" i="4"/>
  <c r="I1444" i="4"/>
  <c r="I1443" i="4"/>
  <c r="I1442" i="4"/>
  <c r="I1441" i="4"/>
  <c r="I1440" i="4"/>
  <c r="I1439" i="4"/>
  <c r="I1438" i="4"/>
  <c r="I1437" i="4"/>
  <c r="I1436" i="4"/>
  <c r="I1435" i="4"/>
  <c r="I1434" i="4"/>
  <c r="I1433" i="4"/>
  <c r="I1432" i="4"/>
  <c r="I1431" i="4"/>
  <c r="I1430" i="4"/>
  <c r="I1429" i="4"/>
  <c r="I1428" i="4"/>
  <c r="I1427" i="4"/>
  <c r="I1426" i="4"/>
  <c r="I1425" i="4"/>
  <c r="I1424" i="4"/>
  <c r="I1423" i="4"/>
  <c r="I1422" i="4"/>
  <c r="I1421" i="4"/>
  <c r="I1420" i="4"/>
  <c r="I1419" i="4"/>
  <c r="I1418" i="4"/>
  <c r="I1417" i="4"/>
  <c r="I1416" i="4"/>
  <c r="I1415" i="4"/>
  <c r="I1414" i="4"/>
  <c r="I1413" i="4"/>
  <c r="I1412" i="4"/>
  <c r="I1411" i="4"/>
  <c r="I1410" i="4"/>
  <c r="I1409" i="4"/>
  <c r="I1408" i="4"/>
  <c r="I1407" i="4"/>
  <c r="I1406" i="4"/>
  <c r="I1405" i="4"/>
  <c r="I1404" i="4"/>
  <c r="I1403" i="4"/>
  <c r="I1402" i="4"/>
  <c r="I1401" i="4"/>
  <c r="I1400" i="4"/>
  <c r="I1399" i="4"/>
  <c r="I1398" i="4"/>
  <c r="I1397" i="4"/>
  <c r="I1396" i="4"/>
  <c r="I1395" i="4"/>
  <c r="I1394" i="4"/>
  <c r="I1393" i="4"/>
  <c r="I1392" i="4"/>
  <c r="I1391" i="4"/>
  <c r="I1390" i="4"/>
  <c r="I1389" i="4"/>
  <c r="I1388" i="4"/>
  <c r="I1387" i="4"/>
  <c r="I1386" i="4"/>
  <c r="I1385" i="4"/>
  <c r="I1384" i="4"/>
  <c r="I1383" i="4"/>
  <c r="I1382" i="4"/>
  <c r="I1381" i="4"/>
  <c r="I1380" i="4"/>
  <c r="I1379" i="4"/>
  <c r="I1378" i="4"/>
  <c r="I1377" i="4"/>
  <c r="I1376" i="4"/>
  <c r="I1375" i="4"/>
  <c r="I1374" i="4"/>
  <c r="I1373" i="4"/>
  <c r="I1372" i="4"/>
  <c r="I1371" i="4"/>
  <c r="I1370" i="4"/>
  <c r="I1369" i="4"/>
  <c r="I1368" i="4"/>
  <c r="I1367" i="4"/>
  <c r="I1366" i="4"/>
  <c r="I1365" i="4"/>
  <c r="I1364" i="4"/>
  <c r="I1363" i="4"/>
  <c r="I1362" i="4"/>
  <c r="I1361" i="4"/>
  <c r="I1360" i="4"/>
  <c r="I1359" i="4"/>
  <c r="I1358" i="4"/>
  <c r="I1357" i="4"/>
  <c r="I1356" i="4"/>
  <c r="I1355" i="4"/>
  <c r="I1354" i="4"/>
  <c r="I1353" i="4"/>
  <c r="I1352" i="4"/>
  <c r="I1351" i="4"/>
  <c r="I1350" i="4"/>
  <c r="I1349" i="4"/>
  <c r="I1348" i="4"/>
  <c r="I1347" i="4"/>
  <c r="I1346" i="4"/>
  <c r="I1345" i="4"/>
  <c r="I1344" i="4"/>
  <c r="I1343" i="4"/>
  <c r="I1342" i="4"/>
  <c r="I1341" i="4"/>
  <c r="I1340" i="4"/>
  <c r="I1339" i="4"/>
  <c r="I1338" i="4"/>
  <c r="I1337" i="4"/>
  <c r="I1336" i="4"/>
  <c r="I1335" i="4"/>
  <c r="I1334" i="4"/>
  <c r="I1333" i="4"/>
  <c r="I1332" i="4"/>
  <c r="I1331" i="4"/>
  <c r="I1330" i="4"/>
  <c r="I1329" i="4"/>
  <c r="I1328" i="4"/>
  <c r="I1327" i="4"/>
  <c r="I1326" i="4"/>
  <c r="I1325" i="4"/>
  <c r="I1324" i="4"/>
  <c r="I1323" i="4"/>
  <c r="I1322" i="4"/>
  <c r="I1321" i="4"/>
  <c r="I1320" i="4"/>
  <c r="I1319" i="4"/>
  <c r="I1318" i="4"/>
  <c r="I1317" i="4"/>
  <c r="I1316" i="4"/>
  <c r="I1315" i="4"/>
  <c r="I1314" i="4"/>
  <c r="I1313" i="4"/>
  <c r="I1312" i="4"/>
  <c r="I1311" i="4"/>
  <c r="I1310" i="4"/>
  <c r="I1309" i="4"/>
  <c r="I1308" i="4"/>
  <c r="I1307" i="4"/>
  <c r="I1306" i="4"/>
  <c r="I1305" i="4"/>
  <c r="I1304" i="4"/>
  <c r="I1303" i="4"/>
  <c r="I1302" i="4"/>
  <c r="I1301" i="4"/>
  <c r="I1300" i="4"/>
  <c r="I1299" i="4"/>
  <c r="I1298" i="4"/>
  <c r="I1297" i="4"/>
  <c r="I1296" i="4"/>
  <c r="I1295" i="4"/>
  <c r="I1294" i="4"/>
  <c r="I1293" i="4"/>
  <c r="I1292" i="4"/>
  <c r="I1291" i="4"/>
  <c r="I1290" i="4"/>
  <c r="I1289" i="4"/>
  <c r="I1288" i="4"/>
  <c r="I1287" i="4"/>
  <c r="I1286" i="4"/>
  <c r="I1285" i="4"/>
  <c r="I1284" i="4"/>
  <c r="I1283" i="4"/>
  <c r="I1282" i="4"/>
  <c r="I1281" i="4"/>
  <c r="I1280" i="4"/>
  <c r="I1279" i="4"/>
  <c r="I1278" i="4"/>
  <c r="I1277" i="4"/>
  <c r="I1276" i="4"/>
  <c r="I1275" i="4"/>
  <c r="I1274" i="4"/>
  <c r="I1273" i="4"/>
  <c r="I1272" i="4"/>
  <c r="I1271" i="4"/>
  <c r="I1270" i="4"/>
  <c r="I1269" i="4"/>
  <c r="I1268" i="4"/>
  <c r="I1267" i="4"/>
  <c r="I1266" i="4"/>
  <c r="I1265" i="4"/>
  <c r="I1264" i="4"/>
  <c r="I1263" i="4"/>
  <c r="I1262" i="4"/>
  <c r="I1261" i="4"/>
  <c r="I1260" i="4"/>
  <c r="I1259" i="4"/>
  <c r="I1258" i="4"/>
  <c r="I1257" i="4"/>
  <c r="I1256" i="4"/>
  <c r="I1255" i="4"/>
  <c r="I1254" i="4"/>
  <c r="I1253" i="4"/>
  <c r="I1252" i="4"/>
  <c r="I1251" i="4"/>
  <c r="I1250" i="4"/>
  <c r="I1249" i="4"/>
  <c r="I1248" i="4"/>
  <c r="I1247" i="4"/>
  <c r="I1246" i="4"/>
  <c r="I1245" i="4"/>
  <c r="I1244" i="4"/>
  <c r="I1243" i="4"/>
  <c r="I1242" i="4"/>
  <c r="I1241" i="4"/>
  <c r="I1240" i="4"/>
  <c r="I1239" i="4"/>
  <c r="I1238" i="4"/>
  <c r="I1237" i="4"/>
  <c r="I1236" i="4"/>
  <c r="I1235" i="4"/>
  <c r="I1234" i="4"/>
  <c r="I1233" i="4"/>
  <c r="I1232" i="4"/>
  <c r="I1231" i="4"/>
  <c r="I1230" i="4"/>
  <c r="I1229" i="4"/>
  <c r="I1228" i="4"/>
  <c r="I1227" i="4"/>
  <c r="I1226" i="4"/>
  <c r="I1225" i="4"/>
  <c r="I1224" i="4"/>
  <c r="I1223" i="4"/>
  <c r="I1222" i="4"/>
  <c r="I1221" i="4"/>
  <c r="I1220" i="4"/>
  <c r="I1219" i="4"/>
  <c r="I1218" i="4"/>
  <c r="I1217" i="4"/>
  <c r="I1216" i="4"/>
  <c r="I1215" i="4"/>
  <c r="I1214" i="4"/>
  <c r="I1213" i="4"/>
  <c r="I1212" i="4"/>
  <c r="I1211" i="4"/>
  <c r="I1210" i="4"/>
  <c r="I1209" i="4"/>
  <c r="I1208" i="4"/>
  <c r="I1207" i="4"/>
  <c r="I1206" i="4"/>
  <c r="I1205" i="4"/>
  <c r="I1204" i="4"/>
  <c r="I1203" i="4"/>
  <c r="I1202" i="4"/>
  <c r="I1201" i="4"/>
  <c r="I1200" i="4"/>
  <c r="I1199" i="4"/>
  <c r="I1198" i="4"/>
  <c r="I1197" i="4"/>
  <c r="I1196" i="4"/>
  <c r="I1195" i="4"/>
  <c r="I1194" i="4"/>
  <c r="I1193" i="4"/>
  <c r="I1192" i="4"/>
  <c r="I1191" i="4"/>
  <c r="I1190" i="4"/>
  <c r="I1189" i="4"/>
  <c r="I1188" i="4"/>
  <c r="I1187" i="4"/>
  <c r="I1186" i="4"/>
  <c r="I1185" i="4"/>
  <c r="I1184" i="4"/>
  <c r="I1183" i="4"/>
  <c r="I1182" i="4"/>
  <c r="I1181" i="4"/>
  <c r="I1180" i="4"/>
  <c r="I1179" i="4"/>
  <c r="I1178" i="4"/>
  <c r="I1177" i="4"/>
  <c r="I1176" i="4"/>
  <c r="I1175" i="4"/>
  <c r="I1174" i="4"/>
  <c r="I1173" i="4"/>
  <c r="I1172" i="4"/>
  <c r="I1171" i="4"/>
  <c r="I1170" i="4"/>
  <c r="I1169" i="4"/>
  <c r="I1168" i="4"/>
  <c r="I1167" i="4"/>
  <c r="I1166" i="4"/>
  <c r="I1165" i="4"/>
  <c r="I1164" i="4"/>
  <c r="I1163" i="4"/>
  <c r="I1162" i="4"/>
  <c r="I1161" i="4"/>
  <c r="I1160" i="4"/>
  <c r="I1159" i="4"/>
  <c r="I1158" i="4"/>
  <c r="I1157" i="4"/>
  <c r="I1156" i="4"/>
  <c r="I1155" i="4"/>
  <c r="I1154" i="4"/>
  <c r="I1153" i="4"/>
  <c r="I1152" i="4"/>
  <c r="I1151" i="4"/>
  <c r="I1150" i="4"/>
  <c r="I1149" i="4"/>
  <c r="I1148" i="4"/>
  <c r="I1147" i="4"/>
  <c r="I1146" i="4"/>
  <c r="I1145" i="4"/>
  <c r="I1144" i="4"/>
  <c r="I1143" i="4"/>
  <c r="I1142" i="4"/>
  <c r="I1141" i="4"/>
  <c r="I1140" i="4"/>
  <c r="I1139" i="4"/>
  <c r="I1138" i="4"/>
  <c r="I1137" i="4"/>
  <c r="I1136" i="4"/>
  <c r="I1135" i="4"/>
  <c r="I1134" i="4"/>
  <c r="I1133" i="4"/>
  <c r="I1132" i="4"/>
  <c r="I1131" i="4"/>
  <c r="I1130" i="4"/>
  <c r="I1129" i="4"/>
  <c r="I1128" i="4"/>
  <c r="I1127" i="4"/>
  <c r="I1126" i="4"/>
  <c r="I1125" i="4"/>
  <c r="I1124" i="4"/>
  <c r="I1123" i="4"/>
  <c r="I1122" i="4"/>
  <c r="I1121" i="4"/>
  <c r="I1120" i="4"/>
  <c r="I1119" i="4"/>
  <c r="I1118" i="4"/>
  <c r="I1117" i="4"/>
  <c r="I1116" i="4"/>
  <c r="I1115" i="4"/>
  <c r="I1114" i="4"/>
  <c r="I1113" i="4"/>
  <c r="I1112" i="4"/>
  <c r="I1111" i="4"/>
  <c r="I1110" i="4"/>
  <c r="I1109" i="4"/>
  <c r="I1108" i="4"/>
  <c r="I1107" i="4"/>
  <c r="I1106" i="4"/>
  <c r="I1105" i="4"/>
  <c r="I1104" i="4"/>
  <c r="I1103" i="4"/>
  <c r="I1102" i="4"/>
  <c r="I1101" i="4"/>
  <c r="I1100" i="4"/>
  <c r="I1099" i="4"/>
  <c r="I1098" i="4"/>
  <c r="I1097" i="4"/>
  <c r="I1096" i="4"/>
  <c r="I1095" i="4"/>
  <c r="I1094" i="4"/>
  <c r="I1093" i="4"/>
  <c r="I1092" i="4"/>
  <c r="I1091" i="4"/>
  <c r="I1090" i="4"/>
  <c r="I1089" i="4"/>
  <c r="I1088" i="4"/>
  <c r="I1087" i="4"/>
  <c r="I1086" i="4"/>
  <c r="I1085" i="4"/>
  <c r="I1084" i="4"/>
  <c r="I1083" i="4"/>
  <c r="I1082" i="4"/>
  <c r="I1081" i="4"/>
  <c r="I1080" i="4"/>
  <c r="I1079" i="4"/>
  <c r="I1078" i="4"/>
  <c r="I1077" i="4"/>
  <c r="I1076" i="4"/>
  <c r="I1075" i="4"/>
  <c r="I1074" i="4"/>
  <c r="I1073" i="4"/>
  <c r="I1072" i="4"/>
  <c r="I1071" i="4"/>
  <c r="I1070" i="4"/>
  <c r="I1069" i="4"/>
  <c r="I1068" i="4"/>
  <c r="I1067" i="4"/>
  <c r="I1066" i="4"/>
  <c r="I1065" i="4"/>
  <c r="I1064" i="4"/>
  <c r="I1063" i="4"/>
  <c r="I1062" i="4"/>
  <c r="I1061" i="4"/>
  <c r="I1060" i="4"/>
  <c r="I1059" i="4"/>
  <c r="I1058" i="4"/>
  <c r="I1057" i="4"/>
  <c r="I1056" i="4"/>
  <c r="I1055" i="4"/>
  <c r="I1054" i="4"/>
  <c r="I1053" i="4"/>
  <c r="I1052" i="4"/>
  <c r="I1051" i="4"/>
  <c r="I1050" i="4"/>
  <c r="I1049" i="4"/>
  <c r="I1048" i="4"/>
  <c r="I1047" i="4"/>
  <c r="I1046" i="4"/>
  <c r="I1045" i="4"/>
  <c r="I1044" i="4"/>
  <c r="I1043" i="4"/>
  <c r="I1042" i="4"/>
  <c r="I1041" i="4"/>
  <c r="I1040" i="4"/>
  <c r="I1039" i="4"/>
  <c r="I1038" i="4"/>
  <c r="I1037" i="4"/>
  <c r="I1036" i="4"/>
  <c r="I1035" i="4"/>
  <c r="I1034" i="4"/>
  <c r="I1033" i="4"/>
  <c r="I1032" i="4"/>
  <c r="I1031" i="4"/>
  <c r="I1030" i="4"/>
  <c r="I1029" i="4"/>
  <c r="I1028" i="4"/>
  <c r="I1027" i="4"/>
  <c r="I1026" i="4"/>
  <c r="I1025" i="4"/>
  <c r="I1024" i="4"/>
  <c r="I1023" i="4"/>
  <c r="I1022" i="4"/>
  <c r="I1021" i="4"/>
  <c r="I1020" i="4"/>
  <c r="I1019" i="4"/>
  <c r="I1018" i="4"/>
  <c r="I1017" i="4"/>
  <c r="I1016" i="4"/>
  <c r="I1015" i="4"/>
  <c r="I1014" i="4"/>
  <c r="I1013" i="4"/>
  <c r="I1012" i="4"/>
  <c r="I1011" i="4"/>
  <c r="I1010" i="4"/>
  <c r="I1009" i="4"/>
  <c r="I1008" i="4"/>
  <c r="I1007" i="4"/>
  <c r="I1006" i="4"/>
  <c r="I1005" i="4"/>
  <c r="I1004" i="4"/>
  <c r="I1003" i="4"/>
  <c r="I1002" i="4"/>
  <c r="I1001" i="4"/>
  <c r="I1000" i="4"/>
  <c r="I999" i="4"/>
  <c r="I998" i="4"/>
  <c r="I997" i="4"/>
  <c r="I996" i="4"/>
  <c r="I995" i="4"/>
  <c r="I994" i="4"/>
  <c r="I993" i="4"/>
  <c r="I992" i="4"/>
  <c r="I991" i="4"/>
  <c r="I990" i="4"/>
  <c r="I989" i="4"/>
  <c r="I988" i="4"/>
  <c r="I987" i="4"/>
  <c r="I986" i="4"/>
  <c r="I985" i="4"/>
  <c r="I984" i="4"/>
  <c r="I983" i="4"/>
  <c r="I982" i="4"/>
  <c r="I981" i="4"/>
  <c r="I980" i="4"/>
  <c r="I979" i="4"/>
  <c r="I978" i="4"/>
  <c r="I977" i="4"/>
  <c r="I976" i="4"/>
  <c r="I975" i="4"/>
  <c r="I974" i="4"/>
  <c r="I973" i="4"/>
  <c r="I972" i="4"/>
  <c r="I971" i="4"/>
  <c r="I970" i="4"/>
  <c r="I969" i="4"/>
  <c r="I968" i="4"/>
  <c r="I967" i="4"/>
  <c r="I966" i="4"/>
  <c r="I965" i="4"/>
  <c r="I964" i="4"/>
  <c r="I963" i="4"/>
  <c r="I962" i="4"/>
  <c r="I961" i="4"/>
  <c r="I960" i="4"/>
  <c r="I959" i="4"/>
  <c r="I958" i="4"/>
  <c r="I957" i="4"/>
  <c r="I956" i="4"/>
  <c r="I955" i="4"/>
  <c r="I954" i="4"/>
  <c r="I953" i="4"/>
  <c r="I952" i="4"/>
  <c r="I951" i="4"/>
  <c r="I950" i="4"/>
  <c r="I949" i="4"/>
  <c r="I948" i="4"/>
  <c r="I947" i="4"/>
  <c r="I946" i="4"/>
  <c r="I945" i="4"/>
  <c r="I944" i="4"/>
  <c r="I943" i="4"/>
  <c r="I942" i="4"/>
  <c r="I941" i="4"/>
  <c r="I940" i="4"/>
  <c r="I939" i="4"/>
  <c r="I938" i="4"/>
  <c r="I937" i="4"/>
  <c r="I936" i="4"/>
  <c r="I935" i="4"/>
  <c r="I934" i="4"/>
  <c r="I933" i="4"/>
  <c r="I932" i="4"/>
  <c r="I931" i="4"/>
  <c r="I930" i="4"/>
  <c r="I929" i="4"/>
  <c r="I928" i="4"/>
  <c r="I927" i="4"/>
  <c r="I926" i="4"/>
  <c r="I925" i="4"/>
  <c r="I924" i="4"/>
  <c r="I923" i="4"/>
  <c r="I922" i="4"/>
  <c r="I921" i="4"/>
  <c r="I920" i="4"/>
  <c r="I919" i="4"/>
  <c r="I918" i="4"/>
  <c r="I917" i="4"/>
  <c r="I916" i="4"/>
  <c r="I915" i="4"/>
  <c r="I914" i="4"/>
  <c r="I913" i="4"/>
  <c r="I912" i="4"/>
  <c r="I911" i="4"/>
  <c r="I910" i="4"/>
  <c r="I909" i="4"/>
  <c r="I908" i="4"/>
  <c r="I907" i="4"/>
  <c r="I906" i="4"/>
  <c r="I905" i="4"/>
  <c r="I904" i="4"/>
  <c r="I903" i="4"/>
  <c r="I902" i="4"/>
  <c r="I901" i="4"/>
  <c r="I900" i="4"/>
  <c r="I899" i="4"/>
  <c r="I898" i="4"/>
  <c r="I897" i="4"/>
  <c r="I896" i="4"/>
  <c r="I895" i="4"/>
  <c r="I894" i="4"/>
  <c r="I893" i="4"/>
  <c r="I892" i="4"/>
  <c r="I891" i="4"/>
  <c r="I890" i="4"/>
  <c r="I889" i="4"/>
  <c r="I888" i="4"/>
  <c r="I887" i="4"/>
  <c r="I886" i="4"/>
  <c r="I885" i="4"/>
  <c r="I884" i="4"/>
  <c r="I883" i="4"/>
  <c r="I882" i="4"/>
  <c r="I881" i="4"/>
  <c r="I880" i="4"/>
  <c r="I879" i="4"/>
  <c r="I878" i="4"/>
  <c r="I877" i="4"/>
  <c r="I876" i="4"/>
  <c r="I875" i="4"/>
  <c r="I874" i="4"/>
  <c r="I873" i="4"/>
  <c r="I872" i="4"/>
  <c r="I871" i="4"/>
  <c r="I870" i="4"/>
  <c r="I869" i="4"/>
  <c r="I868" i="4"/>
  <c r="I867" i="4"/>
  <c r="I866" i="4"/>
  <c r="I865" i="4"/>
  <c r="I864" i="4"/>
  <c r="I863" i="4"/>
  <c r="I862" i="4"/>
  <c r="I861" i="4"/>
  <c r="I860" i="4"/>
  <c r="I859" i="4"/>
  <c r="I858" i="4"/>
  <c r="I857" i="4"/>
  <c r="I856" i="4"/>
  <c r="I855" i="4"/>
  <c r="I854" i="4"/>
  <c r="I853" i="4"/>
  <c r="I852" i="4"/>
  <c r="I851" i="4"/>
  <c r="I850" i="4"/>
  <c r="I849" i="4"/>
  <c r="I848" i="4"/>
  <c r="I847" i="4"/>
  <c r="I846" i="4"/>
  <c r="I845" i="4"/>
  <c r="I844" i="4"/>
  <c r="I843" i="4"/>
  <c r="I842" i="4"/>
  <c r="I841" i="4"/>
  <c r="I840" i="4"/>
  <c r="I839" i="4"/>
  <c r="I838" i="4"/>
  <c r="I837" i="4"/>
  <c r="I836" i="4"/>
  <c r="I835" i="4"/>
  <c r="I834" i="4"/>
  <c r="I833" i="4"/>
  <c r="I832" i="4"/>
  <c r="I831" i="4"/>
  <c r="I830" i="4"/>
  <c r="I829" i="4"/>
  <c r="I828" i="4"/>
  <c r="I827" i="4"/>
  <c r="I826" i="4"/>
  <c r="I825" i="4"/>
  <c r="I824" i="4"/>
  <c r="I823" i="4"/>
  <c r="I822" i="4"/>
  <c r="I821" i="4"/>
  <c r="I820" i="4"/>
  <c r="I819" i="4"/>
  <c r="I818" i="4"/>
  <c r="I817" i="4"/>
  <c r="I816" i="4"/>
  <c r="I815" i="4"/>
  <c r="I814" i="4"/>
  <c r="I813" i="4"/>
  <c r="I812" i="4"/>
  <c r="I811" i="4"/>
  <c r="I810" i="4"/>
  <c r="I809" i="4"/>
  <c r="I808" i="4"/>
  <c r="I807" i="4"/>
  <c r="I806" i="4"/>
  <c r="I805" i="4"/>
  <c r="I804" i="4"/>
  <c r="I803" i="4"/>
  <c r="I802" i="4"/>
  <c r="I801" i="4"/>
  <c r="I800" i="4"/>
  <c r="I799" i="4"/>
  <c r="I798" i="4"/>
  <c r="I797" i="4"/>
  <c r="I796" i="4"/>
  <c r="I795" i="4"/>
  <c r="I794" i="4"/>
  <c r="I793" i="4"/>
  <c r="I792" i="4"/>
  <c r="I791" i="4"/>
  <c r="I790" i="4"/>
  <c r="I789" i="4"/>
  <c r="I788" i="4"/>
  <c r="I787" i="4"/>
  <c r="I786" i="4"/>
  <c r="I785" i="4"/>
  <c r="I784" i="4"/>
  <c r="I783" i="4"/>
  <c r="I782" i="4"/>
  <c r="I781" i="4"/>
  <c r="I780" i="4"/>
  <c r="I779" i="4"/>
  <c r="I778" i="4"/>
  <c r="I777" i="4"/>
  <c r="I776" i="4"/>
  <c r="I775" i="4"/>
  <c r="I774" i="4"/>
  <c r="I773" i="4"/>
  <c r="I772" i="4"/>
  <c r="I771" i="4"/>
  <c r="I770" i="4"/>
  <c r="I769" i="4"/>
  <c r="I768" i="4"/>
  <c r="I767" i="4"/>
  <c r="I766" i="4"/>
  <c r="I765" i="4"/>
  <c r="I764" i="4"/>
  <c r="I763" i="4"/>
  <c r="I762" i="4"/>
  <c r="I761" i="4"/>
  <c r="I760" i="4"/>
  <c r="I759" i="4"/>
  <c r="I758" i="4"/>
  <c r="I757" i="4"/>
  <c r="I756" i="4"/>
  <c r="I755" i="4"/>
  <c r="I754" i="4"/>
  <c r="I753" i="4"/>
  <c r="I752" i="4"/>
  <c r="I751" i="4"/>
  <c r="I750" i="4"/>
  <c r="I749" i="4"/>
  <c r="I748" i="4"/>
  <c r="I747" i="4"/>
  <c r="I746" i="4"/>
  <c r="I745" i="4"/>
  <c r="I744" i="4"/>
  <c r="I743" i="4"/>
  <c r="I742" i="4"/>
  <c r="I741" i="4"/>
  <c r="I740" i="4"/>
  <c r="I739" i="4"/>
  <c r="I738" i="4"/>
  <c r="I737" i="4"/>
  <c r="I736" i="4"/>
  <c r="I735" i="4"/>
  <c r="I734" i="4"/>
  <c r="I733" i="4"/>
  <c r="I732" i="4"/>
  <c r="I731" i="4"/>
  <c r="I730" i="4"/>
  <c r="I729" i="4"/>
  <c r="I728" i="4"/>
  <c r="I727" i="4"/>
  <c r="I726" i="4"/>
  <c r="I725" i="4"/>
  <c r="I724" i="4"/>
  <c r="I723" i="4"/>
  <c r="I722" i="4"/>
  <c r="I721" i="4"/>
  <c r="I720" i="4"/>
  <c r="I719" i="4"/>
  <c r="I718" i="4"/>
  <c r="I717" i="4"/>
  <c r="I716" i="4"/>
  <c r="I715" i="4"/>
  <c r="I714" i="4"/>
  <c r="I713" i="4"/>
  <c r="I712" i="4"/>
  <c r="I711" i="4"/>
  <c r="I710" i="4"/>
  <c r="I709" i="4"/>
  <c r="I708" i="4"/>
  <c r="I707" i="4"/>
  <c r="I706" i="4"/>
  <c r="I705" i="4"/>
  <c r="I704" i="4"/>
  <c r="I703" i="4"/>
  <c r="I702" i="4"/>
  <c r="I701" i="4"/>
  <c r="I700" i="4"/>
  <c r="I699" i="4"/>
  <c r="I698" i="4"/>
  <c r="I697" i="4"/>
  <c r="I696" i="4"/>
  <c r="I695" i="4"/>
  <c r="I694" i="4"/>
  <c r="I693" i="4"/>
  <c r="I692" i="4"/>
  <c r="I691" i="4"/>
  <c r="I690" i="4"/>
  <c r="I689" i="4"/>
  <c r="I688" i="4"/>
  <c r="I687" i="4"/>
  <c r="I686" i="4"/>
  <c r="I685" i="4"/>
  <c r="I684" i="4"/>
  <c r="I683" i="4"/>
  <c r="I682" i="4"/>
  <c r="I681" i="4"/>
  <c r="I680" i="4"/>
  <c r="I679" i="4"/>
  <c r="I678" i="4"/>
  <c r="I677" i="4"/>
  <c r="I676" i="4"/>
  <c r="I675" i="4"/>
  <c r="I674" i="4"/>
  <c r="I673" i="4"/>
  <c r="I672" i="4"/>
  <c r="I671" i="4"/>
  <c r="I670" i="4"/>
  <c r="I669" i="4"/>
  <c r="I668" i="4"/>
  <c r="I667" i="4"/>
  <c r="I666" i="4"/>
  <c r="I665" i="4"/>
  <c r="I664" i="4"/>
  <c r="I663" i="4"/>
  <c r="I662" i="4"/>
  <c r="I661" i="4"/>
  <c r="I660" i="4"/>
  <c r="I659" i="4"/>
  <c r="I658" i="4"/>
  <c r="I657" i="4"/>
  <c r="I656" i="4"/>
  <c r="I655" i="4"/>
  <c r="I654" i="4"/>
  <c r="I653" i="4"/>
  <c r="I652" i="4"/>
  <c r="I651" i="4"/>
  <c r="I650" i="4"/>
  <c r="I649" i="4"/>
  <c r="I648" i="4"/>
  <c r="I647" i="4"/>
  <c r="I646" i="4"/>
  <c r="I645" i="4"/>
  <c r="I644" i="4"/>
  <c r="I643" i="4"/>
  <c r="I642" i="4"/>
  <c r="I641" i="4"/>
  <c r="I640" i="4"/>
  <c r="I639" i="4"/>
  <c r="I638" i="4"/>
  <c r="I637" i="4"/>
  <c r="I636" i="4"/>
  <c r="I635" i="4"/>
  <c r="I634" i="4"/>
  <c r="I633" i="4"/>
  <c r="I632" i="4"/>
  <c r="I631" i="4"/>
  <c r="I630" i="4"/>
  <c r="I629" i="4"/>
  <c r="I628" i="4"/>
  <c r="I627" i="4"/>
  <c r="I626" i="4"/>
  <c r="I625" i="4"/>
  <c r="I624" i="4"/>
  <c r="I623" i="4"/>
  <c r="I622" i="4"/>
  <c r="I621" i="4"/>
  <c r="I620" i="4"/>
  <c r="I619" i="4"/>
  <c r="I618" i="4"/>
  <c r="I617" i="4"/>
  <c r="I616" i="4"/>
  <c r="I615" i="4"/>
  <c r="I614" i="4"/>
  <c r="I613" i="4"/>
  <c r="I612" i="4"/>
  <c r="I611" i="4"/>
  <c r="I610" i="4"/>
  <c r="I609" i="4"/>
  <c r="I608" i="4"/>
  <c r="I607" i="4"/>
  <c r="I606" i="4"/>
  <c r="I605" i="4"/>
  <c r="I604" i="4"/>
  <c r="I603" i="4"/>
  <c r="I602" i="4"/>
  <c r="I601" i="4"/>
  <c r="I600" i="4"/>
  <c r="I599" i="4"/>
  <c r="I598" i="4"/>
  <c r="I597" i="4"/>
  <c r="I596" i="4"/>
  <c r="I595" i="4"/>
  <c r="I594" i="4"/>
  <c r="I593" i="4"/>
  <c r="I592" i="4"/>
  <c r="I591" i="4"/>
  <c r="H253" i="1"/>
  <c r="H300" i="1"/>
  <c r="K300" i="1"/>
  <c r="L300" i="1"/>
  <c r="H299" i="1"/>
  <c r="K299" i="1"/>
  <c r="L299" i="1"/>
  <c r="H298" i="1"/>
  <c r="K298" i="1"/>
  <c r="L298" i="1"/>
  <c r="H297" i="1"/>
  <c r="K297" i="1"/>
  <c r="L297" i="1"/>
  <c r="H296" i="1"/>
  <c r="K296" i="1"/>
  <c r="L296" i="1"/>
  <c r="H295" i="1"/>
  <c r="K295" i="1"/>
  <c r="L295" i="1"/>
  <c r="H294" i="1"/>
  <c r="K294" i="1"/>
  <c r="L294" i="1"/>
  <c r="H293" i="1"/>
  <c r="K293" i="1"/>
  <c r="L293" i="1"/>
  <c r="H292" i="1"/>
  <c r="K292" i="1"/>
  <c r="L292" i="1"/>
  <c r="H291" i="1"/>
  <c r="K291" i="1"/>
  <c r="L291" i="1"/>
  <c r="H290" i="1"/>
  <c r="K290" i="1"/>
  <c r="L290" i="1"/>
  <c r="H289" i="1"/>
  <c r="K289" i="1"/>
  <c r="L289" i="1"/>
  <c r="H288" i="1"/>
  <c r="K288" i="1"/>
  <c r="L288" i="1"/>
  <c r="H287" i="1"/>
  <c r="K287" i="1"/>
  <c r="L287" i="1"/>
  <c r="H286" i="1"/>
  <c r="K286" i="1"/>
  <c r="L286" i="1"/>
  <c r="H285" i="1"/>
  <c r="K285" i="1"/>
  <c r="L285" i="1"/>
  <c r="H284" i="1"/>
  <c r="K284" i="1"/>
  <c r="L284" i="1"/>
  <c r="H283" i="1"/>
  <c r="K283" i="1"/>
  <c r="L283" i="1"/>
  <c r="H282" i="1"/>
  <c r="K282" i="1"/>
  <c r="L282" i="1"/>
  <c r="H281" i="1"/>
  <c r="K281" i="1"/>
  <c r="L281" i="1"/>
  <c r="H280" i="1"/>
  <c r="K280" i="1"/>
  <c r="L280" i="1"/>
  <c r="H279" i="1"/>
  <c r="K279" i="1"/>
  <c r="L279" i="1"/>
  <c r="H278" i="1"/>
  <c r="K278" i="1"/>
  <c r="L278" i="1"/>
  <c r="H277" i="1"/>
  <c r="K277" i="1"/>
  <c r="L277" i="1"/>
  <c r="H276" i="1"/>
  <c r="K276" i="1"/>
  <c r="L276" i="1"/>
  <c r="H275" i="1"/>
  <c r="H274" i="1"/>
  <c r="K274" i="1"/>
  <c r="L274" i="1"/>
  <c r="H273" i="1"/>
  <c r="K273" i="1"/>
  <c r="L273" i="1"/>
  <c r="H272" i="1"/>
  <c r="K272" i="1"/>
  <c r="L272" i="1"/>
  <c r="H271" i="1"/>
  <c r="K271" i="1"/>
  <c r="L271" i="1"/>
  <c r="H270" i="1"/>
  <c r="K270" i="1"/>
  <c r="L270" i="1"/>
  <c r="H269" i="1"/>
  <c r="K269" i="1"/>
  <c r="L269" i="1"/>
  <c r="H268" i="1"/>
  <c r="K268" i="1"/>
  <c r="L268" i="1"/>
  <c r="H267" i="1"/>
  <c r="K267" i="1"/>
  <c r="L267" i="1"/>
  <c r="H266" i="1"/>
  <c r="K266" i="1"/>
  <c r="L266" i="1"/>
  <c r="H265" i="1"/>
  <c r="K265" i="1"/>
  <c r="L265" i="1"/>
  <c r="H264" i="1"/>
  <c r="H263" i="1"/>
  <c r="H262" i="1"/>
  <c r="H261" i="1"/>
  <c r="K261" i="1"/>
  <c r="L261" i="1"/>
  <c r="H260" i="1"/>
  <c r="H259" i="1"/>
  <c r="H258" i="1"/>
  <c r="K258" i="1"/>
  <c r="L258" i="1"/>
  <c r="H257" i="1"/>
  <c r="K257" i="1"/>
  <c r="L257" i="1"/>
  <c r="H256" i="1"/>
  <c r="K256" i="1"/>
  <c r="L256" i="1"/>
  <c r="H255" i="1"/>
  <c r="K255" i="1"/>
  <c r="L255" i="1"/>
  <c r="H254" i="1"/>
  <c r="K254" i="1"/>
  <c r="L254" i="1"/>
  <c r="H252" i="1"/>
  <c r="H251" i="1"/>
  <c r="K251" i="1"/>
  <c r="L251" i="1"/>
  <c r="H250" i="1"/>
  <c r="K250" i="1"/>
  <c r="L250" i="1"/>
  <c r="H249" i="1"/>
  <c r="K249" i="1"/>
  <c r="L249" i="1"/>
  <c r="H248" i="1"/>
  <c r="K248" i="1"/>
  <c r="L248" i="1"/>
  <c r="H247" i="1"/>
  <c r="K247" i="1"/>
  <c r="L247" i="1"/>
  <c r="H246" i="1"/>
  <c r="K246" i="1"/>
  <c r="L246" i="1"/>
  <c r="H245" i="1"/>
  <c r="K245" i="1"/>
  <c r="H244" i="1"/>
  <c r="L244" i="1"/>
  <c r="H243" i="1"/>
  <c r="K243" i="1"/>
  <c r="L243" i="1"/>
  <c r="H242" i="1"/>
  <c r="H241" i="1"/>
  <c r="K241" i="1"/>
  <c r="L241" i="1"/>
  <c r="H240" i="1"/>
  <c r="K240" i="1"/>
  <c r="L240" i="1"/>
  <c r="H239" i="1"/>
  <c r="K239" i="1"/>
  <c r="L239" i="1"/>
  <c r="H238" i="1"/>
  <c r="K238" i="1"/>
  <c r="L238" i="1"/>
  <c r="H237" i="1"/>
  <c r="K237" i="1"/>
  <c r="L237" i="1"/>
  <c r="H236" i="1"/>
  <c r="K236" i="1"/>
  <c r="L236" i="1"/>
  <c r="H235" i="1"/>
  <c r="K235" i="1"/>
  <c r="L235" i="1"/>
  <c r="H234" i="1"/>
  <c r="K234" i="1"/>
  <c r="L234" i="1"/>
  <c r="H233" i="1"/>
  <c r="K233" i="1"/>
  <c r="L233" i="1"/>
  <c r="H232" i="1"/>
  <c r="K232" i="1"/>
  <c r="L232" i="1"/>
  <c r="H231" i="1"/>
  <c r="K231" i="1"/>
  <c r="L231" i="1"/>
  <c r="H230" i="1"/>
  <c r="K230" i="1"/>
  <c r="L230" i="1"/>
  <c r="H229" i="1"/>
  <c r="K229" i="1"/>
  <c r="L229" i="1"/>
  <c r="H228" i="1"/>
  <c r="K228" i="1"/>
  <c r="L228" i="1"/>
  <c r="H227" i="1"/>
  <c r="K227" i="1"/>
  <c r="L227" i="1"/>
  <c r="H226" i="1"/>
  <c r="K226" i="1"/>
  <c r="L226" i="1"/>
  <c r="H225" i="1"/>
  <c r="K225" i="1"/>
  <c r="L225" i="1"/>
  <c r="H224" i="1"/>
  <c r="K224" i="1"/>
  <c r="L224" i="1"/>
  <c r="H223" i="1"/>
  <c r="K223" i="1"/>
  <c r="L223" i="1"/>
  <c r="H222" i="1"/>
  <c r="K222" i="1"/>
  <c r="L222" i="1"/>
  <c r="H221" i="1"/>
  <c r="K221" i="1"/>
  <c r="L221" i="1"/>
  <c r="H220" i="1"/>
  <c r="K220" i="1"/>
  <c r="L220" i="1"/>
  <c r="H219" i="1"/>
  <c r="K219" i="1"/>
  <c r="L219" i="1"/>
  <c r="H218" i="1"/>
  <c r="K218" i="1"/>
  <c r="L218" i="1"/>
  <c r="H217" i="1"/>
  <c r="K217" i="1"/>
  <c r="L217" i="1"/>
  <c r="H216" i="1"/>
  <c r="K216" i="1"/>
  <c r="L216" i="1"/>
  <c r="H215" i="1"/>
  <c r="K215" i="1"/>
  <c r="L215" i="1"/>
  <c r="H214" i="1"/>
  <c r="K214" i="1"/>
  <c r="L214" i="1"/>
  <c r="H213" i="1"/>
  <c r="K213" i="1"/>
  <c r="L213" i="1"/>
  <c r="H212" i="1"/>
  <c r="K212" i="1"/>
  <c r="L212" i="1"/>
  <c r="H211" i="1"/>
  <c r="K211" i="1"/>
  <c r="L211" i="1"/>
  <c r="H210" i="1"/>
  <c r="K210" i="1"/>
  <c r="L210" i="1"/>
  <c r="H209" i="1"/>
  <c r="K209" i="1"/>
  <c r="L209" i="1"/>
  <c r="H208" i="1"/>
  <c r="K208" i="1"/>
  <c r="L208" i="1"/>
  <c r="H207" i="1"/>
  <c r="K207" i="1"/>
  <c r="L207" i="1"/>
  <c r="H206" i="1"/>
  <c r="K206" i="1"/>
  <c r="L206" i="1"/>
  <c r="H205" i="1"/>
  <c r="K205" i="1"/>
  <c r="L205" i="1"/>
  <c r="H204" i="1"/>
  <c r="K204" i="1"/>
  <c r="L204" i="1"/>
  <c r="H203" i="1"/>
  <c r="K203" i="1"/>
  <c r="L203" i="1"/>
  <c r="H202" i="1"/>
  <c r="K202" i="1"/>
  <c r="L202" i="1"/>
  <c r="H201" i="1"/>
  <c r="K201" i="1"/>
  <c r="L201" i="1"/>
  <c r="H200" i="1"/>
  <c r="K200" i="1"/>
  <c r="L200" i="1"/>
  <c r="K199" i="1"/>
  <c r="L199" i="1"/>
  <c r="H199" i="1"/>
  <c r="H198" i="1"/>
  <c r="K198" i="1"/>
  <c r="L198" i="1"/>
  <c r="H197" i="1"/>
  <c r="K197" i="1"/>
  <c r="L197" i="1"/>
  <c r="H196" i="1"/>
  <c r="K196" i="1"/>
  <c r="L196" i="1"/>
  <c r="H195" i="1"/>
  <c r="K195" i="1"/>
  <c r="L195" i="1"/>
  <c r="H194" i="1"/>
  <c r="K194" i="1"/>
  <c r="L194" i="1"/>
  <c r="H193" i="1"/>
  <c r="K193" i="1"/>
  <c r="L193" i="1"/>
  <c r="H192" i="1"/>
  <c r="K192" i="1"/>
  <c r="L192" i="1"/>
  <c r="H191" i="1"/>
  <c r="K191" i="1"/>
  <c r="L191" i="1"/>
  <c r="H190" i="1"/>
  <c r="K190" i="1"/>
  <c r="L190" i="1"/>
  <c r="H189" i="1"/>
  <c r="K189" i="1"/>
  <c r="L189" i="1"/>
  <c r="H188" i="1"/>
  <c r="K188" i="1"/>
  <c r="L188" i="1"/>
  <c r="H187" i="1"/>
  <c r="K187" i="1"/>
  <c r="L187" i="1"/>
  <c r="H186" i="1"/>
  <c r="K186" i="1"/>
  <c r="L186" i="1"/>
  <c r="H185" i="1"/>
  <c r="K185" i="1"/>
  <c r="L185" i="1"/>
  <c r="H184" i="1"/>
  <c r="K184" i="1"/>
  <c r="L184" i="1"/>
  <c r="H183" i="1"/>
  <c r="K183" i="1"/>
  <c r="L183" i="1"/>
  <c r="H182" i="1"/>
  <c r="K182" i="1"/>
  <c r="L182" i="1"/>
  <c r="H181" i="1"/>
  <c r="K181" i="1"/>
  <c r="L181" i="1"/>
  <c r="H180" i="1"/>
  <c r="K180" i="1"/>
  <c r="L180" i="1"/>
  <c r="H179" i="1"/>
  <c r="K179" i="1"/>
  <c r="L179" i="1"/>
  <c r="H178" i="1"/>
  <c r="K178" i="1"/>
  <c r="L178" i="1"/>
  <c r="H177" i="1"/>
  <c r="K177" i="1"/>
  <c r="L177" i="1"/>
  <c r="H176" i="1"/>
  <c r="K176" i="1"/>
  <c r="L176" i="1"/>
  <c r="H175" i="1"/>
  <c r="K175" i="1"/>
  <c r="L175" i="1"/>
  <c r="H174" i="1"/>
  <c r="K174" i="1"/>
  <c r="L174" i="1"/>
  <c r="H173" i="1"/>
  <c r="K173" i="1"/>
  <c r="L173" i="1"/>
  <c r="H172" i="1"/>
  <c r="K172" i="1"/>
  <c r="L172" i="1"/>
  <c r="H171" i="1"/>
  <c r="K171" i="1"/>
  <c r="L171" i="1"/>
  <c r="H170" i="1"/>
  <c r="K170" i="1"/>
  <c r="L170" i="1"/>
  <c r="H169" i="1"/>
  <c r="K169" i="1"/>
  <c r="L169" i="1"/>
  <c r="H168" i="1"/>
  <c r="K168" i="1"/>
  <c r="L168" i="1"/>
  <c r="H167" i="1"/>
  <c r="K167" i="1"/>
  <c r="L167" i="1"/>
  <c r="H166" i="1"/>
  <c r="K166" i="1"/>
  <c r="L166" i="1"/>
  <c r="H165" i="1"/>
  <c r="K165" i="1"/>
  <c r="L165" i="1"/>
  <c r="H164" i="1"/>
  <c r="K164" i="1"/>
  <c r="L164" i="1"/>
  <c r="H163" i="1"/>
  <c r="K163" i="1"/>
  <c r="L163" i="1"/>
  <c r="H162" i="1"/>
  <c r="K162" i="1"/>
  <c r="L162" i="1"/>
  <c r="H161" i="1"/>
  <c r="K161" i="1"/>
  <c r="L161" i="1"/>
  <c r="H160" i="1"/>
  <c r="K160" i="1"/>
  <c r="L160" i="1"/>
  <c r="H159" i="1"/>
  <c r="K159" i="1"/>
  <c r="L159" i="1"/>
  <c r="H158" i="1"/>
  <c r="K158" i="1"/>
  <c r="L158" i="1"/>
  <c r="H157" i="1"/>
  <c r="K157" i="1"/>
  <c r="L157" i="1"/>
  <c r="H156" i="1"/>
  <c r="K156" i="1"/>
  <c r="L156" i="1"/>
  <c r="H155" i="1"/>
  <c r="K155" i="1"/>
  <c r="L155" i="1"/>
  <c r="H154" i="1"/>
  <c r="K154" i="1"/>
  <c r="L154" i="1"/>
  <c r="H153" i="1"/>
  <c r="K153" i="1"/>
  <c r="L153" i="1"/>
  <c r="H152" i="1"/>
  <c r="K152" i="1"/>
  <c r="L152" i="1"/>
  <c r="H151" i="1"/>
  <c r="K151" i="1"/>
  <c r="L151" i="1"/>
  <c r="H150" i="1"/>
  <c r="K150" i="1"/>
  <c r="L150" i="1"/>
  <c r="H149" i="1"/>
  <c r="K149" i="1"/>
  <c r="L149" i="1"/>
  <c r="H148" i="1"/>
  <c r="K148" i="1"/>
  <c r="L148" i="1"/>
  <c r="H147" i="1"/>
  <c r="K147" i="1"/>
  <c r="L147" i="1"/>
  <c r="H146" i="1"/>
  <c r="K146" i="1"/>
  <c r="L146" i="1"/>
  <c r="H145" i="1"/>
  <c r="K145" i="1"/>
  <c r="L145" i="1"/>
  <c r="H144" i="1"/>
  <c r="K144" i="1"/>
  <c r="L144" i="1"/>
  <c r="H143" i="1"/>
  <c r="K143" i="1"/>
  <c r="L143" i="1"/>
  <c r="H142" i="1"/>
  <c r="K142" i="1"/>
  <c r="L142" i="1"/>
  <c r="H141" i="1"/>
  <c r="K141" i="1"/>
  <c r="L141" i="1"/>
  <c r="H140" i="1"/>
  <c r="K140" i="1"/>
  <c r="L140" i="1"/>
  <c r="H139" i="1"/>
  <c r="K139" i="1"/>
  <c r="L139" i="1"/>
  <c r="H138" i="1"/>
  <c r="K138" i="1"/>
  <c r="L138" i="1"/>
  <c r="H137" i="1"/>
  <c r="K137" i="1"/>
  <c r="L137" i="1"/>
  <c r="H136" i="1"/>
  <c r="K136" i="1"/>
  <c r="L136" i="1"/>
  <c r="H135" i="1"/>
  <c r="K135" i="1"/>
  <c r="L135" i="1"/>
  <c r="H134" i="1"/>
  <c r="K134" i="1"/>
  <c r="L134" i="1"/>
  <c r="H133" i="1"/>
  <c r="K133" i="1"/>
  <c r="L133" i="1"/>
  <c r="H132" i="1"/>
  <c r="K132" i="1"/>
  <c r="L132" i="1"/>
  <c r="H131" i="1"/>
  <c r="K131" i="1"/>
  <c r="L131" i="1"/>
  <c r="H130" i="1"/>
  <c r="K130" i="1"/>
  <c r="L130" i="1"/>
  <c r="H129" i="1"/>
  <c r="K129" i="1"/>
  <c r="L129" i="1"/>
  <c r="H128" i="1"/>
  <c r="K128" i="1"/>
  <c r="L128" i="1"/>
  <c r="H127" i="1"/>
  <c r="K127" i="1"/>
  <c r="L127" i="1"/>
  <c r="H126" i="1"/>
  <c r="K126" i="1"/>
  <c r="L126" i="1"/>
  <c r="H125" i="1"/>
  <c r="K125" i="1"/>
  <c r="L125" i="1"/>
  <c r="H124" i="1"/>
  <c r="K124" i="1"/>
  <c r="L124" i="1"/>
  <c r="H123" i="1"/>
  <c r="K123" i="1"/>
  <c r="L123" i="1"/>
  <c r="H122" i="1"/>
  <c r="K122" i="1"/>
  <c r="L122" i="1"/>
  <c r="H121" i="1"/>
  <c r="K121" i="1"/>
  <c r="L121" i="1"/>
  <c r="H120" i="1"/>
  <c r="K120" i="1"/>
  <c r="L120" i="1"/>
  <c r="H119" i="1"/>
  <c r="K119" i="1"/>
  <c r="L119" i="1"/>
  <c r="H118" i="1"/>
  <c r="K118" i="1"/>
  <c r="L118" i="1"/>
  <c r="H117" i="1"/>
  <c r="K117" i="1"/>
  <c r="L117" i="1"/>
  <c r="H116" i="1"/>
  <c r="K116" i="1"/>
  <c r="L116" i="1"/>
  <c r="H115" i="1"/>
  <c r="K115" i="1"/>
  <c r="L115" i="1"/>
  <c r="H114" i="1"/>
  <c r="K114" i="1"/>
  <c r="L114" i="1"/>
  <c r="H113" i="1"/>
  <c r="K113" i="1"/>
  <c r="L113" i="1"/>
  <c r="H112" i="1"/>
  <c r="K112" i="1"/>
  <c r="L112" i="1"/>
  <c r="H111" i="1"/>
  <c r="K111" i="1"/>
  <c r="L111" i="1"/>
  <c r="H110" i="1"/>
  <c r="K110" i="1"/>
  <c r="L110" i="1"/>
  <c r="H109" i="1"/>
  <c r="K109" i="1"/>
  <c r="L109" i="1"/>
  <c r="H108" i="1"/>
  <c r="K108" i="1"/>
  <c r="L108" i="1"/>
  <c r="H107" i="1"/>
  <c r="K107" i="1"/>
  <c r="L107" i="1"/>
  <c r="H106" i="1"/>
  <c r="K106" i="1"/>
  <c r="L106" i="1"/>
  <c r="H105" i="1"/>
  <c r="K105" i="1"/>
  <c r="L105" i="1"/>
  <c r="H104" i="1"/>
  <c r="K104" i="1"/>
  <c r="L104" i="1"/>
  <c r="H103" i="1"/>
  <c r="K103" i="1"/>
  <c r="L103" i="1"/>
  <c r="H102" i="1"/>
  <c r="K102" i="1"/>
  <c r="L102" i="1"/>
  <c r="H101" i="1"/>
  <c r="K101" i="1"/>
  <c r="L101" i="1"/>
  <c r="H100" i="1"/>
  <c r="K100" i="1"/>
  <c r="L100" i="1"/>
  <c r="H99" i="1"/>
  <c r="K99" i="1"/>
  <c r="L99" i="1"/>
  <c r="H98" i="1"/>
  <c r="K98" i="1"/>
  <c r="L98" i="1"/>
  <c r="H97" i="1"/>
  <c r="K97" i="1"/>
  <c r="L97" i="1"/>
  <c r="H96" i="1"/>
  <c r="K96" i="1"/>
  <c r="L96" i="1"/>
  <c r="H95" i="1"/>
  <c r="K95" i="1"/>
  <c r="L95" i="1"/>
  <c r="H94" i="1"/>
  <c r="K94" i="1"/>
  <c r="L94" i="1"/>
  <c r="H93" i="1"/>
  <c r="K93" i="1"/>
  <c r="L93" i="1"/>
  <c r="H92" i="1"/>
  <c r="K92" i="1"/>
  <c r="L92" i="1"/>
  <c r="H91" i="1"/>
  <c r="K91" i="1"/>
  <c r="L91" i="1"/>
  <c r="H90" i="1"/>
  <c r="K90" i="1"/>
  <c r="L90" i="1"/>
  <c r="H89" i="1"/>
  <c r="K89" i="1"/>
  <c r="L89" i="1"/>
  <c r="H88" i="1"/>
  <c r="K88" i="1"/>
  <c r="L88" i="1"/>
  <c r="H87" i="1"/>
  <c r="K87" i="1"/>
  <c r="L87" i="1"/>
  <c r="H86" i="1"/>
  <c r="K86" i="1"/>
  <c r="L86" i="1"/>
  <c r="H85" i="1"/>
  <c r="K85" i="1"/>
  <c r="L85" i="1"/>
  <c r="H84" i="1"/>
  <c r="K84" i="1"/>
  <c r="L84" i="1"/>
  <c r="H83" i="1"/>
  <c r="K83" i="1"/>
  <c r="L83" i="1"/>
  <c r="H82" i="1"/>
  <c r="K82" i="1"/>
  <c r="L82" i="1"/>
  <c r="H81" i="1"/>
  <c r="K81" i="1"/>
  <c r="L81" i="1"/>
  <c r="H80" i="1"/>
  <c r="K80" i="1"/>
  <c r="L80" i="1"/>
  <c r="H79" i="1"/>
  <c r="K79" i="1"/>
  <c r="L79" i="1"/>
  <c r="H78" i="1"/>
  <c r="K78" i="1"/>
  <c r="L78" i="1"/>
  <c r="H77" i="1"/>
  <c r="K77" i="1"/>
  <c r="L77" i="1"/>
  <c r="H76" i="1"/>
  <c r="K76" i="1"/>
  <c r="L76" i="1"/>
  <c r="H75" i="1"/>
  <c r="K75" i="1"/>
  <c r="L75" i="1"/>
  <c r="H74" i="1"/>
  <c r="K74" i="1"/>
  <c r="L74" i="1"/>
  <c r="H73" i="1"/>
  <c r="K73" i="1"/>
  <c r="L73" i="1"/>
  <c r="H72" i="1"/>
  <c r="K72" i="1"/>
  <c r="H71" i="1"/>
  <c r="K71" i="1"/>
  <c r="L71" i="1"/>
  <c r="H70" i="1"/>
  <c r="K70" i="1"/>
  <c r="L70" i="1"/>
  <c r="H69" i="1"/>
  <c r="K69" i="1"/>
  <c r="L69" i="1"/>
  <c r="H68" i="1"/>
  <c r="K68" i="1"/>
  <c r="L68" i="1"/>
  <c r="H67" i="1"/>
  <c r="K67" i="1"/>
  <c r="L67" i="1"/>
  <c r="H66" i="1"/>
  <c r="K66" i="1"/>
  <c r="L66" i="1"/>
  <c r="H65" i="1"/>
  <c r="K65" i="1"/>
  <c r="L65" i="1"/>
  <c r="H64" i="1"/>
  <c r="K64" i="1"/>
  <c r="L64" i="1"/>
  <c r="H63" i="1"/>
  <c r="K63" i="1"/>
  <c r="L63" i="1"/>
  <c r="H62" i="1"/>
  <c r="K62" i="1"/>
  <c r="L62" i="1"/>
  <c r="H61" i="1"/>
  <c r="K61" i="1"/>
  <c r="L61" i="1"/>
  <c r="H60" i="1"/>
  <c r="K60" i="1"/>
  <c r="L60" i="1"/>
  <c r="H59" i="1"/>
  <c r="K59" i="1"/>
  <c r="L59" i="1"/>
  <c r="H58" i="1"/>
  <c r="K58" i="1"/>
  <c r="L58" i="1"/>
  <c r="H57" i="1"/>
  <c r="K57" i="1"/>
  <c r="L57" i="1"/>
  <c r="H56" i="1"/>
  <c r="K56" i="1"/>
  <c r="L56" i="1"/>
  <c r="H55" i="1"/>
  <c r="K55" i="1"/>
  <c r="L55" i="1"/>
  <c r="H54" i="1"/>
  <c r="K54" i="1"/>
  <c r="L54" i="1"/>
  <c r="H53" i="1"/>
  <c r="K53" i="1"/>
  <c r="L53" i="1"/>
  <c r="H52" i="1"/>
  <c r="K52" i="1"/>
  <c r="L52" i="1"/>
  <c r="H51" i="1"/>
  <c r="K51" i="1"/>
  <c r="L51" i="1"/>
  <c r="H50" i="1"/>
  <c r="K50" i="1"/>
  <c r="L50" i="1"/>
  <c r="H49" i="1"/>
  <c r="K49" i="1"/>
  <c r="L49" i="1"/>
  <c r="H48" i="1"/>
  <c r="K48" i="1"/>
  <c r="L48" i="1"/>
  <c r="H47" i="1"/>
  <c r="K47" i="1"/>
  <c r="L47" i="1"/>
  <c r="H46" i="1"/>
  <c r="K46" i="1"/>
  <c r="L46" i="1"/>
  <c r="H45" i="1"/>
  <c r="K45" i="1"/>
  <c r="L45" i="1"/>
  <c r="H44" i="1"/>
  <c r="K44" i="1"/>
  <c r="L44" i="1"/>
  <c r="H43" i="1"/>
  <c r="K43" i="1"/>
  <c r="L43" i="1"/>
  <c r="H42" i="1"/>
  <c r="K42" i="1"/>
  <c r="L42" i="1"/>
  <c r="H41" i="1"/>
  <c r="K41" i="1"/>
  <c r="L41" i="1"/>
  <c r="H40" i="1"/>
  <c r="K40" i="1"/>
  <c r="L40" i="1"/>
  <c r="H39" i="1"/>
  <c r="K39" i="1"/>
  <c r="L39" i="1"/>
  <c r="H38" i="1"/>
  <c r="K38" i="1"/>
  <c r="L38" i="1"/>
  <c r="H37" i="1"/>
  <c r="K37" i="1"/>
  <c r="L37" i="1"/>
  <c r="K36" i="1"/>
  <c r="L36" i="1"/>
  <c r="H36" i="1"/>
  <c r="K35" i="1"/>
  <c r="L35" i="1"/>
  <c r="H35" i="1"/>
  <c r="H34" i="1"/>
  <c r="K34" i="1"/>
  <c r="L34" i="1"/>
  <c r="H33" i="1"/>
  <c r="K33" i="1"/>
  <c r="L33" i="1"/>
  <c r="H32" i="1"/>
  <c r="K32" i="1"/>
  <c r="L32" i="1"/>
  <c r="H31" i="1"/>
  <c r="K31" i="1"/>
  <c r="L31" i="1"/>
  <c r="H30" i="1"/>
  <c r="K30" i="1"/>
  <c r="L30" i="1"/>
  <c r="H29" i="1"/>
  <c r="K29" i="1"/>
  <c r="L29" i="1"/>
  <c r="H28" i="1"/>
  <c r="K28" i="1"/>
  <c r="L28" i="1"/>
  <c r="H27" i="1"/>
  <c r="K27" i="1"/>
  <c r="L27" i="1"/>
  <c r="H26" i="1"/>
  <c r="K26" i="1"/>
  <c r="L26" i="1"/>
  <c r="H25" i="1"/>
  <c r="K25" i="1"/>
  <c r="L25" i="1"/>
  <c r="H24" i="1"/>
  <c r="K24" i="1"/>
  <c r="L24" i="1"/>
  <c r="H23" i="1"/>
  <c r="K23" i="1"/>
  <c r="L23" i="1"/>
  <c r="H22" i="1"/>
  <c r="K22" i="1"/>
  <c r="L22" i="1"/>
  <c r="H21" i="1"/>
  <c r="K21" i="1"/>
  <c r="L21" i="1"/>
  <c r="H20" i="1"/>
  <c r="K20" i="1"/>
  <c r="L20" i="1"/>
  <c r="H19" i="1"/>
  <c r="K19" i="1"/>
  <c r="L19" i="1"/>
  <c r="H18" i="1"/>
  <c r="K18" i="1"/>
  <c r="L18" i="1"/>
  <c r="H17" i="1"/>
  <c r="K17" i="1"/>
  <c r="L17" i="1"/>
  <c r="H16" i="1"/>
  <c r="K16" i="1"/>
  <c r="L16" i="1"/>
  <c r="H15" i="1"/>
  <c r="K15" i="1"/>
  <c r="L15" i="1"/>
  <c r="H14" i="1"/>
  <c r="K14" i="1"/>
  <c r="L14" i="1"/>
  <c r="H13" i="1"/>
  <c r="K13" i="1"/>
  <c r="L13" i="1"/>
  <c r="H12" i="1"/>
  <c r="K12" i="1"/>
  <c r="L12" i="1"/>
  <c r="H11" i="1"/>
  <c r="K11" i="1"/>
  <c r="L11" i="1"/>
  <c r="H10" i="1"/>
  <c r="K10" i="1"/>
  <c r="L10" i="1"/>
  <c r="H9" i="1"/>
  <c r="K9" i="1"/>
  <c r="L9" i="1"/>
  <c r="H8" i="1"/>
  <c r="K8" i="1"/>
  <c r="L8" i="1"/>
  <c r="H7" i="1"/>
  <c r="K7" i="1"/>
  <c r="L7" i="1"/>
  <c r="H6" i="1"/>
  <c r="K6" i="1"/>
  <c r="L6" i="1"/>
  <c r="H5" i="1"/>
  <c r="K5" i="1"/>
  <c r="L5" i="1"/>
  <c r="H4" i="1"/>
  <c r="K4" i="1"/>
  <c r="L4" i="1"/>
  <c r="H3" i="1"/>
  <c r="K3" i="1"/>
  <c r="L3" i="1"/>
  <c r="H2" i="1"/>
  <c r="K2" i="1"/>
  <c r="L2" i="1"/>
  <c r="K275" i="1"/>
  <c r="L275" i="1"/>
  <c r="K263" i="1"/>
  <c r="L263" i="1"/>
  <c r="K253" i="1"/>
  <c r="L253" i="1"/>
  <c r="K252" i="1"/>
  <c r="L252" i="1"/>
  <c r="K244" i="1"/>
  <c r="K242" i="1"/>
  <c r="L242" i="1"/>
  <c r="L72" i="1"/>
  <c r="K704" i="2"/>
  <c r="O590" i="4"/>
  <c r="K705" i="2"/>
  <c r="O589" i="4"/>
  <c r="K706" i="2"/>
  <c r="O588" i="4"/>
  <c r="K707" i="2"/>
  <c r="O587" i="4"/>
  <c r="K708" i="2"/>
  <c r="O586" i="4"/>
  <c r="K709" i="2"/>
  <c r="O585" i="4"/>
  <c r="K710" i="2"/>
  <c r="O584" i="4"/>
  <c r="K711" i="2"/>
  <c r="O583" i="4"/>
  <c r="K712" i="2"/>
  <c r="O582" i="4"/>
  <c r="K713" i="2"/>
  <c r="O581" i="4"/>
  <c r="K714" i="2"/>
  <c r="O580" i="4"/>
  <c r="K715" i="2"/>
  <c r="O579" i="4"/>
  <c r="K840" i="2"/>
  <c r="O578" i="4"/>
  <c r="K841" i="2"/>
  <c r="O577" i="4"/>
  <c r="K842" i="2"/>
  <c r="O576" i="4"/>
  <c r="K256" i="2"/>
  <c r="O575" i="4"/>
  <c r="K257" i="2"/>
  <c r="O574" i="4"/>
  <c r="K258" i="2"/>
  <c r="O573" i="4"/>
  <c r="K259" i="2"/>
  <c r="O572" i="4"/>
  <c r="K260" i="2"/>
  <c r="O571" i="4"/>
  <c r="K261" i="2"/>
  <c r="O570" i="4"/>
  <c r="K262" i="2"/>
  <c r="O569" i="4"/>
  <c r="K263" i="2"/>
  <c r="O568" i="4"/>
  <c r="K264" i="2"/>
  <c r="O567" i="4"/>
  <c r="K265" i="2"/>
  <c r="O566" i="4"/>
  <c r="K266" i="2"/>
  <c r="O565" i="4"/>
  <c r="K267" i="2"/>
  <c r="O564" i="4"/>
  <c r="K268" i="2"/>
  <c r="O563" i="4"/>
  <c r="K269" i="2"/>
  <c r="O562" i="4"/>
  <c r="K270" i="2"/>
  <c r="O561" i="4"/>
  <c r="K271" i="2"/>
  <c r="O560" i="4"/>
  <c r="K272" i="2"/>
  <c r="O559" i="4"/>
  <c r="K273" i="2"/>
  <c r="O558" i="4"/>
  <c r="K280" i="2"/>
  <c r="O557" i="4"/>
  <c r="K281" i="2"/>
  <c r="O556" i="4"/>
  <c r="K282" i="2"/>
  <c r="O555" i="4"/>
  <c r="K31" i="2"/>
  <c r="O554" i="4"/>
  <c r="K32" i="2"/>
  <c r="O553" i="4"/>
  <c r="K33" i="2"/>
  <c r="O552" i="4"/>
  <c r="K34" i="2"/>
  <c r="O551" i="4"/>
  <c r="K35" i="2"/>
  <c r="O550" i="4"/>
  <c r="K36" i="2"/>
  <c r="O549" i="4"/>
  <c r="K37" i="2"/>
  <c r="O548" i="4"/>
  <c r="K38" i="2"/>
  <c r="O547" i="4"/>
  <c r="K39" i="2"/>
  <c r="O546" i="4"/>
  <c r="K40" i="2"/>
  <c r="O545" i="4"/>
  <c r="K41" i="2"/>
  <c r="O544" i="4"/>
  <c r="K42" i="2"/>
  <c r="O543" i="4"/>
  <c r="K43" i="2"/>
  <c r="O542" i="4"/>
  <c r="K44" i="2"/>
  <c r="O541" i="4"/>
  <c r="K45" i="2"/>
  <c r="O540" i="4"/>
  <c r="K46" i="2"/>
  <c r="O539" i="4"/>
  <c r="K734" i="2"/>
  <c r="O538" i="4"/>
  <c r="K735" i="2"/>
  <c r="O537" i="4"/>
  <c r="K736" i="2"/>
  <c r="O536" i="4"/>
  <c r="K737" i="2"/>
  <c r="O535" i="4"/>
  <c r="K738" i="2"/>
  <c r="O534" i="4"/>
  <c r="K739" i="2"/>
  <c r="O533" i="4"/>
  <c r="K740" i="2"/>
  <c r="O532" i="4"/>
  <c r="K741" i="2"/>
  <c r="O531" i="4"/>
  <c r="K742" i="2"/>
  <c r="O530" i="4"/>
  <c r="K743" i="2"/>
  <c r="O529" i="4"/>
  <c r="K744" i="2"/>
  <c r="O528" i="4"/>
  <c r="K745" i="2"/>
  <c r="O527" i="4"/>
  <c r="K192" i="2"/>
  <c r="O526" i="4"/>
  <c r="K193" i="2"/>
  <c r="O525" i="4"/>
  <c r="K194" i="2"/>
  <c r="O524" i="4"/>
  <c r="K195" i="2"/>
  <c r="O523" i="4"/>
  <c r="K196" i="2"/>
  <c r="O522" i="4"/>
  <c r="K197" i="2"/>
  <c r="O521" i="4"/>
  <c r="K198" i="2"/>
  <c r="O520" i="4"/>
  <c r="K199" i="2"/>
  <c r="O519" i="4"/>
  <c r="K200" i="2"/>
  <c r="O518" i="4"/>
  <c r="K201" i="2"/>
  <c r="O517" i="4"/>
  <c r="K202" i="2"/>
  <c r="O516" i="4"/>
  <c r="K203" i="2"/>
  <c r="O515" i="4"/>
  <c r="K204" i="2"/>
  <c r="O514" i="4"/>
  <c r="K205" i="2"/>
  <c r="O513" i="4"/>
  <c r="K206" i="2"/>
  <c r="O512" i="4"/>
  <c r="K207" i="2"/>
  <c r="O511" i="4"/>
  <c r="K208" i="2"/>
  <c r="O510" i="4"/>
  <c r="K676" i="2"/>
  <c r="O509" i="4"/>
  <c r="K677" i="2"/>
  <c r="O508" i="4"/>
  <c r="K678" i="2"/>
  <c r="O507" i="4"/>
  <c r="K679" i="2"/>
  <c r="O506" i="4"/>
  <c r="K680" i="2"/>
  <c r="O505" i="4"/>
  <c r="K681" i="2"/>
  <c r="O504" i="4"/>
  <c r="K682" i="2"/>
  <c r="O503" i="4"/>
  <c r="K683" i="2"/>
  <c r="O502" i="4"/>
  <c r="K326" i="2"/>
  <c r="O501" i="4"/>
  <c r="K327" i="2"/>
  <c r="O500" i="4"/>
  <c r="K328" i="2"/>
  <c r="O499" i="4"/>
  <c r="K329" i="2"/>
  <c r="O498" i="4"/>
  <c r="K330" i="2"/>
  <c r="O497" i="4"/>
  <c r="K331" i="2"/>
  <c r="O496" i="4"/>
  <c r="K332" i="2"/>
  <c r="O495" i="4"/>
  <c r="K333" i="2"/>
  <c r="O494" i="4"/>
  <c r="K629" i="2"/>
  <c r="O493" i="4"/>
  <c r="K630" i="2"/>
  <c r="O492" i="4"/>
  <c r="K631" i="2"/>
  <c r="O491" i="4"/>
  <c r="K632" i="2"/>
  <c r="O490" i="4"/>
  <c r="K633" i="2"/>
  <c r="O489" i="4"/>
  <c r="K634" i="2"/>
  <c r="O488" i="4"/>
  <c r="K635" i="2"/>
  <c r="O487" i="4"/>
  <c r="K636" i="2"/>
  <c r="O486" i="4"/>
  <c r="K637" i="2"/>
  <c r="O485" i="4"/>
  <c r="K638" i="2"/>
  <c r="O484" i="4"/>
  <c r="K639" i="2"/>
  <c r="O483" i="4"/>
  <c r="K640" i="2"/>
  <c r="O482" i="4"/>
  <c r="K641" i="2"/>
  <c r="O481" i="4"/>
  <c r="K460" i="2"/>
  <c r="O478" i="4"/>
  <c r="K461" i="2"/>
  <c r="O477" i="4"/>
  <c r="K462" i="2"/>
  <c r="O476" i="4"/>
  <c r="K463" i="2"/>
  <c r="O475" i="4"/>
  <c r="K464" i="2"/>
  <c r="O474" i="4"/>
  <c r="K465" i="2"/>
  <c r="O473" i="4"/>
  <c r="K466" i="2"/>
  <c r="O472" i="4"/>
  <c r="K467" i="2"/>
  <c r="O471" i="4"/>
  <c r="K468" i="2"/>
  <c r="O470" i="4"/>
  <c r="K469" i="2"/>
  <c r="O469" i="4"/>
  <c r="K470" i="2"/>
  <c r="O468" i="4"/>
  <c r="K471" i="2"/>
  <c r="O467" i="4"/>
  <c r="K472" i="2"/>
  <c r="O466" i="4"/>
  <c r="K473" i="2"/>
  <c r="O465" i="4"/>
  <c r="K474" i="2"/>
  <c r="O464" i="4"/>
  <c r="K475" i="2"/>
  <c r="O463" i="4"/>
  <c r="K476" i="2"/>
  <c r="O462" i="4"/>
  <c r="K477" i="2"/>
  <c r="O461" i="4"/>
  <c r="K478" i="2"/>
  <c r="O460" i="4"/>
  <c r="K479" i="2"/>
  <c r="O459" i="4"/>
  <c r="K480" i="2"/>
  <c r="O458" i="4"/>
  <c r="K481" i="2"/>
  <c r="O457" i="4"/>
  <c r="K482" i="2"/>
  <c r="O456" i="4"/>
  <c r="K483" i="2"/>
  <c r="O455" i="4"/>
  <c r="K484" i="2"/>
  <c r="O454" i="4"/>
  <c r="K234" i="2"/>
  <c r="O453" i="4"/>
  <c r="K235" i="2"/>
  <c r="O452" i="4"/>
  <c r="K236" i="2"/>
  <c r="O451" i="4"/>
  <c r="K237" i="2"/>
  <c r="O450" i="4"/>
  <c r="K238" i="2"/>
  <c r="O449" i="4"/>
  <c r="K239" i="2"/>
  <c r="O448" i="4"/>
  <c r="K240" i="2"/>
  <c r="O447" i="4"/>
  <c r="K241" i="2"/>
  <c r="O446" i="4"/>
  <c r="K242" i="2"/>
  <c r="O445" i="4"/>
  <c r="K243" i="2"/>
  <c r="O444" i="4"/>
  <c r="K244" i="2"/>
  <c r="O443" i="4"/>
  <c r="K245" i="2"/>
  <c r="O442" i="4"/>
  <c r="K246" i="2"/>
  <c r="O441" i="4"/>
  <c r="K247" i="2"/>
  <c r="O440" i="4"/>
  <c r="K249" i="2"/>
  <c r="O439" i="4"/>
  <c r="K218" i="2"/>
  <c r="O438" i="4"/>
  <c r="K447" i="2"/>
  <c r="O437" i="4"/>
  <c r="K448" i="2"/>
  <c r="O436" i="4"/>
  <c r="K449" i="2"/>
  <c r="O435" i="4"/>
  <c r="K657" i="2"/>
  <c r="O432" i="4"/>
  <c r="K658" i="2"/>
  <c r="O431" i="4"/>
  <c r="O430" i="4"/>
  <c r="O429" i="4"/>
  <c r="O428" i="4"/>
  <c r="K129" i="2"/>
  <c r="O427" i="4"/>
  <c r="K130" i="2"/>
  <c r="O426" i="4"/>
  <c r="K131" i="2"/>
  <c r="O425" i="4"/>
  <c r="K132" i="2"/>
  <c r="O424" i="4"/>
  <c r="K133" i="2"/>
  <c r="O423" i="4"/>
  <c r="K134" i="2"/>
  <c r="O422" i="4"/>
  <c r="K135" i="2"/>
  <c r="O421" i="4"/>
  <c r="K136" i="2"/>
  <c r="O420" i="4"/>
  <c r="K137" i="2"/>
  <c r="O419" i="4"/>
  <c r="K138" i="2"/>
  <c r="O418" i="4"/>
  <c r="K139" i="2"/>
  <c r="O417" i="4"/>
  <c r="K140" i="2"/>
  <c r="O416" i="4"/>
  <c r="K141" i="2"/>
  <c r="O415" i="4"/>
  <c r="K142" i="2"/>
  <c r="O414" i="4"/>
  <c r="K143" i="2"/>
  <c r="O413" i="4"/>
  <c r="K144" i="2"/>
  <c r="O412" i="4"/>
  <c r="K145" i="2"/>
  <c r="O411" i="4"/>
  <c r="K146" i="2"/>
  <c r="O410" i="4"/>
  <c r="K52" i="2"/>
  <c r="O409" i="4"/>
  <c r="K53" i="2"/>
  <c r="O408" i="4"/>
  <c r="K54" i="2"/>
  <c r="O407" i="4"/>
  <c r="K55" i="2"/>
  <c r="O406" i="4"/>
  <c r="K56" i="2"/>
  <c r="O405" i="4"/>
  <c r="K57" i="2"/>
  <c r="O404" i="4"/>
  <c r="K58" i="2"/>
  <c r="O403" i="4"/>
  <c r="K59" i="2"/>
  <c r="O402" i="4"/>
  <c r="K60" i="2"/>
  <c r="O401" i="4"/>
  <c r="K61" i="2"/>
  <c r="O400" i="4"/>
  <c r="K62" i="2"/>
  <c r="O399" i="4"/>
  <c r="K64" i="2"/>
  <c r="O397" i="4"/>
  <c r="K65" i="2"/>
  <c r="O396" i="4"/>
  <c r="K66" i="2"/>
  <c r="O395" i="4"/>
  <c r="K67" i="2"/>
  <c r="O394" i="4"/>
  <c r="K68" i="2"/>
  <c r="O393" i="4"/>
  <c r="K69" i="2"/>
  <c r="O392" i="4"/>
  <c r="K70" i="2"/>
  <c r="O391" i="4"/>
  <c r="K71" i="2"/>
  <c r="O390" i="4"/>
  <c r="K72" i="2"/>
  <c r="O389" i="4"/>
  <c r="K73" i="2"/>
  <c r="O388" i="4"/>
  <c r="K74" i="2"/>
  <c r="O387" i="4"/>
  <c r="K75" i="2"/>
  <c r="O386" i="4"/>
  <c r="K577" i="2"/>
  <c r="O385" i="4"/>
  <c r="K578" i="2"/>
  <c r="O384" i="4"/>
  <c r="K579" i="2"/>
  <c r="O383" i="4"/>
  <c r="K580" i="2"/>
  <c r="O382" i="4"/>
  <c r="K581" i="2"/>
  <c r="O381" i="4"/>
  <c r="K582" i="2"/>
  <c r="O380" i="4"/>
  <c r="K583" i="2"/>
  <c r="O379" i="4"/>
  <c r="K584" i="2"/>
  <c r="O378" i="4"/>
  <c r="K585" i="2"/>
  <c r="O377" i="4"/>
  <c r="K586" i="2"/>
  <c r="O376" i="4"/>
  <c r="K587" i="2"/>
  <c r="O375" i="4"/>
  <c r="K588" i="2"/>
  <c r="O374" i="4"/>
  <c r="K589" i="2"/>
  <c r="O373" i="4"/>
  <c r="K590" i="2"/>
  <c r="O372" i="4"/>
  <c r="K591" i="2"/>
  <c r="O371" i="4"/>
  <c r="K592" i="2"/>
  <c r="O370" i="4"/>
  <c r="K593" i="2"/>
  <c r="O369" i="4"/>
  <c r="K594" i="2"/>
  <c r="O368" i="4"/>
  <c r="K595" i="2"/>
  <c r="O367" i="4"/>
  <c r="K596" i="2"/>
  <c r="O366" i="4"/>
  <c r="K597" i="2"/>
  <c r="O365" i="4"/>
  <c r="K598" i="2"/>
  <c r="O364" i="4"/>
  <c r="K599" i="2"/>
  <c r="O363" i="4"/>
  <c r="K600" i="2"/>
  <c r="O362" i="4"/>
  <c r="K601" i="2"/>
  <c r="O361" i="4"/>
  <c r="K602" i="2"/>
  <c r="O360" i="4"/>
  <c r="K603" i="2"/>
  <c r="O359" i="4"/>
  <c r="K698" i="2"/>
  <c r="O358" i="4"/>
  <c r="K697" i="2"/>
  <c r="O357" i="4"/>
  <c r="K696" i="2"/>
  <c r="O356" i="4"/>
  <c r="K695" i="2"/>
  <c r="O355" i="4"/>
  <c r="K694" i="2"/>
  <c r="O354" i="4"/>
  <c r="K693" i="2"/>
  <c r="O353" i="4"/>
  <c r="K692" i="2"/>
  <c r="O352" i="4"/>
  <c r="K691" i="2"/>
  <c r="O351" i="4"/>
  <c r="K690" i="2"/>
  <c r="O350" i="4"/>
  <c r="K689" i="2"/>
  <c r="O349" i="4"/>
  <c r="K688" i="2"/>
  <c r="O348" i="4"/>
  <c r="K687" i="2"/>
  <c r="O347" i="4"/>
  <c r="K836" i="2"/>
  <c r="O346" i="4"/>
  <c r="K835" i="2"/>
  <c r="O345" i="4"/>
  <c r="K834" i="2"/>
  <c r="O344" i="4"/>
  <c r="K310" i="2"/>
  <c r="O343" i="4"/>
  <c r="K309" i="2"/>
  <c r="O342" i="4"/>
  <c r="K308" i="2"/>
  <c r="O341" i="4"/>
  <c r="K307" i="2"/>
  <c r="O340" i="4"/>
  <c r="K306" i="2"/>
  <c r="O339" i="4"/>
  <c r="K305" i="2"/>
  <c r="O338" i="4"/>
  <c r="K304" i="2"/>
  <c r="O337" i="4"/>
  <c r="K303" i="2"/>
  <c r="O336" i="4"/>
  <c r="K302" i="2"/>
  <c r="O335" i="4"/>
  <c r="K301" i="2"/>
  <c r="O334" i="4"/>
  <c r="K300" i="2"/>
  <c r="O333" i="4"/>
  <c r="K299" i="2"/>
  <c r="O332" i="4"/>
  <c r="K298" i="2"/>
  <c r="O331" i="4"/>
  <c r="K297" i="2"/>
  <c r="O330" i="4"/>
  <c r="K296" i="2"/>
  <c r="O329" i="4"/>
  <c r="K295" i="2"/>
  <c r="O328" i="4"/>
  <c r="K294" i="2"/>
  <c r="O327" i="4"/>
  <c r="K293" i="2"/>
  <c r="O326" i="4"/>
  <c r="K292" i="2"/>
  <c r="O325" i="4"/>
  <c r="K291" i="2"/>
  <c r="O324" i="4"/>
  <c r="K290" i="2"/>
  <c r="O323" i="4"/>
  <c r="K289" i="2"/>
  <c r="O322" i="4"/>
  <c r="K288" i="2"/>
  <c r="O321" i="4"/>
  <c r="K287" i="2"/>
  <c r="O320" i="4"/>
  <c r="K286" i="2"/>
  <c r="O319" i="4"/>
  <c r="K285" i="2"/>
  <c r="O318" i="4"/>
  <c r="K284" i="2"/>
  <c r="O317" i="4"/>
  <c r="K30" i="2"/>
  <c r="O316" i="4"/>
  <c r="K22" i="2"/>
  <c r="O315" i="4"/>
  <c r="K21" i="2"/>
  <c r="O314" i="4"/>
  <c r="K20" i="2"/>
  <c r="O313" i="4"/>
  <c r="K19" i="2"/>
  <c r="O312" i="4"/>
  <c r="K18" i="2"/>
  <c r="O311" i="4"/>
  <c r="K17" i="2"/>
  <c r="O310" i="4"/>
  <c r="K16" i="2"/>
  <c r="O309" i="4"/>
  <c r="K15" i="2"/>
  <c r="O308" i="4"/>
  <c r="K14" i="2"/>
  <c r="O307" i="4"/>
  <c r="K13" i="2"/>
  <c r="O306" i="4"/>
  <c r="K12" i="2"/>
  <c r="O305" i="4"/>
  <c r="K11" i="2"/>
  <c r="O304" i="4"/>
  <c r="K10" i="2"/>
  <c r="O303" i="4"/>
  <c r="K9" i="2"/>
  <c r="O302" i="4"/>
  <c r="K8" i="2"/>
  <c r="O301" i="4"/>
  <c r="K7" i="2"/>
  <c r="O300" i="4"/>
  <c r="K6" i="2"/>
  <c r="O299" i="4"/>
  <c r="K772" i="2"/>
  <c r="O298" i="4"/>
  <c r="K771" i="2"/>
  <c r="O297" i="4"/>
  <c r="K785" i="2"/>
  <c r="O296" i="4"/>
  <c r="K784" i="2"/>
  <c r="O295" i="4"/>
  <c r="K822" i="2"/>
  <c r="O294" i="4"/>
  <c r="K821" i="2"/>
  <c r="O293" i="4"/>
  <c r="K770" i="2"/>
  <c r="O292" i="4"/>
  <c r="K769" i="2"/>
  <c r="O291" i="4"/>
  <c r="K768" i="2"/>
  <c r="O290" i="4"/>
  <c r="K767" i="2"/>
  <c r="O289" i="4"/>
  <c r="K766" i="2"/>
  <c r="O288" i="4"/>
  <c r="K765" i="2"/>
  <c r="O287" i="4"/>
  <c r="K764" i="2"/>
  <c r="O286" i="4"/>
  <c r="K763" i="2"/>
  <c r="O285" i="4"/>
  <c r="K762" i="2"/>
  <c r="O284" i="4"/>
  <c r="K761" i="2"/>
  <c r="O283" i="4"/>
  <c r="K760" i="2"/>
  <c r="O282" i="4"/>
  <c r="K759" i="2"/>
  <c r="O281" i="4"/>
  <c r="K758" i="2"/>
  <c r="O280" i="4"/>
  <c r="K757" i="2"/>
  <c r="O279" i="4"/>
  <c r="K749" i="2"/>
  <c r="O278" i="4"/>
  <c r="K748" i="2"/>
  <c r="O277" i="4"/>
  <c r="K747" i="2"/>
  <c r="O276" i="4"/>
  <c r="K746" i="2"/>
  <c r="O275" i="4"/>
  <c r="K191" i="2"/>
  <c r="O274" i="4"/>
  <c r="K190" i="2"/>
  <c r="O273" i="4"/>
  <c r="K189" i="2"/>
  <c r="O272" i="4"/>
  <c r="K188" i="2"/>
  <c r="O271" i="4"/>
  <c r="K187" i="2"/>
  <c r="O270" i="4"/>
  <c r="K186" i="2"/>
  <c r="O269" i="4"/>
  <c r="K184" i="2"/>
  <c r="O268" i="4"/>
  <c r="K183" i="2"/>
  <c r="O267" i="4"/>
  <c r="K182" i="2"/>
  <c r="O266" i="4"/>
  <c r="K181" i="2"/>
  <c r="O265" i="4"/>
  <c r="K180" i="2"/>
  <c r="O264" i="4"/>
  <c r="K179" i="2"/>
  <c r="O263" i="4"/>
  <c r="K178" i="2"/>
  <c r="O262" i="4"/>
  <c r="K177" i="2"/>
  <c r="O261" i="4"/>
  <c r="K176" i="2"/>
  <c r="O260" i="4"/>
  <c r="K175" i="2"/>
  <c r="O259" i="4"/>
  <c r="K174" i="2"/>
  <c r="O258" i="4"/>
  <c r="K173" i="2"/>
  <c r="O257" i="4"/>
  <c r="K172" i="2"/>
  <c r="O256" i="4"/>
  <c r="K171" i="2"/>
  <c r="O255" i="4"/>
  <c r="K170" i="2"/>
  <c r="O254" i="4"/>
  <c r="K169" i="2"/>
  <c r="O253" i="4"/>
  <c r="K168" i="2"/>
  <c r="O252" i="4"/>
  <c r="K167" i="2"/>
  <c r="O251" i="4"/>
  <c r="K166" i="2"/>
  <c r="O250" i="4"/>
  <c r="K165" i="2"/>
  <c r="O249" i="4"/>
  <c r="K164" i="2"/>
  <c r="O248" i="4"/>
  <c r="K163" i="2"/>
  <c r="O247" i="4"/>
  <c r="K162" i="2"/>
  <c r="O246" i="4"/>
  <c r="K161" i="2"/>
  <c r="O245" i="4"/>
  <c r="K160" i="2"/>
  <c r="O244" i="4"/>
  <c r="K210" i="2"/>
  <c r="O243" i="4"/>
  <c r="K209" i="2"/>
  <c r="O242" i="4"/>
  <c r="K675" i="2"/>
  <c r="O241" i="4"/>
  <c r="K674" i="2"/>
  <c r="O240" i="4"/>
  <c r="K728" i="2"/>
  <c r="O239" i="4"/>
  <c r="K727" i="2"/>
  <c r="O238" i="4"/>
  <c r="K726" i="2"/>
  <c r="O237" i="4"/>
  <c r="K725" i="2"/>
  <c r="O236" i="4"/>
  <c r="K724" i="2"/>
  <c r="O235" i="4"/>
  <c r="K723" i="2"/>
  <c r="O234" i="4"/>
  <c r="K722" i="2"/>
  <c r="O233" i="4"/>
  <c r="K721" i="2"/>
  <c r="O232" i="4"/>
  <c r="K720" i="2"/>
  <c r="O231" i="4"/>
  <c r="K719" i="2"/>
  <c r="O230" i="4"/>
  <c r="K325" i="2"/>
  <c r="O229" i="4"/>
  <c r="K324" i="2"/>
  <c r="O228" i="4"/>
  <c r="K323" i="2"/>
  <c r="O227" i="4"/>
  <c r="K322" i="2"/>
  <c r="O226" i="4"/>
  <c r="K321" i="2"/>
  <c r="O225" i="4"/>
  <c r="K320" i="2"/>
  <c r="O224" i="4"/>
  <c r="K319" i="2"/>
  <c r="O223" i="4"/>
  <c r="K318" i="2"/>
  <c r="O222" i="4"/>
  <c r="K317" i="2"/>
  <c r="O221" i="4"/>
  <c r="K316" i="2"/>
  <c r="O220" i="4"/>
  <c r="K315" i="2"/>
  <c r="O219" i="4"/>
  <c r="K373" i="2"/>
  <c r="O218" i="4"/>
  <c r="K372" i="2"/>
  <c r="O217" i="4"/>
  <c r="K371" i="2"/>
  <c r="O216" i="4"/>
  <c r="K370" i="2"/>
  <c r="O215" i="4"/>
  <c r="K369" i="2"/>
  <c r="O214" i="4"/>
  <c r="K368" i="2"/>
  <c r="O213" i="4"/>
  <c r="K367" i="2"/>
  <c r="O212" i="4"/>
  <c r="K366" i="2"/>
  <c r="O211" i="4"/>
  <c r="K365" i="2"/>
  <c r="O210" i="4"/>
  <c r="K364" i="2"/>
  <c r="O209" i="4"/>
  <c r="K363" i="2"/>
  <c r="O208" i="4"/>
  <c r="K362" i="2"/>
  <c r="O207" i="4"/>
  <c r="K361" i="2"/>
  <c r="O206" i="4"/>
  <c r="K360" i="2"/>
  <c r="O205" i="4"/>
  <c r="K359" i="2"/>
  <c r="O204" i="4"/>
  <c r="K358" i="2"/>
  <c r="O203" i="4"/>
  <c r="K357" i="2"/>
  <c r="O202" i="4"/>
  <c r="K356" i="2"/>
  <c r="O201" i="4"/>
  <c r="K355" i="2"/>
  <c r="O200" i="4"/>
  <c r="K354" i="2"/>
  <c r="O199" i="4"/>
  <c r="K353" i="2"/>
  <c r="O198" i="4"/>
  <c r="K352" i="2"/>
  <c r="O197" i="4"/>
  <c r="K351" i="2"/>
  <c r="O196" i="4"/>
  <c r="K350" i="2"/>
  <c r="O195" i="4"/>
  <c r="K349" i="2"/>
  <c r="O194" i="4"/>
  <c r="K416" i="2"/>
  <c r="O193" i="4"/>
  <c r="K415" i="2"/>
  <c r="O192" i="4"/>
  <c r="K414" i="2"/>
  <c r="O191" i="4"/>
  <c r="K408" i="2"/>
  <c r="O190" i="4"/>
  <c r="K407" i="2"/>
  <c r="O189" i="4"/>
  <c r="K406" i="2"/>
  <c r="O188" i="4"/>
  <c r="K339" i="2"/>
  <c r="O187" i="4"/>
  <c r="K338" i="2"/>
  <c r="O186" i="4"/>
  <c r="K337" i="2"/>
  <c r="O185" i="4"/>
  <c r="K336" i="2"/>
  <c r="O184" i="4"/>
  <c r="K335" i="2"/>
  <c r="O183" i="4"/>
  <c r="K334" i="2"/>
  <c r="O182" i="4"/>
  <c r="K625" i="2"/>
  <c r="O181" i="4"/>
  <c r="K624" i="2"/>
  <c r="O180" i="4"/>
  <c r="K623" i="2"/>
  <c r="O179" i="4"/>
  <c r="K622" i="2"/>
  <c r="O178" i="4"/>
  <c r="K621" i="2"/>
  <c r="O177" i="4"/>
  <c r="K620" i="2"/>
  <c r="O176" i="4"/>
  <c r="K619" i="2"/>
  <c r="O175" i="4"/>
  <c r="K618" i="2"/>
  <c r="O174" i="4"/>
  <c r="K617" i="2"/>
  <c r="O173" i="4"/>
  <c r="K616" i="2"/>
  <c r="O172" i="4"/>
  <c r="K615" i="2"/>
  <c r="O171" i="4"/>
  <c r="K614" i="2"/>
  <c r="O170" i="4"/>
  <c r="K613" i="2"/>
  <c r="O169" i="4"/>
  <c r="K612" i="2"/>
  <c r="O168" i="4"/>
  <c r="K611" i="2"/>
  <c r="O167" i="4"/>
  <c r="K610" i="2"/>
  <c r="O166" i="4"/>
  <c r="K609" i="2"/>
  <c r="O165" i="4"/>
  <c r="K645" i="2"/>
  <c r="O164" i="4"/>
  <c r="K644" i="2"/>
  <c r="O163" i="4"/>
  <c r="K643" i="2"/>
  <c r="O162" i="4"/>
  <c r="K642" i="2"/>
  <c r="O161" i="4"/>
  <c r="K532" i="2"/>
  <c r="O160" i="4"/>
  <c r="K531" i="2"/>
  <c r="O159" i="4"/>
  <c r="K530" i="2"/>
  <c r="O158" i="4"/>
  <c r="K529" i="2"/>
  <c r="O157" i="4"/>
  <c r="K528" i="2"/>
  <c r="O156" i="4"/>
  <c r="K527" i="2"/>
  <c r="O155" i="4"/>
  <c r="K526" i="2"/>
  <c r="O154" i="4"/>
  <c r="K525" i="2"/>
  <c r="O153" i="4"/>
  <c r="K524" i="2"/>
  <c r="O152" i="4"/>
  <c r="K523" i="2"/>
  <c r="O151" i="4"/>
  <c r="K522" i="2"/>
  <c r="O150" i="4"/>
  <c r="K521" i="2"/>
  <c r="O149" i="4"/>
  <c r="K520" i="2"/>
  <c r="O148" i="4"/>
  <c r="K519" i="2"/>
  <c r="O147" i="4"/>
  <c r="K518" i="2"/>
  <c r="O146" i="4"/>
  <c r="K517" i="2"/>
  <c r="O145" i="4"/>
  <c r="K516" i="2"/>
  <c r="O144" i="4"/>
  <c r="K515" i="2"/>
  <c r="O143" i="4"/>
  <c r="K514" i="2"/>
  <c r="O142" i="4"/>
  <c r="K513" i="2"/>
  <c r="O141" i="4"/>
  <c r="K512" i="2"/>
  <c r="O140" i="4"/>
  <c r="K511" i="2"/>
  <c r="O139" i="4"/>
  <c r="K510" i="2"/>
  <c r="O138" i="4"/>
  <c r="K509" i="2"/>
  <c r="O137" i="4"/>
  <c r="K508" i="2"/>
  <c r="O136" i="4"/>
  <c r="K507" i="2"/>
  <c r="O135" i="4"/>
  <c r="K506" i="2"/>
  <c r="O134" i="4"/>
  <c r="K505" i="2"/>
  <c r="O133" i="4"/>
  <c r="K487" i="2"/>
  <c r="O132" i="4"/>
  <c r="K486" i="2"/>
  <c r="O131" i="4"/>
  <c r="K485" i="2"/>
  <c r="O130" i="4"/>
  <c r="K279" i="2"/>
  <c r="O129" i="4"/>
  <c r="K278" i="2"/>
  <c r="O128" i="4"/>
  <c r="K277" i="2"/>
  <c r="O127" i="4"/>
  <c r="K276" i="2"/>
  <c r="O126" i="4"/>
  <c r="K275" i="2"/>
  <c r="O125" i="4"/>
  <c r="K274" i="2"/>
  <c r="O124" i="4"/>
  <c r="K232" i="2"/>
  <c r="O123" i="4"/>
  <c r="K231" i="2"/>
  <c r="O122" i="4"/>
  <c r="K230" i="2"/>
  <c r="O121" i="4"/>
  <c r="K229" i="2"/>
  <c r="O120" i="4"/>
  <c r="K228" i="2"/>
  <c r="O119" i="4"/>
  <c r="K227" i="2"/>
  <c r="O118" i="4"/>
  <c r="K226" i="2"/>
  <c r="O117" i="4"/>
  <c r="K225" i="2"/>
  <c r="O116" i="4"/>
  <c r="K224" i="2"/>
  <c r="O115" i="4"/>
  <c r="K223" i="2"/>
  <c r="O114" i="4"/>
  <c r="K222" i="2"/>
  <c r="O113" i="4"/>
  <c r="K221" i="2"/>
  <c r="O112" i="4"/>
  <c r="K220" i="2"/>
  <c r="O111" i="4"/>
  <c r="K219" i="2"/>
  <c r="O110" i="4"/>
  <c r="K217" i="2"/>
  <c r="O109" i="4"/>
  <c r="K216" i="2"/>
  <c r="O108" i="4"/>
  <c r="K250" i="2"/>
  <c r="O107" i="4"/>
  <c r="K248" i="2"/>
  <c r="O106" i="4"/>
  <c r="K457" i="2"/>
  <c r="O105" i="4"/>
  <c r="K456" i="2"/>
  <c r="O104" i="4"/>
  <c r="K455" i="2"/>
  <c r="O103" i="4"/>
  <c r="K454" i="2"/>
  <c r="O102" i="4"/>
  <c r="K453" i="2"/>
  <c r="O101" i="4"/>
  <c r="K451" i="2"/>
  <c r="O100" i="4"/>
  <c r="K656" i="2"/>
  <c r="O99" i="4"/>
  <c r="K655" i="2"/>
  <c r="O98" i="4"/>
  <c r="K654" i="2"/>
  <c r="O97" i="4"/>
  <c r="K653" i="2"/>
  <c r="O96" i="4"/>
  <c r="K652" i="2"/>
  <c r="O95" i="4"/>
  <c r="K651" i="2"/>
  <c r="O94" i="4"/>
  <c r="K650" i="2"/>
  <c r="O93" i="4"/>
  <c r="K670" i="2"/>
  <c r="O92" i="4"/>
  <c r="K669" i="2"/>
  <c r="O91" i="4"/>
  <c r="K668" i="2"/>
  <c r="O90" i="4"/>
  <c r="K667" i="2"/>
  <c r="O89" i="4"/>
  <c r="K666" i="2"/>
  <c r="O88" i="4"/>
  <c r="K665" i="2"/>
  <c r="O87" i="4"/>
  <c r="K664" i="2"/>
  <c r="O86" i="4"/>
  <c r="K663" i="2"/>
  <c r="O85" i="4"/>
  <c r="K662" i="2"/>
  <c r="O84" i="4"/>
  <c r="O83" i="4"/>
  <c r="O82" i="4"/>
  <c r="O81" i="4"/>
  <c r="K128" i="2"/>
  <c r="O80" i="4"/>
  <c r="K124" i="2"/>
  <c r="O79" i="4"/>
  <c r="K123" i="2"/>
  <c r="O78" i="4"/>
  <c r="K122" i="2"/>
  <c r="O77" i="4"/>
  <c r="K121" i="2"/>
  <c r="O76" i="4"/>
  <c r="K120" i="2"/>
  <c r="O75" i="4"/>
  <c r="K119" i="2"/>
  <c r="O74" i="4"/>
  <c r="K118" i="2"/>
  <c r="O73" i="4"/>
  <c r="K117" i="2"/>
  <c r="O72" i="4"/>
  <c r="K116" i="2"/>
  <c r="O71" i="4"/>
  <c r="K115" i="2"/>
  <c r="O70" i="4"/>
  <c r="K114" i="2"/>
  <c r="O69" i="4"/>
  <c r="K113" i="2"/>
  <c r="O68" i="4"/>
  <c r="K112" i="2"/>
  <c r="O67" i="4"/>
  <c r="K111" i="2"/>
  <c r="O66" i="4"/>
  <c r="K110" i="2"/>
  <c r="O65" i="4"/>
  <c r="K109" i="2"/>
  <c r="O64" i="4"/>
  <c r="K108" i="2"/>
  <c r="O63" i="4"/>
  <c r="K107" i="2"/>
  <c r="O62" i="4"/>
  <c r="K106" i="2"/>
  <c r="O61" i="4"/>
  <c r="K105" i="2"/>
  <c r="O60" i="4"/>
  <c r="K147" i="2"/>
  <c r="O59" i="4"/>
  <c r="K100" i="2"/>
  <c r="O58" i="4"/>
  <c r="K99" i="2"/>
  <c r="O57" i="4"/>
  <c r="K98" i="2"/>
  <c r="O56" i="4"/>
  <c r="K97" i="2"/>
  <c r="O55" i="4"/>
  <c r="K96" i="2"/>
  <c r="O54" i="4"/>
  <c r="K95" i="2"/>
  <c r="O53" i="4"/>
  <c r="K94" i="2"/>
  <c r="O52" i="4"/>
  <c r="K93" i="2"/>
  <c r="O51" i="4"/>
  <c r="K92" i="2"/>
  <c r="O50" i="4"/>
  <c r="K91" i="2"/>
  <c r="O49" i="4"/>
  <c r="K90" i="2"/>
  <c r="O48" i="4"/>
  <c r="K89" i="2"/>
  <c r="O47" i="4"/>
  <c r="K88" i="2"/>
  <c r="O46" i="4"/>
  <c r="K87" i="2"/>
  <c r="O45" i="4"/>
  <c r="K86" i="2"/>
  <c r="O44" i="4"/>
  <c r="K85" i="2"/>
  <c r="O43" i="4"/>
  <c r="K84" i="2"/>
  <c r="O42" i="4"/>
  <c r="K83" i="2"/>
  <c r="O41" i="4"/>
  <c r="K82" i="2"/>
  <c r="O40" i="4"/>
  <c r="K81" i="2"/>
  <c r="O39" i="4"/>
  <c r="K80" i="2"/>
  <c r="O38" i="4"/>
  <c r="K79" i="2"/>
  <c r="O37" i="4"/>
  <c r="K78" i="2"/>
  <c r="O36" i="4"/>
  <c r="K77" i="2"/>
  <c r="O35" i="4"/>
  <c r="K576" i="2"/>
  <c r="O34" i="4"/>
  <c r="K575" i="2"/>
  <c r="O33" i="4"/>
  <c r="K574" i="2"/>
  <c r="O32" i="4"/>
  <c r="K566" i="2"/>
  <c r="O31" i="4"/>
  <c r="K565" i="2"/>
  <c r="O30" i="4"/>
  <c r="K564" i="2"/>
  <c r="O29" i="4"/>
  <c r="K563" i="2"/>
  <c r="O28" i="4"/>
  <c r="K562" i="2"/>
  <c r="O27" i="4"/>
  <c r="K561" i="2"/>
  <c r="O26" i="4"/>
  <c r="K560" i="2"/>
  <c r="O25" i="4"/>
  <c r="K559" i="2"/>
  <c r="O24" i="4"/>
  <c r="K558" i="2"/>
  <c r="O23" i="4"/>
  <c r="K557" i="2"/>
  <c r="O22" i="4"/>
  <c r="K556" i="2"/>
  <c r="O21" i="4"/>
  <c r="K555" i="2"/>
  <c r="O20" i="4"/>
  <c r="K554" i="2"/>
  <c r="O19" i="4"/>
  <c r="K553" i="2"/>
  <c r="O18" i="4"/>
  <c r="K552" i="2"/>
  <c r="O17" i="4"/>
  <c r="K551" i="2"/>
  <c r="O16" i="4"/>
  <c r="K550" i="2"/>
  <c r="O15" i="4"/>
  <c r="K549" i="2"/>
  <c r="O14" i="4"/>
  <c r="K548" i="2"/>
  <c r="O13" i="4"/>
  <c r="K547" i="2"/>
  <c r="O12" i="4"/>
  <c r="K546" i="2"/>
  <c r="O11" i="4"/>
  <c r="K545" i="2"/>
  <c r="O10" i="4"/>
  <c r="K544" i="2"/>
  <c r="O9" i="4"/>
  <c r="K543" i="2"/>
  <c r="O8" i="4"/>
  <c r="K542" i="2"/>
  <c r="O7" i="4"/>
  <c r="K541" i="2"/>
  <c r="O6" i="4"/>
  <c r="K540" i="2"/>
  <c r="O5" i="4"/>
  <c r="K539" i="2"/>
  <c r="O4" i="4"/>
  <c r="K538" i="2"/>
  <c r="O3" i="4"/>
  <c r="K537" i="2"/>
  <c r="O2" i="4"/>
  <c r="K847" i="2"/>
  <c r="K846" i="2"/>
  <c r="K845" i="2"/>
  <c r="K844" i="2"/>
  <c r="K843" i="2"/>
  <c r="K839" i="2"/>
  <c r="K838" i="2"/>
  <c r="K837" i="2"/>
  <c r="K833" i="2"/>
  <c r="K832" i="2"/>
  <c r="K831" i="2"/>
  <c r="K830" i="2"/>
  <c r="K829" i="2"/>
  <c r="K828" i="2"/>
  <c r="K827" i="2"/>
  <c r="K826" i="2"/>
  <c r="K825" i="2"/>
  <c r="K824" i="2"/>
  <c r="K823" i="2"/>
  <c r="K820" i="2"/>
  <c r="K819" i="2"/>
  <c r="K818" i="2"/>
  <c r="K817" i="2"/>
  <c r="K816" i="2"/>
  <c r="K815" i="2"/>
  <c r="K814" i="2"/>
  <c r="K813" i="2"/>
  <c r="K812" i="2"/>
  <c r="K811" i="2"/>
  <c r="K810" i="2"/>
  <c r="K809" i="2"/>
  <c r="K808" i="2"/>
  <c r="K807" i="2"/>
  <c r="K806" i="2"/>
  <c r="K805" i="2"/>
  <c r="K804" i="2"/>
  <c r="K803" i="2"/>
  <c r="K802" i="2"/>
  <c r="K801" i="2"/>
  <c r="K800" i="2"/>
  <c r="K799" i="2"/>
  <c r="K798" i="2"/>
  <c r="K797" i="2"/>
  <c r="K796" i="2"/>
  <c r="K795" i="2"/>
  <c r="K794" i="2"/>
  <c r="K793" i="2"/>
  <c r="K792" i="2"/>
  <c r="K791" i="2"/>
  <c r="K790" i="2"/>
  <c r="K789" i="2"/>
  <c r="K788" i="2"/>
  <c r="K787" i="2"/>
  <c r="K786" i="2"/>
  <c r="K783" i="2"/>
  <c r="K782" i="2"/>
  <c r="K781" i="2"/>
  <c r="K780" i="2"/>
  <c r="K779" i="2"/>
  <c r="K778" i="2"/>
  <c r="K777" i="2"/>
  <c r="K776" i="2"/>
  <c r="K775" i="2"/>
  <c r="K774" i="2"/>
  <c r="K773" i="2"/>
  <c r="K756" i="2"/>
  <c r="K755" i="2"/>
  <c r="K754" i="2"/>
  <c r="K753" i="2"/>
  <c r="K752" i="2"/>
  <c r="K751" i="2"/>
  <c r="K750" i="2"/>
  <c r="K733" i="2"/>
  <c r="K732" i="2"/>
  <c r="K731" i="2"/>
  <c r="K730" i="2"/>
  <c r="K729" i="2"/>
  <c r="K718" i="2"/>
  <c r="K717" i="2"/>
  <c r="K716" i="2"/>
  <c r="K703" i="2"/>
  <c r="K702" i="2"/>
  <c r="K701" i="2"/>
  <c r="K700" i="2"/>
  <c r="K699" i="2"/>
  <c r="K686" i="2"/>
  <c r="K685" i="2"/>
  <c r="K684" i="2"/>
  <c r="K673" i="2"/>
  <c r="K672" i="2"/>
  <c r="K671" i="2"/>
  <c r="K661" i="2"/>
  <c r="K660" i="2"/>
  <c r="K659" i="2"/>
  <c r="K649" i="2"/>
  <c r="K648" i="2"/>
  <c r="K647" i="2"/>
  <c r="K646" i="2"/>
  <c r="K628" i="2"/>
  <c r="K627" i="2"/>
  <c r="K626" i="2"/>
  <c r="K608" i="2"/>
  <c r="K607" i="2"/>
  <c r="K606" i="2"/>
  <c r="K605" i="2"/>
  <c r="K604" i="2"/>
  <c r="K573" i="2"/>
  <c r="K572" i="2"/>
  <c r="K571" i="2"/>
  <c r="K570" i="2"/>
  <c r="K569" i="2"/>
  <c r="K568" i="2"/>
  <c r="K567" i="2"/>
  <c r="K536" i="2"/>
  <c r="K535" i="2"/>
  <c r="K534" i="2"/>
  <c r="K533" i="2"/>
  <c r="K504" i="2"/>
  <c r="K503" i="2"/>
  <c r="K502" i="2"/>
  <c r="K501" i="2"/>
  <c r="K500" i="2"/>
  <c r="K499" i="2"/>
  <c r="K498" i="2"/>
  <c r="K497" i="2"/>
  <c r="K496" i="2"/>
  <c r="K495" i="2"/>
  <c r="K494" i="2"/>
  <c r="K493" i="2"/>
  <c r="K492" i="2"/>
  <c r="K491" i="2"/>
  <c r="K490" i="2"/>
  <c r="K489" i="2"/>
  <c r="K488" i="2"/>
  <c r="K459" i="2"/>
  <c r="K458" i="2"/>
  <c r="K452" i="2"/>
  <c r="K450" i="2"/>
  <c r="K446" i="2"/>
  <c r="K445" i="2"/>
  <c r="K444" i="2"/>
  <c r="K443" i="2"/>
  <c r="K442" i="2"/>
  <c r="K441" i="2"/>
  <c r="K440" i="2"/>
  <c r="K439" i="2"/>
  <c r="K438" i="2"/>
  <c r="K437" i="2"/>
  <c r="K436" i="2"/>
  <c r="K435" i="2"/>
  <c r="K434" i="2"/>
  <c r="K433" i="2"/>
  <c r="K432" i="2"/>
  <c r="K431" i="2"/>
  <c r="K430" i="2"/>
  <c r="K429" i="2"/>
  <c r="K428" i="2"/>
  <c r="K427" i="2"/>
  <c r="K426" i="2"/>
  <c r="K425" i="2"/>
  <c r="K424" i="2"/>
  <c r="K423" i="2"/>
  <c r="K422" i="2"/>
  <c r="K421" i="2"/>
  <c r="K420" i="2"/>
  <c r="K419" i="2"/>
  <c r="K418" i="2"/>
  <c r="K417" i="2"/>
  <c r="K413" i="2"/>
  <c r="K412" i="2"/>
  <c r="K411" i="2"/>
  <c r="K410" i="2"/>
  <c r="K409" i="2"/>
  <c r="K405" i="2"/>
  <c r="K404" i="2"/>
  <c r="K403" i="2"/>
  <c r="K402" i="2"/>
  <c r="K401" i="2"/>
  <c r="K400" i="2"/>
  <c r="K399" i="2"/>
  <c r="K398" i="2"/>
  <c r="K397" i="2"/>
  <c r="K396" i="2"/>
  <c r="K395" i="2"/>
  <c r="K394" i="2"/>
  <c r="K393" i="2"/>
  <c r="K392" i="2"/>
  <c r="K391" i="2"/>
  <c r="K390" i="2"/>
  <c r="K389" i="2"/>
  <c r="K388" i="2"/>
  <c r="K387" i="2"/>
  <c r="K386" i="2"/>
  <c r="K385" i="2"/>
  <c r="K384" i="2"/>
  <c r="K383" i="2"/>
  <c r="K382" i="2"/>
  <c r="K381" i="2"/>
  <c r="K380" i="2"/>
  <c r="K379" i="2"/>
  <c r="K378" i="2"/>
  <c r="K377" i="2"/>
  <c r="K376" i="2"/>
  <c r="K375" i="2"/>
  <c r="K374" i="2"/>
  <c r="K348" i="2"/>
  <c r="K347" i="2"/>
  <c r="K346" i="2"/>
  <c r="K345" i="2"/>
  <c r="K344" i="2"/>
  <c r="K343" i="2"/>
  <c r="K342" i="2"/>
  <c r="K341" i="2"/>
  <c r="K340" i="2"/>
  <c r="K314" i="2"/>
  <c r="K313" i="2"/>
  <c r="K312" i="2"/>
  <c r="K311" i="2"/>
  <c r="K283" i="2"/>
  <c r="K255" i="2"/>
  <c r="K254" i="2"/>
  <c r="K253" i="2"/>
  <c r="K252" i="2"/>
  <c r="K251" i="2"/>
  <c r="K233" i="2"/>
  <c r="K215" i="2"/>
  <c r="K214" i="2"/>
  <c r="K213" i="2"/>
  <c r="K212" i="2"/>
  <c r="K211" i="2"/>
  <c r="K185" i="2"/>
  <c r="K151" i="2"/>
  <c r="K150" i="2"/>
  <c r="K149" i="2"/>
  <c r="K148" i="2"/>
  <c r="K127" i="2"/>
  <c r="K126" i="2"/>
  <c r="K125" i="2"/>
  <c r="K104" i="2"/>
  <c r="K103" i="2"/>
  <c r="K102" i="2"/>
  <c r="K101" i="2"/>
  <c r="K76" i="2"/>
  <c r="K63" i="2"/>
  <c r="K51" i="2"/>
  <c r="K50" i="2"/>
  <c r="K49" i="2"/>
  <c r="K48" i="2"/>
  <c r="K47" i="2"/>
  <c r="K29" i="2"/>
  <c r="K28" i="2"/>
  <c r="K27" i="2"/>
  <c r="K26" i="2"/>
  <c r="K25" i="2"/>
  <c r="K24" i="2"/>
  <c r="K23" i="2"/>
  <c r="K5" i="2"/>
  <c r="K4" i="2"/>
  <c r="K3" i="2"/>
  <c r="K2" i="2"/>
  <c r="L245" i="1"/>
  <c r="L259" i="1"/>
  <c r="L260" i="1"/>
  <c r="L262" i="1"/>
  <c r="L264" i="1"/>
  <c r="L302" i="1"/>
  <c r="L301" i="1"/>
  <c r="K259" i="1"/>
  <c r="K260" i="1"/>
  <c r="K262" i="1"/>
  <c r="K264" i="1"/>
  <c r="K302" i="1"/>
  <c r="K301" i="1"/>
  <c r="K1688" i="4"/>
  <c r="L1688" i="4"/>
  <c r="K1687" i="4"/>
  <c r="L1687" i="4"/>
  <c r="L1686" i="4"/>
  <c r="L1685" i="4"/>
  <c r="L1684" i="4"/>
  <c r="L1683" i="4"/>
  <c r="L1682" i="4"/>
  <c r="L1681" i="4"/>
  <c r="L1680" i="4"/>
  <c r="L1679" i="4"/>
  <c r="L1678" i="4"/>
  <c r="L1677" i="4"/>
  <c r="L1676" i="4"/>
  <c r="L1675" i="4"/>
  <c r="L1674" i="4"/>
  <c r="L1673" i="4"/>
  <c r="L1672" i="4"/>
  <c r="L1671" i="4"/>
  <c r="L1670" i="4"/>
  <c r="L1669" i="4"/>
  <c r="L1668" i="4"/>
  <c r="L1667" i="4"/>
  <c r="L1666" i="4"/>
  <c r="L1665" i="4"/>
  <c r="L1664" i="4"/>
  <c r="L1663" i="4"/>
  <c r="L1662" i="4"/>
  <c r="L1661" i="4"/>
  <c r="L1660" i="4"/>
  <c r="L1659" i="4"/>
  <c r="L1658" i="4"/>
  <c r="L1657" i="4"/>
  <c r="L1656" i="4"/>
  <c r="L1655" i="4"/>
  <c r="L1654" i="4"/>
  <c r="L1653" i="4"/>
  <c r="L1652" i="4"/>
  <c r="L1651" i="4"/>
  <c r="L1650" i="4"/>
  <c r="L1649" i="4"/>
  <c r="L1648" i="4"/>
  <c r="L1647" i="4"/>
  <c r="L1646" i="4"/>
  <c r="L1645" i="4"/>
  <c r="L1644" i="4"/>
  <c r="L1643" i="4"/>
  <c r="L1642" i="4"/>
  <c r="L1641" i="4"/>
  <c r="L1640" i="4"/>
  <c r="L1639" i="4"/>
  <c r="L1638" i="4"/>
  <c r="L1637" i="4"/>
  <c r="L1636" i="4"/>
  <c r="L1635" i="4"/>
  <c r="L1634" i="4"/>
  <c r="L1633" i="4"/>
  <c r="L1632" i="4"/>
  <c r="L1631" i="4"/>
  <c r="L1630" i="4"/>
  <c r="L1629" i="4"/>
  <c r="L1628" i="4"/>
  <c r="L1627" i="4"/>
  <c r="L1626" i="4"/>
  <c r="L1625" i="4"/>
  <c r="L1624" i="4"/>
  <c r="L1623" i="4"/>
  <c r="L1622" i="4"/>
  <c r="L1621" i="4"/>
  <c r="L1620" i="4"/>
  <c r="L1619" i="4"/>
  <c r="L1618" i="4"/>
  <c r="L1617" i="4"/>
  <c r="L1616" i="4"/>
  <c r="L1615" i="4"/>
  <c r="L1614" i="4"/>
  <c r="L1613" i="4"/>
  <c r="L1612" i="4"/>
  <c r="L1611" i="4"/>
  <c r="L1610" i="4"/>
  <c r="L1609" i="4"/>
  <c r="L1608" i="4"/>
  <c r="L1607" i="4"/>
  <c r="L1606" i="4"/>
  <c r="L1605" i="4"/>
  <c r="L1604" i="4"/>
  <c r="L1603" i="4"/>
  <c r="L1602" i="4"/>
  <c r="L1601" i="4"/>
  <c r="L1600" i="4"/>
  <c r="L1599" i="4"/>
  <c r="L1598" i="4"/>
  <c r="L1597" i="4"/>
  <c r="L1596" i="4"/>
  <c r="L1595" i="4"/>
  <c r="L1594" i="4"/>
  <c r="L1593" i="4"/>
  <c r="L1592" i="4"/>
  <c r="L1591" i="4"/>
  <c r="L1590" i="4"/>
  <c r="L1589" i="4"/>
  <c r="L1588" i="4"/>
  <c r="L1587" i="4"/>
  <c r="L1586" i="4"/>
  <c r="L1585" i="4"/>
  <c r="L1584" i="4"/>
  <c r="L1583" i="4"/>
  <c r="L1582" i="4"/>
  <c r="L1581" i="4"/>
  <c r="L1580" i="4"/>
  <c r="L1579" i="4"/>
  <c r="L1578" i="4"/>
  <c r="L1577" i="4"/>
  <c r="K1686" i="4"/>
  <c r="K1685" i="4"/>
  <c r="K1684" i="4"/>
  <c r="K1683" i="4"/>
  <c r="K1682" i="4"/>
  <c r="K1681" i="4"/>
  <c r="K1680" i="4"/>
  <c r="K1679" i="4"/>
  <c r="K1678" i="4"/>
  <c r="K1677" i="4"/>
  <c r="K1676" i="4"/>
  <c r="K1675" i="4"/>
  <c r="K1674" i="4"/>
  <c r="K1673" i="4"/>
  <c r="K1672" i="4"/>
  <c r="K1671" i="4"/>
  <c r="K1670" i="4"/>
  <c r="K1669" i="4"/>
  <c r="K1668" i="4"/>
  <c r="K1667" i="4"/>
  <c r="K1666" i="4"/>
  <c r="K1665" i="4"/>
  <c r="K1664" i="4"/>
  <c r="K1663" i="4"/>
  <c r="K1662" i="4"/>
  <c r="K1661" i="4"/>
  <c r="K1660" i="4"/>
  <c r="K1659" i="4"/>
  <c r="K1658" i="4"/>
  <c r="K1657" i="4"/>
  <c r="K1656" i="4"/>
  <c r="K1655" i="4"/>
  <c r="K1654" i="4"/>
  <c r="K1653" i="4"/>
  <c r="K1652" i="4"/>
  <c r="K1651" i="4"/>
  <c r="K1650" i="4"/>
  <c r="K1649" i="4"/>
  <c r="K1648" i="4"/>
  <c r="K1647" i="4"/>
  <c r="K1646" i="4"/>
  <c r="K1645" i="4"/>
  <c r="K1644" i="4"/>
  <c r="K1643" i="4"/>
  <c r="K1642" i="4"/>
  <c r="K1641" i="4"/>
  <c r="K1640" i="4"/>
  <c r="K1639" i="4"/>
  <c r="K1638" i="4"/>
  <c r="K1637" i="4"/>
  <c r="K1636" i="4"/>
  <c r="K1635" i="4"/>
  <c r="K1634" i="4"/>
  <c r="K1633" i="4"/>
  <c r="K1632" i="4"/>
  <c r="K1631" i="4"/>
  <c r="K1630" i="4"/>
  <c r="K1629" i="4"/>
  <c r="K1628" i="4"/>
  <c r="K1627" i="4"/>
  <c r="K1626" i="4"/>
  <c r="K1625" i="4"/>
  <c r="K1624" i="4"/>
  <c r="K1623" i="4"/>
  <c r="K1622" i="4"/>
  <c r="K1621" i="4"/>
  <c r="K1620" i="4"/>
  <c r="K1619" i="4"/>
  <c r="K1618" i="4"/>
  <c r="K1617" i="4"/>
  <c r="K1616" i="4"/>
  <c r="K1615" i="4"/>
  <c r="K1614" i="4"/>
  <c r="K1613" i="4"/>
  <c r="K1612" i="4"/>
  <c r="K1611" i="4"/>
  <c r="K1610" i="4"/>
  <c r="K1609" i="4"/>
  <c r="K1608" i="4"/>
  <c r="K1607" i="4"/>
  <c r="K1606" i="4"/>
  <c r="K1605" i="4"/>
  <c r="K1604" i="4"/>
  <c r="K1603" i="4"/>
  <c r="K1602" i="4"/>
  <c r="K1601" i="4"/>
  <c r="K1600" i="4"/>
  <c r="K1599" i="4"/>
  <c r="K1598" i="4"/>
  <c r="K1597" i="4"/>
  <c r="K1596" i="4"/>
  <c r="K1595" i="4"/>
  <c r="K1594" i="4"/>
  <c r="K1593" i="4"/>
  <c r="K1592" i="4"/>
  <c r="K1591" i="4"/>
  <c r="K1590" i="4"/>
  <c r="K1589" i="4"/>
  <c r="K1588" i="4"/>
  <c r="K1587" i="4"/>
  <c r="K1586" i="4"/>
  <c r="K1585" i="4"/>
  <c r="K1584" i="4"/>
  <c r="K1583" i="4"/>
  <c r="K1582" i="4"/>
  <c r="K1581" i="4"/>
  <c r="K1580" i="4"/>
  <c r="K1579" i="4"/>
  <c r="K1578" i="4"/>
  <c r="K1577" i="4"/>
  <c r="K1576" i="4"/>
  <c r="K591" i="4"/>
  <c r="I150" i="2"/>
  <c r="I151" i="2"/>
  <c r="I149" i="2"/>
  <c r="I148" i="2"/>
  <c r="I147" i="2"/>
  <c r="I146" i="2"/>
  <c r="I145" i="2"/>
  <c r="I144" i="2"/>
  <c r="I143" i="2"/>
  <c r="I142" i="2"/>
  <c r="I141" i="2"/>
  <c r="I140" i="2"/>
  <c r="I139" i="2"/>
  <c r="I138" i="2"/>
  <c r="I137" i="2"/>
  <c r="I136" i="2"/>
  <c r="I135" i="2"/>
  <c r="I134" i="2"/>
  <c r="I133" i="2"/>
  <c r="I132" i="2"/>
  <c r="I131" i="2"/>
  <c r="I130" i="2"/>
  <c r="I129" i="2"/>
  <c r="I128" i="2"/>
  <c r="I127" i="2"/>
  <c r="I125" i="2"/>
  <c r="I126" i="2"/>
  <c r="I124" i="2"/>
  <c r="I123" i="2"/>
  <c r="I122" i="2"/>
  <c r="I121" i="2"/>
  <c r="I120" i="2"/>
  <c r="I119" i="2"/>
  <c r="I118" i="2"/>
  <c r="I117" i="2"/>
  <c r="I116" i="2"/>
  <c r="I115" i="2"/>
  <c r="I114" i="2"/>
  <c r="I113" i="2"/>
  <c r="I112" i="2"/>
  <c r="I111" i="2"/>
  <c r="I110" i="2"/>
  <c r="I109" i="2"/>
  <c r="I108" i="2"/>
  <c r="I107" i="2"/>
  <c r="I106" i="2"/>
  <c r="I105" i="2"/>
  <c r="I104" i="2"/>
  <c r="I103" i="2"/>
  <c r="I102" i="2"/>
  <c r="I100" i="2"/>
  <c r="I101" i="2"/>
  <c r="I99" i="2"/>
  <c r="I98" i="2"/>
  <c r="I97" i="2"/>
  <c r="I96" i="2"/>
  <c r="I95" i="2"/>
  <c r="I94" i="2"/>
  <c r="I93" i="2"/>
  <c r="I92" i="2"/>
  <c r="I91" i="2"/>
  <c r="I90" i="2"/>
  <c r="I89" i="2"/>
  <c r="I88" i="2"/>
  <c r="I87" i="2"/>
  <c r="I86" i="2"/>
  <c r="I85" i="2"/>
  <c r="I84" i="2"/>
  <c r="I83" i="2"/>
  <c r="I82" i="2"/>
  <c r="I81" i="2"/>
  <c r="I80" i="2"/>
  <c r="I79" i="2"/>
  <c r="I78" i="2"/>
  <c r="I77" i="2"/>
  <c r="I76" i="2"/>
  <c r="I75" i="2"/>
  <c r="I74" i="2"/>
  <c r="I73" i="2"/>
  <c r="I72" i="2"/>
  <c r="I71" i="2"/>
  <c r="I70" i="2"/>
  <c r="I69" i="2"/>
  <c r="I68" i="2"/>
  <c r="I67" i="2"/>
  <c r="I66" i="2"/>
  <c r="I65" i="2"/>
  <c r="I64" i="2"/>
  <c r="I62" i="2"/>
  <c r="I63" i="2"/>
  <c r="I61" i="2"/>
  <c r="I60" i="2"/>
  <c r="I59" i="2"/>
  <c r="I58" i="2"/>
  <c r="I57" i="2"/>
  <c r="I56" i="2"/>
  <c r="I55" i="2"/>
  <c r="I54" i="2"/>
  <c r="I53" i="2"/>
  <c r="I52" i="2"/>
  <c r="I50" i="2"/>
  <c r="I51" i="2"/>
  <c r="I49" i="2"/>
  <c r="I48" i="2"/>
  <c r="I47" i="2"/>
  <c r="I46" i="2"/>
  <c r="I45" i="2"/>
  <c r="I44" i="2"/>
  <c r="I43" i="2"/>
  <c r="I42" i="2"/>
  <c r="I41" i="2"/>
  <c r="I40" i="2"/>
  <c r="I39" i="2"/>
  <c r="I38" i="2"/>
  <c r="I37" i="2"/>
  <c r="I36" i="2"/>
  <c r="I35" i="2"/>
  <c r="I34" i="2"/>
  <c r="I33" i="2"/>
  <c r="I32" i="2"/>
  <c r="I31" i="2"/>
  <c r="I30" i="2"/>
  <c r="I29" i="2"/>
  <c r="I28" i="2"/>
  <c r="I27" i="2"/>
  <c r="I25" i="2"/>
  <c r="I26" i="2"/>
  <c r="I24" i="2"/>
  <c r="I23" i="2"/>
  <c r="I22" i="2"/>
  <c r="I21" i="2"/>
  <c r="I20" i="2"/>
  <c r="I19" i="2"/>
  <c r="I18" i="2"/>
  <c r="I17" i="2"/>
  <c r="I16" i="2"/>
  <c r="I15" i="2"/>
  <c r="I14" i="2"/>
  <c r="I13" i="2"/>
  <c r="I12" i="2"/>
  <c r="I11" i="2"/>
  <c r="I10" i="2"/>
  <c r="I9" i="2"/>
  <c r="I8" i="2"/>
  <c r="I7" i="2"/>
  <c r="I6" i="2"/>
  <c r="I5" i="2"/>
  <c r="I4" i="2"/>
  <c r="I3" i="2"/>
  <c r="I2" i="2"/>
  <c r="B56" i="10"/>
  <c r="B55" i="10"/>
  <c r="B54" i="10"/>
  <c r="B53" i="10"/>
  <c r="B52" i="10"/>
  <c r="B51" i="10"/>
  <c r="B50" i="10"/>
  <c r="B49" i="10"/>
  <c r="B48" i="10"/>
  <c r="B47" i="10"/>
  <c r="B46" i="10"/>
  <c r="B45" i="10"/>
  <c r="B44" i="10"/>
  <c r="B43" i="10"/>
  <c r="B42" i="10"/>
  <c r="B41" i="10"/>
  <c r="B40" i="10"/>
  <c r="B39" i="10"/>
  <c r="B38" i="10"/>
  <c r="B37" i="10"/>
  <c r="B36" i="10"/>
  <c r="B35" i="10"/>
  <c r="B34" i="10"/>
  <c r="B33" i="10"/>
  <c r="B32" i="10"/>
  <c r="B31" i="10"/>
  <c r="B30" i="10"/>
  <c r="B29" i="10"/>
  <c r="B28" i="10"/>
  <c r="B27" i="10"/>
  <c r="B26" i="10"/>
  <c r="B25" i="10"/>
  <c r="B24" i="10"/>
  <c r="B23" i="10"/>
  <c r="B22" i="10"/>
  <c r="B21" i="10"/>
  <c r="B20" i="10"/>
  <c r="B19" i="10"/>
  <c r="B18" i="10"/>
  <c r="B17" i="10"/>
  <c r="B16" i="10"/>
  <c r="B15" i="10"/>
  <c r="B14" i="10"/>
  <c r="B13" i="10"/>
  <c r="B12" i="10"/>
  <c r="B11" i="10"/>
  <c r="B10" i="10"/>
  <c r="B9" i="10"/>
  <c r="B8" i="10"/>
  <c r="B7" i="10"/>
  <c r="B6" i="10"/>
  <c r="B5" i="10"/>
  <c r="B4" i="10"/>
  <c r="B3" i="10"/>
  <c r="B2" i="10"/>
  <c r="L1576" i="4"/>
  <c r="M1576" i="4"/>
  <c r="N1576" i="4"/>
  <c r="K1575" i="4"/>
  <c r="L1575" i="4"/>
  <c r="M1575" i="4"/>
  <c r="N1575" i="4"/>
  <c r="K1574" i="4"/>
  <c r="L1574" i="4"/>
  <c r="M1574" i="4"/>
  <c r="N1574" i="4"/>
  <c r="K1573" i="4"/>
  <c r="L1573" i="4"/>
  <c r="M1573" i="4"/>
  <c r="N1573" i="4"/>
  <c r="K1572" i="4"/>
  <c r="L1572" i="4"/>
  <c r="M1572" i="4"/>
  <c r="N1572" i="4"/>
  <c r="K1571" i="4"/>
  <c r="L1571" i="4"/>
  <c r="M1571" i="4"/>
  <c r="N1571" i="4"/>
  <c r="K1570" i="4"/>
  <c r="L1570" i="4"/>
  <c r="M1570" i="4"/>
  <c r="N1570" i="4"/>
  <c r="K1569" i="4"/>
  <c r="L1569" i="4"/>
  <c r="M1569" i="4"/>
  <c r="N1569" i="4"/>
  <c r="K1568" i="4"/>
  <c r="L1568" i="4"/>
  <c r="M1568" i="4"/>
  <c r="N1568" i="4"/>
  <c r="K1567" i="4"/>
  <c r="L1567" i="4"/>
  <c r="M1567" i="4"/>
  <c r="N1567" i="4"/>
  <c r="K1566" i="4"/>
  <c r="L1566" i="4"/>
  <c r="M1566" i="4"/>
  <c r="N1566" i="4"/>
  <c r="K1565" i="4"/>
  <c r="L1565" i="4"/>
  <c r="M1565" i="4"/>
  <c r="N1565" i="4"/>
  <c r="K1564" i="4"/>
  <c r="L1564" i="4"/>
  <c r="M1564" i="4"/>
  <c r="N1564" i="4"/>
  <c r="K1563" i="4"/>
  <c r="L1563" i="4"/>
  <c r="M1563" i="4"/>
  <c r="N1563" i="4"/>
  <c r="K1562" i="4"/>
  <c r="L1562" i="4"/>
  <c r="M1562" i="4"/>
  <c r="N1562" i="4"/>
  <c r="K1561" i="4"/>
  <c r="L1561" i="4"/>
  <c r="M1561" i="4"/>
  <c r="N1561" i="4"/>
  <c r="K1560" i="4"/>
  <c r="L1560" i="4"/>
  <c r="M1560" i="4"/>
  <c r="N1560" i="4"/>
  <c r="K1559" i="4"/>
  <c r="L1559" i="4"/>
  <c r="M1559" i="4"/>
  <c r="N1559" i="4"/>
  <c r="K1558" i="4"/>
  <c r="L1558" i="4"/>
  <c r="M1558" i="4"/>
  <c r="N1558" i="4"/>
  <c r="K1557" i="4"/>
  <c r="L1557" i="4"/>
  <c r="M1557" i="4"/>
  <c r="N1557" i="4"/>
  <c r="K1556" i="4"/>
  <c r="L1556" i="4"/>
  <c r="M1556" i="4"/>
  <c r="N1556" i="4"/>
  <c r="K1555" i="4"/>
  <c r="L1555" i="4"/>
  <c r="M1555" i="4"/>
  <c r="N1555" i="4"/>
  <c r="K1554" i="4"/>
  <c r="L1554" i="4"/>
  <c r="M1554" i="4"/>
  <c r="N1554" i="4"/>
  <c r="K1553" i="4"/>
  <c r="L1553" i="4"/>
  <c r="M1553" i="4"/>
  <c r="N1553" i="4"/>
  <c r="K1552" i="4"/>
  <c r="L1552" i="4"/>
  <c r="M1552" i="4"/>
  <c r="N1552" i="4"/>
  <c r="K1551" i="4"/>
  <c r="L1551" i="4"/>
  <c r="M1551" i="4"/>
  <c r="N1551" i="4"/>
  <c r="K1550" i="4"/>
  <c r="L1550" i="4"/>
  <c r="M1550" i="4"/>
  <c r="N1550" i="4"/>
  <c r="K1549" i="4"/>
  <c r="L1549" i="4"/>
  <c r="M1549" i="4"/>
  <c r="N1549" i="4"/>
  <c r="K1548" i="4"/>
  <c r="L1548" i="4"/>
  <c r="M1548" i="4"/>
  <c r="N1548" i="4"/>
  <c r="K1547" i="4"/>
  <c r="L1547" i="4"/>
  <c r="M1547" i="4"/>
  <c r="N1547" i="4"/>
  <c r="K1546" i="4"/>
  <c r="L1546" i="4"/>
  <c r="M1546" i="4"/>
  <c r="N1546" i="4"/>
  <c r="K1545" i="4"/>
  <c r="L1545" i="4"/>
  <c r="M1545" i="4"/>
  <c r="N1545" i="4"/>
  <c r="K1544" i="4"/>
  <c r="L1544" i="4"/>
  <c r="M1544" i="4"/>
  <c r="N1544" i="4"/>
  <c r="K1543" i="4"/>
  <c r="L1543" i="4"/>
  <c r="M1543" i="4"/>
  <c r="N1543" i="4"/>
  <c r="K1542" i="4"/>
  <c r="L1542" i="4"/>
  <c r="M1542" i="4"/>
  <c r="N1542" i="4"/>
  <c r="K1541" i="4"/>
  <c r="L1541" i="4"/>
  <c r="M1541" i="4"/>
  <c r="N1541" i="4"/>
  <c r="K1540" i="4"/>
  <c r="L1540" i="4"/>
  <c r="M1540" i="4"/>
  <c r="N1540" i="4"/>
  <c r="K1539" i="4"/>
  <c r="L1539" i="4"/>
  <c r="M1539" i="4"/>
  <c r="N1539" i="4"/>
  <c r="K1538" i="4"/>
  <c r="L1538" i="4"/>
  <c r="M1538" i="4"/>
  <c r="N1538" i="4"/>
  <c r="K1537" i="4"/>
  <c r="L1537" i="4"/>
  <c r="M1537" i="4"/>
  <c r="N1537" i="4"/>
  <c r="K1536" i="4"/>
  <c r="L1536" i="4"/>
  <c r="M1536" i="4"/>
  <c r="N1536" i="4"/>
  <c r="K1535" i="4"/>
  <c r="L1535" i="4"/>
  <c r="M1535" i="4"/>
  <c r="N1535" i="4"/>
  <c r="K1534" i="4"/>
  <c r="L1534" i="4"/>
  <c r="M1534" i="4"/>
  <c r="N1534" i="4"/>
  <c r="K1533" i="4"/>
  <c r="L1533" i="4"/>
  <c r="M1533" i="4"/>
  <c r="N1533" i="4"/>
  <c r="K1532" i="4"/>
  <c r="L1532" i="4"/>
  <c r="M1532" i="4"/>
  <c r="N1532" i="4"/>
  <c r="K1531" i="4"/>
  <c r="L1531" i="4"/>
  <c r="M1531" i="4"/>
  <c r="N1531" i="4"/>
  <c r="K1530" i="4"/>
  <c r="L1530" i="4"/>
  <c r="M1530" i="4"/>
  <c r="N1530" i="4"/>
  <c r="K1529" i="4"/>
  <c r="L1529" i="4"/>
  <c r="M1529" i="4"/>
  <c r="N1529" i="4"/>
  <c r="K1528" i="4"/>
  <c r="L1528" i="4"/>
  <c r="M1528" i="4"/>
  <c r="N1528" i="4"/>
  <c r="K1527" i="4"/>
  <c r="L1527" i="4"/>
  <c r="M1527" i="4"/>
  <c r="N1527" i="4"/>
  <c r="K1526" i="4"/>
  <c r="L1526" i="4"/>
  <c r="M1526" i="4"/>
  <c r="N1526" i="4"/>
  <c r="K1525" i="4"/>
  <c r="L1525" i="4"/>
  <c r="M1525" i="4"/>
  <c r="N1525" i="4"/>
  <c r="K1524" i="4"/>
  <c r="L1524" i="4"/>
  <c r="M1524" i="4"/>
  <c r="N1524" i="4"/>
  <c r="K1523" i="4"/>
  <c r="L1523" i="4"/>
  <c r="M1523" i="4"/>
  <c r="N1523" i="4"/>
  <c r="K1522" i="4"/>
  <c r="L1522" i="4"/>
  <c r="M1522" i="4"/>
  <c r="N1522" i="4"/>
  <c r="K1521" i="4"/>
  <c r="L1521" i="4"/>
  <c r="M1521" i="4"/>
  <c r="N1521" i="4"/>
  <c r="K1520" i="4"/>
  <c r="L1520" i="4"/>
  <c r="M1520" i="4"/>
  <c r="N1520" i="4"/>
  <c r="K1519" i="4"/>
  <c r="L1519" i="4"/>
  <c r="M1519" i="4"/>
  <c r="N1519" i="4"/>
  <c r="K1518" i="4"/>
  <c r="L1518" i="4"/>
  <c r="M1518" i="4"/>
  <c r="N1518" i="4"/>
  <c r="K1517" i="4"/>
  <c r="L1517" i="4"/>
  <c r="M1517" i="4"/>
  <c r="N1517" i="4"/>
  <c r="K1516" i="4"/>
  <c r="L1516" i="4"/>
  <c r="M1516" i="4"/>
  <c r="N1516" i="4"/>
  <c r="K1515" i="4"/>
  <c r="L1515" i="4"/>
  <c r="M1515" i="4"/>
  <c r="N1515" i="4"/>
  <c r="K1514" i="4"/>
  <c r="L1514" i="4"/>
  <c r="M1514" i="4"/>
  <c r="N1514" i="4"/>
  <c r="K1513" i="4"/>
  <c r="L1513" i="4"/>
  <c r="M1513" i="4"/>
  <c r="N1513" i="4"/>
  <c r="K1512" i="4"/>
  <c r="L1512" i="4"/>
  <c r="M1512" i="4"/>
  <c r="N1512" i="4"/>
  <c r="K1511" i="4"/>
  <c r="L1511" i="4"/>
  <c r="M1511" i="4"/>
  <c r="N1511" i="4"/>
  <c r="K1510" i="4"/>
  <c r="L1510" i="4"/>
  <c r="M1510" i="4"/>
  <c r="N1510" i="4"/>
  <c r="K1509" i="4"/>
  <c r="L1509" i="4"/>
  <c r="M1509" i="4"/>
  <c r="N1509" i="4"/>
  <c r="K1508" i="4"/>
  <c r="L1508" i="4"/>
  <c r="M1508" i="4"/>
  <c r="N1508" i="4"/>
  <c r="K1507" i="4"/>
  <c r="L1507" i="4"/>
  <c r="M1507" i="4"/>
  <c r="N1507" i="4"/>
  <c r="K1506" i="4"/>
  <c r="L1506" i="4"/>
  <c r="M1506" i="4"/>
  <c r="N1506" i="4"/>
  <c r="K1505" i="4"/>
  <c r="L1505" i="4"/>
  <c r="M1505" i="4"/>
  <c r="N1505" i="4"/>
  <c r="K1504" i="4"/>
  <c r="L1504" i="4"/>
  <c r="M1504" i="4"/>
  <c r="N1504" i="4"/>
  <c r="K1503" i="4"/>
  <c r="L1503" i="4"/>
  <c r="M1503" i="4"/>
  <c r="N1503" i="4"/>
  <c r="K1502" i="4"/>
  <c r="L1502" i="4"/>
  <c r="M1502" i="4"/>
  <c r="N1502" i="4"/>
  <c r="K1501" i="4"/>
  <c r="L1501" i="4"/>
  <c r="M1501" i="4"/>
  <c r="N1501" i="4"/>
  <c r="K1500" i="4"/>
  <c r="L1500" i="4"/>
  <c r="M1500" i="4"/>
  <c r="N1500" i="4"/>
  <c r="K1499" i="4"/>
  <c r="L1499" i="4"/>
  <c r="M1499" i="4"/>
  <c r="N1499" i="4"/>
  <c r="K1498" i="4"/>
  <c r="L1498" i="4"/>
  <c r="M1498" i="4"/>
  <c r="N1498" i="4"/>
  <c r="K1497" i="4"/>
  <c r="L1497" i="4"/>
  <c r="M1497" i="4"/>
  <c r="N1497" i="4"/>
  <c r="K1496" i="4"/>
  <c r="L1496" i="4"/>
  <c r="M1496" i="4"/>
  <c r="N1496" i="4"/>
  <c r="K1495" i="4"/>
  <c r="L1495" i="4"/>
  <c r="M1495" i="4"/>
  <c r="N1495" i="4"/>
  <c r="K1494" i="4"/>
  <c r="L1494" i="4"/>
  <c r="M1494" i="4"/>
  <c r="N1494" i="4"/>
  <c r="K1493" i="4"/>
  <c r="L1493" i="4"/>
  <c r="M1493" i="4"/>
  <c r="N1493" i="4"/>
  <c r="K1492" i="4"/>
  <c r="L1492" i="4"/>
  <c r="M1492" i="4"/>
  <c r="N1492" i="4"/>
  <c r="K1491" i="4"/>
  <c r="L1491" i="4"/>
  <c r="M1491" i="4"/>
  <c r="N1491" i="4"/>
  <c r="K1490" i="4"/>
  <c r="L1490" i="4"/>
  <c r="M1490" i="4"/>
  <c r="N1490" i="4"/>
  <c r="K1489" i="4"/>
  <c r="L1489" i="4"/>
  <c r="M1489" i="4"/>
  <c r="N1489" i="4"/>
  <c r="K1488" i="4"/>
  <c r="L1488" i="4"/>
  <c r="M1488" i="4"/>
  <c r="N1488" i="4"/>
  <c r="K1487" i="4"/>
  <c r="L1487" i="4"/>
  <c r="M1487" i="4"/>
  <c r="N1487" i="4"/>
  <c r="K1486" i="4"/>
  <c r="L1486" i="4"/>
  <c r="M1486" i="4"/>
  <c r="N1486" i="4"/>
  <c r="K1485" i="4"/>
  <c r="L1485" i="4"/>
  <c r="M1485" i="4"/>
  <c r="N1485" i="4"/>
  <c r="K1484" i="4"/>
  <c r="L1484" i="4"/>
  <c r="M1484" i="4"/>
  <c r="N1484" i="4"/>
  <c r="K1483" i="4"/>
  <c r="L1483" i="4"/>
  <c r="M1483" i="4"/>
  <c r="N1483" i="4"/>
  <c r="K1482" i="4"/>
  <c r="L1482" i="4"/>
  <c r="M1482" i="4"/>
  <c r="N1482" i="4"/>
  <c r="K1481" i="4"/>
  <c r="L1481" i="4"/>
  <c r="M1481" i="4"/>
  <c r="N1481" i="4"/>
  <c r="K1480" i="4"/>
  <c r="L1480" i="4"/>
  <c r="M1480" i="4"/>
  <c r="N1480" i="4"/>
  <c r="K1479" i="4"/>
  <c r="L1479" i="4"/>
  <c r="M1479" i="4"/>
  <c r="N1479" i="4"/>
  <c r="K1478" i="4"/>
  <c r="L1478" i="4"/>
  <c r="M1478" i="4"/>
  <c r="N1478" i="4"/>
  <c r="K1477" i="4"/>
  <c r="L1477" i="4"/>
  <c r="M1477" i="4"/>
  <c r="N1477" i="4"/>
  <c r="K1476" i="4"/>
  <c r="L1476" i="4"/>
  <c r="M1476" i="4"/>
  <c r="N1476" i="4"/>
  <c r="K1475" i="4"/>
  <c r="L1475" i="4"/>
  <c r="M1475" i="4"/>
  <c r="N1475" i="4"/>
  <c r="K1474" i="4"/>
  <c r="L1474" i="4"/>
  <c r="M1474" i="4"/>
  <c r="N1474" i="4"/>
  <c r="K1473" i="4"/>
  <c r="L1473" i="4"/>
  <c r="M1473" i="4"/>
  <c r="N1473" i="4"/>
  <c r="K1472" i="4"/>
  <c r="L1472" i="4"/>
  <c r="M1472" i="4"/>
  <c r="N1472" i="4"/>
  <c r="K1471" i="4"/>
  <c r="L1471" i="4"/>
  <c r="M1471" i="4"/>
  <c r="N1471" i="4"/>
  <c r="K1470" i="4"/>
  <c r="L1470" i="4"/>
  <c r="M1470" i="4"/>
  <c r="N1470" i="4"/>
  <c r="K1469" i="4"/>
  <c r="L1469" i="4"/>
  <c r="M1469" i="4"/>
  <c r="N1469" i="4"/>
  <c r="K1468" i="4"/>
  <c r="L1468" i="4"/>
  <c r="M1468" i="4"/>
  <c r="N1468" i="4"/>
  <c r="K1467" i="4"/>
  <c r="L1467" i="4"/>
  <c r="M1467" i="4"/>
  <c r="N1467" i="4"/>
  <c r="K1466" i="4"/>
  <c r="L1466" i="4"/>
  <c r="M1466" i="4"/>
  <c r="N1466" i="4"/>
  <c r="K1465" i="4"/>
  <c r="L1465" i="4"/>
  <c r="M1465" i="4"/>
  <c r="N1465" i="4"/>
  <c r="K1464" i="4"/>
  <c r="L1464" i="4"/>
  <c r="M1464" i="4"/>
  <c r="N1464" i="4"/>
  <c r="K1463" i="4"/>
  <c r="L1463" i="4"/>
  <c r="M1463" i="4"/>
  <c r="N1463" i="4"/>
  <c r="K1462" i="4"/>
  <c r="L1462" i="4"/>
  <c r="M1462" i="4"/>
  <c r="N1462" i="4"/>
  <c r="K1461" i="4"/>
  <c r="L1461" i="4"/>
  <c r="M1461" i="4"/>
  <c r="N1461" i="4"/>
  <c r="K1460" i="4"/>
  <c r="L1460" i="4"/>
  <c r="M1460" i="4"/>
  <c r="N1460" i="4"/>
  <c r="K1459" i="4"/>
  <c r="L1459" i="4"/>
  <c r="M1459" i="4"/>
  <c r="N1459" i="4"/>
  <c r="K1458" i="4"/>
  <c r="L1458" i="4"/>
  <c r="M1458" i="4"/>
  <c r="N1458" i="4"/>
  <c r="K1457" i="4"/>
  <c r="L1457" i="4"/>
  <c r="M1457" i="4"/>
  <c r="N1457" i="4"/>
  <c r="K1456" i="4"/>
  <c r="L1456" i="4"/>
  <c r="M1456" i="4"/>
  <c r="N1456" i="4"/>
  <c r="K1455" i="4"/>
  <c r="L1455" i="4"/>
  <c r="M1455" i="4"/>
  <c r="N1455" i="4"/>
  <c r="K1454" i="4"/>
  <c r="L1454" i="4"/>
  <c r="M1454" i="4"/>
  <c r="N1454" i="4"/>
  <c r="K1453" i="4"/>
  <c r="L1453" i="4"/>
  <c r="M1453" i="4"/>
  <c r="N1453" i="4"/>
  <c r="K1452" i="4"/>
  <c r="L1452" i="4"/>
  <c r="M1452" i="4"/>
  <c r="N1452" i="4"/>
  <c r="K1451" i="4"/>
  <c r="L1451" i="4"/>
  <c r="M1451" i="4"/>
  <c r="N1451" i="4"/>
  <c r="K1450" i="4"/>
  <c r="L1450" i="4"/>
  <c r="M1450" i="4"/>
  <c r="N1450" i="4"/>
  <c r="K1449" i="4"/>
  <c r="L1449" i="4"/>
  <c r="M1449" i="4"/>
  <c r="N1449" i="4"/>
  <c r="K1448" i="4"/>
  <c r="L1448" i="4"/>
  <c r="M1448" i="4"/>
  <c r="N1448" i="4"/>
  <c r="K1447" i="4"/>
  <c r="L1447" i="4"/>
  <c r="M1447" i="4"/>
  <c r="N1447" i="4"/>
  <c r="K1446" i="4"/>
  <c r="L1446" i="4"/>
  <c r="M1446" i="4"/>
  <c r="N1446" i="4"/>
  <c r="K1445" i="4"/>
  <c r="L1445" i="4"/>
  <c r="M1445" i="4"/>
  <c r="N1445" i="4"/>
  <c r="K1444" i="4"/>
  <c r="L1444" i="4"/>
  <c r="M1444" i="4"/>
  <c r="N1444" i="4"/>
  <c r="K1443" i="4"/>
  <c r="L1443" i="4"/>
  <c r="M1443" i="4"/>
  <c r="N1443" i="4"/>
  <c r="K1442" i="4"/>
  <c r="L1442" i="4"/>
  <c r="M1442" i="4"/>
  <c r="N1442" i="4"/>
  <c r="K1441" i="4"/>
  <c r="L1441" i="4"/>
  <c r="M1441" i="4"/>
  <c r="N1441" i="4"/>
  <c r="K1440" i="4"/>
  <c r="L1440" i="4"/>
  <c r="M1440" i="4"/>
  <c r="N1440" i="4"/>
  <c r="K1439" i="4"/>
  <c r="L1439" i="4"/>
  <c r="M1439" i="4"/>
  <c r="N1439" i="4"/>
  <c r="K1438" i="4"/>
  <c r="L1438" i="4"/>
  <c r="M1438" i="4"/>
  <c r="N1438" i="4"/>
  <c r="K1437" i="4"/>
  <c r="L1437" i="4"/>
  <c r="M1437" i="4"/>
  <c r="N1437" i="4"/>
  <c r="K1436" i="4"/>
  <c r="L1436" i="4"/>
  <c r="M1436" i="4"/>
  <c r="N1436" i="4"/>
  <c r="K1435" i="4"/>
  <c r="L1435" i="4"/>
  <c r="M1435" i="4"/>
  <c r="N1435" i="4"/>
  <c r="K1434" i="4"/>
  <c r="L1434" i="4"/>
  <c r="M1434" i="4"/>
  <c r="N1434" i="4"/>
  <c r="K1433" i="4"/>
  <c r="L1433" i="4"/>
  <c r="M1433" i="4"/>
  <c r="N1433" i="4"/>
  <c r="K1432" i="4"/>
  <c r="L1432" i="4"/>
  <c r="M1432" i="4"/>
  <c r="N1432" i="4"/>
  <c r="K1431" i="4"/>
  <c r="L1431" i="4"/>
  <c r="M1431" i="4"/>
  <c r="N1431" i="4"/>
  <c r="K1430" i="4"/>
  <c r="L1430" i="4"/>
  <c r="M1430" i="4"/>
  <c r="N1430" i="4"/>
  <c r="K1429" i="4"/>
  <c r="L1429" i="4"/>
  <c r="M1429" i="4"/>
  <c r="N1429" i="4"/>
  <c r="K1428" i="4"/>
  <c r="L1428" i="4"/>
  <c r="M1428" i="4"/>
  <c r="N1428" i="4"/>
  <c r="K1427" i="4"/>
  <c r="L1427" i="4"/>
  <c r="M1427" i="4"/>
  <c r="N1427" i="4"/>
  <c r="K1426" i="4"/>
  <c r="L1426" i="4"/>
  <c r="M1426" i="4"/>
  <c r="N1426" i="4"/>
  <c r="K1425" i="4"/>
  <c r="L1425" i="4"/>
  <c r="M1425" i="4"/>
  <c r="N1425" i="4"/>
  <c r="K1424" i="4"/>
  <c r="L1424" i="4"/>
  <c r="M1424" i="4"/>
  <c r="N1424" i="4"/>
  <c r="K1423" i="4"/>
  <c r="L1423" i="4"/>
  <c r="M1423" i="4"/>
  <c r="N1423" i="4"/>
  <c r="K1422" i="4"/>
  <c r="L1422" i="4"/>
  <c r="M1422" i="4"/>
  <c r="N1422" i="4"/>
  <c r="K1421" i="4"/>
  <c r="L1421" i="4"/>
  <c r="M1421" i="4"/>
  <c r="N1421" i="4"/>
  <c r="K1420" i="4"/>
  <c r="L1420" i="4"/>
  <c r="M1420" i="4"/>
  <c r="N1420" i="4"/>
  <c r="K1419" i="4"/>
  <c r="L1419" i="4"/>
  <c r="M1419" i="4"/>
  <c r="N1419" i="4"/>
  <c r="K1418" i="4"/>
  <c r="L1418" i="4"/>
  <c r="M1418" i="4"/>
  <c r="N1418" i="4"/>
  <c r="K1417" i="4"/>
  <c r="L1417" i="4"/>
  <c r="M1417" i="4"/>
  <c r="N1417" i="4"/>
  <c r="K1416" i="4"/>
  <c r="L1416" i="4"/>
  <c r="M1416" i="4"/>
  <c r="N1416" i="4"/>
  <c r="K1415" i="4"/>
  <c r="L1415" i="4"/>
  <c r="M1415" i="4"/>
  <c r="N1415" i="4"/>
  <c r="K1414" i="4"/>
  <c r="L1414" i="4"/>
  <c r="M1414" i="4"/>
  <c r="N1414" i="4"/>
  <c r="K1413" i="4"/>
  <c r="L1413" i="4"/>
  <c r="M1413" i="4"/>
  <c r="N1413" i="4"/>
  <c r="K1412" i="4"/>
  <c r="L1412" i="4"/>
  <c r="M1412" i="4"/>
  <c r="N1412" i="4"/>
  <c r="K1411" i="4"/>
  <c r="L1411" i="4"/>
  <c r="M1411" i="4"/>
  <c r="N1411" i="4"/>
  <c r="K1410" i="4"/>
  <c r="L1410" i="4"/>
  <c r="M1410" i="4"/>
  <c r="N1410" i="4"/>
  <c r="K1409" i="4"/>
  <c r="L1409" i="4"/>
  <c r="M1409" i="4"/>
  <c r="N1409" i="4"/>
  <c r="K1408" i="4"/>
  <c r="L1408" i="4"/>
  <c r="M1408" i="4"/>
  <c r="N1408" i="4"/>
  <c r="K1407" i="4"/>
  <c r="L1407" i="4"/>
  <c r="M1407" i="4"/>
  <c r="N1407" i="4"/>
  <c r="K1406" i="4"/>
  <c r="L1406" i="4"/>
  <c r="M1406" i="4"/>
  <c r="N1406" i="4"/>
  <c r="K1405" i="4"/>
  <c r="L1405" i="4"/>
  <c r="M1405" i="4"/>
  <c r="N1405" i="4"/>
  <c r="K1404" i="4"/>
  <c r="L1404" i="4"/>
  <c r="M1404" i="4"/>
  <c r="N1404" i="4"/>
  <c r="K1403" i="4"/>
  <c r="L1403" i="4"/>
  <c r="M1403" i="4"/>
  <c r="N1403" i="4"/>
  <c r="K1402" i="4"/>
  <c r="L1402" i="4"/>
  <c r="M1402" i="4"/>
  <c r="N1402" i="4"/>
  <c r="K1401" i="4"/>
  <c r="L1401" i="4"/>
  <c r="M1401" i="4"/>
  <c r="N1401" i="4"/>
  <c r="K1400" i="4"/>
  <c r="L1400" i="4"/>
  <c r="M1400" i="4"/>
  <c r="N1400" i="4"/>
  <c r="K1399" i="4"/>
  <c r="L1399" i="4"/>
  <c r="M1399" i="4"/>
  <c r="N1399" i="4"/>
  <c r="K1398" i="4"/>
  <c r="L1398" i="4"/>
  <c r="M1398" i="4"/>
  <c r="N1398" i="4"/>
  <c r="K1397" i="4"/>
  <c r="L1397" i="4"/>
  <c r="M1397" i="4"/>
  <c r="N1397" i="4"/>
  <c r="K1396" i="4"/>
  <c r="L1396" i="4"/>
  <c r="M1396" i="4"/>
  <c r="N1396" i="4"/>
  <c r="K1395" i="4"/>
  <c r="L1395" i="4"/>
  <c r="M1395" i="4"/>
  <c r="N1395" i="4"/>
  <c r="K1394" i="4"/>
  <c r="L1394" i="4"/>
  <c r="M1394" i="4"/>
  <c r="N1394" i="4"/>
  <c r="K1393" i="4"/>
  <c r="L1393" i="4"/>
  <c r="M1393" i="4"/>
  <c r="N1393" i="4"/>
  <c r="K1392" i="4"/>
  <c r="L1392" i="4"/>
  <c r="M1392" i="4"/>
  <c r="N1392" i="4"/>
  <c r="K1391" i="4"/>
  <c r="L1391" i="4"/>
  <c r="M1391" i="4"/>
  <c r="N1391" i="4"/>
  <c r="K1390" i="4"/>
  <c r="L1390" i="4"/>
  <c r="M1390" i="4"/>
  <c r="N1390" i="4"/>
  <c r="K1389" i="4"/>
  <c r="L1389" i="4"/>
  <c r="M1389" i="4"/>
  <c r="N1389" i="4"/>
  <c r="K1388" i="4"/>
  <c r="L1388" i="4"/>
  <c r="M1388" i="4"/>
  <c r="N1388" i="4"/>
  <c r="K1387" i="4"/>
  <c r="L1387" i="4"/>
  <c r="M1387" i="4"/>
  <c r="N1387" i="4"/>
  <c r="K1386" i="4"/>
  <c r="L1386" i="4"/>
  <c r="M1386" i="4"/>
  <c r="N1386" i="4"/>
  <c r="K1385" i="4"/>
  <c r="L1385" i="4"/>
  <c r="M1385" i="4"/>
  <c r="N1385" i="4"/>
  <c r="K1384" i="4"/>
  <c r="L1384" i="4"/>
  <c r="M1384" i="4"/>
  <c r="N1384" i="4"/>
  <c r="K1383" i="4"/>
  <c r="L1383" i="4"/>
  <c r="M1383" i="4"/>
  <c r="N1383" i="4"/>
  <c r="K1382" i="4"/>
  <c r="L1382" i="4"/>
  <c r="M1382" i="4"/>
  <c r="N1382" i="4"/>
  <c r="K1381" i="4"/>
  <c r="L1381" i="4"/>
  <c r="M1381" i="4"/>
  <c r="N1381" i="4"/>
  <c r="K1380" i="4"/>
  <c r="L1380" i="4"/>
  <c r="M1380" i="4"/>
  <c r="N1380" i="4"/>
  <c r="K1379" i="4"/>
  <c r="L1379" i="4"/>
  <c r="M1379" i="4"/>
  <c r="N1379" i="4"/>
  <c r="K1378" i="4"/>
  <c r="L1378" i="4"/>
  <c r="M1378" i="4"/>
  <c r="N1378" i="4"/>
  <c r="K1377" i="4"/>
  <c r="L1377" i="4"/>
  <c r="M1377" i="4"/>
  <c r="N1377" i="4"/>
  <c r="K1376" i="4"/>
  <c r="L1376" i="4"/>
  <c r="M1376" i="4"/>
  <c r="N1376" i="4"/>
  <c r="K1375" i="4"/>
  <c r="L1375" i="4"/>
  <c r="M1375" i="4"/>
  <c r="N1375" i="4"/>
  <c r="K1374" i="4"/>
  <c r="L1374" i="4"/>
  <c r="M1374" i="4"/>
  <c r="N1374" i="4"/>
  <c r="K1373" i="4"/>
  <c r="L1373" i="4"/>
  <c r="M1373" i="4"/>
  <c r="N1373" i="4"/>
  <c r="K1372" i="4"/>
  <c r="L1372" i="4"/>
  <c r="M1372" i="4"/>
  <c r="N1372" i="4"/>
  <c r="K1371" i="4"/>
  <c r="L1371" i="4"/>
  <c r="M1371" i="4"/>
  <c r="N1371" i="4"/>
  <c r="K1370" i="4"/>
  <c r="L1370" i="4"/>
  <c r="M1370" i="4"/>
  <c r="N1370" i="4"/>
  <c r="K1369" i="4"/>
  <c r="L1369" i="4"/>
  <c r="M1369" i="4"/>
  <c r="N1369" i="4"/>
  <c r="K1368" i="4"/>
  <c r="L1368" i="4"/>
  <c r="M1368" i="4"/>
  <c r="N1368" i="4"/>
  <c r="K1367" i="4"/>
  <c r="L1367" i="4"/>
  <c r="M1367" i="4"/>
  <c r="N1367" i="4"/>
  <c r="K1366" i="4"/>
  <c r="L1366" i="4"/>
  <c r="M1366" i="4"/>
  <c r="N1366" i="4"/>
  <c r="K1365" i="4"/>
  <c r="L1365" i="4"/>
  <c r="M1365" i="4"/>
  <c r="N1365" i="4"/>
  <c r="K1364" i="4"/>
  <c r="L1364" i="4"/>
  <c r="M1364" i="4"/>
  <c r="N1364" i="4"/>
  <c r="K1363" i="4"/>
  <c r="L1363" i="4"/>
  <c r="M1363" i="4"/>
  <c r="N1363" i="4"/>
  <c r="K1362" i="4"/>
  <c r="L1362" i="4"/>
  <c r="M1362" i="4"/>
  <c r="N1362" i="4"/>
  <c r="K1361" i="4"/>
  <c r="L1361" i="4"/>
  <c r="M1361" i="4"/>
  <c r="N1361" i="4"/>
  <c r="K1360" i="4"/>
  <c r="L1360" i="4"/>
  <c r="M1360" i="4"/>
  <c r="N1360" i="4"/>
  <c r="K1359" i="4"/>
  <c r="L1359" i="4"/>
  <c r="M1359" i="4"/>
  <c r="N1359" i="4"/>
  <c r="K1358" i="4"/>
  <c r="L1358" i="4"/>
  <c r="M1358" i="4"/>
  <c r="N1358" i="4"/>
  <c r="K1357" i="4"/>
  <c r="L1357" i="4"/>
  <c r="M1357" i="4"/>
  <c r="N1357" i="4"/>
  <c r="K1356" i="4"/>
  <c r="L1356" i="4"/>
  <c r="M1356" i="4"/>
  <c r="N1356" i="4"/>
  <c r="K1355" i="4"/>
  <c r="L1355" i="4"/>
  <c r="M1355" i="4"/>
  <c r="N1355" i="4"/>
  <c r="K1354" i="4"/>
  <c r="L1354" i="4"/>
  <c r="M1354" i="4"/>
  <c r="N1354" i="4"/>
  <c r="K1353" i="4"/>
  <c r="L1353" i="4"/>
  <c r="M1353" i="4"/>
  <c r="N1353" i="4"/>
  <c r="K1352" i="4"/>
  <c r="L1352" i="4"/>
  <c r="M1352" i="4"/>
  <c r="N1352" i="4"/>
  <c r="K1351" i="4"/>
  <c r="L1351" i="4"/>
  <c r="M1351" i="4"/>
  <c r="N1351" i="4"/>
  <c r="K1350" i="4"/>
  <c r="L1350" i="4"/>
  <c r="M1350" i="4"/>
  <c r="N1350" i="4"/>
  <c r="K1349" i="4"/>
  <c r="L1349" i="4"/>
  <c r="M1349" i="4"/>
  <c r="N1349" i="4"/>
  <c r="K1348" i="4"/>
  <c r="L1348" i="4"/>
  <c r="M1348" i="4"/>
  <c r="N1348" i="4"/>
  <c r="K1347" i="4"/>
  <c r="L1347" i="4"/>
  <c r="M1347" i="4"/>
  <c r="N1347" i="4"/>
  <c r="K1346" i="4"/>
  <c r="L1346" i="4"/>
  <c r="M1346" i="4"/>
  <c r="N1346" i="4"/>
  <c r="K1345" i="4"/>
  <c r="L1345" i="4"/>
  <c r="M1345" i="4"/>
  <c r="N1345" i="4"/>
  <c r="K1344" i="4"/>
  <c r="L1344" i="4"/>
  <c r="M1344" i="4"/>
  <c r="N1344" i="4"/>
  <c r="K1343" i="4"/>
  <c r="L1343" i="4"/>
  <c r="M1343" i="4"/>
  <c r="N1343" i="4"/>
  <c r="K1342" i="4"/>
  <c r="L1342" i="4"/>
  <c r="M1342" i="4"/>
  <c r="N1342" i="4"/>
  <c r="K1341" i="4"/>
  <c r="L1341" i="4"/>
  <c r="M1341" i="4"/>
  <c r="N1341" i="4"/>
  <c r="K1340" i="4"/>
  <c r="L1340" i="4"/>
  <c r="M1340" i="4"/>
  <c r="N1340" i="4"/>
  <c r="K1339" i="4"/>
  <c r="L1339" i="4"/>
  <c r="M1339" i="4"/>
  <c r="N1339" i="4"/>
  <c r="K1338" i="4"/>
  <c r="L1338" i="4"/>
  <c r="M1338" i="4"/>
  <c r="N1338" i="4"/>
  <c r="K1337" i="4"/>
  <c r="L1337" i="4"/>
  <c r="M1337" i="4"/>
  <c r="N1337" i="4"/>
  <c r="K1336" i="4"/>
  <c r="L1336" i="4"/>
  <c r="M1336" i="4"/>
  <c r="N1336" i="4"/>
  <c r="K1335" i="4"/>
  <c r="L1335" i="4"/>
  <c r="M1335" i="4"/>
  <c r="N1335" i="4"/>
  <c r="K1334" i="4"/>
  <c r="L1334" i="4"/>
  <c r="M1334" i="4"/>
  <c r="N1334" i="4"/>
  <c r="K1333" i="4"/>
  <c r="L1333" i="4"/>
  <c r="M1333" i="4"/>
  <c r="N1333" i="4"/>
  <c r="K1332" i="4"/>
  <c r="L1332" i="4"/>
  <c r="M1332" i="4"/>
  <c r="N1332" i="4"/>
  <c r="K1331" i="4"/>
  <c r="L1331" i="4"/>
  <c r="M1331" i="4"/>
  <c r="N1331" i="4"/>
  <c r="K1330" i="4"/>
  <c r="L1330" i="4"/>
  <c r="M1330" i="4"/>
  <c r="N1330" i="4"/>
  <c r="K1329" i="4"/>
  <c r="L1329" i="4"/>
  <c r="M1329" i="4"/>
  <c r="N1329" i="4"/>
  <c r="K1328" i="4"/>
  <c r="L1328" i="4"/>
  <c r="M1328" i="4"/>
  <c r="N1328" i="4"/>
  <c r="K1327" i="4"/>
  <c r="L1327" i="4"/>
  <c r="M1327" i="4"/>
  <c r="N1327" i="4"/>
  <c r="K1326" i="4"/>
  <c r="L1326" i="4"/>
  <c r="M1326" i="4"/>
  <c r="N1326" i="4"/>
  <c r="K1325" i="4"/>
  <c r="L1325" i="4"/>
  <c r="M1325" i="4"/>
  <c r="N1325" i="4"/>
  <c r="K1324" i="4"/>
  <c r="L1324" i="4"/>
  <c r="M1324" i="4"/>
  <c r="N1324" i="4"/>
  <c r="K1323" i="4"/>
  <c r="L1323" i="4"/>
  <c r="M1323" i="4"/>
  <c r="N1323" i="4"/>
  <c r="K1322" i="4"/>
  <c r="L1322" i="4"/>
  <c r="M1322" i="4"/>
  <c r="N1322" i="4"/>
  <c r="K1321" i="4"/>
  <c r="L1321" i="4"/>
  <c r="M1321" i="4"/>
  <c r="N1321" i="4"/>
  <c r="K1320" i="4"/>
  <c r="L1320" i="4"/>
  <c r="M1320" i="4"/>
  <c r="N1320" i="4"/>
  <c r="K1319" i="4"/>
  <c r="L1319" i="4"/>
  <c r="M1319" i="4"/>
  <c r="N1319" i="4"/>
  <c r="K1318" i="4"/>
  <c r="L1318" i="4"/>
  <c r="M1318" i="4"/>
  <c r="N1318" i="4"/>
  <c r="K1317" i="4"/>
  <c r="L1317" i="4"/>
  <c r="M1317" i="4"/>
  <c r="N1317" i="4"/>
  <c r="K1316" i="4"/>
  <c r="L1316" i="4"/>
  <c r="M1316" i="4"/>
  <c r="N1316" i="4"/>
  <c r="K1315" i="4"/>
  <c r="L1315" i="4"/>
  <c r="M1315" i="4"/>
  <c r="N1315" i="4"/>
  <c r="K1314" i="4"/>
  <c r="L1314" i="4"/>
  <c r="M1314" i="4"/>
  <c r="N1314" i="4"/>
  <c r="K1313" i="4"/>
  <c r="L1313" i="4"/>
  <c r="M1313" i="4"/>
  <c r="N1313" i="4"/>
  <c r="K1312" i="4"/>
  <c r="L1312" i="4"/>
  <c r="M1312" i="4"/>
  <c r="N1312" i="4"/>
  <c r="K1311" i="4"/>
  <c r="L1311" i="4"/>
  <c r="M1311" i="4"/>
  <c r="N1311" i="4"/>
  <c r="K1310" i="4"/>
  <c r="L1310" i="4"/>
  <c r="M1310" i="4"/>
  <c r="N1310" i="4"/>
  <c r="K1309" i="4"/>
  <c r="L1309" i="4"/>
  <c r="M1309" i="4"/>
  <c r="N1309" i="4"/>
  <c r="K1308" i="4"/>
  <c r="L1308" i="4"/>
  <c r="M1308" i="4"/>
  <c r="N1308" i="4"/>
  <c r="K1307" i="4"/>
  <c r="L1307" i="4"/>
  <c r="M1307" i="4"/>
  <c r="N1307" i="4"/>
  <c r="K1306" i="4"/>
  <c r="L1306" i="4"/>
  <c r="M1306" i="4"/>
  <c r="N1306" i="4"/>
  <c r="K1305" i="4"/>
  <c r="L1305" i="4"/>
  <c r="M1305" i="4"/>
  <c r="N1305" i="4"/>
  <c r="K1304" i="4"/>
  <c r="L1304" i="4"/>
  <c r="M1304" i="4"/>
  <c r="N1304" i="4"/>
  <c r="K1303" i="4"/>
  <c r="L1303" i="4"/>
  <c r="M1303" i="4"/>
  <c r="N1303" i="4"/>
  <c r="K1302" i="4"/>
  <c r="L1302" i="4"/>
  <c r="M1302" i="4"/>
  <c r="N1302" i="4"/>
  <c r="K1301" i="4"/>
  <c r="L1301" i="4"/>
  <c r="M1301" i="4"/>
  <c r="N1301" i="4"/>
  <c r="K1300" i="4"/>
  <c r="L1300" i="4"/>
  <c r="M1300" i="4"/>
  <c r="N1300" i="4"/>
  <c r="K1299" i="4"/>
  <c r="L1299" i="4"/>
  <c r="M1299" i="4"/>
  <c r="N1299" i="4"/>
  <c r="K1298" i="4"/>
  <c r="L1298" i="4"/>
  <c r="M1298" i="4"/>
  <c r="N1298" i="4"/>
  <c r="K1297" i="4"/>
  <c r="L1297" i="4"/>
  <c r="M1297" i="4"/>
  <c r="N1297" i="4"/>
  <c r="K1296" i="4"/>
  <c r="L1296" i="4"/>
  <c r="M1296" i="4"/>
  <c r="N1296" i="4"/>
  <c r="K1295" i="4"/>
  <c r="L1295" i="4"/>
  <c r="M1295" i="4"/>
  <c r="N1295" i="4"/>
  <c r="K1294" i="4"/>
  <c r="L1294" i="4"/>
  <c r="M1294" i="4"/>
  <c r="N1294" i="4"/>
  <c r="K1293" i="4"/>
  <c r="L1293" i="4"/>
  <c r="M1293" i="4"/>
  <c r="N1293" i="4"/>
  <c r="K1292" i="4"/>
  <c r="L1292" i="4"/>
  <c r="M1292" i="4"/>
  <c r="N1292" i="4"/>
  <c r="K1291" i="4"/>
  <c r="L1291" i="4"/>
  <c r="M1291" i="4"/>
  <c r="N1291" i="4"/>
  <c r="K1290" i="4"/>
  <c r="L1290" i="4"/>
  <c r="M1290" i="4"/>
  <c r="N1290" i="4"/>
  <c r="K1289" i="4"/>
  <c r="L1289" i="4"/>
  <c r="M1289" i="4"/>
  <c r="N1289" i="4"/>
  <c r="K1288" i="4"/>
  <c r="L1288" i="4"/>
  <c r="M1288" i="4"/>
  <c r="N1288" i="4"/>
  <c r="K1287" i="4"/>
  <c r="L1287" i="4"/>
  <c r="M1287" i="4"/>
  <c r="N1287" i="4"/>
  <c r="K1286" i="4"/>
  <c r="L1286" i="4"/>
  <c r="M1286" i="4"/>
  <c r="N1286" i="4"/>
  <c r="K1285" i="4"/>
  <c r="L1285" i="4"/>
  <c r="M1285" i="4"/>
  <c r="N1285" i="4"/>
  <c r="K1284" i="4"/>
  <c r="L1284" i="4"/>
  <c r="M1284" i="4"/>
  <c r="N1284" i="4"/>
  <c r="K1283" i="4"/>
  <c r="L1283" i="4"/>
  <c r="M1283" i="4"/>
  <c r="N1283" i="4"/>
  <c r="K1282" i="4"/>
  <c r="L1282" i="4"/>
  <c r="M1282" i="4"/>
  <c r="N1282" i="4"/>
  <c r="K1281" i="4"/>
  <c r="L1281" i="4"/>
  <c r="M1281" i="4"/>
  <c r="N1281" i="4"/>
  <c r="K1280" i="4"/>
  <c r="L1280" i="4"/>
  <c r="M1280" i="4"/>
  <c r="N1280" i="4"/>
  <c r="K1279" i="4"/>
  <c r="L1279" i="4"/>
  <c r="M1279" i="4"/>
  <c r="N1279" i="4"/>
  <c r="K1278" i="4"/>
  <c r="L1278" i="4"/>
  <c r="M1278" i="4"/>
  <c r="N1278" i="4"/>
  <c r="K1277" i="4"/>
  <c r="L1277" i="4"/>
  <c r="M1277" i="4"/>
  <c r="N1277" i="4"/>
  <c r="K1276" i="4"/>
  <c r="L1276" i="4"/>
  <c r="M1276" i="4"/>
  <c r="N1276" i="4"/>
  <c r="K1275" i="4"/>
  <c r="L1275" i="4"/>
  <c r="M1275" i="4"/>
  <c r="N1275" i="4"/>
  <c r="K1274" i="4"/>
  <c r="L1274" i="4"/>
  <c r="M1274" i="4"/>
  <c r="N1274" i="4"/>
  <c r="K1273" i="4"/>
  <c r="L1273" i="4"/>
  <c r="M1273" i="4"/>
  <c r="N1273" i="4"/>
  <c r="K1272" i="4"/>
  <c r="L1272" i="4"/>
  <c r="M1272" i="4"/>
  <c r="N1272" i="4"/>
  <c r="K1271" i="4"/>
  <c r="L1271" i="4"/>
  <c r="M1271" i="4"/>
  <c r="N1271" i="4"/>
  <c r="K1270" i="4"/>
  <c r="L1270" i="4"/>
  <c r="M1270" i="4"/>
  <c r="N1270" i="4"/>
  <c r="K1269" i="4"/>
  <c r="L1269" i="4"/>
  <c r="M1269" i="4"/>
  <c r="N1269" i="4"/>
  <c r="K1268" i="4"/>
  <c r="L1268" i="4"/>
  <c r="M1268" i="4"/>
  <c r="N1268" i="4"/>
  <c r="K1267" i="4"/>
  <c r="L1267" i="4"/>
  <c r="M1267" i="4"/>
  <c r="N1267" i="4"/>
  <c r="K1266" i="4"/>
  <c r="L1266" i="4"/>
  <c r="M1266" i="4"/>
  <c r="N1266" i="4"/>
  <c r="K1265" i="4"/>
  <c r="L1265" i="4"/>
  <c r="M1265" i="4"/>
  <c r="N1265" i="4"/>
  <c r="K1264" i="4"/>
  <c r="L1264" i="4"/>
  <c r="M1264" i="4"/>
  <c r="N1264" i="4"/>
  <c r="K1263" i="4"/>
  <c r="L1263" i="4"/>
  <c r="M1263" i="4"/>
  <c r="N1263" i="4"/>
  <c r="K1262" i="4"/>
  <c r="L1262" i="4"/>
  <c r="M1262" i="4"/>
  <c r="N1262" i="4"/>
  <c r="K1261" i="4"/>
  <c r="L1261" i="4"/>
  <c r="M1261" i="4"/>
  <c r="N1261" i="4"/>
  <c r="K1260" i="4"/>
  <c r="L1260" i="4"/>
  <c r="M1260" i="4"/>
  <c r="N1260" i="4"/>
  <c r="K1259" i="4"/>
  <c r="L1259" i="4"/>
  <c r="M1259" i="4"/>
  <c r="N1259" i="4"/>
  <c r="K1258" i="4"/>
  <c r="L1258" i="4"/>
  <c r="M1258" i="4"/>
  <c r="N1258" i="4"/>
  <c r="K1257" i="4"/>
  <c r="L1257" i="4"/>
  <c r="M1257" i="4"/>
  <c r="N1257" i="4"/>
  <c r="K1256" i="4"/>
  <c r="L1256" i="4"/>
  <c r="M1256" i="4"/>
  <c r="N1256" i="4"/>
  <c r="K1255" i="4"/>
  <c r="L1255" i="4"/>
  <c r="M1255" i="4"/>
  <c r="N1255" i="4"/>
  <c r="K1254" i="4"/>
  <c r="L1254" i="4"/>
  <c r="M1254" i="4"/>
  <c r="N1254" i="4"/>
  <c r="K1253" i="4"/>
  <c r="L1253" i="4"/>
  <c r="M1253" i="4"/>
  <c r="N1253" i="4"/>
  <c r="K1252" i="4"/>
  <c r="L1252" i="4"/>
  <c r="M1252" i="4"/>
  <c r="N1252" i="4"/>
  <c r="K1251" i="4"/>
  <c r="L1251" i="4"/>
  <c r="M1251" i="4"/>
  <c r="N1251" i="4"/>
  <c r="K1250" i="4"/>
  <c r="L1250" i="4"/>
  <c r="M1250" i="4"/>
  <c r="N1250" i="4"/>
  <c r="K1249" i="4"/>
  <c r="L1249" i="4"/>
  <c r="M1249" i="4"/>
  <c r="N1249" i="4"/>
  <c r="K1248" i="4"/>
  <c r="L1248" i="4"/>
  <c r="M1248" i="4"/>
  <c r="N1248" i="4"/>
  <c r="K1247" i="4"/>
  <c r="L1247" i="4"/>
  <c r="M1247" i="4"/>
  <c r="N1247" i="4"/>
  <c r="K1246" i="4"/>
  <c r="L1246" i="4"/>
  <c r="M1246" i="4"/>
  <c r="N1246" i="4"/>
  <c r="K1245" i="4"/>
  <c r="L1245" i="4"/>
  <c r="M1245" i="4"/>
  <c r="N1245" i="4"/>
  <c r="K1244" i="4"/>
  <c r="L1244" i="4"/>
  <c r="M1244" i="4"/>
  <c r="N1244" i="4"/>
  <c r="K1243" i="4"/>
  <c r="L1243" i="4"/>
  <c r="M1243" i="4"/>
  <c r="N1243" i="4"/>
  <c r="K1242" i="4"/>
  <c r="L1242" i="4"/>
  <c r="M1242" i="4"/>
  <c r="N1242" i="4"/>
  <c r="K1241" i="4"/>
  <c r="L1241" i="4"/>
  <c r="M1241" i="4"/>
  <c r="N1241" i="4"/>
  <c r="K1240" i="4"/>
  <c r="L1240" i="4"/>
  <c r="M1240" i="4"/>
  <c r="N1240" i="4"/>
  <c r="K1239" i="4"/>
  <c r="L1239" i="4"/>
  <c r="M1239" i="4"/>
  <c r="N1239" i="4"/>
  <c r="K1238" i="4"/>
  <c r="L1238" i="4"/>
  <c r="M1238" i="4"/>
  <c r="N1238" i="4"/>
  <c r="K1237" i="4"/>
  <c r="L1237" i="4"/>
  <c r="M1237" i="4"/>
  <c r="N1237" i="4"/>
  <c r="K1236" i="4"/>
  <c r="L1236" i="4"/>
  <c r="M1236" i="4"/>
  <c r="N1236" i="4"/>
  <c r="K1235" i="4"/>
  <c r="L1235" i="4"/>
  <c r="M1235" i="4"/>
  <c r="N1235" i="4"/>
  <c r="K1234" i="4"/>
  <c r="L1234" i="4"/>
  <c r="M1234" i="4"/>
  <c r="N1234" i="4"/>
  <c r="K1233" i="4"/>
  <c r="L1233" i="4"/>
  <c r="M1233" i="4"/>
  <c r="N1233" i="4"/>
  <c r="K1232" i="4"/>
  <c r="L1232" i="4"/>
  <c r="M1232" i="4"/>
  <c r="N1232" i="4"/>
  <c r="K1231" i="4"/>
  <c r="L1231" i="4"/>
  <c r="M1231" i="4"/>
  <c r="N1231" i="4"/>
  <c r="K1230" i="4"/>
  <c r="L1230" i="4"/>
  <c r="M1230" i="4"/>
  <c r="N1230" i="4"/>
  <c r="K1229" i="4"/>
  <c r="L1229" i="4"/>
  <c r="M1229" i="4"/>
  <c r="N1229" i="4"/>
  <c r="K1228" i="4"/>
  <c r="L1228" i="4"/>
  <c r="M1228" i="4"/>
  <c r="N1228" i="4"/>
  <c r="K1227" i="4"/>
  <c r="L1227" i="4"/>
  <c r="M1227" i="4"/>
  <c r="N1227" i="4"/>
  <c r="K1226" i="4"/>
  <c r="L1226" i="4"/>
  <c r="M1226" i="4"/>
  <c r="N1226" i="4"/>
  <c r="K1225" i="4"/>
  <c r="L1225" i="4"/>
  <c r="M1225" i="4"/>
  <c r="N1225" i="4"/>
  <c r="K1224" i="4"/>
  <c r="L1224" i="4"/>
  <c r="M1224" i="4"/>
  <c r="N1224" i="4"/>
  <c r="K1223" i="4"/>
  <c r="L1223" i="4"/>
  <c r="M1223" i="4"/>
  <c r="N1223" i="4"/>
  <c r="K1222" i="4"/>
  <c r="L1222" i="4"/>
  <c r="M1222" i="4"/>
  <c r="N1222" i="4"/>
  <c r="K1221" i="4"/>
  <c r="L1221" i="4"/>
  <c r="M1221" i="4"/>
  <c r="N1221" i="4"/>
  <c r="K1220" i="4"/>
  <c r="L1220" i="4"/>
  <c r="M1220" i="4"/>
  <c r="N1220" i="4"/>
  <c r="K1219" i="4"/>
  <c r="L1219" i="4"/>
  <c r="M1219" i="4"/>
  <c r="N1219" i="4"/>
  <c r="K1218" i="4"/>
  <c r="L1218" i="4"/>
  <c r="M1218" i="4"/>
  <c r="N1218" i="4"/>
  <c r="K1217" i="4"/>
  <c r="L1217" i="4"/>
  <c r="M1217" i="4"/>
  <c r="N1217" i="4"/>
  <c r="K1216" i="4"/>
  <c r="L1216" i="4"/>
  <c r="M1216" i="4"/>
  <c r="N1216" i="4"/>
  <c r="K1215" i="4"/>
  <c r="L1215" i="4"/>
  <c r="M1215" i="4"/>
  <c r="N1215" i="4"/>
  <c r="K1214" i="4"/>
  <c r="L1214" i="4"/>
  <c r="M1214" i="4"/>
  <c r="N1214" i="4"/>
  <c r="K1213" i="4"/>
  <c r="L1213" i="4"/>
  <c r="M1213" i="4"/>
  <c r="N1213" i="4"/>
  <c r="K1212" i="4"/>
  <c r="L1212" i="4"/>
  <c r="M1212" i="4"/>
  <c r="N1212" i="4"/>
  <c r="K1211" i="4"/>
  <c r="L1211" i="4"/>
  <c r="M1211" i="4"/>
  <c r="N1211" i="4"/>
  <c r="K1210" i="4"/>
  <c r="L1210" i="4"/>
  <c r="M1210" i="4"/>
  <c r="N1210" i="4"/>
  <c r="K1209" i="4"/>
  <c r="L1209" i="4"/>
  <c r="M1209" i="4"/>
  <c r="N1209" i="4"/>
  <c r="K1208" i="4"/>
  <c r="L1208" i="4"/>
  <c r="M1208" i="4"/>
  <c r="N1208" i="4"/>
  <c r="K1207" i="4"/>
  <c r="L1207" i="4"/>
  <c r="M1207" i="4"/>
  <c r="N1207" i="4"/>
  <c r="K1206" i="4"/>
  <c r="L1206" i="4"/>
  <c r="M1206" i="4"/>
  <c r="N1206" i="4"/>
  <c r="K1205" i="4"/>
  <c r="L1205" i="4"/>
  <c r="M1205" i="4"/>
  <c r="N1205" i="4"/>
  <c r="K1204" i="4"/>
  <c r="L1204" i="4"/>
  <c r="M1204" i="4"/>
  <c r="N1204" i="4"/>
  <c r="K1203" i="4"/>
  <c r="L1203" i="4"/>
  <c r="M1203" i="4"/>
  <c r="N1203" i="4"/>
  <c r="K1202" i="4"/>
  <c r="L1202" i="4"/>
  <c r="M1202" i="4"/>
  <c r="N1202" i="4"/>
  <c r="K1201" i="4"/>
  <c r="L1201" i="4"/>
  <c r="M1201" i="4"/>
  <c r="N1201" i="4"/>
  <c r="K1200" i="4"/>
  <c r="L1200" i="4"/>
  <c r="M1200" i="4"/>
  <c r="N1200" i="4"/>
  <c r="K1199" i="4"/>
  <c r="L1199" i="4"/>
  <c r="M1199" i="4"/>
  <c r="N1199" i="4"/>
  <c r="K1198" i="4"/>
  <c r="L1198" i="4"/>
  <c r="M1198" i="4"/>
  <c r="N1198" i="4"/>
  <c r="K1197" i="4"/>
  <c r="L1197" i="4"/>
  <c r="M1197" i="4"/>
  <c r="N1197" i="4"/>
  <c r="K1196" i="4"/>
  <c r="L1196" i="4"/>
  <c r="M1196" i="4"/>
  <c r="N1196" i="4"/>
  <c r="K1195" i="4"/>
  <c r="L1195" i="4"/>
  <c r="M1195" i="4"/>
  <c r="N1195" i="4"/>
  <c r="K1194" i="4"/>
  <c r="L1194" i="4"/>
  <c r="M1194" i="4"/>
  <c r="N1194" i="4"/>
  <c r="K1193" i="4"/>
  <c r="L1193" i="4"/>
  <c r="M1193" i="4"/>
  <c r="N1193" i="4"/>
  <c r="K1192" i="4"/>
  <c r="L1192" i="4"/>
  <c r="M1192" i="4"/>
  <c r="N1192" i="4"/>
  <c r="K1191" i="4"/>
  <c r="L1191" i="4"/>
  <c r="M1191" i="4"/>
  <c r="N1191" i="4"/>
  <c r="K1190" i="4"/>
  <c r="L1190" i="4"/>
  <c r="M1190" i="4"/>
  <c r="N1190" i="4"/>
  <c r="K1189" i="4"/>
  <c r="L1189" i="4"/>
  <c r="M1189" i="4"/>
  <c r="N1189" i="4"/>
  <c r="K1188" i="4"/>
  <c r="L1188" i="4"/>
  <c r="M1188" i="4"/>
  <c r="N1188" i="4"/>
  <c r="K1187" i="4"/>
  <c r="L1187" i="4"/>
  <c r="M1187" i="4"/>
  <c r="N1187" i="4"/>
  <c r="K1186" i="4"/>
  <c r="L1186" i="4"/>
  <c r="M1186" i="4"/>
  <c r="N1186" i="4"/>
  <c r="K1185" i="4"/>
  <c r="L1185" i="4"/>
  <c r="M1185" i="4"/>
  <c r="N1185" i="4"/>
  <c r="K1184" i="4"/>
  <c r="L1184" i="4"/>
  <c r="M1184" i="4"/>
  <c r="N1184" i="4"/>
  <c r="K1183" i="4"/>
  <c r="L1183" i="4"/>
  <c r="M1183" i="4"/>
  <c r="N1183" i="4"/>
  <c r="K1182" i="4"/>
  <c r="L1182" i="4"/>
  <c r="M1182" i="4"/>
  <c r="N1182" i="4"/>
  <c r="K1181" i="4"/>
  <c r="L1181" i="4"/>
  <c r="M1181" i="4"/>
  <c r="N1181" i="4"/>
  <c r="K1180" i="4"/>
  <c r="L1180" i="4"/>
  <c r="M1180" i="4"/>
  <c r="N1180" i="4"/>
  <c r="K1179" i="4"/>
  <c r="L1179" i="4"/>
  <c r="M1179" i="4"/>
  <c r="N1179" i="4"/>
  <c r="K1178" i="4"/>
  <c r="L1178" i="4"/>
  <c r="M1178" i="4"/>
  <c r="N1178" i="4"/>
  <c r="K1177" i="4"/>
  <c r="L1177" i="4"/>
  <c r="M1177" i="4"/>
  <c r="N1177" i="4"/>
  <c r="K1176" i="4"/>
  <c r="L1176" i="4"/>
  <c r="M1176" i="4"/>
  <c r="N1176" i="4"/>
  <c r="K1175" i="4"/>
  <c r="L1175" i="4"/>
  <c r="M1175" i="4"/>
  <c r="N1175" i="4"/>
  <c r="K1174" i="4"/>
  <c r="L1174" i="4"/>
  <c r="M1174" i="4"/>
  <c r="N1174" i="4"/>
  <c r="K1173" i="4"/>
  <c r="L1173" i="4"/>
  <c r="M1173" i="4"/>
  <c r="N1173" i="4"/>
  <c r="K1172" i="4"/>
  <c r="L1172" i="4"/>
  <c r="M1172" i="4"/>
  <c r="N1172" i="4"/>
  <c r="K1171" i="4"/>
  <c r="L1171" i="4"/>
  <c r="M1171" i="4"/>
  <c r="N1171" i="4"/>
  <c r="K1170" i="4"/>
  <c r="L1170" i="4"/>
  <c r="M1170" i="4"/>
  <c r="N1170" i="4"/>
  <c r="K1169" i="4"/>
  <c r="L1169" i="4"/>
  <c r="M1169" i="4"/>
  <c r="N1169" i="4"/>
  <c r="K1168" i="4"/>
  <c r="L1168" i="4"/>
  <c r="M1168" i="4"/>
  <c r="N1168" i="4"/>
  <c r="K1167" i="4"/>
  <c r="L1167" i="4"/>
  <c r="M1167" i="4"/>
  <c r="N1167" i="4"/>
  <c r="K1166" i="4"/>
  <c r="L1166" i="4"/>
  <c r="M1166" i="4"/>
  <c r="N1166" i="4"/>
  <c r="K1165" i="4"/>
  <c r="L1165" i="4"/>
  <c r="M1165" i="4"/>
  <c r="N1165" i="4"/>
  <c r="K1164" i="4"/>
  <c r="L1164" i="4"/>
  <c r="M1164" i="4"/>
  <c r="N1164" i="4"/>
  <c r="K1163" i="4"/>
  <c r="L1163" i="4"/>
  <c r="M1163" i="4"/>
  <c r="N1163" i="4"/>
  <c r="K1162" i="4"/>
  <c r="L1162" i="4"/>
  <c r="M1162" i="4"/>
  <c r="N1162" i="4"/>
  <c r="K1161" i="4"/>
  <c r="L1161" i="4"/>
  <c r="M1161" i="4"/>
  <c r="N1161" i="4"/>
  <c r="K1160" i="4"/>
  <c r="L1160" i="4"/>
  <c r="M1160" i="4"/>
  <c r="N1160" i="4"/>
  <c r="K1159" i="4"/>
  <c r="L1159" i="4"/>
  <c r="M1159" i="4"/>
  <c r="N1159" i="4"/>
  <c r="K1158" i="4"/>
  <c r="L1158" i="4"/>
  <c r="M1158" i="4"/>
  <c r="N1158" i="4"/>
  <c r="K1157" i="4"/>
  <c r="L1157" i="4"/>
  <c r="M1157" i="4"/>
  <c r="N1157" i="4"/>
  <c r="K1156" i="4"/>
  <c r="L1156" i="4"/>
  <c r="M1156" i="4"/>
  <c r="N1156" i="4"/>
  <c r="K1155" i="4"/>
  <c r="L1155" i="4"/>
  <c r="M1155" i="4"/>
  <c r="N1155" i="4"/>
  <c r="K1154" i="4"/>
  <c r="L1154" i="4"/>
  <c r="M1154" i="4"/>
  <c r="N1154" i="4"/>
  <c r="K1153" i="4"/>
  <c r="L1153" i="4"/>
  <c r="M1153" i="4"/>
  <c r="N1153" i="4"/>
  <c r="K1152" i="4"/>
  <c r="L1152" i="4"/>
  <c r="M1152" i="4"/>
  <c r="N1152" i="4"/>
  <c r="K1151" i="4"/>
  <c r="L1151" i="4"/>
  <c r="M1151" i="4"/>
  <c r="N1151" i="4"/>
  <c r="K1150" i="4"/>
  <c r="L1150" i="4"/>
  <c r="M1150" i="4"/>
  <c r="N1150" i="4"/>
  <c r="K1149" i="4"/>
  <c r="L1149" i="4"/>
  <c r="M1149" i="4"/>
  <c r="N1149" i="4"/>
  <c r="K1148" i="4"/>
  <c r="L1148" i="4"/>
  <c r="M1148" i="4"/>
  <c r="N1148" i="4"/>
  <c r="K1147" i="4"/>
  <c r="L1147" i="4"/>
  <c r="M1147" i="4"/>
  <c r="N1147" i="4"/>
  <c r="K1146" i="4"/>
  <c r="L1146" i="4"/>
  <c r="M1146" i="4"/>
  <c r="N1146" i="4"/>
  <c r="K1145" i="4"/>
  <c r="L1145" i="4"/>
  <c r="M1145" i="4"/>
  <c r="N1145" i="4"/>
  <c r="K1144" i="4"/>
  <c r="L1144" i="4"/>
  <c r="M1144" i="4"/>
  <c r="N1144" i="4"/>
  <c r="K1143" i="4"/>
  <c r="L1143" i="4"/>
  <c r="M1143" i="4"/>
  <c r="N1143" i="4"/>
  <c r="K1142" i="4"/>
  <c r="L1142" i="4"/>
  <c r="M1142" i="4"/>
  <c r="N1142" i="4"/>
  <c r="K1141" i="4"/>
  <c r="L1141" i="4"/>
  <c r="M1141" i="4"/>
  <c r="N1141" i="4"/>
  <c r="K1140" i="4"/>
  <c r="L1140" i="4"/>
  <c r="M1140" i="4"/>
  <c r="N1140" i="4"/>
  <c r="K1139" i="4"/>
  <c r="L1139" i="4"/>
  <c r="M1139" i="4"/>
  <c r="N1139" i="4"/>
  <c r="K1138" i="4"/>
  <c r="L1138" i="4"/>
  <c r="M1138" i="4"/>
  <c r="N1138" i="4"/>
  <c r="K1137" i="4"/>
  <c r="L1137" i="4"/>
  <c r="M1137" i="4"/>
  <c r="N1137" i="4"/>
  <c r="K1136" i="4"/>
  <c r="L1136" i="4"/>
  <c r="M1136" i="4"/>
  <c r="N1136" i="4"/>
  <c r="K1135" i="4"/>
  <c r="L1135" i="4"/>
  <c r="M1135" i="4"/>
  <c r="N1135" i="4"/>
  <c r="K1134" i="4"/>
  <c r="L1134" i="4"/>
  <c r="M1134" i="4"/>
  <c r="N1134" i="4"/>
  <c r="K1133" i="4"/>
  <c r="L1133" i="4"/>
  <c r="M1133" i="4"/>
  <c r="N1133" i="4"/>
  <c r="K1132" i="4"/>
  <c r="L1132" i="4"/>
  <c r="M1132" i="4"/>
  <c r="N1132" i="4"/>
  <c r="K1131" i="4"/>
  <c r="L1131" i="4"/>
  <c r="M1131" i="4"/>
  <c r="N1131" i="4"/>
  <c r="K1130" i="4"/>
  <c r="L1130" i="4"/>
  <c r="M1130" i="4"/>
  <c r="N1130" i="4"/>
  <c r="K1129" i="4"/>
  <c r="L1129" i="4"/>
  <c r="M1129" i="4"/>
  <c r="N1129" i="4"/>
  <c r="K1128" i="4"/>
  <c r="L1128" i="4"/>
  <c r="M1128" i="4"/>
  <c r="N1128" i="4"/>
  <c r="K1127" i="4"/>
  <c r="L1127" i="4"/>
  <c r="M1127" i="4"/>
  <c r="N1127" i="4"/>
  <c r="K1126" i="4"/>
  <c r="L1126" i="4"/>
  <c r="M1126" i="4"/>
  <c r="N1126" i="4"/>
  <c r="K1125" i="4"/>
  <c r="L1125" i="4"/>
  <c r="M1125" i="4"/>
  <c r="N1125" i="4"/>
  <c r="K1124" i="4"/>
  <c r="L1124" i="4"/>
  <c r="M1124" i="4"/>
  <c r="N1124" i="4"/>
  <c r="K1123" i="4"/>
  <c r="L1123" i="4"/>
  <c r="M1123" i="4"/>
  <c r="N1123" i="4"/>
  <c r="K1122" i="4"/>
  <c r="L1122" i="4"/>
  <c r="M1122" i="4"/>
  <c r="N1122" i="4"/>
  <c r="K1121" i="4"/>
  <c r="L1121" i="4"/>
  <c r="M1121" i="4"/>
  <c r="N1121" i="4"/>
  <c r="K1120" i="4"/>
  <c r="L1120" i="4"/>
  <c r="M1120" i="4"/>
  <c r="N1120" i="4"/>
  <c r="K1119" i="4"/>
  <c r="L1119" i="4"/>
  <c r="M1119" i="4"/>
  <c r="N1119" i="4"/>
  <c r="K1118" i="4"/>
  <c r="L1118" i="4"/>
  <c r="M1118" i="4"/>
  <c r="N1118" i="4"/>
  <c r="K1117" i="4"/>
  <c r="L1117" i="4"/>
  <c r="M1117" i="4"/>
  <c r="N1117" i="4"/>
  <c r="K1116" i="4"/>
  <c r="L1116" i="4"/>
  <c r="M1116" i="4"/>
  <c r="N1116" i="4"/>
  <c r="K1115" i="4"/>
  <c r="L1115" i="4"/>
  <c r="M1115" i="4"/>
  <c r="N1115" i="4"/>
  <c r="K1114" i="4"/>
  <c r="L1114" i="4"/>
  <c r="M1114" i="4"/>
  <c r="N1114" i="4"/>
  <c r="K1113" i="4"/>
  <c r="L1113" i="4"/>
  <c r="M1113" i="4"/>
  <c r="N1113" i="4"/>
  <c r="K1112" i="4"/>
  <c r="L1112" i="4"/>
  <c r="M1112" i="4"/>
  <c r="N1112" i="4"/>
  <c r="K1111" i="4"/>
  <c r="L1111" i="4"/>
  <c r="M1111" i="4"/>
  <c r="N1111" i="4"/>
  <c r="K1110" i="4"/>
  <c r="L1110" i="4"/>
  <c r="M1110" i="4"/>
  <c r="N1110" i="4"/>
  <c r="K1109" i="4"/>
  <c r="L1109" i="4"/>
  <c r="M1109" i="4"/>
  <c r="N1109" i="4"/>
  <c r="K1108" i="4"/>
  <c r="L1108" i="4"/>
  <c r="M1108" i="4"/>
  <c r="N1108" i="4"/>
  <c r="K1107" i="4"/>
  <c r="L1107" i="4"/>
  <c r="M1107" i="4"/>
  <c r="N1107" i="4"/>
  <c r="K1106" i="4"/>
  <c r="L1106" i="4"/>
  <c r="M1106" i="4"/>
  <c r="N1106" i="4"/>
  <c r="K1105" i="4"/>
  <c r="L1105" i="4"/>
  <c r="M1105" i="4"/>
  <c r="N1105" i="4"/>
  <c r="K1104" i="4"/>
  <c r="L1104" i="4"/>
  <c r="M1104" i="4"/>
  <c r="N1104" i="4"/>
  <c r="K1103" i="4"/>
  <c r="L1103" i="4"/>
  <c r="M1103" i="4"/>
  <c r="N1103" i="4"/>
  <c r="K1102" i="4"/>
  <c r="L1102" i="4"/>
  <c r="M1102" i="4"/>
  <c r="N1102" i="4"/>
  <c r="K1101" i="4"/>
  <c r="L1101" i="4"/>
  <c r="M1101" i="4"/>
  <c r="N1101" i="4"/>
  <c r="K1100" i="4"/>
  <c r="L1100" i="4"/>
  <c r="M1100" i="4"/>
  <c r="N1100" i="4"/>
  <c r="K1099" i="4"/>
  <c r="L1099" i="4"/>
  <c r="M1099" i="4"/>
  <c r="N1099" i="4"/>
  <c r="K1098" i="4"/>
  <c r="L1098" i="4"/>
  <c r="M1098" i="4"/>
  <c r="N1098" i="4"/>
  <c r="K1097" i="4"/>
  <c r="L1097" i="4"/>
  <c r="M1097" i="4"/>
  <c r="N1097" i="4"/>
  <c r="K1096" i="4"/>
  <c r="L1096" i="4"/>
  <c r="M1096" i="4"/>
  <c r="N1096" i="4"/>
  <c r="K1095" i="4"/>
  <c r="L1095" i="4"/>
  <c r="M1095" i="4"/>
  <c r="N1095" i="4"/>
  <c r="K1094" i="4"/>
  <c r="L1094" i="4"/>
  <c r="M1094" i="4"/>
  <c r="N1094" i="4"/>
  <c r="K1093" i="4"/>
  <c r="L1093" i="4"/>
  <c r="M1093" i="4"/>
  <c r="N1093" i="4"/>
  <c r="K1092" i="4"/>
  <c r="L1092" i="4"/>
  <c r="M1092" i="4"/>
  <c r="N1092" i="4"/>
  <c r="K1091" i="4"/>
  <c r="L1091" i="4"/>
  <c r="M1091" i="4"/>
  <c r="N1091" i="4"/>
  <c r="K1090" i="4"/>
  <c r="L1090" i="4"/>
  <c r="M1090" i="4"/>
  <c r="N1090" i="4"/>
  <c r="K1089" i="4"/>
  <c r="L1089" i="4"/>
  <c r="M1089" i="4"/>
  <c r="N1089" i="4"/>
  <c r="K1088" i="4"/>
  <c r="L1088" i="4"/>
  <c r="M1088" i="4"/>
  <c r="N1088" i="4"/>
  <c r="K1087" i="4"/>
  <c r="L1087" i="4"/>
  <c r="M1087" i="4"/>
  <c r="N1087" i="4"/>
  <c r="K1086" i="4"/>
  <c r="L1086" i="4"/>
  <c r="M1086" i="4"/>
  <c r="N1086" i="4"/>
  <c r="K1085" i="4"/>
  <c r="L1085" i="4"/>
  <c r="M1085" i="4"/>
  <c r="N1085" i="4"/>
  <c r="K1084" i="4"/>
  <c r="L1084" i="4"/>
  <c r="M1084" i="4"/>
  <c r="N1084" i="4"/>
  <c r="K1083" i="4"/>
  <c r="L1083" i="4"/>
  <c r="M1083" i="4"/>
  <c r="N1083" i="4"/>
  <c r="K1082" i="4"/>
  <c r="L1082" i="4"/>
  <c r="M1082" i="4"/>
  <c r="N1082" i="4"/>
  <c r="K1081" i="4"/>
  <c r="L1081" i="4"/>
  <c r="M1081" i="4"/>
  <c r="N1081" i="4"/>
  <c r="K1080" i="4"/>
  <c r="L1080" i="4"/>
  <c r="M1080" i="4"/>
  <c r="N1080" i="4"/>
  <c r="K1079" i="4"/>
  <c r="L1079" i="4"/>
  <c r="M1079" i="4"/>
  <c r="N1079" i="4"/>
  <c r="K1078" i="4"/>
  <c r="L1078" i="4"/>
  <c r="M1078" i="4"/>
  <c r="N1078" i="4"/>
  <c r="K1077" i="4"/>
  <c r="L1077" i="4"/>
  <c r="M1077" i="4"/>
  <c r="N1077" i="4"/>
  <c r="K1076" i="4"/>
  <c r="L1076" i="4"/>
  <c r="M1076" i="4"/>
  <c r="N1076" i="4"/>
  <c r="K1075" i="4"/>
  <c r="L1075" i="4"/>
  <c r="M1075" i="4"/>
  <c r="N1075" i="4"/>
  <c r="K1074" i="4"/>
  <c r="L1074" i="4"/>
  <c r="M1074" i="4"/>
  <c r="N1074" i="4"/>
  <c r="K1073" i="4"/>
  <c r="L1073" i="4"/>
  <c r="M1073" i="4"/>
  <c r="N1073" i="4"/>
  <c r="K1072" i="4"/>
  <c r="L1072" i="4"/>
  <c r="M1072" i="4"/>
  <c r="N1072" i="4"/>
  <c r="K1071" i="4"/>
  <c r="L1071" i="4"/>
  <c r="M1071" i="4"/>
  <c r="N1071" i="4"/>
  <c r="K1070" i="4"/>
  <c r="L1070" i="4"/>
  <c r="M1070" i="4"/>
  <c r="N1070" i="4"/>
  <c r="K1069" i="4"/>
  <c r="L1069" i="4"/>
  <c r="M1069" i="4"/>
  <c r="N1069" i="4"/>
  <c r="K1068" i="4"/>
  <c r="L1068" i="4"/>
  <c r="M1068" i="4"/>
  <c r="N1068" i="4"/>
  <c r="K1067" i="4"/>
  <c r="L1067" i="4"/>
  <c r="M1067" i="4"/>
  <c r="N1067" i="4"/>
  <c r="K1066" i="4"/>
  <c r="L1066" i="4"/>
  <c r="M1066" i="4"/>
  <c r="N1066" i="4"/>
  <c r="K1065" i="4"/>
  <c r="L1065" i="4"/>
  <c r="M1065" i="4"/>
  <c r="N1065" i="4"/>
  <c r="K1064" i="4"/>
  <c r="L1064" i="4"/>
  <c r="M1064" i="4"/>
  <c r="N1064" i="4"/>
  <c r="K1063" i="4"/>
  <c r="L1063" i="4"/>
  <c r="M1063" i="4"/>
  <c r="N1063" i="4"/>
  <c r="K1062" i="4"/>
  <c r="L1062" i="4"/>
  <c r="M1062" i="4"/>
  <c r="N1062" i="4"/>
  <c r="K1061" i="4"/>
  <c r="L1061" i="4"/>
  <c r="M1061" i="4"/>
  <c r="N1061" i="4"/>
  <c r="K1060" i="4"/>
  <c r="L1060" i="4"/>
  <c r="M1060" i="4"/>
  <c r="N1060" i="4"/>
  <c r="K1059" i="4"/>
  <c r="L1059" i="4"/>
  <c r="M1059" i="4"/>
  <c r="N1059" i="4"/>
  <c r="K1058" i="4"/>
  <c r="L1058" i="4"/>
  <c r="M1058" i="4"/>
  <c r="N1058" i="4"/>
  <c r="K1057" i="4"/>
  <c r="L1057" i="4"/>
  <c r="M1057" i="4"/>
  <c r="N1057" i="4"/>
  <c r="K1056" i="4"/>
  <c r="L1056" i="4"/>
  <c r="M1056" i="4"/>
  <c r="N1056" i="4"/>
  <c r="K1055" i="4"/>
  <c r="L1055" i="4"/>
  <c r="M1055" i="4"/>
  <c r="N1055" i="4"/>
  <c r="K1054" i="4"/>
  <c r="L1054" i="4"/>
  <c r="M1054" i="4"/>
  <c r="N1054" i="4"/>
  <c r="K1053" i="4"/>
  <c r="L1053" i="4"/>
  <c r="M1053" i="4"/>
  <c r="N1053" i="4"/>
  <c r="K1052" i="4"/>
  <c r="L1052" i="4"/>
  <c r="M1052" i="4"/>
  <c r="N1052" i="4"/>
  <c r="K1051" i="4"/>
  <c r="L1051" i="4"/>
  <c r="M1051" i="4"/>
  <c r="N1051" i="4"/>
  <c r="K1050" i="4"/>
  <c r="L1050" i="4"/>
  <c r="M1050" i="4"/>
  <c r="N1050" i="4"/>
  <c r="K1049" i="4"/>
  <c r="L1049" i="4"/>
  <c r="M1049" i="4"/>
  <c r="N1049" i="4"/>
  <c r="K1048" i="4"/>
  <c r="L1048" i="4"/>
  <c r="M1048" i="4"/>
  <c r="N1048" i="4"/>
  <c r="K1047" i="4"/>
  <c r="L1047" i="4"/>
  <c r="M1047" i="4"/>
  <c r="N1047" i="4"/>
  <c r="K1046" i="4"/>
  <c r="L1046" i="4"/>
  <c r="M1046" i="4"/>
  <c r="N1046" i="4"/>
  <c r="K1045" i="4"/>
  <c r="L1045" i="4"/>
  <c r="M1045" i="4"/>
  <c r="N1045" i="4"/>
  <c r="K1044" i="4"/>
  <c r="L1044" i="4"/>
  <c r="M1044" i="4"/>
  <c r="N1044" i="4"/>
  <c r="K1043" i="4"/>
  <c r="L1043" i="4"/>
  <c r="M1043" i="4"/>
  <c r="N1043" i="4"/>
  <c r="K1042" i="4"/>
  <c r="L1042" i="4"/>
  <c r="M1042" i="4"/>
  <c r="N1042" i="4"/>
  <c r="K1041" i="4"/>
  <c r="L1041" i="4"/>
  <c r="M1041" i="4"/>
  <c r="N1041" i="4"/>
  <c r="K1040" i="4"/>
  <c r="L1040" i="4"/>
  <c r="M1040" i="4"/>
  <c r="N1040" i="4"/>
  <c r="K1039" i="4"/>
  <c r="L1039" i="4"/>
  <c r="M1039" i="4"/>
  <c r="N1039" i="4"/>
  <c r="K1038" i="4"/>
  <c r="L1038" i="4"/>
  <c r="M1038" i="4"/>
  <c r="N1038" i="4"/>
  <c r="K1037" i="4"/>
  <c r="L1037" i="4"/>
  <c r="M1037" i="4"/>
  <c r="N1037" i="4"/>
  <c r="K1036" i="4"/>
  <c r="L1036" i="4"/>
  <c r="M1036" i="4"/>
  <c r="N1036" i="4"/>
  <c r="K1035" i="4"/>
  <c r="L1035" i="4"/>
  <c r="M1035" i="4"/>
  <c r="N1035" i="4"/>
  <c r="K1034" i="4"/>
  <c r="L1034" i="4"/>
  <c r="M1034" i="4"/>
  <c r="N1034" i="4"/>
  <c r="K1033" i="4"/>
  <c r="L1033" i="4"/>
  <c r="M1033" i="4"/>
  <c r="N1033" i="4"/>
  <c r="K1032" i="4"/>
  <c r="L1032" i="4"/>
  <c r="M1032" i="4"/>
  <c r="N1032" i="4"/>
  <c r="K1031" i="4"/>
  <c r="L1031" i="4"/>
  <c r="M1031" i="4"/>
  <c r="N1031" i="4"/>
  <c r="K1030" i="4"/>
  <c r="L1030" i="4"/>
  <c r="M1030" i="4"/>
  <c r="N1030" i="4"/>
  <c r="K1029" i="4"/>
  <c r="L1029" i="4"/>
  <c r="M1029" i="4"/>
  <c r="N1029" i="4"/>
  <c r="K1028" i="4"/>
  <c r="L1028" i="4"/>
  <c r="M1028" i="4"/>
  <c r="N1028" i="4"/>
  <c r="K1027" i="4"/>
  <c r="L1027" i="4"/>
  <c r="M1027" i="4"/>
  <c r="N1027" i="4"/>
  <c r="K1026" i="4"/>
  <c r="L1026" i="4"/>
  <c r="M1026" i="4"/>
  <c r="N1026" i="4"/>
  <c r="K1025" i="4"/>
  <c r="L1025" i="4"/>
  <c r="M1025" i="4"/>
  <c r="N1025" i="4"/>
  <c r="K1024" i="4"/>
  <c r="L1024" i="4"/>
  <c r="M1024" i="4"/>
  <c r="N1024" i="4"/>
  <c r="K1023" i="4"/>
  <c r="L1023" i="4"/>
  <c r="M1023" i="4"/>
  <c r="N1023" i="4"/>
  <c r="K1022" i="4"/>
  <c r="L1022" i="4"/>
  <c r="M1022" i="4"/>
  <c r="N1022" i="4"/>
  <c r="K1021" i="4"/>
  <c r="L1021" i="4"/>
  <c r="M1021" i="4"/>
  <c r="N1021" i="4"/>
  <c r="K1020" i="4"/>
  <c r="L1020" i="4"/>
  <c r="M1020" i="4"/>
  <c r="N1020" i="4"/>
  <c r="K1019" i="4"/>
  <c r="L1019" i="4"/>
  <c r="M1019" i="4"/>
  <c r="N1019" i="4"/>
  <c r="K1018" i="4"/>
  <c r="L1018" i="4"/>
  <c r="M1018" i="4"/>
  <c r="N1018" i="4"/>
  <c r="K1017" i="4"/>
  <c r="L1017" i="4"/>
  <c r="M1017" i="4"/>
  <c r="N1017" i="4"/>
  <c r="K1016" i="4"/>
  <c r="L1016" i="4"/>
  <c r="M1016" i="4"/>
  <c r="N1016" i="4"/>
  <c r="K1015" i="4"/>
  <c r="L1015" i="4"/>
  <c r="M1015" i="4"/>
  <c r="N1015" i="4"/>
  <c r="K1014" i="4"/>
  <c r="L1014" i="4"/>
  <c r="M1014" i="4"/>
  <c r="N1014" i="4"/>
  <c r="K1013" i="4"/>
  <c r="L1013" i="4"/>
  <c r="M1013" i="4"/>
  <c r="N1013" i="4"/>
  <c r="K1012" i="4"/>
  <c r="L1012" i="4"/>
  <c r="M1012" i="4"/>
  <c r="N1012" i="4"/>
  <c r="K1011" i="4"/>
  <c r="L1011" i="4"/>
  <c r="M1011" i="4"/>
  <c r="N1011" i="4"/>
  <c r="K1010" i="4"/>
  <c r="L1010" i="4"/>
  <c r="M1010" i="4"/>
  <c r="N1010" i="4"/>
  <c r="K1009" i="4"/>
  <c r="L1009" i="4"/>
  <c r="M1009" i="4"/>
  <c r="N1009" i="4"/>
  <c r="K1008" i="4"/>
  <c r="L1008" i="4"/>
  <c r="M1008" i="4"/>
  <c r="N1008" i="4"/>
  <c r="K1007" i="4"/>
  <c r="L1007" i="4"/>
  <c r="M1007" i="4"/>
  <c r="N1007" i="4"/>
  <c r="K1006" i="4"/>
  <c r="L1006" i="4"/>
  <c r="M1006" i="4"/>
  <c r="N1006" i="4"/>
  <c r="K1005" i="4"/>
  <c r="L1005" i="4"/>
  <c r="M1005" i="4"/>
  <c r="N1005" i="4"/>
  <c r="K1004" i="4"/>
  <c r="L1004" i="4"/>
  <c r="M1004" i="4"/>
  <c r="N1004" i="4"/>
  <c r="K1003" i="4"/>
  <c r="L1003" i="4"/>
  <c r="M1003" i="4"/>
  <c r="N1003" i="4"/>
  <c r="K1002" i="4"/>
  <c r="L1002" i="4"/>
  <c r="M1002" i="4"/>
  <c r="N1002" i="4"/>
  <c r="K1001" i="4"/>
  <c r="L1001" i="4"/>
  <c r="M1001" i="4"/>
  <c r="N1001" i="4"/>
  <c r="K1000" i="4"/>
  <c r="L1000" i="4"/>
  <c r="M1000" i="4"/>
  <c r="N1000" i="4"/>
  <c r="K999" i="4"/>
  <c r="L999" i="4"/>
  <c r="M999" i="4"/>
  <c r="N999" i="4"/>
  <c r="K998" i="4"/>
  <c r="L998" i="4"/>
  <c r="M998" i="4"/>
  <c r="N998" i="4"/>
  <c r="K997" i="4"/>
  <c r="L997" i="4"/>
  <c r="M997" i="4"/>
  <c r="N997" i="4"/>
  <c r="K996" i="4"/>
  <c r="L996" i="4"/>
  <c r="M996" i="4"/>
  <c r="N996" i="4"/>
  <c r="K995" i="4"/>
  <c r="L995" i="4"/>
  <c r="M995" i="4"/>
  <c r="N995" i="4"/>
  <c r="K994" i="4"/>
  <c r="L994" i="4"/>
  <c r="M994" i="4"/>
  <c r="N994" i="4"/>
  <c r="K993" i="4"/>
  <c r="L993" i="4"/>
  <c r="M993" i="4"/>
  <c r="N993" i="4"/>
  <c r="K992" i="4"/>
  <c r="L992" i="4"/>
  <c r="M992" i="4"/>
  <c r="N992" i="4"/>
  <c r="K991" i="4"/>
  <c r="L991" i="4"/>
  <c r="M991" i="4"/>
  <c r="N991" i="4"/>
  <c r="K990" i="4"/>
  <c r="L990" i="4"/>
  <c r="M990" i="4"/>
  <c r="N990" i="4"/>
  <c r="K989" i="4"/>
  <c r="L989" i="4"/>
  <c r="M989" i="4"/>
  <c r="N989" i="4"/>
  <c r="K988" i="4"/>
  <c r="L988" i="4"/>
  <c r="M988" i="4"/>
  <c r="N988" i="4"/>
  <c r="K987" i="4"/>
  <c r="L987" i="4"/>
  <c r="M987" i="4"/>
  <c r="N987" i="4"/>
  <c r="K986" i="4"/>
  <c r="L986" i="4"/>
  <c r="M986" i="4"/>
  <c r="N986" i="4"/>
  <c r="K985" i="4"/>
  <c r="L985" i="4"/>
  <c r="M985" i="4"/>
  <c r="N985" i="4"/>
  <c r="K984" i="4"/>
  <c r="L984" i="4"/>
  <c r="M984" i="4"/>
  <c r="N984" i="4"/>
  <c r="K983" i="4"/>
  <c r="L983" i="4"/>
  <c r="M983" i="4"/>
  <c r="N983" i="4"/>
  <c r="K982" i="4"/>
  <c r="L982" i="4"/>
  <c r="M982" i="4"/>
  <c r="N982" i="4"/>
  <c r="K981" i="4"/>
  <c r="L981" i="4"/>
  <c r="M981" i="4"/>
  <c r="N981" i="4"/>
  <c r="K980" i="4"/>
  <c r="L980" i="4"/>
  <c r="M980" i="4"/>
  <c r="N980" i="4"/>
  <c r="K979" i="4"/>
  <c r="L979" i="4"/>
  <c r="M979" i="4"/>
  <c r="N979" i="4"/>
  <c r="K978" i="4"/>
  <c r="L978" i="4"/>
  <c r="M978" i="4"/>
  <c r="N978" i="4"/>
  <c r="K977" i="4"/>
  <c r="L977" i="4"/>
  <c r="M977" i="4"/>
  <c r="N977" i="4"/>
  <c r="K976" i="4"/>
  <c r="L976" i="4"/>
  <c r="M976" i="4"/>
  <c r="N976" i="4"/>
  <c r="K975" i="4"/>
  <c r="L975" i="4"/>
  <c r="M975" i="4"/>
  <c r="N975" i="4"/>
  <c r="K974" i="4"/>
  <c r="L974" i="4"/>
  <c r="M974" i="4"/>
  <c r="N974" i="4"/>
  <c r="K973" i="4"/>
  <c r="L973" i="4"/>
  <c r="M973" i="4"/>
  <c r="N973" i="4"/>
  <c r="K972" i="4"/>
  <c r="L972" i="4"/>
  <c r="M972" i="4"/>
  <c r="N972" i="4"/>
  <c r="K971" i="4"/>
  <c r="L971" i="4"/>
  <c r="M971" i="4"/>
  <c r="N971" i="4"/>
  <c r="K970" i="4"/>
  <c r="L970" i="4"/>
  <c r="M970" i="4"/>
  <c r="N970" i="4"/>
  <c r="K969" i="4"/>
  <c r="L969" i="4"/>
  <c r="M969" i="4"/>
  <c r="N969" i="4"/>
  <c r="K968" i="4"/>
  <c r="L968" i="4"/>
  <c r="M968" i="4"/>
  <c r="N968" i="4"/>
  <c r="K967" i="4"/>
  <c r="L967" i="4"/>
  <c r="M967" i="4"/>
  <c r="N967" i="4"/>
  <c r="K966" i="4"/>
  <c r="L966" i="4"/>
  <c r="M966" i="4"/>
  <c r="N966" i="4"/>
  <c r="K965" i="4"/>
  <c r="L965" i="4"/>
  <c r="M965" i="4"/>
  <c r="N965" i="4"/>
  <c r="K964" i="4"/>
  <c r="L964" i="4"/>
  <c r="M964" i="4"/>
  <c r="N964" i="4"/>
  <c r="K963" i="4"/>
  <c r="L963" i="4"/>
  <c r="M963" i="4"/>
  <c r="N963" i="4"/>
  <c r="K962" i="4"/>
  <c r="L962" i="4"/>
  <c r="M962" i="4"/>
  <c r="N962" i="4"/>
  <c r="K961" i="4"/>
  <c r="L961" i="4"/>
  <c r="M961" i="4"/>
  <c r="N961" i="4"/>
  <c r="K960" i="4"/>
  <c r="L960" i="4"/>
  <c r="M960" i="4"/>
  <c r="N960" i="4"/>
  <c r="K959" i="4"/>
  <c r="L959" i="4"/>
  <c r="M959" i="4"/>
  <c r="N959" i="4"/>
  <c r="K958" i="4"/>
  <c r="L958" i="4"/>
  <c r="M958" i="4"/>
  <c r="N958" i="4"/>
  <c r="K957" i="4"/>
  <c r="L957" i="4"/>
  <c r="M957" i="4"/>
  <c r="N957" i="4"/>
  <c r="K956" i="4"/>
  <c r="L956" i="4"/>
  <c r="M956" i="4"/>
  <c r="N956" i="4"/>
  <c r="K955" i="4"/>
  <c r="L955" i="4"/>
  <c r="M955" i="4"/>
  <c r="N955" i="4"/>
  <c r="K954" i="4"/>
  <c r="L954" i="4"/>
  <c r="M954" i="4"/>
  <c r="N954" i="4"/>
  <c r="K953" i="4"/>
  <c r="L953" i="4"/>
  <c r="M953" i="4"/>
  <c r="N953" i="4"/>
  <c r="K952" i="4"/>
  <c r="L952" i="4"/>
  <c r="M952" i="4"/>
  <c r="N952" i="4"/>
  <c r="K951" i="4"/>
  <c r="L951" i="4"/>
  <c r="M951" i="4"/>
  <c r="N951" i="4"/>
  <c r="K950" i="4"/>
  <c r="L950" i="4"/>
  <c r="M950" i="4"/>
  <c r="N950" i="4"/>
  <c r="K949" i="4"/>
  <c r="L949" i="4"/>
  <c r="M949" i="4"/>
  <c r="N949" i="4"/>
  <c r="K948" i="4"/>
  <c r="L948" i="4"/>
  <c r="M948" i="4"/>
  <c r="N948" i="4"/>
  <c r="K947" i="4"/>
  <c r="L947" i="4"/>
  <c r="M947" i="4"/>
  <c r="N947" i="4"/>
  <c r="K946" i="4"/>
  <c r="L946" i="4"/>
  <c r="M946" i="4"/>
  <c r="N946" i="4"/>
  <c r="K945" i="4"/>
  <c r="L945" i="4"/>
  <c r="M945" i="4"/>
  <c r="N945" i="4"/>
  <c r="K944" i="4"/>
  <c r="L944" i="4"/>
  <c r="M944" i="4"/>
  <c r="N944" i="4"/>
  <c r="K943" i="4"/>
  <c r="L943" i="4"/>
  <c r="M943" i="4"/>
  <c r="N943" i="4"/>
  <c r="K942" i="4"/>
  <c r="L942" i="4"/>
  <c r="M942" i="4"/>
  <c r="N942" i="4"/>
  <c r="K941" i="4"/>
  <c r="L941" i="4"/>
  <c r="M941" i="4"/>
  <c r="N941" i="4"/>
  <c r="K940" i="4"/>
  <c r="L940" i="4"/>
  <c r="M940" i="4"/>
  <c r="N940" i="4"/>
  <c r="K939" i="4"/>
  <c r="L939" i="4"/>
  <c r="M939" i="4"/>
  <c r="N939" i="4"/>
  <c r="K938" i="4"/>
  <c r="L938" i="4"/>
  <c r="M938" i="4"/>
  <c r="N938" i="4"/>
  <c r="K937" i="4"/>
  <c r="L937" i="4"/>
  <c r="M937" i="4"/>
  <c r="N937" i="4"/>
  <c r="K936" i="4"/>
  <c r="L936" i="4"/>
  <c r="M936" i="4"/>
  <c r="N936" i="4"/>
  <c r="K935" i="4"/>
  <c r="L935" i="4"/>
  <c r="M935" i="4"/>
  <c r="N935" i="4"/>
  <c r="K934" i="4"/>
  <c r="L934" i="4"/>
  <c r="M934" i="4"/>
  <c r="N934" i="4"/>
  <c r="K933" i="4"/>
  <c r="L933" i="4"/>
  <c r="M933" i="4"/>
  <c r="N933" i="4"/>
  <c r="K932" i="4"/>
  <c r="L932" i="4"/>
  <c r="M932" i="4"/>
  <c r="N932" i="4"/>
  <c r="K931" i="4"/>
  <c r="L931" i="4"/>
  <c r="M931" i="4"/>
  <c r="N931" i="4"/>
  <c r="K930" i="4"/>
  <c r="L930" i="4"/>
  <c r="M930" i="4"/>
  <c r="N930" i="4"/>
  <c r="K929" i="4"/>
  <c r="L929" i="4"/>
  <c r="M929" i="4"/>
  <c r="N929" i="4"/>
  <c r="K928" i="4"/>
  <c r="L928" i="4"/>
  <c r="M928" i="4"/>
  <c r="N928" i="4"/>
  <c r="K927" i="4"/>
  <c r="L927" i="4"/>
  <c r="M927" i="4"/>
  <c r="N927" i="4"/>
  <c r="K926" i="4"/>
  <c r="L926" i="4"/>
  <c r="M926" i="4"/>
  <c r="N926" i="4"/>
  <c r="K925" i="4"/>
  <c r="L925" i="4"/>
  <c r="M925" i="4"/>
  <c r="N925" i="4"/>
  <c r="K924" i="4"/>
  <c r="L924" i="4"/>
  <c r="M924" i="4"/>
  <c r="N924" i="4"/>
  <c r="K923" i="4"/>
  <c r="L923" i="4"/>
  <c r="M923" i="4"/>
  <c r="N923" i="4"/>
  <c r="K922" i="4"/>
  <c r="L922" i="4"/>
  <c r="M922" i="4"/>
  <c r="N922" i="4"/>
  <c r="K921" i="4"/>
  <c r="L921" i="4"/>
  <c r="M921" i="4"/>
  <c r="N921" i="4"/>
  <c r="K920" i="4"/>
  <c r="L920" i="4"/>
  <c r="M920" i="4"/>
  <c r="N920" i="4"/>
  <c r="K919" i="4"/>
  <c r="L919" i="4"/>
  <c r="M919" i="4"/>
  <c r="N919" i="4"/>
  <c r="K918" i="4"/>
  <c r="L918" i="4"/>
  <c r="M918" i="4"/>
  <c r="N918" i="4"/>
  <c r="K917" i="4"/>
  <c r="L917" i="4"/>
  <c r="M917" i="4"/>
  <c r="N917" i="4"/>
  <c r="K916" i="4"/>
  <c r="L916" i="4"/>
  <c r="M916" i="4"/>
  <c r="N916" i="4"/>
  <c r="K915" i="4"/>
  <c r="L915" i="4"/>
  <c r="M915" i="4"/>
  <c r="N915" i="4"/>
  <c r="K914" i="4"/>
  <c r="L914" i="4"/>
  <c r="M914" i="4"/>
  <c r="N914" i="4"/>
  <c r="K913" i="4"/>
  <c r="L913" i="4"/>
  <c r="M913" i="4"/>
  <c r="N913" i="4"/>
  <c r="K912" i="4"/>
  <c r="L912" i="4"/>
  <c r="M912" i="4"/>
  <c r="N912" i="4"/>
  <c r="K911" i="4"/>
  <c r="L911" i="4"/>
  <c r="M911" i="4"/>
  <c r="N911" i="4"/>
  <c r="K910" i="4"/>
  <c r="L910" i="4"/>
  <c r="M910" i="4"/>
  <c r="N910" i="4"/>
  <c r="K909" i="4"/>
  <c r="L909" i="4"/>
  <c r="M909" i="4"/>
  <c r="N909" i="4"/>
  <c r="K908" i="4"/>
  <c r="L908" i="4"/>
  <c r="M908" i="4"/>
  <c r="N908" i="4"/>
  <c r="K907" i="4"/>
  <c r="L907" i="4"/>
  <c r="M907" i="4"/>
  <c r="N907" i="4"/>
  <c r="K906" i="4"/>
  <c r="L906" i="4"/>
  <c r="M906" i="4"/>
  <c r="N906" i="4"/>
  <c r="K905" i="4"/>
  <c r="L905" i="4"/>
  <c r="M905" i="4"/>
  <c r="N905" i="4"/>
  <c r="K904" i="4"/>
  <c r="L904" i="4"/>
  <c r="M904" i="4"/>
  <c r="N904" i="4"/>
  <c r="K903" i="4"/>
  <c r="L903" i="4"/>
  <c r="M903" i="4"/>
  <c r="N903" i="4"/>
  <c r="K902" i="4"/>
  <c r="L902" i="4"/>
  <c r="M902" i="4"/>
  <c r="N902" i="4"/>
  <c r="K901" i="4"/>
  <c r="L901" i="4"/>
  <c r="M901" i="4"/>
  <c r="N901" i="4"/>
  <c r="K900" i="4"/>
  <c r="L900" i="4"/>
  <c r="M900" i="4"/>
  <c r="N900" i="4"/>
  <c r="K899" i="4"/>
  <c r="L899" i="4"/>
  <c r="M899" i="4"/>
  <c r="N899" i="4"/>
  <c r="K898" i="4"/>
  <c r="L898" i="4"/>
  <c r="M898" i="4"/>
  <c r="N898" i="4"/>
  <c r="K897" i="4"/>
  <c r="L897" i="4"/>
  <c r="M897" i="4"/>
  <c r="N897" i="4"/>
  <c r="K896" i="4"/>
  <c r="L896" i="4"/>
  <c r="M896" i="4"/>
  <c r="N896" i="4"/>
  <c r="K895" i="4"/>
  <c r="L895" i="4"/>
  <c r="M895" i="4"/>
  <c r="N895" i="4"/>
  <c r="K894" i="4"/>
  <c r="L894" i="4"/>
  <c r="M894" i="4"/>
  <c r="N894" i="4"/>
  <c r="K893" i="4"/>
  <c r="L893" i="4"/>
  <c r="M893" i="4"/>
  <c r="N893" i="4"/>
  <c r="K892" i="4"/>
  <c r="L892" i="4"/>
  <c r="M892" i="4"/>
  <c r="N892" i="4"/>
  <c r="K891" i="4"/>
  <c r="L891" i="4"/>
  <c r="M891" i="4"/>
  <c r="N891" i="4"/>
  <c r="K890" i="4"/>
  <c r="L890" i="4"/>
  <c r="M890" i="4"/>
  <c r="N890" i="4"/>
  <c r="K889" i="4"/>
  <c r="L889" i="4"/>
  <c r="M889" i="4"/>
  <c r="N889" i="4"/>
  <c r="K888" i="4"/>
  <c r="L888" i="4"/>
  <c r="M888" i="4"/>
  <c r="N888" i="4"/>
  <c r="K887" i="4"/>
  <c r="L887" i="4"/>
  <c r="M887" i="4"/>
  <c r="N887" i="4"/>
  <c r="K886" i="4"/>
  <c r="L886" i="4"/>
  <c r="M886" i="4"/>
  <c r="N886" i="4"/>
  <c r="K885" i="4"/>
  <c r="L885" i="4"/>
  <c r="M885" i="4"/>
  <c r="N885" i="4"/>
  <c r="K884" i="4"/>
  <c r="L884" i="4"/>
  <c r="M884" i="4"/>
  <c r="N884" i="4"/>
  <c r="K883" i="4"/>
  <c r="L883" i="4"/>
  <c r="M883" i="4"/>
  <c r="N883" i="4"/>
  <c r="K882" i="4"/>
  <c r="L882" i="4"/>
  <c r="M882" i="4"/>
  <c r="N882" i="4"/>
  <c r="K881" i="4"/>
  <c r="L881" i="4"/>
  <c r="M881" i="4"/>
  <c r="N881" i="4"/>
  <c r="K880" i="4"/>
  <c r="L880" i="4"/>
  <c r="M880" i="4"/>
  <c r="N880" i="4"/>
  <c r="K879" i="4"/>
  <c r="L879" i="4"/>
  <c r="M879" i="4"/>
  <c r="N879" i="4"/>
  <c r="K878" i="4"/>
  <c r="L878" i="4"/>
  <c r="M878" i="4"/>
  <c r="N878" i="4"/>
  <c r="K877" i="4"/>
  <c r="L877" i="4"/>
  <c r="M877" i="4"/>
  <c r="N877" i="4"/>
  <c r="K876" i="4"/>
  <c r="L876" i="4"/>
  <c r="M876" i="4"/>
  <c r="N876" i="4"/>
  <c r="K875" i="4"/>
  <c r="L875" i="4"/>
  <c r="M875" i="4"/>
  <c r="N875" i="4"/>
  <c r="K874" i="4"/>
  <c r="L874" i="4"/>
  <c r="M874" i="4"/>
  <c r="N874" i="4"/>
  <c r="K873" i="4"/>
  <c r="L873" i="4"/>
  <c r="M873" i="4"/>
  <c r="N873" i="4"/>
  <c r="K872" i="4"/>
  <c r="L872" i="4"/>
  <c r="M872" i="4"/>
  <c r="N872" i="4"/>
  <c r="K871" i="4"/>
  <c r="L871" i="4"/>
  <c r="M871" i="4"/>
  <c r="N871" i="4"/>
  <c r="K870" i="4"/>
  <c r="L870" i="4"/>
  <c r="M870" i="4"/>
  <c r="N870" i="4"/>
  <c r="K869" i="4"/>
  <c r="L869" i="4"/>
  <c r="M869" i="4"/>
  <c r="N869" i="4"/>
  <c r="K868" i="4"/>
  <c r="L868" i="4"/>
  <c r="M868" i="4"/>
  <c r="N868" i="4"/>
  <c r="K867" i="4"/>
  <c r="L867" i="4"/>
  <c r="M867" i="4"/>
  <c r="N867" i="4"/>
  <c r="K866" i="4"/>
  <c r="L866" i="4"/>
  <c r="M866" i="4"/>
  <c r="N866" i="4"/>
  <c r="K865" i="4"/>
  <c r="L865" i="4"/>
  <c r="M865" i="4"/>
  <c r="N865" i="4"/>
  <c r="K864" i="4"/>
  <c r="L864" i="4"/>
  <c r="M864" i="4"/>
  <c r="N864" i="4"/>
  <c r="K863" i="4"/>
  <c r="L863" i="4"/>
  <c r="M863" i="4"/>
  <c r="N863" i="4"/>
  <c r="K862" i="4"/>
  <c r="L862" i="4"/>
  <c r="M862" i="4"/>
  <c r="N862" i="4"/>
  <c r="K861" i="4"/>
  <c r="L861" i="4"/>
  <c r="M861" i="4"/>
  <c r="N861" i="4"/>
  <c r="K860" i="4"/>
  <c r="L860" i="4"/>
  <c r="M860" i="4"/>
  <c r="N860" i="4"/>
  <c r="K859" i="4"/>
  <c r="L859" i="4"/>
  <c r="M859" i="4"/>
  <c r="N859" i="4"/>
  <c r="K858" i="4"/>
  <c r="L858" i="4"/>
  <c r="M858" i="4"/>
  <c r="N858" i="4"/>
  <c r="K857" i="4"/>
  <c r="L857" i="4"/>
  <c r="M857" i="4"/>
  <c r="N857" i="4"/>
  <c r="K856" i="4"/>
  <c r="L856" i="4"/>
  <c r="M856" i="4"/>
  <c r="N856" i="4"/>
  <c r="K855" i="4"/>
  <c r="L855" i="4"/>
  <c r="M855" i="4"/>
  <c r="N855" i="4"/>
  <c r="K854" i="4"/>
  <c r="L854" i="4"/>
  <c r="M854" i="4"/>
  <c r="N854" i="4"/>
  <c r="K853" i="4"/>
  <c r="L853" i="4"/>
  <c r="M853" i="4"/>
  <c r="N853" i="4"/>
  <c r="K852" i="4"/>
  <c r="L852" i="4"/>
  <c r="M852" i="4"/>
  <c r="N852" i="4"/>
  <c r="K851" i="4"/>
  <c r="L851" i="4"/>
  <c r="M851" i="4"/>
  <c r="N851" i="4"/>
  <c r="K850" i="4"/>
  <c r="L850" i="4"/>
  <c r="M850" i="4"/>
  <c r="N850" i="4"/>
  <c r="K849" i="4"/>
  <c r="L849" i="4"/>
  <c r="M849" i="4"/>
  <c r="N849" i="4"/>
  <c r="K848" i="4"/>
  <c r="L848" i="4"/>
  <c r="M848" i="4"/>
  <c r="N848" i="4"/>
  <c r="K847" i="4"/>
  <c r="L847" i="4"/>
  <c r="M847" i="4"/>
  <c r="N847" i="4"/>
  <c r="K846" i="4"/>
  <c r="L846" i="4"/>
  <c r="M846" i="4"/>
  <c r="N846" i="4"/>
  <c r="K845" i="4"/>
  <c r="L845" i="4"/>
  <c r="M845" i="4"/>
  <c r="N845" i="4"/>
  <c r="K844" i="4"/>
  <c r="L844" i="4"/>
  <c r="M844" i="4"/>
  <c r="N844" i="4"/>
  <c r="K843" i="4"/>
  <c r="L843" i="4"/>
  <c r="M843" i="4"/>
  <c r="N843" i="4"/>
  <c r="K842" i="4"/>
  <c r="L842" i="4"/>
  <c r="M842" i="4"/>
  <c r="N842" i="4"/>
  <c r="K841" i="4"/>
  <c r="L841" i="4"/>
  <c r="M841" i="4"/>
  <c r="N841" i="4"/>
  <c r="K840" i="4"/>
  <c r="L840" i="4"/>
  <c r="M840" i="4"/>
  <c r="N840" i="4"/>
  <c r="K839" i="4"/>
  <c r="L839" i="4"/>
  <c r="M839" i="4"/>
  <c r="N839" i="4"/>
  <c r="K838" i="4"/>
  <c r="L838" i="4"/>
  <c r="M838" i="4"/>
  <c r="N838" i="4"/>
  <c r="K837" i="4"/>
  <c r="L837" i="4"/>
  <c r="M837" i="4"/>
  <c r="N837" i="4"/>
  <c r="K836" i="4"/>
  <c r="L836" i="4"/>
  <c r="M836" i="4"/>
  <c r="N836" i="4"/>
  <c r="K835" i="4"/>
  <c r="L835" i="4"/>
  <c r="M835" i="4"/>
  <c r="N835" i="4"/>
  <c r="K834" i="4"/>
  <c r="L834" i="4"/>
  <c r="M834" i="4"/>
  <c r="N834" i="4"/>
  <c r="K833" i="4"/>
  <c r="L833" i="4"/>
  <c r="M833" i="4"/>
  <c r="N833" i="4"/>
  <c r="K832" i="4"/>
  <c r="L832" i="4"/>
  <c r="M832" i="4"/>
  <c r="N832" i="4"/>
  <c r="K831" i="4"/>
  <c r="L831" i="4"/>
  <c r="M831" i="4"/>
  <c r="N831" i="4"/>
  <c r="K830" i="4"/>
  <c r="L830" i="4"/>
  <c r="M830" i="4"/>
  <c r="N830" i="4"/>
  <c r="K829" i="4"/>
  <c r="L829" i="4"/>
  <c r="M829" i="4"/>
  <c r="N829" i="4"/>
  <c r="K828" i="4"/>
  <c r="L828" i="4"/>
  <c r="M828" i="4"/>
  <c r="N828" i="4"/>
  <c r="K827" i="4"/>
  <c r="L827" i="4"/>
  <c r="M827" i="4"/>
  <c r="N827" i="4"/>
  <c r="K826" i="4"/>
  <c r="L826" i="4"/>
  <c r="M826" i="4"/>
  <c r="N826" i="4"/>
  <c r="K825" i="4"/>
  <c r="L825" i="4"/>
  <c r="M825" i="4"/>
  <c r="N825" i="4"/>
  <c r="K824" i="4"/>
  <c r="L824" i="4"/>
  <c r="M824" i="4"/>
  <c r="N824" i="4"/>
  <c r="K823" i="4"/>
  <c r="L823" i="4"/>
  <c r="M823" i="4"/>
  <c r="N823" i="4"/>
  <c r="K822" i="4"/>
  <c r="L822" i="4"/>
  <c r="M822" i="4"/>
  <c r="N822" i="4"/>
  <c r="K821" i="4"/>
  <c r="L821" i="4"/>
  <c r="M821" i="4"/>
  <c r="N821" i="4"/>
  <c r="K820" i="4"/>
  <c r="L820" i="4"/>
  <c r="M820" i="4"/>
  <c r="N820" i="4"/>
  <c r="K819" i="4"/>
  <c r="L819" i="4"/>
  <c r="M819" i="4"/>
  <c r="N819" i="4"/>
  <c r="K818" i="4"/>
  <c r="L818" i="4"/>
  <c r="M818" i="4"/>
  <c r="N818" i="4"/>
  <c r="K817" i="4"/>
  <c r="L817" i="4"/>
  <c r="M817" i="4"/>
  <c r="N817" i="4"/>
  <c r="K816" i="4"/>
  <c r="L816" i="4"/>
  <c r="M816" i="4"/>
  <c r="N816" i="4"/>
  <c r="K815" i="4"/>
  <c r="L815" i="4"/>
  <c r="M815" i="4"/>
  <c r="N815" i="4"/>
  <c r="K814" i="4"/>
  <c r="L814" i="4"/>
  <c r="M814" i="4"/>
  <c r="N814" i="4"/>
  <c r="K813" i="4"/>
  <c r="L813" i="4"/>
  <c r="M813" i="4"/>
  <c r="N813" i="4"/>
  <c r="K812" i="4"/>
  <c r="L812" i="4"/>
  <c r="M812" i="4"/>
  <c r="N812" i="4"/>
  <c r="K811" i="4"/>
  <c r="L811" i="4"/>
  <c r="M811" i="4"/>
  <c r="N811" i="4"/>
  <c r="K810" i="4"/>
  <c r="L810" i="4"/>
  <c r="M810" i="4"/>
  <c r="N810" i="4"/>
  <c r="K809" i="4"/>
  <c r="L809" i="4"/>
  <c r="M809" i="4"/>
  <c r="N809" i="4"/>
  <c r="K808" i="4"/>
  <c r="L808" i="4"/>
  <c r="M808" i="4"/>
  <c r="N808" i="4"/>
  <c r="K807" i="4"/>
  <c r="L807" i="4"/>
  <c r="M807" i="4"/>
  <c r="N807" i="4"/>
  <c r="K806" i="4"/>
  <c r="L806" i="4"/>
  <c r="M806" i="4"/>
  <c r="N806" i="4"/>
  <c r="K805" i="4"/>
  <c r="L805" i="4"/>
  <c r="M805" i="4"/>
  <c r="N805" i="4"/>
  <c r="K804" i="4"/>
  <c r="L804" i="4"/>
  <c r="M804" i="4"/>
  <c r="N804" i="4"/>
  <c r="K803" i="4"/>
  <c r="L803" i="4"/>
  <c r="M803" i="4"/>
  <c r="N803" i="4"/>
  <c r="K802" i="4"/>
  <c r="L802" i="4"/>
  <c r="M802" i="4"/>
  <c r="N802" i="4"/>
  <c r="K801" i="4"/>
  <c r="L801" i="4"/>
  <c r="M801" i="4"/>
  <c r="N801" i="4"/>
  <c r="K800" i="4"/>
  <c r="L800" i="4"/>
  <c r="M800" i="4"/>
  <c r="N800" i="4"/>
  <c r="K799" i="4"/>
  <c r="L799" i="4"/>
  <c r="M799" i="4"/>
  <c r="N799" i="4"/>
  <c r="K798" i="4"/>
  <c r="L798" i="4"/>
  <c r="M798" i="4"/>
  <c r="N798" i="4"/>
  <c r="K797" i="4"/>
  <c r="L797" i="4"/>
  <c r="M797" i="4"/>
  <c r="N797" i="4"/>
  <c r="K796" i="4"/>
  <c r="L796" i="4"/>
  <c r="M796" i="4"/>
  <c r="N796" i="4"/>
  <c r="K795" i="4"/>
  <c r="L795" i="4"/>
  <c r="M795" i="4"/>
  <c r="N795" i="4"/>
  <c r="K794" i="4"/>
  <c r="L794" i="4"/>
  <c r="M794" i="4"/>
  <c r="N794" i="4"/>
  <c r="K793" i="4"/>
  <c r="L793" i="4"/>
  <c r="M793" i="4"/>
  <c r="N793" i="4"/>
  <c r="K792" i="4"/>
  <c r="L792" i="4"/>
  <c r="M792" i="4"/>
  <c r="N792" i="4"/>
  <c r="K791" i="4"/>
  <c r="L791" i="4"/>
  <c r="M791" i="4"/>
  <c r="N791" i="4"/>
  <c r="K790" i="4"/>
  <c r="L790" i="4"/>
  <c r="M790" i="4"/>
  <c r="N790" i="4"/>
  <c r="K789" i="4"/>
  <c r="L789" i="4"/>
  <c r="M789" i="4"/>
  <c r="N789" i="4"/>
  <c r="K788" i="4"/>
  <c r="L788" i="4"/>
  <c r="M788" i="4"/>
  <c r="N788" i="4"/>
  <c r="K787" i="4"/>
  <c r="L787" i="4"/>
  <c r="M787" i="4"/>
  <c r="N787" i="4"/>
  <c r="K786" i="4"/>
  <c r="L786" i="4"/>
  <c r="M786" i="4"/>
  <c r="N786" i="4"/>
  <c r="K785" i="4"/>
  <c r="L785" i="4"/>
  <c r="M785" i="4"/>
  <c r="N785" i="4"/>
  <c r="K784" i="4"/>
  <c r="L784" i="4"/>
  <c r="M784" i="4"/>
  <c r="N784" i="4"/>
  <c r="K783" i="4"/>
  <c r="L783" i="4"/>
  <c r="M783" i="4"/>
  <c r="N783" i="4"/>
  <c r="K782" i="4"/>
  <c r="L782" i="4"/>
  <c r="M782" i="4"/>
  <c r="N782" i="4"/>
  <c r="K781" i="4"/>
  <c r="L781" i="4"/>
  <c r="M781" i="4"/>
  <c r="N781" i="4"/>
  <c r="K780" i="4"/>
  <c r="L780" i="4"/>
  <c r="M780" i="4"/>
  <c r="N780" i="4"/>
  <c r="K779" i="4"/>
  <c r="L779" i="4"/>
  <c r="M779" i="4"/>
  <c r="N779" i="4"/>
  <c r="K778" i="4"/>
  <c r="L778" i="4"/>
  <c r="M778" i="4"/>
  <c r="N778" i="4"/>
  <c r="K777" i="4"/>
  <c r="L777" i="4"/>
  <c r="M777" i="4"/>
  <c r="N777" i="4"/>
  <c r="K776" i="4"/>
  <c r="L776" i="4"/>
  <c r="M776" i="4"/>
  <c r="N776" i="4"/>
  <c r="K775" i="4"/>
  <c r="L775" i="4"/>
  <c r="M775" i="4"/>
  <c r="N775" i="4"/>
  <c r="K774" i="4"/>
  <c r="L774" i="4"/>
  <c r="M774" i="4"/>
  <c r="N774" i="4"/>
  <c r="K773" i="4"/>
  <c r="L773" i="4"/>
  <c r="M773" i="4"/>
  <c r="N773" i="4"/>
  <c r="K772" i="4"/>
  <c r="L772" i="4"/>
  <c r="M772" i="4"/>
  <c r="N772" i="4"/>
  <c r="K771" i="4"/>
  <c r="L771" i="4"/>
  <c r="M771" i="4"/>
  <c r="N771" i="4"/>
  <c r="K770" i="4"/>
  <c r="L770" i="4"/>
  <c r="M770" i="4"/>
  <c r="N770" i="4"/>
  <c r="K769" i="4"/>
  <c r="L769" i="4"/>
  <c r="M769" i="4"/>
  <c r="N769" i="4"/>
  <c r="K768" i="4"/>
  <c r="L768" i="4"/>
  <c r="M768" i="4"/>
  <c r="N768" i="4"/>
  <c r="K767" i="4"/>
  <c r="L767" i="4"/>
  <c r="M767" i="4"/>
  <c r="N767" i="4"/>
  <c r="K766" i="4"/>
  <c r="L766" i="4"/>
  <c r="M766" i="4"/>
  <c r="N766" i="4"/>
  <c r="K765" i="4"/>
  <c r="L765" i="4"/>
  <c r="M765" i="4"/>
  <c r="N765" i="4"/>
  <c r="K764" i="4"/>
  <c r="L764" i="4"/>
  <c r="M764" i="4"/>
  <c r="N764" i="4"/>
  <c r="K763" i="4"/>
  <c r="L763" i="4"/>
  <c r="M763" i="4"/>
  <c r="N763" i="4"/>
  <c r="K762" i="4"/>
  <c r="L762" i="4"/>
  <c r="M762" i="4"/>
  <c r="N762" i="4"/>
  <c r="K761" i="4"/>
  <c r="L761" i="4"/>
  <c r="M761" i="4"/>
  <c r="N761" i="4"/>
  <c r="K760" i="4"/>
  <c r="L760" i="4"/>
  <c r="M760" i="4"/>
  <c r="N760" i="4"/>
  <c r="K759" i="4"/>
  <c r="L759" i="4"/>
  <c r="M759" i="4"/>
  <c r="N759" i="4"/>
  <c r="K758" i="4"/>
  <c r="L758" i="4"/>
  <c r="M758" i="4"/>
  <c r="N758" i="4"/>
  <c r="K757" i="4"/>
  <c r="L757" i="4"/>
  <c r="M757" i="4"/>
  <c r="N757" i="4"/>
  <c r="K756" i="4"/>
  <c r="L756" i="4"/>
  <c r="M756" i="4"/>
  <c r="N756" i="4"/>
  <c r="K755" i="4"/>
  <c r="L755" i="4"/>
  <c r="M755" i="4"/>
  <c r="N755" i="4"/>
  <c r="K754" i="4"/>
  <c r="L754" i="4"/>
  <c r="M754" i="4"/>
  <c r="N754" i="4"/>
  <c r="K753" i="4"/>
  <c r="L753" i="4"/>
  <c r="M753" i="4"/>
  <c r="N753" i="4"/>
  <c r="K752" i="4"/>
  <c r="L752" i="4"/>
  <c r="M752" i="4"/>
  <c r="N752" i="4"/>
  <c r="K751" i="4"/>
  <c r="L751" i="4"/>
  <c r="M751" i="4"/>
  <c r="N751" i="4"/>
  <c r="K750" i="4"/>
  <c r="L750" i="4"/>
  <c r="M750" i="4"/>
  <c r="N750" i="4"/>
  <c r="K749" i="4"/>
  <c r="L749" i="4"/>
  <c r="M749" i="4"/>
  <c r="N749" i="4"/>
  <c r="K748" i="4"/>
  <c r="L748" i="4"/>
  <c r="M748" i="4"/>
  <c r="N748" i="4"/>
  <c r="K747" i="4"/>
  <c r="L747" i="4"/>
  <c r="M747" i="4"/>
  <c r="N747" i="4"/>
  <c r="K746" i="4"/>
  <c r="L746" i="4"/>
  <c r="M746" i="4"/>
  <c r="N746" i="4"/>
  <c r="K745" i="4"/>
  <c r="L745" i="4"/>
  <c r="M745" i="4"/>
  <c r="N745" i="4"/>
  <c r="K744" i="4"/>
  <c r="L744" i="4"/>
  <c r="M744" i="4"/>
  <c r="N744" i="4"/>
  <c r="K743" i="4"/>
  <c r="L743" i="4"/>
  <c r="M743" i="4"/>
  <c r="N743" i="4"/>
  <c r="K742" i="4"/>
  <c r="L742" i="4"/>
  <c r="M742" i="4"/>
  <c r="N742" i="4"/>
  <c r="K741" i="4"/>
  <c r="L741" i="4"/>
  <c r="M741" i="4"/>
  <c r="N741" i="4"/>
  <c r="K740" i="4"/>
  <c r="L740" i="4"/>
  <c r="M740" i="4"/>
  <c r="N740" i="4"/>
  <c r="K739" i="4"/>
  <c r="L739" i="4"/>
  <c r="M739" i="4"/>
  <c r="N739" i="4"/>
  <c r="K738" i="4"/>
  <c r="L738" i="4"/>
  <c r="M738" i="4"/>
  <c r="N738" i="4"/>
  <c r="K737" i="4"/>
  <c r="L737" i="4"/>
  <c r="M737" i="4"/>
  <c r="N737" i="4"/>
  <c r="K736" i="4"/>
  <c r="L736" i="4"/>
  <c r="M736" i="4"/>
  <c r="N736" i="4"/>
  <c r="K735" i="4"/>
  <c r="L735" i="4"/>
  <c r="M735" i="4"/>
  <c r="N735" i="4"/>
  <c r="K734" i="4"/>
  <c r="L734" i="4"/>
  <c r="M734" i="4"/>
  <c r="N734" i="4"/>
  <c r="K733" i="4"/>
  <c r="L733" i="4"/>
  <c r="M733" i="4"/>
  <c r="N733" i="4"/>
  <c r="K732" i="4"/>
  <c r="L732" i="4"/>
  <c r="M732" i="4"/>
  <c r="N732" i="4"/>
  <c r="K731" i="4"/>
  <c r="L731" i="4"/>
  <c r="M731" i="4"/>
  <c r="N731" i="4"/>
  <c r="K730" i="4"/>
  <c r="L730" i="4"/>
  <c r="M730" i="4"/>
  <c r="N730" i="4"/>
  <c r="K729" i="4"/>
  <c r="L729" i="4"/>
  <c r="M729" i="4"/>
  <c r="N729" i="4"/>
  <c r="K728" i="4"/>
  <c r="L728" i="4"/>
  <c r="M728" i="4"/>
  <c r="N728" i="4"/>
  <c r="K727" i="4"/>
  <c r="L727" i="4"/>
  <c r="M727" i="4"/>
  <c r="N727" i="4"/>
  <c r="K726" i="4"/>
  <c r="L726" i="4"/>
  <c r="M726" i="4"/>
  <c r="N726" i="4"/>
  <c r="K725" i="4"/>
  <c r="L725" i="4"/>
  <c r="M725" i="4"/>
  <c r="N725" i="4"/>
  <c r="K724" i="4"/>
  <c r="L724" i="4"/>
  <c r="M724" i="4"/>
  <c r="N724" i="4"/>
  <c r="K723" i="4"/>
  <c r="L723" i="4"/>
  <c r="M723" i="4"/>
  <c r="N723" i="4"/>
  <c r="K722" i="4"/>
  <c r="L722" i="4"/>
  <c r="M722" i="4"/>
  <c r="N722" i="4"/>
  <c r="K721" i="4"/>
  <c r="L721" i="4"/>
  <c r="M721" i="4"/>
  <c r="N721" i="4"/>
  <c r="K720" i="4"/>
  <c r="L720" i="4"/>
  <c r="M720" i="4"/>
  <c r="N720" i="4"/>
  <c r="K719" i="4"/>
  <c r="L719" i="4"/>
  <c r="M719" i="4"/>
  <c r="N719" i="4"/>
  <c r="K718" i="4"/>
  <c r="L718" i="4"/>
  <c r="M718" i="4"/>
  <c r="N718" i="4"/>
  <c r="K717" i="4"/>
  <c r="L717" i="4"/>
  <c r="M717" i="4"/>
  <c r="N717" i="4"/>
  <c r="K716" i="4"/>
  <c r="L716" i="4"/>
  <c r="M716" i="4"/>
  <c r="N716" i="4"/>
  <c r="K715" i="4"/>
  <c r="L715" i="4"/>
  <c r="M715" i="4"/>
  <c r="N715" i="4"/>
  <c r="K714" i="4"/>
  <c r="L714" i="4"/>
  <c r="M714" i="4"/>
  <c r="N714" i="4"/>
  <c r="K713" i="4"/>
  <c r="L713" i="4"/>
  <c r="M713" i="4"/>
  <c r="N713" i="4"/>
  <c r="K712" i="4"/>
  <c r="L712" i="4"/>
  <c r="M712" i="4"/>
  <c r="N712" i="4"/>
  <c r="K711" i="4"/>
  <c r="L711" i="4"/>
  <c r="M711" i="4"/>
  <c r="N711" i="4"/>
  <c r="K710" i="4"/>
  <c r="L710" i="4"/>
  <c r="M710" i="4"/>
  <c r="N710" i="4"/>
  <c r="K709" i="4"/>
  <c r="L709" i="4"/>
  <c r="M709" i="4"/>
  <c r="N709" i="4"/>
  <c r="K708" i="4"/>
  <c r="L708" i="4"/>
  <c r="M708" i="4"/>
  <c r="N708" i="4"/>
  <c r="K707" i="4"/>
  <c r="L707" i="4"/>
  <c r="M707" i="4"/>
  <c r="N707" i="4"/>
  <c r="K706" i="4"/>
  <c r="L706" i="4"/>
  <c r="M706" i="4"/>
  <c r="N706" i="4"/>
  <c r="K705" i="4"/>
  <c r="L705" i="4"/>
  <c r="M705" i="4"/>
  <c r="N705" i="4"/>
  <c r="K704" i="4"/>
  <c r="L704" i="4"/>
  <c r="M704" i="4"/>
  <c r="N704" i="4"/>
  <c r="K703" i="4"/>
  <c r="L703" i="4"/>
  <c r="M703" i="4"/>
  <c r="N703" i="4"/>
  <c r="K702" i="4"/>
  <c r="L702" i="4"/>
  <c r="M702" i="4"/>
  <c r="N702" i="4"/>
  <c r="K701" i="4"/>
  <c r="L701" i="4"/>
  <c r="M701" i="4"/>
  <c r="N701" i="4"/>
  <c r="K700" i="4"/>
  <c r="L700" i="4"/>
  <c r="M700" i="4"/>
  <c r="N700" i="4"/>
  <c r="K699" i="4"/>
  <c r="L699" i="4"/>
  <c r="M699" i="4"/>
  <c r="N699" i="4"/>
  <c r="K698" i="4"/>
  <c r="L698" i="4"/>
  <c r="M698" i="4"/>
  <c r="N698" i="4"/>
  <c r="K697" i="4"/>
  <c r="L697" i="4"/>
  <c r="M697" i="4"/>
  <c r="N697" i="4"/>
  <c r="K696" i="4"/>
  <c r="L696" i="4"/>
  <c r="M696" i="4"/>
  <c r="N696" i="4"/>
  <c r="K695" i="4"/>
  <c r="L695" i="4"/>
  <c r="M695" i="4"/>
  <c r="N695" i="4"/>
  <c r="K694" i="4"/>
  <c r="L694" i="4"/>
  <c r="M694" i="4"/>
  <c r="N694" i="4"/>
  <c r="K693" i="4"/>
  <c r="L693" i="4"/>
  <c r="M693" i="4"/>
  <c r="N693" i="4"/>
  <c r="K692" i="4"/>
  <c r="L692" i="4"/>
  <c r="M692" i="4"/>
  <c r="N692" i="4"/>
  <c r="K691" i="4"/>
  <c r="L691" i="4"/>
  <c r="M691" i="4"/>
  <c r="N691" i="4"/>
  <c r="K690" i="4"/>
  <c r="L690" i="4"/>
  <c r="M690" i="4"/>
  <c r="N690" i="4"/>
  <c r="K689" i="4"/>
  <c r="L689" i="4"/>
  <c r="M689" i="4"/>
  <c r="N689" i="4"/>
  <c r="K688" i="4"/>
  <c r="L688" i="4"/>
  <c r="M688" i="4"/>
  <c r="N688" i="4"/>
  <c r="K687" i="4"/>
  <c r="L687" i="4"/>
  <c r="M687" i="4"/>
  <c r="N687" i="4"/>
  <c r="K686" i="4"/>
  <c r="L686" i="4"/>
  <c r="M686" i="4"/>
  <c r="N686" i="4"/>
  <c r="K685" i="4"/>
  <c r="L685" i="4"/>
  <c r="M685" i="4"/>
  <c r="N685" i="4"/>
  <c r="K684" i="4"/>
  <c r="L684" i="4"/>
  <c r="M684" i="4"/>
  <c r="N684" i="4"/>
  <c r="K683" i="4"/>
  <c r="L683" i="4"/>
  <c r="M683" i="4"/>
  <c r="N683" i="4"/>
  <c r="K682" i="4"/>
  <c r="L682" i="4"/>
  <c r="M682" i="4"/>
  <c r="N682" i="4"/>
  <c r="K681" i="4"/>
  <c r="L681" i="4"/>
  <c r="M681" i="4"/>
  <c r="N681" i="4"/>
  <c r="K680" i="4"/>
  <c r="L680" i="4"/>
  <c r="M680" i="4"/>
  <c r="N680" i="4"/>
  <c r="K679" i="4"/>
  <c r="L679" i="4"/>
  <c r="M679" i="4"/>
  <c r="N679" i="4"/>
  <c r="K678" i="4"/>
  <c r="L678" i="4"/>
  <c r="M678" i="4"/>
  <c r="N678" i="4"/>
  <c r="K677" i="4"/>
  <c r="L677" i="4"/>
  <c r="M677" i="4"/>
  <c r="N677" i="4"/>
  <c r="K676" i="4"/>
  <c r="L676" i="4"/>
  <c r="M676" i="4"/>
  <c r="N676" i="4"/>
  <c r="K675" i="4"/>
  <c r="L675" i="4"/>
  <c r="M675" i="4"/>
  <c r="N675" i="4"/>
  <c r="K674" i="4"/>
  <c r="L674" i="4"/>
  <c r="M674" i="4"/>
  <c r="N674" i="4"/>
  <c r="K673" i="4"/>
  <c r="L673" i="4"/>
  <c r="M673" i="4"/>
  <c r="N673" i="4"/>
  <c r="K672" i="4"/>
  <c r="L672" i="4"/>
  <c r="M672" i="4"/>
  <c r="N672" i="4"/>
  <c r="K671" i="4"/>
  <c r="L671" i="4"/>
  <c r="M671" i="4"/>
  <c r="N671" i="4"/>
  <c r="K670" i="4"/>
  <c r="L670" i="4"/>
  <c r="M670" i="4"/>
  <c r="N670" i="4"/>
  <c r="K669" i="4"/>
  <c r="L669" i="4"/>
  <c r="M669" i="4"/>
  <c r="N669" i="4"/>
  <c r="K668" i="4"/>
  <c r="L668" i="4"/>
  <c r="M668" i="4"/>
  <c r="N668" i="4"/>
  <c r="K667" i="4"/>
  <c r="L667" i="4"/>
  <c r="M667" i="4"/>
  <c r="N667" i="4"/>
  <c r="K666" i="4"/>
  <c r="L666" i="4"/>
  <c r="M666" i="4"/>
  <c r="N666" i="4"/>
  <c r="K665" i="4"/>
  <c r="L665" i="4"/>
  <c r="M665" i="4"/>
  <c r="N665" i="4"/>
  <c r="K664" i="4"/>
  <c r="L664" i="4"/>
  <c r="M664" i="4"/>
  <c r="N664" i="4"/>
  <c r="K663" i="4"/>
  <c r="L663" i="4"/>
  <c r="M663" i="4"/>
  <c r="N663" i="4"/>
  <c r="K662" i="4"/>
  <c r="L662" i="4"/>
  <c r="M662" i="4"/>
  <c r="N662" i="4"/>
  <c r="K661" i="4"/>
  <c r="L661" i="4"/>
  <c r="M661" i="4"/>
  <c r="N661" i="4"/>
  <c r="K660" i="4"/>
  <c r="L660" i="4"/>
  <c r="M660" i="4"/>
  <c r="N660" i="4"/>
  <c r="K659" i="4"/>
  <c r="L659" i="4"/>
  <c r="M659" i="4"/>
  <c r="N659" i="4"/>
  <c r="K658" i="4"/>
  <c r="L658" i="4"/>
  <c r="M658" i="4"/>
  <c r="N658" i="4"/>
  <c r="K657" i="4"/>
  <c r="L657" i="4"/>
  <c r="M657" i="4"/>
  <c r="N657" i="4"/>
  <c r="K656" i="4"/>
  <c r="L656" i="4"/>
  <c r="M656" i="4"/>
  <c r="N656" i="4"/>
  <c r="K655" i="4"/>
  <c r="L655" i="4"/>
  <c r="M655" i="4"/>
  <c r="N655" i="4"/>
  <c r="K654" i="4"/>
  <c r="L654" i="4"/>
  <c r="M654" i="4"/>
  <c r="N654" i="4"/>
  <c r="K653" i="4"/>
  <c r="L653" i="4"/>
  <c r="M653" i="4"/>
  <c r="N653" i="4"/>
  <c r="K652" i="4"/>
  <c r="L652" i="4"/>
  <c r="M652" i="4"/>
  <c r="N652" i="4"/>
  <c r="K651" i="4"/>
  <c r="L651" i="4"/>
  <c r="M651" i="4"/>
  <c r="N651" i="4"/>
  <c r="K650" i="4"/>
  <c r="L650" i="4"/>
  <c r="M650" i="4"/>
  <c r="N650" i="4"/>
  <c r="K649" i="4"/>
  <c r="L649" i="4"/>
  <c r="M649" i="4"/>
  <c r="N649" i="4"/>
  <c r="K648" i="4"/>
  <c r="L648" i="4"/>
  <c r="M648" i="4"/>
  <c r="N648" i="4"/>
  <c r="K647" i="4"/>
  <c r="L647" i="4"/>
  <c r="M647" i="4"/>
  <c r="N647" i="4"/>
  <c r="K646" i="4"/>
  <c r="L646" i="4"/>
  <c r="M646" i="4"/>
  <c r="N646" i="4"/>
  <c r="K645" i="4"/>
  <c r="L645" i="4"/>
  <c r="M645" i="4"/>
  <c r="N645" i="4"/>
  <c r="K644" i="4"/>
  <c r="L644" i="4"/>
  <c r="M644" i="4"/>
  <c r="N644" i="4"/>
  <c r="K643" i="4"/>
  <c r="L643" i="4"/>
  <c r="M643" i="4"/>
  <c r="N643" i="4"/>
  <c r="K642" i="4"/>
  <c r="L642" i="4"/>
  <c r="M642" i="4"/>
  <c r="N642" i="4"/>
  <c r="K641" i="4"/>
  <c r="L641" i="4"/>
  <c r="M641" i="4"/>
  <c r="N641" i="4"/>
  <c r="K640" i="4"/>
  <c r="L640" i="4"/>
  <c r="M640" i="4"/>
  <c r="N640" i="4"/>
  <c r="K639" i="4"/>
  <c r="L639" i="4"/>
  <c r="M639" i="4"/>
  <c r="N639" i="4"/>
  <c r="K638" i="4"/>
  <c r="L638" i="4"/>
  <c r="M638" i="4"/>
  <c r="N638" i="4"/>
  <c r="K637" i="4"/>
  <c r="L637" i="4"/>
  <c r="M637" i="4"/>
  <c r="N637" i="4"/>
  <c r="K636" i="4"/>
  <c r="L636" i="4"/>
  <c r="M636" i="4"/>
  <c r="N636" i="4"/>
  <c r="K635" i="4"/>
  <c r="L635" i="4"/>
  <c r="M635" i="4"/>
  <c r="N635" i="4"/>
  <c r="K634" i="4"/>
  <c r="L634" i="4"/>
  <c r="M634" i="4"/>
  <c r="N634" i="4"/>
  <c r="K633" i="4"/>
  <c r="L633" i="4"/>
  <c r="M633" i="4"/>
  <c r="N633" i="4"/>
  <c r="K632" i="4"/>
  <c r="L632" i="4"/>
  <c r="M632" i="4"/>
  <c r="N632" i="4"/>
  <c r="K631" i="4"/>
  <c r="L631" i="4"/>
  <c r="M631" i="4"/>
  <c r="N631" i="4"/>
  <c r="K630" i="4"/>
  <c r="L630" i="4"/>
  <c r="M630" i="4"/>
  <c r="N630" i="4"/>
  <c r="K629" i="4"/>
  <c r="L629" i="4"/>
  <c r="M629" i="4"/>
  <c r="N629" i="4"/>
  <c r="K628" i="4"/>
  <c r="L628" i="4"/>
  <c r="M628" i="4"/>
  <c r="N628" i="4"/>
  <c r="K627" i="4"/>
  <c r="L627" i="4"/>
  <c r="M627" i="4"/>
  <c r="N627" i="4"/>
  <c r="K626" i="4"/>
  <c r="L626" i="4"/>
  <c r="M626" i="4"/>
  <c r="N626" i="4"/>
  <c r="K625" i="4"/>
  <c r="L625" i="4"/>
  <c r="M625" i="4"/>
  <c r="N625" i="4"/>
  <c r="K624" i="4"/>
  <c r="L624" i="4"/>
  <c r="M624" i="4"/>
  <c r="N624" i="4"/>
  <c r="K623" i="4"/>
  <c r="L623" i="4"/>
  <c r="M623" i="4"/>
  <c r="N623" i="4"/>
  <c r="K622" i="4"/>
  <c r="L622" i="4"/>
  <c r="M622" i="4"/>
  <c r="N622" i="4"/>
  <c r="K621" i="4"/>
  <c r="L621" i="4"/>
  <c r="M621" i="4"/>
  <c r="N621" i="4"/>
  <c r="K620" i="4"/>
  <c r="L620" i="4"/>
  <c r="M620" i="4"/>
  <c r="N620" i="4"/>
  <c r="K619" i="4"/>
  <c r="L619" i="4"/>
  <c r="M619" i="4"/>
  <c r="N619" i="4"/>
  <c r="K618" i="4"/>
  <c r="L618" i="4"/>
  <c r="M618" i="4"/>
  <c r="N618" i="4"/>
  <c r="K617" i="4"/>
  <c r="L617" i="4"/>
  <c r="M617" i="4"/>
  <c r="N617" i="4"/>
  <c r="K616" i="4"/>
  <c r="L616" i="4"/>
  <c r="M616" i="4"/>
  <c r="N616" i="4"/>
  <c r="K615" i="4"/>
  <c r="L615" i="4"/>
  <c r="M615" i="4"/>
  <c r="N615" i="4"/>
  <c r="K614" i="4"/>
  <c r="L614" i="4"/>
  <c r="M614" i="4"/>
  <c r="N614" i="4"/>
  <c r="K613" i="4"/>
  <c r="L613" i="4"/>
  <c r="M613" i="4"/>
  <c r="N613" i="4"/>
  <c r="K612" i="4"/>
  <c r="L612" i="4"/>
  <c r="M612" i="4"/>
  <c r="N612" i="4"/>
  <c r="K611" i="4"/>
  <c r="L611" i="4"/>
  <c r="M611" i="4"/>
  <c r="N611" i="4"/>
  <c r="K610" i="4"/>
  <c r="L610" i="4"/>
  <c r="M610" i="4"/>
  <c r="N610" i="4"/>
  <c r="K609" i="4"/>
  <c r="L609" i="4"/>
  <c r="M609" i="4"/>
  <c r="N609" i="4"/>
  <c r="K608" i="4"/>
  <c r="L608" i="4"/>
  <c r="M608" i="4"/>
  <c r="N608" i="4"/>
  <c r="K607" i="4"/>
  <c r="L607" i="4"/>
  <c r="M607" i="4"/>
  <c r="N607" i="4"/>
  <c r="K606" i="4"/>
  <c r="L606" i="4"/>
  <c r="M606" i="4"/>
  <c r="N606" i="4"/>
  <c r="K605" i="4"/>
  <c r="L605" i="4"/>
  <c r="M605" i="4"/>
  <c r="N605" i="4"/>
  <c r="K604" i="4"/>
  <c r="L604" i="4"/>
  <c r="M604" i="4"/>
  <c r="N604" i="4"/>
  <c r="K603" i="4"/>
  <c r="L603" i="4"/>
  <c r="M603" i="4"/>
  <c r="N603" i="4"/>
  <c r="K602" i="4"/>
  <c r="L602" i="4"/>
  <c r="M602" i="4"/>
  <c r="N602" i="4"/>
  <c r="K601" i="4"/>
  <c r="L601" i="4"/>
  <c r="M601" i="4"/>
  <c r="N601" i="4"/>
  <c r="K600" i="4"/>
  <c r="L600" i="4"/>
  <c r="M600" i="4"/>
  <c r="N600" i="4"/>
  <c r="K599" i="4"/>
  <c r="L599" i="4"/>
  <c r="M599" i="4"/>
  <c r="N599" i="4"/>
  <c r="K598" i="4"/>
  <c r="L598" i="4"/>
  <c r="M598" i="4"/>
  <c r="N598" i="4"/>
  <c r="K597" i="4"/>
  <c r="L597" i="4"/>
  <c r="M597" i="4"/>
  <c r="N597" i="4"/>
  <c r="K596" i="4"/>
  <c r="L596" i="4"/>
  <c r="M596" i="4"/>
  <c r="N596" i="4"/>
  <c r="K595" i="4"/>
  <c r="L595" i="4"/>
  <c r="M595" i="4"/>
  <c r="N595" i="4"/>
  <c r="K594" i="4"/>
  <c r="L594" i="4"/>
  <c r="M594" i="4"/>
  <c r="N594" i="4"/>
  <c r="K593" i="4"/>
  <c r="L593" i="4"/>
  <c r="M593" i="4"/>
  <c r="N593" i="4"/>
  <c r="K592" i="4"/>
  <c r="L592" i="4"/>
  <c r="M592" i="4"/>
  <c r="N592" i="4"/>
  <c r="M591" i="4"/>
  <c r="K590" i="4"/>
  <c r="L590" i="4"/>
  <c r="M590" i="4"/>
  <c r="N590" i="4"/>
  <c r="K589" i="4"/>
  <c r="L589" i="4"/>
  <c r="M589" i="4"/>
  <c r="N589" i="4"/>
  <c r="K588" i="4"/>
  <c r="L588" i="4"/>
  <c r="M588" i="4"/>
  <c r="N588" i="4"/>
  <c r="K587" i="4"/>
  <c r="L587" i="4"/>
  <c r="M587" i="4"/>
  <c r="N587" i="4"/>
  <c r="K586" i="4"/>
  <c r="L586" i="4"/>
  <c r="M586" i="4"/>
  <c r="N586" i="4"/>
  <c r="K585" i="4"/>
  <c r="L585" i="4"/>
  <c r="M585" i="4"/>
  <c r="N585" i="4"/>
  <c r="K584" i="4"/>
  <c r="L584" i="4"/>
  <c r="M584" i="4"/>
  <c r="N584" i="4"/>
  <c r="K583" i="4"/>
  <c r="L583" i="4"/>
  <c r="M583" i="4"/>
  <c r="N583" i="4"/>
  <c r="K582" i="4"/>
  <c r="L582" i="4"/>
  <c r="M582" i="4"/>
  <c r="N582" i="4"/>
  <c r="K581" i="4"/>
  <c r="L581" i="4"/>
  <c r="M581" i="4"/>
  <c r="N581" i="4"/>
  <c r="K580" i="4"/>
  <c r="L580" i="4"/>
  <c r="M580" i="4"/>
  <c r="N580" i="4"/>
  <c r="K579" i="4"/>
  <c r="L579" i="4"/>
  <c r="M579" i="4"/>
  <c r="N579" i="4"/>
  <c r="K578" i="4"/>
  <c r="L578" i="4"/>
  <c r="M578" i="4"/>
  <c r="N578" i="4"/>
  <c r="K577" i="4"/>
  <c r="L577" i="4"/>
  <c r="M577" i="4"/>
  <c r="N577" i="4"/>
  <c r="K576" i="4"/>
  <c r="L576" i="4"/>
  <c r="M576" i="4"/>
  <c r="N576" i="4"/>
  <c r="K575" i="4"/>
  <c r="L575" i="4"/>
  <c r="M575" i="4"/>
  <c r="N575" i="4"/>
  <c r="K574" i="4"/>
  <c r="L574" i="4"/>
  <c r="M574" i="4"/>
  <c r="N574" i="4"/>
  <c r="K573" i="4"/>
  <c r="L573" i="4"/>
  <c r="M573" i="4"/>
  <c r="N573" i="4"/>
  <c r="K572" i="4"/>
  <c r="L572" i="4"/>
  <c r="M572" i="4"/>
  <c r="N572" i="4"/>
  <c r="K571" i="4"/>
  <c r="L571" i="4"/>
  <c r="M571" i="4"/>
  <c r="N571" i="4"/>
  <c r="K570" i="4"/>
  <c r="L570" i="4"/>
  <c r="M570" i="4"/>
  <c r="N570" i="4"/>
  <c r="K569" i="4"/>
  <c r="L569" i="4"/>
  <c r="M569" i="4"/>
  <c r="N569" i="4"/>
  <c r="K568" i="4"/>
  <c r="L568" i="4"/>
  <c r="M568" i="4"/>
  <c r="N568" i="4"/>
  <c r="K567" i="4"/>
  <c r="L567" i="4"/>
  <c r="M567" i="4"/>
  <c r="N567" i="4"/>
  <c r="K566" i="4"/>
  <c r="L566" i="4"/>
  <c r="M566" i="4"/>
  <c r="N566" i="4"/>
  <c r="K565" i="4"/>
  <c r="L565" i="4"/>
  <c r="M565" i="4"/>
  <c r="N565" i="4"/>
  <c r="K564" i="4"/>
  <c r="L564" i="4"/>
  <c r="M564" i="4"/>
  <c r="N564" i="4"/>
  <c r="K563" i="4"/>
  <c r="L563" i="4"/>
  <c r="M563" i="4"/>
  <c r="N563" i="4"/>
  <c r="K562" i="4"/>
  <c r="L562" i="4"/>
  <c r="M562" i="4"/>
  <c r="N562" i="4"/>
  <c r="K561" i="4"/>
  <c r="L561" i="4"/>
  <c r="M561" i="4"/>
  <c r="N561" i="4"/>
  <c r="K560" i="4"/>
  <c r="L560" i="4"/>
  <c r="M560" i="4"/>
  <c r="N560" i="4"/>
  <c r="K559" i="4"/>
  <c r="L559" i="4"/>
  <c r="M559" i="4"/>
  <c r="N559" i="4"/>
  <c r="K558" i="4"/>
  <c r="L558" i="4"/>
  <c r="M558" i="4"/>
  <c r="N558" i="4"/>
  <c r="K557" i="4"/>
  <c r="L557" i="4"/>
  <c r="M557" i="4"/>
  <c r="N557" i="4"/>
  <c r="K556" i="4"/>
  <c r="L556" i="4"/>
  <c r="M556" i="4"/>
  <c r="N556" i="4"/>
  <c r="K555" i="4"/>
  <c r="L555" i="4"/>
  <c r="M555" i="4"/>
  <c r="N555" i="4"/>
  <c r="K554" i="4"/>
  <c r="L554" i="4"/>
  <c r="M554" i="4"/>
  <c r="N554" i="4"/>
  <c r="K553" i="4"/>
  <c r="L553" i="4"/>
  <c r="M553" i="4"/>
  <c r="N553" i="4"/>
  <c r="K552" i="4"/>
  <c r="L552" i="4"/>
  <c r="M552" i="4"/>
  <c r="N552" i="4"/>
  <c r="K551" i="4"/>
  <c r="L551" i="4"/>
  <c r="M551" i="4"/>
  <c r="N551" i="4"/>
  <c r="K550" i="4"/>
  <c r="L550" i="4"/>
  <c r="M550" i="4"/>
  <c r="N550" i="4"/>
  <c r="K549" i="4"/>
  <c r="L549" i="4"/>
  <c r="M549" i="4"/>
  <c r="N549" i="4"/>
  <c r="K548" i="4"/>
  <c r="L548" i="4"/>
  <c r="M548" i="4"/>
  <c r="N548" i="4"/>
  <c r="K547" i="4"/>
  <c r="L547" i="4"/>
  <c r="M547" i="4"/>
  <c r="N547" i="4"/>
  <c r="K546" i="4"/>
  <c r="L546" i="4"/>
  <c r="M546" i="4"/>
  <c r="N546" i="4"/>
  <c r="K545" i="4"/>
  <c r="L545" i="4"/>
  <c r="M545" i="4"/>
  <c r="N545" i="4"/>
  <c r="K544" i="4"/>
  <c r="L544" i="4"/>
  <c r="M544" i="4"/>
  <c r="N544" i="4"/>
  <c r="K543" i="4"/>
  <c r="L543" i="4"/>
  <c r="M543" i="4"/>
  <c r="N543" i="4"/>
  <c r="K542" i="4"/>
  <c r="L542" i="4"/>
  <c r="M542" i="4"/>
  <c r="N542" i="4"/>
  <c r="K541" i="4"/>
  <c r="L541" i="4"/>
  <c r="M541" i="4"/>
  <c r="N541" i="4"/>
  <c r="K540" i="4"/>
  <c r="L540" i="4"/>
  <c r="M540" i="4"/>
  <c r="N540" i="4"/>
  <c r="K539" i="4"/>
  <c r="L539" i="4"/>
  <c r="M539" i="4"/>
  <c r="N539" i="4"/>
  <c r="K538" i="4"/>
  <c r="L538" i="4"/>
  <c r="M538" i="4"/>
  <c r="N538" i="4"/>
  <c r="K537" i="4"/>
  <c r="L537" i="4"/>
  <c r="M537" i="4"/>
  <c r="N537" i="4"/>
  <c r="K536" i="4"/>
  <c r="L536" i="4"/>
  <c r="M536" i="4"/>
  <c r="N536" i="4"/>
  <c r="K535" i="4"/>
  <c r="L535" i="4"/>
  <c r="M535" i="4"/>
  <c r="N535" i="4"/>
  <c r="K534" i="4"/>
  <c r="L534" i="4"/>
  <c r="M534" i="4"/>
  <c r="N534" i="4"/>
  <c r="K533" i="4"/>
  <c r="L533" i="4"/>
  <c r="M533" i="4"/>
  <c r="N533" i="4"/>
  <c r="K532" i="4"/>
  <c r="L532" i="4"/>
  <c r="M532" i="4"/>
  <c r="N532" i="4"/>
  <c r="K531" i="4"/>
  <c r="L531" i="4"/>
  <c r="M531" i="4"/>
  <c r="N531" i="4"/>
  <c r="K530" i="4"/>
  <c r="L530" i="4"/>
  <c r="M530" i="4"/>
  <c r="N530" i="4"/>
  <c r="K529" i="4"/>
  <c r="L529" i="4"/>
  <c r="M529" i="4"/>
  <c r="N529" i="4"/>
  <c r="K528" i="4"/>
  <c r="L528" i="4"/>
  <c r="M528" i="4"/>
  <c r="N528" i="4"/>
  <c r="K527" i="4"/>
  <c r="L527" i="4"/>
  <c r="M527" i="4"/>
  <c r="N527" i="4"/>
  <c r="K526" i="4"/>
  <c r="L526" i="4"/>
  <c r="M526" i="4"/>
  <c r="N526" i="4"/>
  <c r="K525" i="4"/>
  <c r="L525" i="4"/>
  <c r="M525" i="4"/>
  <c r="N525" i="4"/>
  <c r="K524" i="4"/>
  <c r="L524" i="4"/>
  <c r="M524" i="4"/>
  <c r="N524" i="4"/>
  <c r="K523" i="4"/>
  <c r="L523" i="4"/>
  <c r="M523" i="4"/>
  <c r="N523" i="4"/>
  <c r="K522" i="4"/>
  <c r="L522" i="4"/>
  <c r="M522" i="4"/>
  <c r="N522" i="4"/>
  <c r="K521" i="4"/>
  <c r="L521" i="4"/>
  <c r="M521" i="4"/>
  <c r="N521" i="4"/>
  <c r="K520" i="4"/>
  <c r="L520" i="4"/>
  <c r="M520" i="4"/>
  <c r="N520" i="4"/>
  <c r="K519" i="4"/>
  <c r="L519" i="4"/>
  <c r="M519" i="4"/>
  <c r="N519" i="4"/>
  <c r="K518" i="4"/>
  <c r="L518" i="4"/>
  <c r="M518" i="4"/>
  <c r="N518" i="4"/>
  <c r="K517" i="4"/>
  <c r="L517" i="4"/>
  <c r="M517" i="4"/>
  <c r="N517" i="4"/>
  <c r="K516" i="4"/>
  <c r="L516" i="4"/>
  <c r="M516" i="4"/>
  <c r="N516" i="4"/>
  <c r="K515" i="4"/>
  <c r="L515" i="4"/>
  <c r="M515" i="4"/>
  <c r="N515" i="4"/>
  <c r="K514" i="4"/>
  <c r="L514" i="4"/>
  <c r="M514" i="4"/>
  <c r="N514" i="4"/>
  <c r="K513" i="4"/>
  <c r="L513" i="4"/>
  <c r="M513" i="4"/>
  <c r="N513" i="4"/>
  <c r="K512" i="4"/>
  <c r="L512" i="4"/>
  <c r="M512" i="4"/>
  <c r="N512" i="4"/>
  <c r="K511" i="4"/>
  <c r="L511" i="4"/>
  <c r="M511" i="4"/>
  <c r="N511" i="4"/>
  <c r="K510" i="4"/>
  <c r="L510" i="4"/>
  <c r="M510" i="4"/>
  <c r="N510" i="4"/>
  <c r="K509" i="4"/>
  <c r="L509" i="4"/>
  <c r="M509" i="4"/>
  <c r="N509" i="4"/>
  <c r="K508" i="4"/>
  <c r="L508" i="4"/>
  <c r="M508" i="4"/>
  <c r="N508" i="4"/>
  <c r="K507" i="4"/>
  <c r="L507" i="4"/>
  <c r="M507" i="4"/>
  <c r="N507" i="4"/>
  <c r="K506" i="4"/>
  <c r="L506" i="4"/>
  <c r="M506" i="4"/>
  <c r="N506" i="4"/>
  <c r="K505" i="4"/>
  <c r="L505" i="4"/>
  <c r="M505" i="4"/>
  <c r="N505" i="4"/>
  <c r="K504" i="4"/>
  <c r="L504" i="4"/>
  <c r="M504" i="4"/>
  <c r="N504" i="4"/>
  <c r="K503" i="4"/>
  <c r="L503" i="4"/>
  <c r="M503" i="4"/>
  <c r="N503" i="4"/>
  <c r="K502" i="4"/>
  <c r="L502" i="4"/>
  <c r="M502" i="4"/>
  <c r="N502" i="4"/>
  <c r="K501" i="4"/>
  <c r="L501" i="4"/>
  <c r="M501" i="4"/>
  <c r="N501" i="4"/>
  <c r="K500" i="4"/>
  <c r="L500" i="4"/>
  <c r="M500" i="4"/>
  <c r="N500" i="4"/>
  <c r="K499" i="4"/>
  <c r="L499" i="4"/>
  <c r="M499" i="4"/>
  <c r="N499" i="4"/>
  <c r="K498" i="4"/>
  <c r="L498" i="4"/>
  <c r="M498" i="4"/>
  <c r="N498" i="4"/>
  <c r="K497" i="4"/>
  <c r="L497" i="4"/>
  <c r="M497" i="4"/>
  <c r="N497" i="4"/>
  <c r="K496" i="4"/>
  <c r="L496" i="4"/>
  <c r="M496" i="4"/>
  <c r="N496" i="4"/>
  <c r="K495" i="4"/>
  <c r="L495" i="4"/>
  <c r="M495" i="4"/>
  <c r="N495" i="4"/>
  <c r="K494" i="4"/>
  <c r="L494" i="4"/>
  <c r="M494" i="4"/>
  <c r="N494" i="4"/>
  <c r="K493" i="4"/>
  <c r="L493" i="4"/>
  <c r="M493" i="4"/>
  <c r="N493" i="4"/>
  <c r="K492" i="4"/>
  <c r="L492" i="4"/>
  <c r="M492" i="4"/>
  <c r="N492" i="4"/>
  <c r="K491" i="4"/>
  <c r="L491" i="4"/>
  <c r="M491" i="4"/>
  <c r="N491" i="4"/>
  <c r="K490" i="4"/>
  <c r="L490" i="4"/>
  <c r="M490" i="4"/>
  <c r="N490" i="4"/>
  <c r="K489" i="4"/>
  <c r="L489" i="4"/>
  <c r="M489" i="4"/>
  <c r="N489" i="4"/>
  <c r="K488" i="4"/>
  <c r="L488" i="4"/>
  <c r="M488" i="4"/>
  <c r="N488" i="4"/>
  <c r="K487" i="4"/>
  <c r="L487" i="4"/>
  <c r="M487" i="4"/>
  <c r="N487" i="4"/>
  <c r="K486" i="4"/>
  <c r="L486" i="4"/>
  <c r="M486" i="4"/>
  <c r="N486" i="4"/>
  <c r="K485" i="4"/>
  <c r="L485" i="4"/>
  <c r="M485" i="4"/>
  <c r="N485" i="4"/>
  <c r="K484" i="4"/>
  <c r="L484" i="4"/>
  <c r="M484" i="4"/>
  <c r="N484" i="4"/>
  <c r="K483" i="4"/>
  <c r="L483" i="4"/>
  <c r="M483" i="4"/>
  <c r="N483" i="4"/>
  <c r="K482" i="4"/>
  <c r="L482" i="4"/>
  <c r="M482" i="4"/>
  <c r="N482" i="4"/>
  <c r="K481" i="4"/>
  <c r="L481" i="4"/>
  <c r="M481" i="4"/>
  <c r="N481" i="4"/>
  <c r="K480" i="4"/>
  <c r="L480" i="4"/>
  <c r="M480" i="4"/>
  <c r="N480" i="4"/>
  <c r="K479" i="4"/>
  <c r="L479" i="4"/>
  <c r="M479" i="4"/>
  <c r="N479" i="4"/>
  <c r="K478" i="4"/>
  <c r="L478" i="4"/>
  <c r="M478" i="4"/>
  <c r="N478" i="4"/>
  <c r="K477" i="4"/>
  <c r="L477" i="4"/>
  <c r="M477" i="4"/>
  <c r="N477" i="4"/>
  <c r="K476" i="4"/>
  <c r="L476" i="4"/>
  <c r="M476" i="4"/>
  <c r="N476" i="4"/>
  <c r="K475" i="4"/>
  <c r="L475" i="4"/>
  <c r="M475" i="4"/>
  <c r="N475" i="4"/>
  <c r="K474" i="4"/>
  <c r="L474" i="4"/>
  <c r="M474" i="4"/>
  <c r="N474" i="4"/>
  <c r="K473" i="4"/>
  <c r="L473" i="4"/>
  <c r="M473" i="4"/>
  <c r="N473" i="4"/>
  <c r="K472" i="4"/>
  <c r="L472" i="4"/>
  <c r="M472" i="4"/>
  <c r="N472" i="4"/>
  <c r="K471" i="4"/>
  <c r="L471" i="4"/>
  <c r="M471" i="4"/>
  <c r="N471" i="4"/>
  <c r="K470" i="4"/>
  <c r="L470" i="4"/>
  <c r="M470" i="4"/>
  <c r="N470" i="4"/>
  <c r="K469" i="4"/>
  <c r="L469" i="4"/>
  <c r="M469" i="4"/>
  <c r="N469" i="4"/>
  <c r="K468" i="4"/>
  <c r="L468" i="4"/>
  <c r="M468" i="4"/>
  <c r="N468" i="4"/>
  <c r="K467" i="4"/>
  <c r="L467" i="4"/>
  <c r="M467" i="4"/>
  <c r="N467" i="4"/>
  <c r="K466" i="4"/>
  <c r="L466" i="4"/>
  <c r="M466" i="4"/>
  <c r="N466" i="4"/>
  <c r="K465" i="4"/>
  <c r="L465" i="4"/>
  <c r="M465" i="4"/>
  <c r="N465" i="4"/>
  <c r="K464" i="4"/>
  <c r="L464" i="4"/>
  <c r="M464" i="4"/>
  <c r="N464" i="4"/>
  <c r="K463" i="4"/>
  <c r="L463" i="4"/>
  <c r="M463" i="4"/>
  <c r="N463" i="4"/>
  <c r="K462" i="4"/>
  <c r="L462" i="4"/>
  <c r="M462" i="4"/>
  <c r="N462" i="4"/>
  <c r="K461" i="4"/>
  <c r="L461" i="4"/>
  <c r="M461" i="4"/>
  <c r="N461" i="4"/>
  <c r="K460" i="4"/>
  <c r="L460" i="4"/>
  <c r="M460" i="4"/>
  <c r="N460" i="4"/>
  <c r="K459" i="4"/>
  <c r="L459" i="4"/>
  <c r="M459" i="4"/>
  <c r="N459" i="4"/>
  <c r="K458" i="4"/>
  <c r="L458" i="4"/>
  <c r="M458" i="4"/>
  <c r="N458" i="4"/>
  <c r="K457" i="4"/>
  <c r="L457" i="4"/>
  <c r="M457" i="4"/>
  <c r="N457" i="4"/>
  <c r="K456" i="4"/>
  <c r="L456" i="4"/>
  <c r="M456" i="4"/>
  <c r="N456" i="4"/>
  <c r="K455" i="4"/>
  <c r="L455" i="4"/>
  <c r="M455" i="4"/>
  <c r="N455" i="4"/>
  <c r="K454" i="4"/>
  <c r="L454" i="4"/>
  <c r="M454" i="4"/>
  <c r="N454" i="4"/>
  <c r="K453" i="4"/>
  <c r="L453" i="4"/>
  <c r="M453" i="4"/>
  <c r="N453" i="4"/>
  <c r="K452" i="4"/>
  <c r="L452" i="4"/>
  <c r="M452" i="4"/>
  <c r="N452" i="4"/>
  <c r="K451" i="4"/>
  <c r="L451" i="4"/>
  <c r="M451" i="4"/>
  <c r="N451" i="4"/>
  <c r="K450" i="4"/>
  <c r="L450" i="4"/>
  <c r="M450" i="4"/>
  <c r="N450" i="4"/>
  <c r="K449" i="4"/>
  <c r="L449" i="4"/>
  <c r="M449" i="4"/>
  <c r="N449" i="4"/>
  <c r="K448" i="4"/>
  <c r="L448" i="4"/>
  <c r="M448" i="4"/>
  <c r="N448" i="4"/>
  <c r="K447" i="4"/>
  <c r="L447" i="4"/>
  <c r="M447" i="4"/>
  <c r="N447" i="4"/>
  <c r="K446" i="4"/>
  <c r="L446" i="4"/>
  <c r="M446" i="4"/>
  <c r="N446" i="4"/>
  <c r="K445" i="4"/>
  <c r="L445" i="4"/>
  <c r="M445" i="4"/>
  <c r="N445" i="4"/>
  <c r="K444" i="4"/>
  <c r="L444" i="4"/>
  <c r="M444" i="4"/>
  <c r="N444" i="4"/>
  <c r="K443" i="4"/>
  <c r="L443" i="4"/>
  <c r="M443" i="4"/>
  <c r="N443" i="4"/>
  <c r="K442" i="4"/>
  <c r="L442" i="4"/>
  <c r="M442" i="4"/>
  <c r="N442" i="4"/>
  <c r="K441" i="4"/>
  <c r="L441" i="4"/>
  <c r="M441" i="4"/>
  <c r="N441" i="4"/>
  <c r="K440" i="4"/>
  <c r="L440" i="4"/>
  <c r="M440" i="4"/>
  <c r="N440" i="4"/>
  <c r="K439" i="4"/>
  <c r="L439" i="4"/>
  <c r="M439" i="4"/>
  <c r="N439" i="4"/>
  <c r="K438" i="4"/>
  <c r="L438" i="4"/>
  <c r="M438" i="4"/>
  <c r="N438" i="4"/>
  <c r="K437" i="4"/>
  <c r="L437" i="4"/>
  <c r="M437" i="4"/>
  <c r="N437" i="4"/>
  <c r="K436" i="4"/>
  <c r="L436" i="4"/>
  <c r="M436" i="4"/>
  <c r="N436" i="4"/>
  <c r="K435" i="4"/>
  <c r="L435" i="4"/>
  <c r="M435" i="4"/>
  <c r="N435" i="4"/>
  <c r="K434" i="4"/>
  <c r="L434" i="4"/>
  <c r="M434" i="4"/>
  <c r="N434" i="4"/>
  <c r="K433" i="4"/>
  <c r="L433" i="4"/>
  <c r="M433" i="4"/>
  <c r="N433" i="4"/>
  <c r="K432" i="4"/>
  <c r="L432" i="4"/>
  <c r="M432" i="4"/>
  <c r="N432" i="4"/>
  <c r="K431" i="4"/>
  <c r="L431" i="4"/>
  <c r="M431" i="4"/>
  <c r="N431" i="4"/>
  <c r="K430" i="4"/>
  <c r="L430" i="4"/>
  <c r="M430" i="4"/>
  <c r="N430" i="4"/>
  <c r="K429" i="4"/>
  <c r="L429" i="4"/>
  <c r="M429" i="4"/>
  <c r="N429" i="4"/>
  <c r="K428" i="4"/>
  <c r="L428" i="4"/>
  <c r="M428" i="4"/>
  <c r="N428" i="4"/>
  <c r="K427" i="4"/>
  <c r="L427" i="4"/>
  <c r="M427" i="4"/>
  <c r="N427" i="4"/>
  <c r="K426" i="4"/>
  <c r="L426" i="4"/>
  <c r="M426" i="4"/>
  <c r="N426" i="4"/>
  <c r="K425" i="4"/>
  <c r="L425" i="4"/>
  <c r="M425" i="4"/>
  <c r="N425" i="4"/>
  <c r="K424" i="4"/>
  <c r="L424" i="4"/>
  <c r="M424" i="4"/>
  <c r="N424" i="4"/>
  <c r="K423" i="4"/>
  <c r="L423" i="4"/>
  <c r="M423" i="4"/>
  <c r="N423" i="4"/>
  <c r="K422" i="4"/>
  <c r="L422" i="4"/>
  <c r="M422" i="4"/>
  <c r="N422" i="4"/>
  <c r="K421" i="4"/>
  <c r="L421" i="4"/>
  <c r="M421" i="4"/>
  <c r="N421" i="4"/>
  <c r="K420" i="4"/>
  <c r="L420" i="4"/>
  <c r="M420" i="4"/>
  <c r="N420" i="4"/>
  <c r="K419" i="4"/>
  <c r="L419" i="4"/>
  <c r="M419" i="4"/>
  <c r="N419" i="4"/>
  <c r="K418" i="4"/>
  <c r="L418" i="4"/>
  <c r="M418" i="4"/>
  <c r="N418" i="4"/>
  <c r="K417" i="4"/>
  <c r="L417" i="4"/>
  <c r="M417" i="4"/>
  <c r="N417" i="4"/>
  <c r="K416" i="4"/>
  <c r="L416" i="4"/>
  <c r="M416" i="4"/>
  <c r="N416" i="4"/>
  <c r="K415" i="4"/>
  <c r="L415" i="4"/>
  <c r="M415" i="4"/>
  <c r="N415" i="4"/>
  <c r="K414" i="4"/>
  <c r="L414" i="4"/>
  <c r="M414" i="4"/>
  <c r="N414" i="4"/>
  <c r="K413" i="4"/>
  <c r="L413" i="4"/>
  <c r="M413" i="4"/>
  <c r="N413" i="4"/>
  <c r="K412" i="4"/>
  <c r="L412" i="4"/>
  <c r="M412" i="4"/>
  <c r="N412" i="4"/>
  <c r="K411" i="4"/>
  <c r="L411" i="4"/>
  <c r="M411" i="4"/>
  <c r="N411" i="4"/>
  <c r="K410" i="4"/>
  <c r="L410" i="4"/>
  <c r="M410" i="4"/>
  <c r="N410" i="4"/>
  <c r="K409" i="4"/>
  <c r="L409" i="4"/>
  <c r="M409" i="4"/>
  <c r="N409" i="4"/>
  <c r="K408" i="4"/>
  <c r="L408" i="4"/>
  <c r="M408" i="4"/>
  <c r="N408" i="4"/>
  <c r="K407" i="4"/>
  <c r="L407" i="4"/>
  <c r="M407" i="4"/>
  <c r="N407" i="4"/>
  <c r="K406" i="4"/>
  <c r="L406" i="4"/>
  <c r="M406" i="4"/>
  <c r="N406" i="4"/>
  <c r="K405" i="4"/>
  <c r="L405" i="4"/>
  <c r="M405" i="4"/>
  <c r="N405" i="4"/>
  <c r="K404" i="4"/>
  <c r="L404" i="4"/>
  <c r="M404" i="4"/>
  <c r="N404" i="4"/>
  <c r="K403" i="4"/>
  <c r="L403" i="4"/>
  <c r="M403" i="4"/>
  <c r="N403" i="4"/>
  <c r="K402" i="4"/>
  <c r="L402" i="4"/>
  <c r="M402" i="4"/>
  <c r="N402" i="4"/>
  <c r="K401" i="4"/>
  <c r="L401" i="4"/>
  <c r="M401" i="4"/>
  <c r="N401" i="4"/>
  <c r="K400" i="4"/>
  <c r="L400" i="4"/>
  <c r="M400" i="4"/>
  <c r="N400" i="4"/>
  <c r="K399" i="4"/>
  <c r="L399" i="4"/>
  <c r="M399" i="4"/>
  <c r="N399" i="4"/>
  <c r="K398" i="4"/>
  <c r="L398" i="4"/>
  <c r="M398" i="4"/>
  <c r="N398" i="4"/>
  <c r="K397" i="4"/>
  <c r="L397" i="4"/>
  <c r="M397" i="4"/>
  <c r="N397" i="4"/>
  <c r="K396" i="4"/>
  <c r="L396" i="4"/>
  <c r="M396" i="4"/>
  <c r="N396" i="4"/>
  <c r="K395" i="4"/>
  <c r="L395" i="4"/>
  <c r="M395" i="4"/>
  <c r="N395" i="4"/>
  <c r="K394" i="4"/>
  <c r="L394" i="4"/>
  <c r="M394" i="4"/>
  <c r="N394" i="4"/>
  <c r="K393" i="4"/>
  <c r="L393" i="4"/>
  <c r="M393" i="4"/>
  <c r="N393" i="4"/>
  <c r="K392" i="4"/>
  <c r="L392" i="4"/>
  <c r="M392" i="4"/>
  <c r="N392" i="4"/>
  <c r="K391" i="4"/>
  <c r="L391" i="4"/>
  <c r="M391" i="4"/>
  <c r="N391" i="4"/>
  <c r="K390" i="4"/>
  <c r="L390" i="4"/>
  <c r="M390" i="4"/>
  <c r="N390" i="4"/>
  <c r="K389" i="4"/>
  <c r="L389" i="4"/>
  <c r="M389" i="4"/>
  <c r="N389" i="4"/>
  <c r="K388" i="4"/>
  <c r="L388" i="4"/>
  <c r="M388" i="4"/>
  <c r="N388" i="4"/>
  <c r="K387" i="4"/>
  <c r="L387" i="4"/>
  <c r="M387" i="4"/>
  <c r="N387" i="4"/>
  <c r="K386" i="4"/>
  <c r="L386" i="4"/>
  <c r="M386" i="4"/>
  <c r="N386" i="4"/>
  <c r="K385" i="4"/>
  <c r="L385" i="4"/>
  <c r="M385" i="4"/>
  <c r="N385" i="4"/>
  <c r="K384" i="4"/>
  <c r="L384" i="4"/>
  <c r="M384" i="4"/>
  <c r="N384" i="4"/>
  <c r="K383" i="4"/>
  <c r="L383" i="4"/>
  <c r="M383" i="4"/>
  <c r="N383" i="4"/>
  <c r="K382" i="4"/>
  <c r="L382" i="4"/>
  <c r="M382" i="4"/>
  <c r="N382" i="4"/>
  <c r="K381" i="4"/>
  <c r="L381" i="4"/>
  <c r="M381" i="4"/>
  <c r="N381" i="4"/>
  <c r="K380" i="4"/>
  <c r="L380" i="4"/>
  <c r="M380" i="4"/>
  <c r="N380" i="4"/>
  <c r="K379" i="4"/>
  <c r="L379" i="4"/>
  <c r="M379" i="4"/>
  <c r="N379" i="4"/>
  <c r="K378" i="4"/>
  <c r="L378" i="4"/>
  <c r="M378" i="4"/>
  <c r="N378" i="4"/>
  <c r="K377" i="4"/>
  <c r="L377" i="4"/>
  <c r="M377" i="4"/>
  <c r="N377" i="4"/>
  <c r="K376" i="4"/>
  <c r="L376" i="4"/>
  <c r="M376" i="4"/>
  <c r="N376" i="4"/>
  <c r="K375" i="4"/>
  <c r="L375" i="4"/>
  <c r="M375" i="4"/>
  <c r="N375" i="4"/>
  <c r="K374" i="4"/>
  <c r="L374" i="4"/>
  <c r="M374" i="4"/>
  <c r="N374" i="4"/>
  <c r="K373" i="4"/>
  <c r="L373" i="4"/>
  <c r="M373" i="4"/>
  <c r="N373" i="4"/>
  <c r="K372" i="4"/>
  <c r="L372" i="4"/>
  <c r="M372" i="4"/>
  <c r="N372" i="4"/>
  <c r="K371" i="4"/>
  <c r="L371" i="4"/>
  <c r="M371" i="4"/>
  <c r="N371" i="4"/>
  <c r="K370" i="4"/>
  <c r="L370" i="4"/>
  <c r="M370" i="4"/>
  <c r="N370" i="4"/>
  <c r="K369" i="4"/>
  <c r="L369" i="4"/>
  <c r="M369" i="4"/>
  <c r="N369" i="4"/>
  <c r="K368" i="4"/>
  <c r="L368" i="4"/>
  <c r="M368" i="4"/>
  <c r="N368" i="4"/>
  <c r="K367" i="4"/>
  <c r="L367" i="4"/>
  <c r="M367" i="4"/>
  <c r="N367" i="4"/>
  <c r="K366" i="4"/>
  <c r="L366" i="4"/>
  <c r="M366" i="4"/>
  <c r="N366" i="4"/>
  <c r="K365" i="4"/>
  <c r="L365" i="4"/>
  <c r="M365" i="4"/>
  <c r="N365" i="4"/>
  <c r="K364" i="4"/>
  <c r="L364" i="4"/>
  <c r="M364" i="4"/>
  <c r="N364" i="4"/>
  <c r="K363" i="4"/>
  <c r="L363" i="4"/>
  <c r="M363" i="4"/>
  <c r="N363" i="4"/>
  <c r="K362" i="4"/>
  <c r="L362" i="4"/>
  <c r="M362" i="4"/>
  <c r="N362" i="4"/>
  <c r="K361" i="4"/>
  <c r="L361" i="4"/>
  <c r="M361" i="4"/>
  <c r="N361" i="4"/>
  <c r="K360" i="4"/>
  <c r="L360" i="4"/>
  <c r="M360" i="4"/>
  <c r="N360" i="4"/>
  <c r="K359" i="4"/>
  <c r="L359" i="4"/>
  <c r="M359" i="4"/>
  <c r="N359" i="4"/>
  <c r="K358" i="4"/>
  <c r="L358" i="4"/>
  <c r="M358" i="4"/>
  <c r="N358" i="4"/>
  <c r="K357" i="4"/>
  <c r="L357" i="4"/>
  <c r="M357" i="4"/>
  <c r="N357" i="4"/>
  <c r="K356" i="4"/>
  <c r="L356" i="4"/>
  <c r="M356" i="4"/>
  <c r="N356" i="4"/>
  <c r="K355" i="4"/>
  <c r="L355" i="4"/>
  <c r="M355" i="4"/>
  <c r="N355" i="4"/>
  <c r="K354" i="4"/>
  <c r="L354" i="4"/>
  <c r="M354" i="4"/>
  <c r="N354" i="4"/>
  <c r="K353" i="4"/>
  <c r="L353" i="4"/>
  <c r="M353" i="4"/>
  <c r="N353" i="4"/>
  <c r="K352" i="4"/>
  <c r="L352" i="4"/>
  <c r="M352" i="4"/>
  <c r="N352" i="4"/>
  <c r="K351" i="4"/>
  <c r="L351" i="4"/>
  <c r="M351" i="4"/>
  <c r="N351" i="4"/>
  <c r="K350" i="4"/>
  <c r="L350" i="4"/>
  <c r="M350" i="4"/>
  <c r="N350" i="4"/>
  <c r="K349" i="4"/>
  <c r="L349" i="4"/>
  <c r="M349" i="4"/>
  <c r="N349" i="4"/>
  <c r="K348" i="4"/>
  <c r="L348" i="4"/>
  <c r="M348" i="4"/>
  <c r="N348" i="4"/>
  <c r="K347" i="4"/>
  <c r="L347" i="4"/>
  <c r="M347" i="4"/>
  <c r="N347" i="4"/>
  <c r="K346" i="4"/>
  <c r="L346" i="4"/>
  <c r="M346" i="4"/>
  <c r="N346" i="4"/>
  <c r="K345" i="4"/>
  <c r="L345" i="4"/>
  <c r="M345" i="4"/>
  <c r="N345" i="4"/>
  <c r="K344" i="4"/>
  <c r="L344" i="4"/>
  <c r="M344" i="4"/>
  <c r="N344" i="4"/>
  <c r="K343" i="4"/>
  <c r="L343" i="4"/>
  <c r="M343" i="4"/>
  <c r="N343" i="4"/>
  <c r="K342" i="4"/>
  <c r="L342" i="4"/>
  <c r="M342" i="4"/>
  <c r="N342" i="4"/>
  <c r="K341" i="4"/>
  <c r="L341" i="4"/>
  <c r="M341" i="4"/>
  <c r="N341" i="4"/>
  <c r="K340" i="4"/>
  <c r="L340" i="4"/>
  <c r="M340" i="4"/>
  <c r="N340" i="4"/>
  <c r="K339" i="4"/>
  <c r="L339" i="4"/>
  <c r="M339" i="4"/>
  <c r="N339" i="4"/>
  <c r="K338" i="4"/>
  <c r="L338" i="4"/>
  <c r="M338" i="4"/>
  <c r="N338" i="4"/>
  <c r="K337" i="4"/>
  <c r="L337" i="4"/>
  <c r="M337" i="4"/>
  <c r="N337" i="4"/>
  <c r="K336" i="4"/>
  <c r="L336" i="4"/>
  <c r="M336" i="4"/>
  <c r="N336" i="4"/>
  <c r="K335" i="4"/>
  <c r="L335" i="4"/>
  <c r="M335" i="4"/>
  <c r="N335" i="4"/>
  <c r="K334" i="4"/>
  <c r="L334" i="4"/>
  <c r="M334" i="4"/>
  <c r="N334" i="4"/>
  <c r="K333" i="4"/>
  <c r="L333" i="4"/>
  <c r="M333" i="4"/>
  <c r="N333" i="4"/>
  <c r="K332" i="4"/>
  <c r="L332" i="4"/>
  <c r="M332" i="4"/>
  <c r="N332" i="4"/>
  <c r="K331" i="4"/>
  <c r="L331" i="4"/>
  <c r="M331" i="4"/>
  <c r="N331" i="4"/>
  <c r="K330" i="4"/>
  <c r="L330" i="4"/>
  <c r="M330" i="4"/>
  <c r="N330" i="4"/>
  <c r="K329" i="4"/>
  <c r="L329" i="4"/>
  <c r="M329" i="4"/>
  <c r="N329" i="4"/>
  <c r="K328" i="4"/>
  <c r="L328" i="4"/>
  <c r="M328" i="4"/>
  <c r="N328" i="4"/>
  <c r="K327" i="4"/>
  <c r="L327" i="4"/>
  <c r="M327" i="4"/>
  <c r="N327" i="4"/>
  <c r="K326" i="4"/>
  <c r="L326" i="4"/>
  <c r="M326" i="4"/>
  <c r="N326" i="4"/>
  <c r="K325" i="4"/>
  <c r="L325" i="4"/>
  <c r="M325" i="4"/>
  <c r="N325" i="4"/>
  <c r="K324" i="4"/>
  <c r="L324" i="4"/>
  <c r="M324" i="4"/>
  <c r="N324" i="4"/>
  <c r="K323" i="4"/>
  <c r="L323" i="4"/>
  <c r="M323" i="4"/>
  <c r="N323" i="4"/>
  <c r="K322" i="4"/>
  <c r="L322" i="4"/>
  <c r="M322" i="4"/>
  <c r="N322" i="4"/>
  <c r="K321" i="4"/>
  <c r="L321" i="4"/>
  <c r="M321" i="4"/>
  <c r="N321" i="4"/>
  <c r="K320" i="4"/>
  <c r="L320" i="4"/>
  <c r="M320" i="4"/>
  <c r="N320" i="4"/>
  <c r="K319" i="4"/>
  <c r="L319" i="4"/>
  <c r="M319" i="4"/>
  <c r="N319" i="4"/>
  <c r="K318" i="4"/>
  <c r="L318" i="4"/>
  <c r="M318" i="4"/>
  <c r="N318" i="4"/>
  <c r="K317" i="4"/>
  <c r="L317" i="4"/>
  <c r="M317" i="4"/>
  <c r="N317" i="4"/>
  <c r="K316" i="4"/>
  <c r="L316" i="4"/>
  <c r="M316" i="4"/>
  <c r="N316" i="4"/>
  <c r="K315" i="4"/>
  <c r="L315" i="4"/>
  <c r="M315" i="4"/>
  <c r="N315" i="4"/>
  <c r="K314" i="4"/>
  <c r="L314" i="4"/>
  <c r="M314" i="4"/>
  <c r="N314" i="4"/>
  <c r="K313" i="4"/>
  <c r="L313" i="4"/>
  <c r="M313" i="4"/>
  <c r="N313" i="4"/>
  <c r="K312" i="4"/>
  <c r="L312" i="4"/>
  <c r="M312" i="4"/>
  <c r="N312" i="4"/>
  <c r="K311" i="4"/>
  <c r="L311" i="4"/>
  <c r="M311" i="4"/>
  <c r="N311" i="4"/>
  <c r="K310" i="4"/>
  <c r="L310" i="4"/>
  <c r="M310" i="4"/>
  <c r="N310" i="4"/>
  <c r="K309" i="4"/>
  <c r="L309" i="4"/>
  <c r="M309" i="4"/>
  <c r="N309" i="4"/>
  <c r="K308" i="4"/>
  <c r="L308" i="4"/>
  <c r="M308" i="4"/>
  <c r="N308" i="4"/>
  <c r="K307" i="4"/>
  <c r="L307" i="4"/>
  <c r="M307" i="4"/>
  <c r="N307" i="4"/>
  <c r="K306" i="4"/>
  <c r="L306" i="4"/>
  <c r="M306" i="4"/>
  <c r="N306" i="4"/>
  <c r="K305" i="4"/>
  <c r="L305" i="4"/>
  <c r="M305" i="4"/>
  <c r="N305" i="4"/>
  <c r="K304" i="4"/>
  <c r="L304" i="4"/>
  <c r="M304" i="4"/>
  <c r="N304" i="4"/>
  <c r="K303" i="4"/>
  <c r="L303" i="4"/>
  <c r="M303" i="4"/>
  <c r="N303" i="4"/>
  <c r="K302" i="4"/>
  <c r="L302" i="4"/>
  <c r="M302" i="4"/>
  <c r="N302" i="4"/>
  <c r="K301" i="4"/>
  <c r="L301" i="4"/>
  <c r="M301" i="4"/>
  <c r="N301" i="4"/>
  <c r="K300" i="4"/>
  <c r="L300" i="4"/>
  <c r="M300" i="4"/>
  <c r="N300" i="4"/>
  <c r="K299" i="4"/>
  <c r="L299" i="4"/>
  <c r="M299" i="4"/>
  <c r="N299" i="4"/>
  <c r="K298" i="4"/>
  <c r="L298" i="4"/>
  <c r="M298" i="4"/>
  <c r="N298" i="4"/>
  <c r="K297" i="4"/>
  <c r="L297" i="4"/>
  <c r="M297" i="4"/>
  <c r="N297" i="4"/>
  <c r="K296" i="4"/>
  <c r="L296" i="4"/>
  <c r="M296" i="4"/>
  <c r="N296" i="4"/>
  <c r="K295" i="4"/>
  <c r="L295" i="4"/>
  <c r="M295" i="4"/>
  <c r="N295" i="4"/>
  <c r="K294" i="4"/>
  <c r="L294" i="4"/>
  <c r="M294" i="4"/>
  <c r="N294" i="4"/>
  <c r="K293" i="4"/>
  <c r="L293" i="4"/>
  <c r="M293" i="4"/>
  <c r="N293" i="4"/>
  <c r="K292" i="4"/>
  <c r="L292" i="4"/>
  <c r="M292" i="4"/>
  <c r="N292" i="4"/>
  <c r="K291" i="4"/>
  <c r="L291" i="4"/>
  <c r="M291" i="4"/>
  <c r="N291" i="4"/>
  <c r="K290" i="4"/>
  <c r="L290" i="4"/>
  <c r="M290" i="4"/>
  <c r="N290" i="4"/>
  <c r="K289" i="4"/>
  <c r="L289" i="4"/>
  <c r="M289" i="4"/>
  <c r="N289" i="4"/>
  <c r="K288" i="4"/>
  <c r="L288" i="4"/>
  <c r="M288" i="4"/>
  <c r="N288" i="4"/>
  <c r="K287" i="4"/>
  <c r="L287" i="4"/>
  <c r="M287" i="4"/>
  <c r="N287" i="4"/>
  <c r="K286" i="4"/>
  <c r="L286" i="4"/>
  <c r="M286" i="4"/>
  <c r="N286" i="4"/>
  <c r="K285" i="4"/>
  <c r="L285" i="4"/>
  <c r="M285" i="4"/>
  <c r="N285" i="4"/>
  <c r="K284" i="4"/>
  <c r="L284" i="4"/>
  <c r="M284" i="4"/>
  <c r="N284" i="4"/>
  <c r="K283" i="4"/>
  <c r="L283" i="4"/>
  <c r="M283" i="4"/>
  <c r="N283" i="4"/>
  <c r="K282" i="4"/>
  <c r="L282" i="4"/>
  <c r="M282" i="4"/>
  <c r="N282" i="4"/>
  <c r="K281" i="4"/>
  <c r="L281" i="4"/>
  <c r="M281" i="4"/>
  <c r="N281" i="4"/>
  <c r="K280" i="4"/>
  <c r="L280" i="4"/>
  <c r="M280" i="4"/>
  <c r="N280" i="4"/>
  <c r="K279" i="4"/>
  <c r="L279" i="4"/>
  <c r="M279" i="4"/>
  <c r="N279" i="4"/>
  <c r="K278" i="4"/>
  <c r="L278" i="4"/>
  <c r="M278" i="4"/>
  <c r="N278" i="4"/>
  <c r="K277" i="4"/>
  <c r="L277" i="4"/>
  <c r="M277" i="4"/>
  <c r="N277" i="4"/>
  <c r="K276" i="4"/>
  <c r="L276" i="4"/>
  <c r="M276" i="4"/>
  <c r="N276" i="4"/>
  <c r="K275" i="4"/>
  <c r="L275" i="4"/>
  <c r="M275" i="4"/>
  <c r="N275" i="4"/>
  <c r="K274" i="4"/>
  <c r="L274" i="4"/>
  <c r="M274" i="4"/>
  <c r="N274" i="4"/>
  <c r="K273" i="4"/>
  <c r="L273" i="4"/>
  <c r="M273" i="4"/>
  <c r="N273" i="4"/>
  <c r="K272" i="4"/>
  <c r="L272" i="4"/>
  <c r="M272" i="4"/>
  <c r="N272" i="4"/>
  <c r="K271" i="4"/>
  <c r="L271" i="4"/>
  <c r="M271" i="4"/>
  <c r="N271" i="4"/>
  <c r="K270" i="4"/>
  <c r="L270" i="4"/>
  <c r="M270" i="4"/>
  <c r="N270" i="4"/>
  <c r="K269" i="4"/>
  <c r="L269" i="4"/>
  <c r="M269" i="4"/>
  <c r="N269" i="4"/>
  <c r="K268" i="4"/>
  <c r="L268" i="4"/>
  <c r="M268" i="4"/>
  <c r="N268" i="4"/>
  <c r="K267" i="4"/>
  <c r="L267" i="4"/>
  <c r="M267" i="4"/>
  <c r="N267" i="4"/>
  <c r="K266" i="4"/>
  <c r="L266" i="4"/>
  <c r="M266" i="4"/>
  <c r="N266" i="4"/>
  <c r="K265" i="4"/>
  <c r="L265" i="4"/>
  <c r="M265" i="4"/>
  <c r="N265" i="4"/>
  <c r="K264" i="4"/>
  <c r="L264" i="4"/>
  <c r="M264" i="4"/>
  <c r="N264" i="4"/>
  <c r="K263" i="4"/>
  <c r="L263" i="4"/>
  <c r="M263" i="4"/>
  <c r="N263" i="4"/>
  <c r="K262" i="4"/>
  <c r="L262" i="4"/>
  <c r="M262" i="4"/>
  <c r="N262" i="4"/>
  <c r="K261" i="4"/>
  <c r="L261" i="4"/>
  <c r="M261" i="4"/>
  <c r="N261" i="4"/>
  <c r="K260" i="4"/>
  <c r="L260" i="4"/>
  <c r="M260" i="4"/>
  <c r="N260" i="4"/>
  <c r="K259" i="4"/>
  <c r="L259" i="4"/>
  <c r="M259" i="4"/>
  <c r="N259" i="4"/>
  <c r="K258" i="4"/>
  <c r="L258" i="4"/>
  <c r="M258" i="4"/>
  <c r="N258" i="4"/>
  <c r="K257" i="4"/>
  <c r="L257" i="4"/>
  <c r="M257" i="4"/>
  <c r="N257" i="4"/>
  <c r="K256" i="4"/>
  <c r="L256" i="4"/>
  <c r="M256" i="4"/>
  <c r="N256" i="4"/>
  <c r="K255" i="4"/>
  <c r="L255" i="4"/>
  <c r="M255" i="4"/>
  <c r="N255" i="4"/>
  <c r="K254" i="4"/>
  <c r="L254" i="4"/>
  <c r="M254" i="4"/>
  <c r="N254" i="4"/>
  <c r="K253" i="4"/>
  <c r="L253" i="4"/>
  <c r="M253" i="4"/>
  <c r="N253" i="4"/>
  <c r="K252" i="4"/>
  <c r="L252" i="4"/>
  <c r="M252" i="4"/>
  <c r="N252" i="4"/>
  <c r="K251" i="4"/>
  <c r="L251" i="4"/>
  <c r="M251" i="4"/>
  <c r="N251" i="4"/>
  <c r="K250" i="4"/>
  <c r="L250" i="4"/>
  <c r="M250" i="4"/>
  <c r="N250" i="4"/>
  <c r="K249" i="4"/>
  <c r="L249" i="4"/>
  <c r="M249" i="4"/>
  <c r="N249" i="4"/>
  <c r="K248" i="4"/>
  <c r="L248" i="4"/>
  <c r="M248" i="4"/>
  <c r="N248" i="4"/>
  <c r="K247" i="4"/>
  <c r="L247" i="4"/>
  <c r="M247" i="4"/>
  <c r="N247" i="4"/>
  <c r="K246" i="4"/>
  <c r="L246" i="4"/>
  <c r="M246" i="4"/>
  <c r="N246" i="4"/>
  <c r="K245" i="4"/>
  <c r="L245" i="4"/>
  <c r="M245" i="4"/>
  <c r="N245" i="4"/>
  <c r="K244" i="4"/>
  <c r="L244" i="4"/>
  <c r="M244" i="4"/>
  <c r="N244" i="4"/>
  <c r="K243" i="4"/>
  <c r="L243" i="4"/>
  <c r="M243" i="4"/>
  <c r="N243" i="4"/>
  <c r="K242" i="4"/>
  <c r="L242" i="4"/>
  <c r="M242" i="4"/>
  <c r="N242" i="4"/>
  <c r="K241" i="4"/>
  <c r="L241" i="4"/>
  <c r="M241" i="4"/>
  <c r="N241" i="4"/>
  <c r="K240" i="4"/>
  <c r="L240" i="4"/>
  <c r="M240" i="4"/>
  <c r="N240" i="4"/>
  <c r="K239" i="4"/>
  <c r="L239" i="4"/>
  <c r="M239" i="4"/>
  <c r="N239" i="4"/>
  <c r="K238" i="4"/>
  <c r="L238" i="4"/>
  <c r="M238" i="4"/>
  <c r="N238" i="4"/>
  <c r="K237" i="4"/>
  <c r="L237" i="4"/>
  <c r="M237" i="4"/>
  <c r="N237" i="4"/>
  <c r="K236" i="4"/>
  <c r="L236" i="4"/>
  <c r="M236" i="4"/>
  <c r="N236" i="4"/>
  <c r="K235" i="4"/>
  <c r="L235" i="4"/>
  <c r="M235" i="4"/>
  <c r="N235" i="4"/>
  <c r="K234" i="4"/>
  <c r="L234" i="4"/>
  <c r="M234" i="4"/>
  <c r="N234" i="4"/>
  <c r="K233" i="4"/>
  <c r="L233" i="4"/>
  <c r="M233" i="4"/>
  <c r="N233" i="4"/>
  <c r="K232" i="4"/>
  <c r="L232" i="4"/>
  <c r="M232" i="4"/>
  <c r="N232" i="4"/>
  <c r="K231" i="4"/>
  <c r="L231" i="4"/>
  <c r="M231" i="4"/>
  <c r="N231" i="4"/>
  <c r="K230" i="4"/>
  <c r="L230" i="4"/>
  <c r="M230" i="4"/>
  <c r="N230" i="4"/>
  <c r="K229" i="4"/>
  <c r="L229" i="4"/>
  <c r="M229" i="4"/>
  <c r="N229" i="4"/>
  <c r="K228" i="4"/>
  <c r="L228" i="4"/>
  <c r="M228" i="4"/>
  <c r="N228" i="4"/>
  <c r="K227" i="4"/>
  <c r="L227" i="4"/>
  <c r="M227" i="4"/>
  <c r="N227" i="4"/>
  <c r="K226" i="4"/>
  <c r="L226" i="4"/>
  <c r="M226" i="4"/>
  <c r="N226" i="4"/>
  <c r="K225" i="4"/>
  <c r="L225" i="4"/>
  <c r="M225" i="4"/>
  <c r="N225" i="4"/>
  <c r="K224" i="4"/>
  <c r="L224" i="4"/>
  <c r="M224" i="4"/>
  <c r="N224" i="4"/>
  <c r="K223" i="4"/>
  <c r="L223" i="4"/>
  <c r="M223" i="4"/>
  <c r="N223" i="4"/>
  <c r="K222" i="4"/>
  <c r="L222" i="4"/>
  <c r="M222" i="4"/>
  <c r="N222" i="4"/>
  <c r="K221" i="4"/>
  <c r="L221" i="4"/>
  <c r="M221" i="4"/>
  <c r="N221" i="4"/>
  <c r="K220" i="4"/>
  <c r="L220" i="4"/>
  <c r="M220" i="4"/>
  <c r="N220" i="4"/>
  <c r="K219" i="4"/>
  <c r="L219" i="4"/>
  <c r="M219" i="4"/>
  <c r="N219" i="4"/>
  <c r="K218" i="4"/>
  <c r="L218" i="4"/>
  <c r="M218" i="4"/>
  <c r="N218" i="4"/>
  <c r="K217" i="4"/>
  <c r="L217" i="4"/>
  <c r="M217" i="4"/>
  <c r="N217" i="4"/>
  <c r="K216" i="4"/>
  <c r="L216" i="4"/>
  <c r="M216" i="4"/>
  <c r="N216" i="4"/>
  <c r="K215" i="4"/>
  <c r="L215" i="4"/>
  <c r="M215" i="4"/>
  <c r="N215" i="4"/>
  <c r="K214" i="4"/>
  <c r="L214" i="4"/>
  <c r="M214" i="4"/>
  <c r="N214" i="4"/>
  <c r="K213" i="4"/>
  <c r="L213" i="4"/>
  <c r="M213" i="4"/>
  <c r="N213" i="4"/>
  <c r="K212" i="4"/>
  <c r="L212" i="4"/>
  <c r="M212" i="4"/>
  <c r="N212" i="4"/>
  <c r="K211" i="4"/>
  <c r="L211" i="4"/>
  <c r="M211" i="4"/>
  <c r="N211" i="4"/>
  <c r="K210" i="4"/>
  <c r="L210" i="4"/>
  <c r="M210" i="4"/>
  <c r="N210" i="4"/>
  <c r="K209" i="4"/>
  <c r="L209" i="4"/>
  <c r="M209" i="4"/>
  <c r="N209" i="4"/>
  <c r="K208" i="4"/>
  <c r="L208" i="4"/>
  <c r="M208" i="4"/>
  <c r="N208" i="4"/>
  <c r="K207" i="4"/>
  <c r="L207" i="4"/>
  <c r="M207" i="4"/>
  <c r="N207" i="4"/>
  <c r="K206" i="4"/>
  <c r="L206" i="4"/>
  <c r="M206" i="4"/>
  <c r="N206" i="4"/>
  <c r="K205" i="4"/>
  <c r="L205" i="4"/>
  <c r="M205" i="4"/>
  <c r="N205" i="4"/>
  <c r="K204" i="4"/>
  <c r="L204" i="4"/>
  <c r="M204" i="4"/>
  <c r="N204" i="4"/>
  <c r="K203" i="4"/>
  <c r="L203" i="4"/>
  <c r="M203" i="4"/>
  <c r="N203" i="4"/>
  <c r="K202" i="4"/>
  <c r="L202" i="4"/>
  <c r="M202" i="4"/>
  <c r="N202" i="4"/>
  <c r="K201" i="4"/>
  <c r="L201" i="4"/>
  <c r="M201" i="4"/>
  <c r="N201" i="4"/>
  <c r="K200" i="4"/>
  <c r="L200" i="4"/>
  <c r="M200" i="4"/>
  <c r="N200" i="4"/>
  <c r="K199" i="4"/>
  <c r="L199" i="4"/>
  <c r="M199" i="4"/>
  <c r="N199" i="4"/>
  <c r="K198" i="4"/>
  <c r="L198" i="4"/>
  <c r="M198" i="4"/>
  <c r="N198" i="4"/>
  <c r="K197" i="4"/>
  <c r="L197" i="4"/>
  <c r="M197" i="4"/>
  <c r="N197" i="4"/>
  <c r="K196" i="4"/>
  <c r="L196" i="4"/>
  <c r="M196" i="4"/>
  <c r="N196" i="4"/>
  <c r="K195" i="4"/>
  <c r="L195" i="4"/>
  <c r="M195" i="4"/>
  <c r="N195" i="4"/>
  <c r="K194" i="4"/>
  <c r="L194" i="4"/>
  <c r="M194" i="4"/>
  <c r="N194" i="4"/>
  <c r="K193" i="4"/>
  <c r="L193" i="4"/>
  <c r="M193" i="4"/>
  <c r="N193" i="4"/>
  <c r="K192" i="4"/>
  <c r="L192" i="4"/>
  <c r="M192" i="4"/>
  <c r="N192" i="4"/>
  <c r="K191" i="4"/>
  <c r="L191" i="4"/>
  <c r="M191" i="4"/>
  <c r="N191" i="4"/>
  <c r="K190" i="4"/>
  <c r="L190" i="4"/>
  <c r="M190" i="4"/>
  <c r="N190" i="4"/>
  <c r="K189" i="4"/>
  <c r="L189" i="4"/>
  <c r="M189" i="4"/>
  <c r="N189" i="4"/>
  <c r="K188" i="4"/>
  <c r="L188" i="4"/>
  <c r="M188" i="4"/>
  <c r="N188" i="4"/>
  <c r="K187" i="4"/>
  <c r="L187" i="4"/>
  <c r="M187" i="4"/>
  <c r="N187" i="4"/>
  <c r="K186" i="4"/>
  <c r="L186" i="4"/>
  <c r="M186" i="4"/>
  <c r="N186" i="4"/>
  <c r="K185" i="4"/>
  <c r="L185" i="4"/>
  <c r="M185" i="4"/>
  <c r="N185" i="4"/>
  <c r="K184" i="4"/>
  <c r="L184" i="4"/>
  <c r="M184" i="4"/>
  <c r="N184" i="4"/>
  <c r="K183" i="4"/>
  <c r="L183" i="4"/>
  <c r="M183" i="4"/>
  <c r="N183" i="4"/>
  <c r="K182" i="4"/>
  <c r="L182" i="4"/>
  <c r="M182" i="4"/>
  <c r="N182" i="4"/>
  <c r="K181" i="4"/>
  <c r="L181" i="4"/>
  <c r="M181" i="4"/>
  <c r="N181" i="4"/>
  <c r="K180" i="4"/>
  <c r="L180" i="4"/>
  <c r="M180" i="4"/>
  <c r="N180" i="4"/>
  <c r="K179" i="4"/>
  <c r="L179" i="4"/>
  <c r="M179" i="4"/>
  <c r="N179" i="4"/>
  <c r="K178" i="4"/>
  <c r="L178" i="4"/>
  <c r="M178" i="4"/>
  <c r="N178" i="4"/>
  <c r="K177" i="4"/>
  <c r="L177" i="4"/>
  <c r="M177" i="4"/>
  <c r="N177" i="4"/>
  <c r="K176" i="4"/>
  <c r="L176" i="4"/>
  <c r="M176" i="4"/>
  <c r="N176" i="4"/>
  <c r="K175" i="4"/>
  <c r="L175" i="4"/>
  <c r="M175" i="4"/>
  <c r="N175" i="4"/>
  <c r="K174" i="4"/>
  <c r="L174" i="4"/>
  <c r="M174" i="4"/>
  <c r="N174" i="4"/>
  <c r="K173" i="4"/>
  <c r="L173" i="4"/>
  <c r="M173" i="4"/>
  <c r="N173" i="4"/>
  <c r="K172" i="4"/>
  <c r="L172" i="4"/>
  <c r="M172" i="4"/>
  <c r="N172" i="4"/>
  <c r="K171" i="4"/>
  <c r="L171" i="4"/>
  <c r="M171" i="4"/>
  <c r="N171" i="4"/>
  <c r="K170" i="4"/>
  <c r="L170" i="4"/>
  <c r="M170" i="4"/>
  <c r="N170" i="4"/>
  <c r="K169" i="4"/>
  <c r="L169" i="4"/>
  <c r="M169" i="4"/>
  <c r="N169" i="4"/>
  <c r="K168" i="4"/>
  <c r="L168" i="4"/>
  <c r="M168" i="4"/>
  <c r="N168" i="4"/>
  <c r="K167" i="4"/>
  <c r="L167" i="4"/>
  <c r="M167" i="4"/>
  <c r="N167" i="4"/>
  <c r="K166" i="4"/>
  <c r="L166" i="4"/>
  <c r="M166" i="4"/>
  <c r="N166" i="4"/>
  <c r="K165" i="4"/>
  <c r="L165" i="4"/>
  <c r="M165" i="4"/>
  <c r="N165" i="4"/>
  <c r="K164" i="4"/>
  <c r="L164" i="4"/>
  <c r="M164" i="4"/>
  <c r="N164" i="4"/>
  <c r="K163" i="4"/>
  <c r="L163" i="4"/>
  <c r="M163" i="4"/>
  <c r="N163" i="4"/>
  <c r="K162" i="4"/>
  <c r="L162" i="4"/>
  <c r="M162" i="4"/>
  <c r="N162" i="4"/>
  <c r="K161" i="4"/>
  <c r="L161" i="4"/>
  <c r="M161" i="4"/>
  <c r="N161" i="4"/>
  <c r="K160" i="4"/>
  <c r="L160" i="4"/>
  <c r="M160" i="4"/>
  <c r="N160" i="4"/>
  <c r="K159" i="4"/>
  <c r="L159" i="4"/>
  <c r="M159" i="4"/>
  <c r="N159" i="4"/>
  <c r="K158" i="4"/>
  <c r="L158" i="4"/>
  <c r="M158" i="4"/>
  <c r="N158" i="4"/>
  <c r="K157" i="4"/>
  <c r="L157" i="4"/>
  <c r="M157" i="4"/>
  <c r="N157" i="4"/>
  <c r="K156" i="4"/>
  <c r="L156" i="4"/>
  <c r="M156" i="4"/>
  <c r="N156" i="4"/>
  <c r="K155" i="4"/>
  <c r="L155" i="4"/>
  <c r="M155" i="4"/>
  <c r="N155" i="4"/>
  <c r="K154" i="4"/>
  <c r="L154" i="4"/>
  <c r="M154" i="4"/>
  <c r="N154" i="4"/>
  <c r="K153" i="4"/>
  <c r="L153" i="4"/>
  <c r="M153" i="4"/>
  <c r="N153" i="4"/>
  <c r="K152" i="4"/>
  <c r="L152" i="4"/>
  <c r="M152" i="4"/>
  <c r="N152" i="4"/>
  <c r="K151" i="4"/>
  <c r="L151" i="4"/>
  <c r="M151" i="4"/>
  <c r="N151" i="4"/>
  <c r="K150" i="4"/>
  <c r="L150" i="4"/>
  <c r="M150" i="4"/>
  <c r="N150" i="4"/>
  <c r="K149" i="4"/>
  <c r="L149" i="4"/>
  <c r="M149" i="4"/>
  <c r="N149" i="4"/>
  <c r="K148" i="4"/>
  <c r="L148" i="4"/>
  <c r="M148" i="4"/>
  <c r="N148" i="4"/>
  <c r="K147" i="4"/>
  <c r="L147" i="4"/>
  <c r="M147" i="4"/>
  <c r="N147" i="4"/>
  <c r="K146" i="4"/>
  <c r="L146" i="4"/>
  <c r="M146" i="4"/>
  <c r="N146" i="4"/>
  <c r="K145" i="4"/>
  <c r="L145" i="4"/>
  <c r="M145" i="4"/>
  <c r="N145" i="4"/>
  <c r="K144" i="4"/>
  <c r="L144" i="4"/>
  <c r="M144" i="4"/>
  <c r="N144" i="4"/>
  <c r="K143" i="4"/>
  <c r="L143" i="4"/>
  <c r="M143" i="4"/>
  <c r="N143" i="4"/>
  <c r="K142" i="4"/>
  <c r="L142" i="4"/>
  <c r="M142" i="4"/>
  <c r="N142" i="4"/>
  <c r="K141" i="4"/>
  <c r="L141" i="4"/>
  <c r="M141" i="4"/>
  <c r="N141" i="4"/>
  <c r="K140" i="4"/>
  <c r="L140" i="4"/>
  <c r="M140" i="4"/>
  <c r="N140" i="4"/>
  <c r="K139" i="4"/>
  <c r="L139" i="4"/>
  <c r="M139" i="4"/>
  <c r="N139" i="4"/>
  <c r="K138" i="4"/>
  <c r="L138" i="4"/>
  <c r="M138" i="4"/>
  <c r="N138" i="4"/>
  <c r="K137" i="4"/>
  <c r="L137" i="4"/>
  <c r="M137" i="4"/>
  <c r="N137" i="4"/>
  <c r="K136" i="4"/>
  <c r="L136" i="4"/>
  <c r="M136" i="4"/>
  <c r="N136" i="4"/>
  <c r="K135" i="4"/>
  <c r="L135" i="4"/>
  <c r="M135" i="4"/>
  <c r="N135" i="4"/>
  <c r="K134" i="4"/>
  <c r="L134" i="4"/>
  <c r="M134" i="4"/>
  <c r="N134" i="4"/>
  <c r="K133" i="4"/>
  <c r="L133" i="4"/>
  <c r="M133" i="4"/>
  <c r="N133" i="4"/>
  <c r="K132" i="4"/>
  <c r="L132" i="4"/>
  <c r="M132" i="4"/>
  <c r="N132" i="4"/>
  <c r="K131" i="4"/>
  <c r="L131" i="4"/>
  <c r="M131" i="4"/>
  <c r="N131" i="4"/>
  <c r="K130" i="4"/>
  <c r="L130" i="4"/>
  <c r="M130" i="4"/>
  <c r="N130" i="4"/>
  <c r="K129" i="4"/>
  <c r="L129" i="4"/>
  <c r="M129" i="4"/>
  <c r="N129" i="4"/>
  <c r="K128" i="4"/>
  <c r="L128" i="4"/>
  <c r="M128" i="4"/>
  <c r="N128" i="4"/>
  <c r="K127" i="4"/>
  <c r="L127" i="4"/>
  <c r="M127" i="4"/>
  <c r="N127" i="4"/>
  <c r="K126" i="4"/>
  <c r="L126" i="4"/>
  <c r="M126" i="4"/>
  <c r="N126" i="4"/>
  <c r="K125" i="4"/>
  <c r="L125" i="4"/>
  <c r="M125" i="4"/>
  <c r="N125" i="4"/>
  <c r="K124" i="4"/>
  <c r="L124" i="4"/>
  <c r="M124" i="4"/>
  <c r="N124" i="4"/>
  <c r="K123" i="4"/>
  <c r="L123" i="4"/>
  <c r="M123" i="4"/>
  <c r="N123" i="4"/>
  <c r="K122" i="4"/>
  <c r="L122" i="4"/>
  <c r="M122" i="4"/>
  <c r="N122" i="4"/>
  <c r="K121" i="4"/>
  <c r="L121" i="4"/>
  <c r="M121" i="4"/>
  <c r="N121" i="4"/>
  <c r="K120" i="4"/>
  <c r="L120" i="4"/>
  <c r="M120" i="4"/>
  <c r="N120" i="4"/>
  <c r="K119" i="4"/>
  <c r="L119" i="4"/>
  <c r="M119" i="4"/>
  <c r="N119" i="4"/>
  <c r="K118" i="4"/>
  <c r="L118" i="4"/>
  <c r="M118" i="4"/>
  <c r="N118" i="4"/>
  <c r="K117" i="4"/>
  <c r="L117" i="4"/>
  <c r="M117" i="4"/>
  <c r="N117" i="4"/>
  <c r="K116" i="4"/>
  <c r="L116" i="4"/>
  <c r="M116" i="4"/>
  <c r="N116" i="4"/>
  <c r="K115" i="4"/>
  <c r="L115" i="4"/>
  <c r="M115" i="4"/>
  <c r="N115" i="4"/>
  <c r="K114" i="4"/>
  <c r="L114" i="4"/>
  <c r="M114" i="4"/>
  <c r="N114" i="4"/>
  <c r="K113" i="4"/>
  <c r="L113" i="4"/>
  <c r="M113" i="4"/>
  <c r="N113" i="4"/>
  <c r="K112" i="4"/>
  <c r="L112" i="4"/>
  <c r="M112" i="4"/>
  <c r="N112" i="4"/>
  <c r="K111" i="4"/>
  <c r="L111" i="4"/>
  <c r="M111" i="4"/>
  <c r="N111" i="4"/>
  <c r="K110" i="4"/>
  <c r="L110" i="4"/>
  <c r="M110" i="4"/>
  <c r="N110" i="4"/>
  <c r="K109" i="4"/>
  <c r="L109" i="4"/>
  <c r="M109" i="4"/>
  <c r="N109" i="4"/>
  <c r="K108" i="4"/>
  <c r="L108" i="4"/>
  <c r="M108" i="4"/>
  <c r="N108" i="4"/>
  <c r="K107" i="4"/>
  <c r="L107" i="4"/>
  <c r="M107" i="4"/>
  <c r="N107" i="4"/>
  <c r="K106" i="4"/>
  <c r="L106" i="4"/>
  <c r="M106" i="4"/>
  <c r="N106" i="4"/>
  <c r="K105" i="4"/>
  <c r="L105" i="4"/>
  <c r="M105" i="4"/>
  <c r="N105" i="4"/>
  <c r="K104" i="4"/>
  <c r="L104" i="4"/>
  <c r="M104" i="4"/>
  <c r="N104" i="4"/>
  <c r="K103" i="4"/>
  <c r="L103" i="4"/>
  <c r="M103" i="4"/>
  <c r="N103" i="4"/>
  <c r="K102" i="4"/>
  <c r="L102" i="4"/>
  <c r="M102" i="4"/>
  <c r="N102" i="4"/>
  <c r="K101" i="4"/>
  <c r="L101" i="4"/>
  <c r="M101" i="4"/>
  <c r="N101" i="4"/>
  <c r="K100" i="4"/>
  <c r="L100" i="4"/>
  <c r="M100" i="4"/>
  <c r="N100" i="4"/>
  <c r="K99" i="4"/>
  <c r="L99" i="4"/>
  <c r="M99" i="4"/>
  <c r="N99" i="4"/>
  <c r="K98" i="4"/>
  <c r="L98" i="4"/>
  <c r="M98" i="4"/>
  <c r="N98" i="4"/>
  <c r="K97" i="4"/>
  <c r="L97" i="4"/>
  <c r="M97" i="4"/>
  <c r="N97" i="4"/>
  <c r="K96" i="4"/>
  <c r="L96" i="4"/>
  <c r="M96" i="4"/>
  <c r="N96" i="4"/>
  <c r="K95" i="4"/>
  <c r="L95" i="4"/>
  <c r="M95" i="4"/>
  <c r="N95" i="4"/>
  <c r="K94" i="4"/>
  <c r="L94" i="4"/>
  <c r="M94" i="4"/>
  <c r="N94" i="4"/>
  <c r="K93" i="4"/>
  <c r="L93" i="4"/>
  <c r="M93" i="4"/>
  <c r="N93" i="4"/>
  <c r="K92" i="4"/>
  <c r="L92" i="4"/>
  <c r="M92" i="4"/>
  <c r="N92" i="4"/>
  <c r="K91" i="4"/>
  <c r="L91" i="4"/>
  <c r="M91" i="4"/>
  <c r="N91" i="4"/>
  <c r="K90" i="4"/>
  <c r="L90" i="4"/>
  <c r="M90" i="4"/>
  <c r="N90" i="4"/>
  <c r="K89" i="4"/>
  <c r="L89" i="4"/>
  <c r="M89" i="4"/>
  <c r="N89" i="4"/>
  <c r="K88" i="4"/>
  <c r="L88" i="4"/>
  <c r="M88" i="4"/>
  <c r="N88" i="4"/>
  <c r="K87" i="4"/>
  <c r="L87" i="4"/>
  <c r="M87" i="4"/>
  <c r="N87" i="4"/>
  <c r="K86" i="4"/>
  <c r="L86" i="4"/>
  <c r="M86" i="4"/>
  <c r="N86" i="4"/>
  <c r="K85" i="4"/>
  <c r="L85" i="4"/>
  <c r="M85" i="4"/>
  <c r="N85" i="4"/>
  <c r="K84" i="4"/>
  <c r="L84" i="4"/>
  <c r="M84" i="4"/>
  <c r="N84" i="4"/>
  <c r="K83" i="4"/>
  <c r="L83" i="4"/>
  <c r="M83" i="4"/>
  <c r="N83" i="4"/>
  <c r="K82" i="4"/>
  <c r="L82" i="4"/>
  <c r="M82" i="4"/>
  <c r="N82" i="4"/>
  <c r="K81" i="4"/>
  <c r="L81" i="4"/>
  <c r="M81" i="4"/>
  <c r="N81" i="4"/>
  <c r="K80" i="4"/>
  <c r="L80" i="4"/>
  <c r="M80" i="4"/>
  <c r="N80" i="4"/>
  <c r="K79" i="4"/>
  <c r="L79" i="4"/>
  <c r="M79" i="4"/>
  <c r="N79" i="4"/>
  <c r="K78" i="4"/>
  <c r="L78" i="4"/>
  <c r="M78" i="4"/>
  <c r="N78" i="4"/>
  <c r="K77" i="4"/>
  <c r="L77" i="4"/>
  <c r="M77" i="4"/>
  <c r="N77" i="4"/>
  <c r="K76" i="4"/>
  <c r="L76" i="4"/>
  <c r="M76" i="4"/>
  <c r="N76" i="4"/>
  <c r="K75" i="4"/>
  <c r="L75" i="4"/>
  <c r="M75" i="4"/>
  <c r="N75" i="4"/>
  <c r="K74" i="4"/>
  <c r="L74" i="4"/>
  <c r="M74" i="4"/>
  <c r="N74" i="4"/>
  <c r="K73" i="4"/>
  <c r="L73" i="4"/>
  <c r="M73" i="4"/>
  <c r="N73" i="4"/>
  <c r="K72" i="4"/>
  <c r="L72" i="4"/>
  <c r="M72" i="4"/>
  <c r="N72" i="4"/>
  <c r="K71" i="4"/>
  <c r="L71" i="4"/>
  <c r="M71" i="4"/>
  <c r="N71" i="4"/>
  <c r="K70" i="4"/>
  <c r="L70" i="4"/>
  <c r="M70" i="4"/>
  <c r="N70" i="4"/>
  <c r="K69" i="4"/>
  <c r="L69" i="4"/>
  <c r="M69" i="4"/>
  <c r="N69" i="4"/>
  <c r="K68" i="4"/>
  <c r="L68" i="4"/>
  <c r="M68" i="4"/>
  <c r="N68" i="4"/>
  <c r="K67" i="4"/>
  <c r="L67" i="4"/>
  <c r="M67" i="4"/>
  <c r="N67" i="4"/>
  <c r="K66" i="4"/>
  <c r="L66" i="4"/>
  <c r="M66" i="4"/>
  <c r="N66" i="4"/>
  <c r="K65" i="4"/>
  <c r="L65" i="4"/>
  <c r="M65" i="4"/>
  <c r="N65" i="4"/>
  <c r="K64" i="4"/>
  <c r="L64" i="4"/>
  <c r="M64" i="4"/>
  <c r="N64" i="4"/>
  <c r="K63" i="4"/>
  <c r="L63" i="4"/>
  <c r="M63" i="4"/>
  <c r="N63" i="4"/>
  <c r="K62" i="4"/>
  <c r="L62" i="4"/>
  <c r="M62" i="4"/>
  <c r="N62" i="4"/>
  <c r="K61" i="4"/>
  <c r="L61" i="4"/>
  <c r="M61" i="4"/>
  <c r="N61" i="4"/>
  <c r="K60" i="4"/>
  <c r="L60" i="4"/>
  <c r="M60" i="4"/>
  <c r="N60" i="4"/>
  <c r="K59" i="4"/>
  <c r="L59" i="4"/>
  <c r="M59" i="4"/>
  <c r="N59" i="4"/>
  <c r="K58" i="4"/>
  <c r="L58" i="4"/>
  <c r="M58" i="4"/>
  <c r="N58" i="4"/>
  <c r="K57" i="4"/>
  <c r="L57" i="4"/>
  <c r="M57" i="4"/>
  <c r="N57" i="4"/>
  <c r="K56" i="4"/>
  <c r="L56" i="4"/>
  <c r="M56" i="4"/>
  <c r="N56" i="4"/>
  <c r="K55" i="4"/>
  <c r="L55" i="4"/>
  <c r="M55" i="4"/>
  <c r="N55" i="4"/>
  <c r="K54" i="4"/>
  <c r="L54" i="4"/>
  <c r="M54" i="4"/>
  <c r="N54" i="4"/>
  <c r="K53" i="4"/>
  <c r="L53" i="4"/>
  <c r="M53" i="4"/>
  <c r="N53" i="4"/>
  <c r="K52" i="4"/>
  <c r="L52" i="4"/>
  <c r="M52" i="4"/>
  <c r="N52" i="4"/>
  <c r="K51" i="4"/>
  <c r="L51" i="4"/>
  <c r="M51" i="4"/>
  <c r="N51" i="4"/>
  <c r="K50" i="4"/>
  <c r="L50" i="4"/>
  <c r="M50" i="4"/>
  <c r="N50" i="4"/>
  <c r="K49" i="4"/>
  <c r="L49" i="4"/>
  <c r="M49" i="4"/>
  <c r="N49" i="4"/>
  <c r="K48" i="4"/>
  <c r="L48" i="4"/>
  <c r="M48" i="4"/>
  <c r="N48" i="4"/>
  <c r="K47" i="4"/>
  <c r="L47" i="4"/>
  <c r="M47" i="4"/>
  <c r="N47" i="4"/>
  <c r="K46" i="4"/>
  <c r="L46" i="4"/>
  <c r="M46" i="4"/>
  <c r="N46" i="4"/>
  <c r="K45" i="4"/>
  <c r="L45" i="4"/>
  <c r="M45" i="4"/>
  <c r="N45" i="4"/>
  <c r="K44" i="4"/>
  <c r="L44" i="4"/>
  <c r="M44" i="4"/>
  <c r="N44" i="4"/>
  <c r="K43" i="4"/>
  <c r="L43" i="4"/>
  <c r="M43" i="4"/>
  <c r="N43" i="4"/>
  <c r="K42" i="4"/>
  <c r="L42" i="4"/>
  <c r="M42" i="4"/>
  <c r="N42" i="4"/>
  <c r="K41" i="4"/>
  <c r="L41" i="4"/>
  <c r="M41" i="4"/>
  <c r="N41" i="4"/>
  <c r="K40" i="4"/>
  <c r="L40" i="4"/>
  <c r="M40" i="4"/>
  <c r="N40" i="4"/>
  <c r="K39" i="4"/>
  <c r="L39" i="4"/>
  <c r="M39" i="4"/>
  <c r="N39" i="4"/>
  <c r="K38" i="4"/>
  <c r="L38" i="4"/>
  <c r="M38" i="4"/>
  <c r="N38" i="4"/>
  <c r="K37" i="4"/>
  <c r="L37" i="4"/>
  <c r="M37" i="4"/>
  <c r="N37" i="4"/>
  <c r="K36" i="4"/>
  <c r="L36" i="4"/>
  <c r="M36" i="4"/>
  <c r="N36" i="4"/>
  <c r="K35" i="4"/>
  <c r="L35" i="4"/>
  <c r="M35" i="4"/>
  <c r="N35" i="4"/>
  <c r="K34" i="4"/>
  <c r="L34" i="4"/>
  <c r="M34" i="4"/>
  <c r="N34" i="4"/>
  <c r="K33" i="4"/>
  <c r="L33" i="4"/>
  <c r="M33" i="4"/>
  <c r="N33" i="4"/>
  <c r="K32" i="4"/>
  <c r="L32" i="4"/>
  <c r="M32" i="4"/>
  <c r="N32" i="4"/>
  <c r="K31" i="4"/>
  <c r="L31" i="4"/>
  <c r="M31" i="4"/>
  <c r="N31" i="4"/>
  <c r="K30" i="4"/>
  <c r="L30" i="4"/>
  <c r="M30" i="4"/>
  <c r="N30" i="4"/>
  <c r="K29" i="4"/>
  <c r="L29" i="4"/>
  <c r="M29" i="4"/>
  <c r="N29" i="4"/>
  <c r="K28" i="4"/>
  <c r="L28" i="4"/>
  <c r="M28" i="4"/>
  <c r="N28" i="4"/>
  <c r="K27" i="4"/>
  <c r="L27" i="4"/>
  <c r="M27" i="4"/>
  <c r="N27" i="4"/>
  <c r="K26" i="4"/>
  <c r="L26" i="4"/>
  <c r="M26" i="4"/>
  <c r="N26" i="4"/>
  <c r="K25" i="4"/>
  <c r="L25" i="4"/>
  <c r="M25" i="4"/>
  <c r="N25" i="4"/>
  <c r="K24" i="4"/>
  <c r="L24" i="4"/>
  <c r="M24" i="4"/>
  <c r="N24" i="4"/>
  <c r="K23" i="4"/>
  <c r="L23" i="4"/>
  <c r="M23" i="4"/>
  <c r="N23" i="4"/>
  <c r="K22" i="4"/>
  <c r="L22" i="4"/>
  <c r="M22" i="4"/>
  <c r="N22" i="4"/>
  <c r="K21" i="4"/>
  <c r="L21" i="4"/>
  <c r="M21" i="4"/>
  <c r="N21" i="4"/>
  <c r="K20" i="4"/>
  <c r="L20" i="4"/>
  <c r="M20" i="4"/>
  <c r="N20" i="4"/>
  <c r="K19" i="4"/>
  <c r="L19" i="4"/>
  <c r="M19" i="4"/>
  <c r="N19" i="4"/>
  <c r="K18" i="4"/>
  <c r="L18" i="4"/>
  <c r="M18" i="4"/>
  <c r="N18" i="4"/>
  <c r="K17" i="4"/>
  <c r="L17" i="4"/>
  <c r="M17" i="4"/>
  <c r="N17" i="4"/>
  <c r="K16" i="4"/>
  <c r="L16" i="4"/>
  <c r="M16" i="4"/>
  <c r="N16" i="4"/>
  <c r="K15" i="4"/>
  <c r="L15" i="4"/>
  <c r="M15" i="4"/>
  <c r="N15" i="4"/>
  <c r="K14" i="4"/>
  <c r="L14" i="4"/>
  <c r="M14" i="4"/>
  <c r="N14" i="4"/>
  <c r="K13" i="4"/>
  <c r="L13" i="4"/>
  <c r="M13" i="4"/>
  <c r="N13" i="4"/>
  <c r="K12" i="4"/>
  <c r="L12" i="4"/>
  <c r="M12" i="4"/>
  <c r="N12" i="4"/>
  <c r="K11" i="4"/>
  <c r="L11" i="4"/>
  <c r="M11" i="4"/>
  <c r="N11" i="4"/>
  <c r="K10" i="4"/>
  <c r="L10" i="4"/>
  <c r="M10" i="4"/>
  <c r="N10" i="4"/>
  <c r="K9" i="4"/>
  <c r="L9" i="4"/>
  <c r="M9" i="4"/>
  <c r="N9" i="4"/>
  <c r="K8" i="4"/>
  <c r="L8" i="4"/>
  <c r="M8" i="4"/>
  <c r="N8" i="4"/>
  <c r="K7" i="4"/>
  <c r="L7" i="4"/>
  <c r="M7" i="4"/>
  <c r="N7" i="4"/>
  <c r="K6" i="4"/>
  <c r="L6" i="4"/>
  <c r="M6" i="4"/>
  <c r="N6" i="4"/>
  <c r="K5" i="4"/>
  <c r="L5" i="4"/>
  <c r="M5" i="4"/>
  <c r="N5" i="4"/>
  <c r="K4" i="4"/>
  <c r="L4" i="4"/>
  <c r="M4" i="4"/>
  <c r="N4" i="4"/>
  <c r="K3" i="4"/>
  <c r="L3" i="4"/>
  <c r="M3" i="4"/>
  <c r="N3" i="4"/>
  <c r="K2" i="4"/>
  <c r="L2" i="4"/>
  <c r="M2" i="4"/>
  <c r="N2" i="4"/>
  <c r="J357" i="4"/>
  <c r="I357" i="4"/>
  <c r="J356" i="4"/>
  <c r="I356" i="4"/>
  <c r="J355" i="4"/>
  <c r="I355" i="4"/>
  <c r="J354" i="4"/>
  <c r="I354" i="4"/>
  <c r="J353" i="4"/>
  <c r="I353" i="4"/>
  <c r="J352" i="4"/>
  <c r="I352" i="4"/>
  <c r="J351" i="4"/>
  <c r="I351" i="4"/>
  <c r="J350" i="4"/>
  <c r="I350" i="4"/>
  <c r="J349" i="4"/>
  <c r="I349" i="4"/>
  <c r="J348" i="4"/>
  <c r="I348" i="4"/>
  <c r="J347" i="4"/>
  <c r="I347" i="4"/>
  <c r="J346" i="4"/>
  <c r="I346" i="4"/>
  <c r="J345" i="4"/>
  <c r="I345" i="4"/>
  <c r="J344" i="4"/>
  <c r="I344" i="4"/>
  <c r="J343" i="4"/>
  <c r="I343" i="4"/>
  <c r="J342" i="4"/>
  <c r="I342" i="4"/>
  <c r="J341" i="4"/>
  <c r="I341" i="4"/>
  <c r="J340" i="4"/>
  <c r="I340" i="4"/>
  <c r="J339" i="4"/>
  <c r="I339" i="4"/>
  <c r="J338" i="4"/>
  <c r="I338" i="4"/>
  <c r="J337" i="4"/>
  <c r="I337" i="4"/>
  <c r="J336" i="4"/>
  <c r="I336" i="4"/>
  <c r="J335" i="4"/>
  <c r="I335" i="4"/>
  <c r="J334" i="4"/>
  <c r="I334" i="4"/>
  <c r="J333" i="4"/>
  <c r="I333" i="4"/>
  <c r="J332" i="4"/>
  <c r="I332" i="4"/>
  <c r="J331" i="4"/>
  <c r="I331" i="4"/>
  <c r="J330" i="4"/>
  <c r="I330" i="4"/>
  <c r="J329" i="4"/>
  <c r="I329" i="4"/>
  <c r="J328" i="4"/>
  <c r="I328" i="4"/>
  <c r="J327" i="4"/>
  <c r="I327" i="4"/>
  <c r="J326" i="4"/>
  <c r="I326" i="4"/>
  <c r="J325" i="4"/>
  <c r="I325" i="4"/>
  <c r="J324" i="4"/>
  <c r="I324" i="4"/>
  <c r="J323" i="4"/>
  <c r="I323" i="4"/>
  <c r="J322" i="4"/>
  <c r="I322" i="4"/>
  <c r="J321" i="4"/>
  <c r="I321" i="4"/>
  <c r="J320" i="4"/>
  <c r="I320" i="4"/>
  <c r="J319" i="4"/>
  <c r="I319" i="4"/>
  <c r="J318" i="4"/>
  <c r="I318" i="4"/>
  <c r="J317" i="4"/>
  <c r="I317" i="4"/>
  <c r="J316" i="4"/>
  <c r="I316" i="4"/>
  <c r="J315" i="4"/>
  <c r="I315" i="4"/>
  <c r="J314" i="4"/>
  <c r="I314" i="4"/>
  <c r="J313" i="4"/>
  <c r="I313" i="4"/>
  <c r="J312" i="4"/>
  <c r="I312" i="4"/>
  <c r="J311" i="4"/>
  <c r="I311" i="4"/>
  <c r="J310" i="4"/>
  <c r="I310" i="4"/>
  <c r="J309" i="4"/>
  <c r="I309" i="4"/>
  <c r="J308" i="4"/>
  <c r="I308" i="4"/>
  <c r="J307" i="4"/>
  <c r="I307" i="4"/>
  <c r="J306" i="4"/>
  <c r="I306" i="4"/>
  <c r="J305" i="4"/>
  <c r="I305" i="4"/>
  <c r="J304" i="4"/>
  <c r="I304" i="4"/>
  <c r="J303" i="4"/>
  <c r="I303" i="4"/>
  <c r="J302" i="4"/>
  <c r="I302" i="4"/>
  <c r="J301" i="4"/>
  <c r="I301" i="4"/>
  <c r="J300" i="4"/>
  <c r="I300" i="4"/>
  <c r="J299" i="4"/>
  <c r="I299" i="4"/>
  <c r="J298" i="4"/>
  <c r="I298" i="4"/>
  <c r="J297" i="4"/>
  <c r="I297" i="4"/>
  <c r="J296" i="4"/>
  <c r="I296" i="4"/>
  <c r="J295" i="4"/>
  <c r="I295" i="4"/>
  <c r="J294" i="4"/>
  <c r="I294" i="4"/>
  <c r="J293" i="4"/>
  <c r="I293" i="4"/>
  <c r="J292" i="4"/>
  <c r="I292" i="4"/>
  <c r="J291" i="4"/>
  <c r="I291" i="4"/>
  <c r="J290" i="4"/>
  <c r="I290" i="4"/>
  <c r="J289" i="4"/>
  <c r="I289" i="4"/>
  <c r="J288" i="4"/>
  <c r="I288" i="4"/>
  <c r="J287" i="4"/>
  <c r="I287" i="4"/>
  <c r="J286" i="4"/>
  <c r="I286" i="4"/>
  <c r="J285" i="4"/>
  <c r="I285" i="4"/>
  <c r="J284" i="4"/>
  <c r="I284" i="4"/>
  <c r="J283" i="4"/>
  <c r="I283" i="4"/>
  <c r="J282" i="4"/>
  <c r="I282" i="4"/>
  <c r="J281" i="4"/>
  <c r="I281" i="4"/>
  <c r="J280" i="4"/>
  <c r="I280" i="4"/>
  <c r="J279" i="4"/>
  <c r="I279" i="4"/>
  <c r="J278" i="4"/>
  <c r="I278" i="4"/>
  <c r="J277" i="4"/>
  <c r="I277" i="4"/>
  <c r="J276" i="4"/>
  <c r="I276" i="4"/>
  <c r="J275" i="4"/>
  <c r="I275" i="4"/>
  <c r="J274" i="4"/>
  <c r="I274" i="4"/>
  <c r="J273" i="4"/>
  <c r="I273" i="4"/>
  <c r="J272" i="4"/>
  <c r="I272" i="4"/>
  <c r="J271" i="4"/>
  <c r="I271" i="4"/>
  <c r="J270" i="4"/>
  <c r="I270" i="4"/>
  <c r="J269" i="4"/>
  <c r="I269" i="4"/>
  <c r="J268" i="4"/>
  <c r="I268" i="4"/>
  <c r="J267" i="4"/>
  <c r="I267" i="4"/>
  <c r="J266" i="4"/>
  <c r="I266" i="4"/>
  <c r="J265" i="4"/>
  <c r="I265" i="4"/>
  <c r="J264" i="4"/>
  <c r="I264" i="4"/>
  <c r="J263" i="4"/>
  <c r="I263" i="4"/>
  <c r="J262" i="4"/>
  <c r="I262" i="4"/>
  <c r="J261" i="4"/>
  <c r="I261" i="4"/>
  <c r="J260" i="4"/>
  <c r="I260" i="4"/>
  <c r="J259" i="4"/>
  <c r="I259" i="4"/>
  <c r="J258" i="4"/>
  <c r="I258" i="4"/>
  <c r="J257" i="4"/>
  <c r="I257" i="4"/>
  <c r="J256" i="4"/>
  <c r="I256" i="4"/>
  <c r="J255" i="4"/>
  <c r="I255" i="4"/>
  <c r="J254" i="4"/>
  <c r="I254" i="4"/>
  <c r="J253" i="4"/>
  <c r="I253" i="4"/>
  <c r="J252" i="4"/>
  <c r="I252" i="4"/>
  <c r="J251" i="4"/>
  <c r="I251" i="4"/>
  <c r="J250" i="4"/>
  <c r="I250" i="4"/>
  <c r="J249" i="4"/>
  <c r="I249" i="4"/>
  <c r="J248" i="4"/>
  <c r="I248" i="4"/>
  <c r="J247" i="4"/>
  <c r="I247" i="4"/>
  <c r="J246" i="4"/>
  <c r="I246" i="4"/>
  <c r="J245" i="4"/>
  <c r="I245" i="4"/>
  <c r="J244" i="4"/>
  <c r="I244" i="4"/>
  <c r="J243" i="4"/>
  <c r="I243" i="4"/>
  <c r="J242" i="4"/>
  <c r="I242" i="4"/>
  <c r="J241" i="4"/>
  <c r="I241" i="4"/>
  <c r="J240" i="4"/>
  <c r="I240" i="4"/>
  <c r="J239" i="4"/>
  <c r="I239" i="4"/>
  <c r="J238" i="4"/>
  <c r="I238" i="4"/>
  <c r="J237" i="4"/>
  <c r="I237" i="4"/>
  <c r="J236" i="4"/>
  <c r="I236" i="4"/>
  <c r="J235" i="4"/>
  <c r="I235" i="4"/>
  <c r="J234" i="4"/>
  <c r="I234" i="4"/>
  <c r="J233" i="4"/>
  <c r="I233" i="4"/>
  <c r="J232" i="4"/>
  <c r="I232" i="4"/>
  <c r="J231" i="4"/>
  <c r="I231" i="4"/>
  <c r="J230" i="4"/>
  <c r="I230" i="4"/>
  <c r="J229" i="4"/>
  <c r="I229" i="4"/>
  <c r="J228" i="4"/>
  <c r="I228" i="4"/>
  <c r="J227" i="4"/>
  <c r="I227" i="4"/>
  <c r="J226" i="4"/>
  <c r="I226" i="4"/>
  <c r="J225" i="4"/>
  <c r="I225" i="4"/>
  <c r="J224" i="4"/>
  <c r="I224" i="4"/>
  <c r="J223" i="4"/>
  <c r="I223" i="4"/>
  <c r="J222" i="4"/>
  <c r="I222" i="4"/>
  <c r="J221" i="4"/>
  <c r="I221" i="4"/>
  <c r="J220" i="4"/>
  <c r="I220" i="4"/>
  <c r="J219" i="4"/>
  <c r="I219" i="4"/>
  <c r="J218" i="4"/>
  <c r="I218" i="4"/>
  <c r="J217" i="4"/>
  <c r="I217" i="4"/>
  <c r="J216" i="4"/>
  <c r="I216" i="4"/>
  <c r="J215" i="4"/>
  <c r="I215" i="4"/>
  <c r="J214" i="4"/>
  <c r="I214" i="4"/>
  <c r="J213" i="4"/>
  <c r="I213" i="4"/>
  <c r="J212" i="4"/>
  <c r="I212" i="4"/>
  <c r="J211" i="4"/>
  <c r="I211" i="4"/>
  <c r="J210" i="4"/>
  <c r="I210" i="4"/>
  <c r="J209" i="4"/>
  <c r="I209" i="4"/>
  <c r="J208" i="4"/>
  <c r="I208" i="4"/>
  <c r="J207" i="4"/>
  <c r="I207" i="4"/>
  <c r="J206" i="4"/>
  <c r="I206" i="4"/>
  <c r="J205" i="4"/>
  <c r="I205" i="4"/>
  <c r="J204" i="4"/>
  <c r="I204" i="4"/>
  <c r="J203" i="4"/>
  <c r="I203" i="4"/>
  <c r="J202" i="4"/>
  <c r="I202" i="4"/>
  <c r="J201" i="4"/>
  <c r="I201" i="4"/>
  <c r="J200" i="4"/>
  <c r="I200" i="4"/>
  <c r="J199" i="4"/>
  <c r="I199" i="4"/>
  <c r="J198" i="4"/>
  <c r="I198" i="4"/>
  <c r="J197" i="4"/>
  <c r="I197" i="4"/>
  <c r="J196" i="4"/>
  <c r="I196" i="4"/>
  <c r="J195" i="4"/>
  <c r="I195" i="4"/>
  <c r="J194" i="4"/>
  <c r="I194" i="4"/>
  <c r="J193" i="4"/>
  <c r="I193" i="4"/>
  <c r="J192" i="4"/>
  <c r="I192" i="4"/>
  <c r="J191" i="4"/>
  <c r="I191" i="4"/>
  <c r="J190" i="4"/>
  <c r="I190" i="4"/>
  <c r="J189" i="4"/>
  <c r="I189" i="4"/>
  <c r="J188" i="4"/>
  <c r="I188" i="4"/>
  <c r="J187" i="4"/>
  <c r="I187" i="4"/>
  <c r="J186" i="4"/>
  <c r="I186" i="4"/>
  <c r="J185" i="4"/>
  <c r="I185" i="4"/>
  <c r="J184" i="4"/>
  <c r="I184" i="4"/>
  <c r="J183" i="4"/>
  <c r="I183" i="4"/>
  <c r="J182" i="4"/>
  <c r="I182" i="4"/>
  <c r="J181" i="4"/>
  <c r="I181" i="4"/>
  <c r="J180" i="4"/>
  <c r="I180" i="4"/>
  <c r="J179" i="4"/>
  <c r="I179" i="4"/>
  <c r="J178" i="4"/>
  <c r="I178" i="4"/>
  <c r="J177" i="4"/>
  <c r="I177" i="4"/>
  <c r="J176" i="4"/>
  <c r="I176" i="4"/>
  <c r="J175" i="4"/>
  <c r="I175" i="4"/>
  <c r="J174" i="4"/>
  <c r="I174" i="4"/>
  <c r="J173" i="4"/>
  <c r="I173" i="4"/>
  <c r="J172" i="4"/>
  <c r="I172" i="4"/>
  <c r="J171" i="4"/>
  <c r="I171" i="4"/>
  <c r="J170" i="4"/>
  <c r="I170" i="4"/>
  <c r="J169" i="4"/>
  <c r="I169" i="4"/>
  <c r="J168" i="4"/>
  <c r="I168" i="4"/>
  <c r="J167" i="4"/>
  <c r="I167" i="4"/>
  <c r="J166" i="4"/>
  <c r="I166" i="4"/>
  <c r="J165" i="4"/>
  <c r="I165" i="4"/>
  <c r="J164" i="4"/>
  <c r="I164" i="4"/>
  <c r="J163" i="4"/>
  <c r="I163" i="4"/>
  <c r="J162" i="4"/>
  <c r="I162" i="4"/>
  <c r="J161" i="4"/>
  <c r="I161" i="4"/>
  <c r="J160" i="4"/>
  <c r="I160" i="4"/>
  <c r="J159" i="4"/>
  <c r="I159" i="4"/>
  <c r="J158" i="4"/>
  <c r="I158" i="4"/>
  <c r="J157" i="4"/>
  <c r="I157" i="4"/>
  <c r="J156" i="4"/>
  <c r="I156" i="4"/>
  <c r="J155" i="4"/>
  <c r="I155" i="4"/>
  <c r="J154" i="4"/>
  <c r="I154" i="4"/>
  <c r="J153" i="4"/>
  <c r="I153" i="4"/>
  <c r="J152" i="4"/>
  <c r="I152" i="4"/>
  <c r="J151" i="4"/>
  <c r="I151" i="4"/>
  <c r="J150" i="4"/>
  <c r="I150" i="4"/>
  <c r="J149" i="4"/>
  <c r="I149" i="4"/>
  <c r="J148" i="4"/>
  <c r="I148" i="4"/>
  <c r="J147" i="4"/>
  <c r="I147" i="4"/>
  <c r="J146" i="4"/>
  <c r="I146" i="4"/>
  <c r="J145" i="4"/>
  <c r="I145" i="4"/>
  <c r="J144" i="4"/>
  <c r="I144" i="4"/>
  <c r="J143" i="4"/>
  <c r="I143" i="4"/>
  <c r="J142" i="4"/>
  <c r="I142" i="4"/>
  <c r="J141" i="4"/>
  <c r="I141" i="4"/>
  <c r="J140" i="4"/>
  <c r="I140" i="4"/>
  <c r="J139" i="4"/>
  <c r="I139" i="4"/>
  <c r="J138" i="4"/>
  <c r="I138" i="4"/>
  <c r="J137" i="4"/>
  <c r="I137" i="4"/>
  <c r="J136" i="4"/>
  <c r="I136" i="4"/>
  <c r="J135" i="4"/>
  <c r="I135" i="4"/>
  <c r="J134" i="4"/>
  <c r="I134" i="4"/>
  <c r="J133" i="4"/>
  <c r="I133" i="4"/>
  <c r="J132" i="4"/>
  <c r="I132" i="4"/>
  <c r="J131" i="4"/>
  <c r="I131" i="4"/>
  <c r="J130" i="4"/>
  <c r="I130" i="4"/>
  <c r="J129" i="4"/>
  <c r="I129" i="4"/>
  <c r="J128" i="4"/>
  <c r="I128" i="4"/>
  <c r="J127" i="4"/>
  <c r="I127" i="4"/>
  <c r="J126" i="4"/>
  <c r="I126" i="4"/>
  <c r="J125" i="4"/>
  <c r="I125" i="4"/>
  <c r="J124" i="4"/>
  <c r="I124" i="4"/>
  <c r="J123" i="4"/>
  <c r="I123" i="4"/>
  <c r="J122" i="4"/>
  <c r="I122" i="4"/>
  <c r="J121" i="4"/>
  <c r="I121" i="4"/>
  <c r="J120" i="4"/>
  <c r="I120" i="4"/>
  <c r="J119" i="4"/>
  <c r="I119" i="4"/>
  <c r="J118" i="4"/>
  <c r="I118" i="4"/>
  <c r="J117" i="4"/>
  <c r="I117" i="4"/>
  <c r="J116" i="4"/>
  <c r="I116" i="4"/>
  <c r="J115" i="4"/>
  <c r="I115" i="4"/>
  <c r="J114" i="4"/>
  <c r="I114" i="4"/>
  <c r="J113" i="4"/>
  <c r="I113" i="4"/>
  <c r="J112" i="4"/>
  <c r="I112" i="4"/>
  <c r="J111" i="4"/>
  <c r="I111" i="4"/>
  <c r="J110" i="4"/>
  <c r="I110" i="4"/>
  <c r="J109" i="4"/>
  <c r="I109" i="4"/>
  <c r="J108" i="4"/>
  <c r="I108" i="4"/>
  <c r="J107" i="4"/>
  <c r="I107" i="4"/>
  <c r="J106" i="4"/>
  <c r="I106" i="4"/>
  <c r="J105" i="4"/>
  <c r="I105" i="4"/>
  <c r="J104" i="4"/>
  <c r="I104" i="4"/>
  <c r="J103" i="4"/>
  <c r="I103" i="4"/>
  <c r="J102" i="4"/>
  <c r="I102" i="4"/>
  <c r="J101" i="4"/>
  <c r="I101" i="4"/>
  <c r="J100" i="4"/>
  <c r="I100" i="4"/>
  <c r="J99" i="4"/>
  <c r="I99" i="4"/>
  <c r="J98" i="4"/>
  <c r="I98" i="4"/>
  <c r="J97" i="4"/>
  <c r="I97" i="4"/>
  <c r="J96" i="4"/>
  <c r="I96" i="4"/>
  <c r="J95" i="4"/>
  <c r="I95" i="4"/>
  <c r="J94" i="4"/>
  <c r="I94" i="4"/>
  <c r="J93" i="4"/>
  <c r="I93" i="4"/>
  <c r="J92" i="4"/>
  <c r="I92" i="4"/>
  <c r="J91" i="4"/>
  <c r="I91" i="4"/>
  <c r="J90" i="4"/>
  <c r="I90" i="4"/>
  <c r="J89" i="4"/>
  <c r="I89" i="4"/>
  <c r="J88" i="4"/>
  <c r="I88" i="4"/>
  <c r="J87" i="4"/>
  <c r="I87" i="4"/>
  <c r="J86" i="4"/>
  <c r="I86" i="4"/>
  <c r="J85" i="4"/>
  <c r="I85" i="4"/>
  <c r="J84" i="4"/>
  <c r="I84" i="4"/>
  <c r="J83" i="4"/>
  <c r="I83" i="4"/>
  <c r="J82" i="4"/>
  <c r="I82" i="4"/>
  <c r="J81" i="4"/>
  <c r="I81" i="4"/>
  <c r="J80" i="4"/>
  <c r="I80" i="4"/>
  <c r="J79" i="4"/>
  <c r="I79" i="4"/>
  <c r="J78" i="4"/>
  <c r="I78" i="4"/>
  <c r="J77" i="4"/>
  <c r="I77" i="4"/>
  <c r="J76" i="4"/>
  <c r="I76" i="4"/>
  <c r="J75" i="4"/>
  <c r="I75" i="4"/>
  <c r="J74" i="4"/>
  <c r="I74" i="4"/>
  <c r="J73" i="4"/>
  <c r="I73" i="4"/>
  <c r="J72" i="4"/>
  <c r="I72" i="4"/>
  <c r="J71" i="4"/>
  <c r="I71" i="4"/>
  <c r="J70" i="4"/>
  <c r="I70" i="4"/>
  <c r="J69" i="4"/>
  <c r="I69" i="4"/>
  <c r="J68" i="4"/>
  <c r="I68" i="4"/>
  <c r="J67" i="4"/>
  <c r="I67" i="4"/>
  <c r="J66" i="4"/>
  <c r="I66" i="4"/>
  <c r="J65" i="4"/>
  <c r="I65" i="4"/>
  <c r="J64" i="4"/>
  <c r="I64" i="4"/>
  <c r="J63" i="4"/>
  <c r="I63" i="4"/>
  <c r="J62" i="4"/>
  <c r="I62" i="4"/>
  <c r="J61" i="4"/>
  <c r="I61" i="4"/>
  <c r="J60" i="4"/>
  <c r="I60" i="4"/>
  <c r="J59" i="4"/>
  <c r="I59" i="4"/>
  <c r="J58" i="4"/>
  <c r="I58" i="4"/>
  <c r="J57" i="4"/>
  <c r="I57" i="4"/>
  <c r="J56" i="4"/>
  <c r="I56" i="4"/>
  <c r="J55" i="4"/>
  <c r="I55" i="4"/>
  <c r="J54" i="4"/>
  <c r="I54" i="4"/>
  <c r="J53" i="4"/>
  <c r="I53" i="4"/>
  <c r="J52" i="4"/>
  <c r="I52" i="4"/>
  <c r="J51" i="4"/>
  <c r="I51" i="4"/>
  <c r="J50" i="4"/>
  <c r="I50" i="4"/>
  <c r="J49" i="4"/>
  <c r="I49" i="4"/>
  <c r="J48" i="4"/>
  <c r="I48" i="4"/>
  <c r="J47" i="4"/>
  <c r="I47" i="4"/>
  <c r="J46" i="4"/>
  <c r="I46" i="4"/>
  <c r="J45" i="4"/>
  <c r="I45" i="4"/>
  <c r="J44" i="4"/>
  <c r="I44" i="4"/>
  <c r="J43" i="4"/>
  <c r="I43" i="4"/>
  <c r="J42" i="4"/>
  <c r="I42" i="4"/>
  <c r="J41" i="4"/>
  <c r="I41" i="4"/>
  <c r="J40" i="4"/>
  <c r="I40" i="4"/>
  <c r="J39" i="4"/>
  <c r="I39" i="4"/>
  <c r="J38" i="4"/>
  <c r="I38" i="4"/>
  <c r="J37" i="4"/>
  <c r="I37" i="4"/>
  <c r="J36" i="4"/>
  <c r="I36" i="4"/>
  <c r="J35" i="4"/>
  <c r="I35" i="4"/>
  <c r="J34" i="4"/>
  <c r="I34" i="4"/>
  <c r="J33" i="4"/>
  <c r="I33" i="4"/>
  <c r="J32" i="4"/>
  <c r="I32" i="4"/>
  <c r="J31" i="4"/>
  <c r="I31" i="4"/>
  <c r="J30" i="4"/>
  <c r="I30" i="4"/>
  <c r="J29" i="4"/>
  <c r="I29" i="4"/>
  <c r="J28" i="4"/>
  <c r="I28" i="4"/>
  <c r="J27" i="4"/>
  <c r="I27" i="4"/>
  <c r="J26" i="4"/>
  <c r="I26" i="4"/>
  <c r="J25" i="4"/>
  <c r="I25" i="4"/>
  <c r="J24" i="4"/>
  <c r="I24" i="4"/>
  <c r="J23" i="4"/>
  <c r="I23" i="4"/>
  <c r="J22" i="4"/>
  <c r="I22" i="4"/>
  <c r="J21" i="4"/>
  <c r="I21" i="4"/>
  <c r="J20" i="4"/>
  <c r="I20" i="4"/>
  <c r="J19" i="4"/>
  <c r="I19" i="4"/>
  <c r="J18" i="4"/>
  <c r="I18" i="4"/>
  <c r="J17" i="4"/>
  <c r="I17" i="4"/>
  <c r="J16" i="4"/>
  <c r="I16" i="4"/>
  <c r="J15" i="4"/>
  <c r="I15" i="4"/>
  <c r="J14" i="4"/>
  <c r="I14" i="4"/>
  <c r="J13" i="4"/>
  <c r="I13" i="4"/>
  <c r="J12" i="4"/>
  <c r="I12" i="4"/>
  <c r="J11" i="4"/>
  <c r="I11" i="4"/>
  <c r="J10" i="4"/>
  <c r="I10" i="4"/>
  <c r="J9" i="4"/>
  <c r="I9" i="4"/>
  <c r="J8" i="4"/>
  <c r="I8" i="4"/>
  <c r="J7" i="4"/>
  <c r="I7" i="4"/>
  <c r="J6" i="4"/>
  <c r="I6" i="4"/>
  <c r="J5" i="4"/>
  <c r="I5" i="4"/>
  <c r="J4" i="4"/>
  <c r="I4" i="4"/>
  <c r="J3" i="4"/>
  <c r="I3" i="4"/>
  <c r="J2" i="4"/>
  <c r="I2" i="4"/>
  <c r="J358" i="4"/>
  <c r="I358" i="4"/>
  <c r="J590" i="4"/>
  <c r="J589" i="4"/>
  <c r="J588" i="4"/>
  <c r="J587" i="4"/>
  <c r="J586" i="4"/>
  <c r="J585" i="4"/>
  <c r="J584" i="4"/>
  <c r="J583" i="4"/>
  <c r="J582" i="4"/>
  <c r="J581" i="4"/>
  <c r="J580" i="4"/>
  <c r="J579" i="4"/>
  <c r="J578" i="4"/>
  <c r="J577" i="4"/>
  <c r="J576" i="4"/>
  <c r="J575" i="4"/>
  <c r="J574" i="4"/>
  <c r="J573" i="4"/>
  <c r="J572" i="4"/>
  <c r="J571" i="4"/>
  <c r="J570" i="4"/>
  <c r="J569" i="4"/>
  <c r="J568" i="4"/>
  <c r="J567" i="4"/>
  <c r="J566" i="4"/>
  <c r="J565" i="4"/>
  <c r="J564" i="4"/>
  <c r="J563" i="4"/>
  <c r="J562" i="4"/>
  <c r="J561" i="4"/>
  <c r="J560" i="4"/>
  <c r="J559" i="4"/>
  <c r="J558" i="4"/>
  <c r="J557" i="4"/>
  <c r="J556" i="4"/>
  <c r="J555" i="4"/>
  <c r="J554" i="4"/>
  <c r="J553" i="4"/>
  <c r="J552" i="4"/>
  <c r="J551" i="4"/>
  <c r="J550" i="4"/>
  <c r="J549" i="4"/>
  <c r="J548" i="4"/>
  <c r="J547" i="4"/>
  <c r="J546" i="4"/>
  <c r="J545" i="4"/>
  <c r="J544" i="4"/>
  <c r="J543" i="4"/>
  <c r="J542" i="4"/>
  <c r="J541" i="4"/>
  <c r="J540" i="4"/>
  <c r="J539" i="4"/>
  <c r="J538" i="4"/>
  <c r="J537" i="4"/>
  <c r="J536" i="4"/>
  <c r="J535" i="4"/>
  <c r="J534" i="4"/>
  <c r="J533" i="4"/>
  <c r="J532" i="4"/>
  <c r="J531" i="4"/>
  <c r="J530" i="4"/>
  <c r="J529" i="4"/>
  <c r="J528" i="4"/>
  <c r="J527" i="4"/>
  <c r="J526" i="4"/>
  <c r="J525" i="4"/>
  <c r="J524" i="4"/>
  <c r="J523" i="4"/>
  <c r="J522" i="4"/>
  <c r="J521" i="4"/>
  <c r="J520" i="4"/>
  <c r="J519" i="4"/>
  <c r="J518" i="4"/>
  <c r="J517" i="4"/>
  <c r="J516" i="4"/>
  <c r="J515" i="4"/>
  <c r="J514" i="4"/>
  <c r="J513" i="4"/>
  <c r="J512" i="4"/>
  <c r="J511" i="4"/>
  <c r="J510" i="4"/>
  <c r="J509" i="4"/>
  <c r="J508" i="4"/>
  <c r="J507" i="4"/>
  <c r="J506" i="4"/>
  <c r="J505" i="4"/>
  <c r="J504" i="4"/>
  <c r="J503" i="4"/>
  <c r="J502" i="4"/>
  <c r="J501" i="4"/>
  <c r="J500" i="4"/>
  <c r="J499" i="4"/>
  <c r="J498" i="4"/>
  <c r="J497" i="4"/>
  <c r="J496" i="4"/>
  <c r="J495" i="4"/>
  <c r="J494" i="4"/>
  <c r="J493" i="4"/>
  <c r="J492" i="4"/>
  <c r="J491" i="4"/>
  <c r="J490" i="4"/>
  <c r="J489" i="4"/>
  <c r="J488" i="4"/>
  <c r="J487" i="4"/>
  <c r="J486" i="4"/>
  <c r="J485" i="4"/>
  <c r="J484" i="4"/>
  <c r="J483" i="4"/>
  <c r="J482" i="4"/>
  <c r="J481" i="4"/>
  <c r="J480" i="4"/>
  <c r="J479" i="4"/>
  <c r="J478" i="4"/>
  <c r="J477" i="4"/>
  <c r="J476" i="4"/>
  <c r="J475" i="4"/>
  <c r="J474" i="4"/>
  <c r="J473" i="4"/>
  <c r="J472" i="4"/>
  <c r="J471" i="4"/>
  <c r="J470" i="4"/>
  <c r="J469" i="4"/>
  <c r="J468" i="4"/>
  <c r="J467" i="4"/>
  <c r="J466" i="4"/>
  <c r="J465" i="4"/>
  <c r="J464" i="4"/>
  <c r="J463" i="4"/>
  <c r="J462" i="4"/>
  <c r="J461" i="4"/>
  <c r="J460" i="4"/>
  <c r="J459" i="4"/>
  <c r="J458" i="4"/>
  <c r="J457" i="4"/>
  <c r="J456" i="4"/>
  <c r="J455" i="4"/>
  <c r="J454" i="4"/>
  <c r="J453" i="4"/>
  <c r="J452" i="4"/>
  <c r="J451" i="4"/>
  <c r="J450" i="4"/>
  <c r="J449" i="4"/>
  <c r="J448" i="4"/>
  <c r="J447" i="4"/>
  <c r="J446" i="4"/>
  <c r="J445" i="4"/>
  <c r="J444" i="4"/>
  <c r="J443" i="4"/>
  <c r="J442" i="4"/>
  <c r="J441" i="4"/>
  <c r="J440" i="4"/>
  <c r="J439" i="4"/>
  <c r="J438" i="4"/>
  <c r="J437" i="4"/>
  <c r="J436" i="4"/>
  <c r="J435" i="4"/>
  <c r="J434" i="4"/>
  <c r="J432" i="4"/>
  <c r="J431" i="4"/>
  <c r="J430" i="4"/>
  <c r="J429" i="4"/>
  <c r="J428" i="4"/>
  <c r="J427" i="4"/>
  <c r="J426" i="4"/>
  <c r="J425" i="4"/>
  <c r="J424" i="4"/>
  <c r="J423" i="4"/>
  <c r="J422" i="4"/>
  <c r="J421" i="4"/>
  <c r="J420" i="4"/>
  <c r="J419" i="4"/>
  <c r="J418" i="4"/>
  <c r="J417" i="4"/>
  <c r="J416" i="4"/>
  <c r="J415" i="4"/>
  <c r="J414" i="4"/>
  <c r="J413" i="4"/>
  <c r="J412" i="4"/>
  <c r="J411" i="4"/>
  <c r="J410" i="4"/>
  <c r="J409" i="4"/>
  <c r="J408" i="4"/>
  <c r="J407" i="4"/>
  <c r="J406" i="4"/>
  <c r="J405" i="4"/>
  <c r="J404" i="4"/>
  <c r="J403" i="4"/>
  <c r="J402" i="4"/>
  <c r="J401" i="4"/>
  <c r="J400" i="4"/>
  <c r="J399" i="4"/>
  <c r="J398" i="4"/>
  <c r="J397" i="4"/>
  <c r="J396" i="4"/>
  <c r="J395" i="4"/>
  <c r="J394" i="4"/>
  <c r="J393" i="4"/>
  <c r="J392" i="4"/>
  <c r="J391" i="4"/>
  <c r="J390" i="4"/>
  <c r="J389" i="4"/>
  <c r="J388" i="4"/>
  <c r="J387" i="4"/>
  <c r="J386" i="4"/>
  <c r="J385" i="4"/>
  <c r="J384" i="4"/>
  <c r="J383" i="4"/>
  <c r="J382" i="4"/>
  <c r="J381" i="4"/>
  <c r="J380" i="4"/>
  <c r="J379" i="4"/>
  <c r="J378" i="4"/>
  <c r="J377" i="4"/>
  <c r="J376" i="4"/>
  <c r="J375" i="4"/>
  <c r="J374" i="4"/>
  <c r="J373" i="4"/>
  <c r="J372" i="4"/>
  <c r="J371" i="4"/>
  <c r="J370" i="4"/>
  <c r="J369" i="4"/>
  <c r="J368" i="4"/>
  <c r="J367" i="4"/>
  <c r="J366" i="4"/>
  <c r="J365" i="4"/>
  <c r="J364" i="4"/>
  <c r="J363" i="4"/>
  <c r="J362" i="4"/>
  <c r="J361" i="4"/>
  <c r="J360" i="4"/>
  <c r="J359" i="4"/>
  <c r="I590" i="4"/>
  <c r="I589" i="4"/>
  <c r="I588" i="4"/>
  <c r="I587" i="4"/>
  <c r="I586" i="4"/>
  <c r="I585" i="4"/>
  <c r="I584" i="4"/>
  <c r="I583" i="4"/>
  <c r="I582" i="4"/>
  <c r="I581" i="4"/>
  <c r="I580" i="4"/>
  <c r="I579" i="4"/>
  <c r="I578" i="4"/>
  <c r="I577" i="4"/>
  <c r="I576" i="4"/>
  <c r="I575" i="4"/>
  <c r="I574" i="4"/>
  <c r="I573" i="4"/>
  <c r="I572" i="4"/>
  <c r="I571" i="4"/>
  <c r="I570" i="4"/>
  <c r="I569" i="4"/>
  <c r="I568" i="4"/>
  <c r="I567" i="4"/>
  <c r="I566" i="4"/>
  <c r="I565" i="4"/>
  <c r="I564" i="4"/>
  <c r="I563" i="4"/>
  <c r="I562" i="4"/>
  <c r="I561" i="4"/>
  <c r="I560" i="4"/>
  <c r="I559" i="4"/>
  <c r="I558" i="4"/>
  <c r="I557" i="4"/>
  <c r="I556" i="4"/>
  <c r="I555" i="4"/>
  <c r="I554" i="4"/>
  <c r="I553" i="4"/>
  <c r="I552" i="4"/>
  <c r="I551" i="4"/>
  <c r="I550" i="4"/>
  <c r="I549" i="4"/>
  <c r="I548" i="4"/>
  <c r="I547" i="4"/>
  <c r="I546" i="4"/>
  <c r="I545" i="4"/>
  <c r="I544" i="4"/>
  <c r="I543" i="4"/>
  <c r="I542" i="4"/>
  <c r="I541" i="4"/>
  <c r="I540" i="4"/>
  <c r="I539" i="4"/>
  <c r="I538" i="4"/>
  <c r="I537" i="4"/>
  <c r="I536" i="4"/>
  <c r="I535" i="4"/>
  <c r="I534" i="4"/>
  <c r="I533" i="4"/>
  <c r="I532" i="4"/>
  <c r="I531" i="4"/>
  <c r="I530" i="4"/>
  <c r="I529" i="4"/>
  <c r="I528" i="4"/>
  <c r="I527" i="4"/>
  <c r="I526" i="4"/>
  <c r="I525" i="4"/>
  <c r="I524" i="4"/>
  <c r="I523" i="4"/>
  <c r="I522" i="4"/>
  <c r="I521" i="4"/>
  <c r="I520" i="4"/>
  <c r="I519" i="4"/>
  <c r="I518" i="4"/>
  <c r="I517" i="4"/>
  <c r="I516" i="4"/>
  <c r="I515" i="4"/>
  <c r="I514" i="4"/>
  <c r="I513" i="4"/>
  <c r="I512" i="4"/>
  <c r="I511" i="4"/>
  <c r="I510" i="4"/>
  <c r="I509" i="4"/>
  <c r="I508" i="4"/>
  <c r="I507" i="4"/>
  <c r="I506" i="4"/>
  <c r="I505" i="4"/>
  <c r="I504" i="4"/>
  <c r="I503" i="4"/>
  <c r="I502" i="4"/>
  <c r="I501" i="4"/>
  <c r="I500" i="4"/>
  <c r="I499" i="4"/>
  <c r="I498" i="4"/>
  <c r="I497" i="4"/>
  <c r="I496" i="4"/>
  <c r="I495" i="4"/>
  <c r="I494" i="4"/>
  <c r="I493" i="4"/>
  <c r="I492" i="4"/>
  <c r="I491" i="4"/>
  <c r="I490" i="4"/>
  <c r="I489" i="4"/>
  <c r="I488" i="4"/>
  <c r="I487" i="4"/>
  <c r="I486" i="4"/>
  <c r="I485" i="4"/>
  <c r="I484" i="4"/>
  <c r="I483" i="4"/>
  <c r="I482" i="4"/>
  <c r="I481" i="4"/>
  <c r="I480" i="4"/>
  <c r="I479" i="4"/>
  <c r="I478" i="4"/>
  <c r="I477" i="4"/>
  <c r="I476" i="4"/>
  <c r="I475" i="4"/>
  <c r="I474" i="4"/>
  <c r="I473" i="4"/>
  <c r="I472" i="4"/>
  <c r="I471" i="4"/>
  <c r="I470" i="4"/>
  <c r="I469" i="4"/>
  <c r="I468" i="4"/>
  <c r="I467" i="4"/>
  <c r="I466" i="4"/>
  <c r="I465" i="4"/>
  <c r="I464" i="4"/>
  <c r="I463" i="4"/>
  <c r="I462" i="4"/>
  <c r="I461" i="4"/>
  <c r="I460" i="4"/>
  <c r="I459" i="4"/>
  <c r="I458" i="4"/>
  <c r="I457" i="4"/>
  <c r="I456" i="4"/>
  <c r="I455" i="4"/>
  <c r="I454" i="4"/>
  <c r="I453" i="4"/>
  <c r="I452" i="4"/>
  <c r="I451" i="4"/>
  <c r="I450" i="4"/>
  <c r="I449" i="4"/>
  <c r="I448" i="4"/>
  <c r="I447" i="4"/>
  <c r="I446" i="4"/>
  <c r="I445" i="4"/>
  <c r="I444" i="4"/>
  <c r="I443" i="4"/>
  <c r="I442" i="4"/>
  <c r="I441" i="4"/>
  <c r="I440" i="4"/>
  <c r="I439" i="4"/>
  <c r="I438" i="4"/>
  <c r="I437" i="4"/>
  <c r="I436" i="4"/>
  <c r="I435" i="4"/>
  <c r="I434" i="4"/>
  <c r="I433" i="4"/>
  <c r="I432" i="4"/>
  <c r="I431" i="4"/>
  <c r="I430" i="4"/>
  <c r="I429" i="4"/>
  <c r="I428" i="4"/>
  <c r="I427" i="4"/>
  <c r="I426" i="4"/>
  <c r="I425" i="4"/>
  <c r="I424" i="4"/>
  <c r="I423" i="4"/>
  <c r="I422" i="4"/>
  <c r="I421" i="4"/>
  <c r="I420" i="4"/>
  <c r="I419" i="4"/>
  <c r="I418" i="4"/>
  <c r="I417" i="4"/>
  <c r="I416" i="4"/>
  <c r="I415" i="4"/>
  <c r="I414" i="4"/>
  <c r="I413" i="4"/>
  <c r="I412" i="4"/>
  <c r="I411" i="4"/>
  <c r="I410" i="4"/>
  <c r="I409" i="4"/>
  <c r="I408" i="4"/>
  <c r="I407" i="4"/>
  <c r="I406" i="4"/>
  <c r="I405" i="4"/>
  <c r="I404" i="4"/>
  <c r="I403" i="4"/>
  <c r="I402" i="4"/>
  <c r="I401" i="4"/>
  <c r="I400" i="4"/>
  <c r="I399" i="4"/>
  <c r="I398" i="4"/>
  <c r="I397" i="4"/>
  <c r="I396" i="4"/>
  <c r="I395" i="4"/>
  <c r="I394" i="4"/>
  <c r="I393" i="4"/>
  <c r="I392" i="4"/>
  <c r="I391" i="4"/>
  <c r="I390" i="4"/>
  <c r="I389" i="4"/>
  <c r="I388" i="4"/>
  <c r="I387" i="4"/>
  <c r="I386" i="4"/>
  <c r="I385" i="4"/>
  <c r="I384" i="4"/>
  <c r="I383" i="4"/>
  <c r="I382" i="4"/>
  <c r="I381" i="4"/>
  <c r="I380" i="4"/>
  <c r="I379" i="4"/>
  <c r="I378" i="4"/>
  <c r="I377" i="4"/>
  <c r="I376" i="4"/>
  <c r="I375" i="4"/>
  <c r="I374" i="4"/>
  <c r="I373" i="4"/>
  <c r="I372" i="4"/>
  <c r="I371" i="4"/>
  <c r="I370" i="4"/>
  <c r="I369" i="4"/>
  <c r="I368" i="4"/>
  <c r="I367" i="4"/>
  <c r="I366" i="4"/>
  <c r="I365" i="4"/>
  <c r="I364" i="4"/>
  <c r="I363" i="4"/>
  <c r="I362" i="4"/>
  <c r="I361" i="4"/>
  <c r="I360" i="4"/>
  <c r="I359" i="4"/>
  <c r="C203" i="9"/>
  <c r="C31" i="9"/>
  <c r="C79" i="9"/>
  <c r="C29" i="9"/>
  <c r="C38" i="9"/>
  <c r="C235" i="9"/>
  <c r="C232" i="9"/>
  <c r="C260" i="9"/>
  <c r="C193" i="9"/>
  <c r="C22" i="9"/>
  <c r="C186" i="9"/>
  <c r="C70" i="9"/>
  <c r="C155" i="9"/>
  <c r="C57" i="9"/>
  <c r="C16" i="9"/>
  <c r="C101" i="9"/>
  <c r="C259" i="9"/>
  <c r="C229" i="9"/>
  <c r="C205" i="9"/>
  <c r="C114" i="9"/>
  <c r="C221" i="9"/>
  <c r="C162" i="9"/>
  <c r="C228" i="9"/>
  <c r="C157" i="9"/>
  <c r="C258" i="9"/>
  <c r="C37" i="9"/>
  <c r="C141" i="9"/>
  <c r="C196" i="9"/>
  <c r="C102" i="9"/>
  <c r="C109" i="9"/>
  <c r="C131" i="9"/>
  <c r="C44" i="9"/>
  <c r="C140" i="9"/>
  <c r="C261" i="9"/>
  <c r="C163" i="9"/>
  <c r="C146" i="9"/>
  <c r="C292" i="9"/>
  <c r="C230" i="9"/>
  <c r="C66" i="9"/>
  <c r="C125" i="9"/>
  <c r="C153" i="9"/>
  <c r="C293" i="9"/>
  <c r="C168" i="9"/>
  <c r="C223" i="9"/>
  <c r="C68" i="9"/>
  <c r="C135" i="9"/>
  <c r="C182" i="9"/>
  <c r="C255" i="9"/>
  <c r="C300" i="9"/>
  <c r="C2" i="9"/>
  <c r="C280" i="9"/>
  <c r="C288" i="9"/>
  <c r="C183" i="9"/>
  <c r="C245" i="9"/>
  <c r="C262" i="9"/>
  <c r="C10" i="9"/>
  <c r="C95" i="9"/>
  <c r="C158" i="9"/>
  <c r="C241" i="9"/>
  <c r="C112" i="9"/>
  <c r="C124" i="9"/>
  <c r="C237" i="9"/>
  <c r="C284" i="9"/>
  <c r="C277" i="9"/>
  <c r="C50" i="9"/>
  <c r="C33" i="9"/>
  <c r="C84" i="9"/>
  <c r="C34" i="9"/>
  <c r="C62" i="9"/>
  <c r="C169" i="9"/>
  <c r="C123" i="9"/>
  <c r="C151" i="9"/>
  <c r="C43" i="9"/>
  <c r="C275" i="9"/>
  <c r="C12" i="9"/>
  <c r="C174" i="9"/>
  <c r="C291" i="9"/>
  <c r="C212" i="9"/>
  <c r="C47" i="9"/>
  <c r="C88" i="9"/>
  <c r="C156" i="9"/>
  <c r="C167" i="9"/>
  <c r="C175" i="9"/>
  <c r="C301" i="9"/>
  <c r="C78" i="9"/>
  <c r="C227" i="9"/>
  <c r="C225" i="9"/>
  <c r="C209" i="9"/>
  <c r="C251" i="9"/>
  <c r="C133" i="9"/>
  <c r="C5" i="9"/>
  <c r="C51" i="9"/>
  <c r="C253" i="9"/>
  <c r="C165" i="9"/>
  <c r="C257" i="9"/>
  <c r="C271" i="9"/>
  <c r="C256" i="9"/>
  <c r="C254" i="9"/>
  <c r="C23" i="9"/>
  <c r="C242" i="9"/>
  <c r="C172" i="9"/>
  <c r="C118" i="9"/>
  <c r="C121" i="9"/>
  <c r="C93" i="9"/>
  <c r="C173" i="9"/>
  <c r="C39" i="9"/>
  <c r="C152" i="9"/>
  <c r="C119" i="9"/>
  <c r="C113" i="9"/>
  <c r="C249" i="9"/>
  <c r="C30" i="9"/>
  <c r="C75" i="9"/>
  <c r="C85" i="9"/>
  <c r="C14" i="9"/>
  <c r="C139" i="9"/>
  <c r="C86" i="9"/>
  <c r="C76" i="9"/>
  <c r="C48" i="9"/>
  <c r="C94" i="9"/>
  <c r="C32" i="9"/>
  <c r="C64" i="9"/>
  <c r="C233" i="9"/>
  <c r="C145" i="9"/>
  <c r="C149" i="9"/>
  <c r="C171" i="9"/>
  <c r="C73" i="9"/>
  <c r="C134" i="9"/>
  <c r="C160" i="9"/>
  <c r="C96" i="9"/>
  <c r="C177" i="9"/>
  <c r="C273" i="9"/>
  <c r="C97" i="9"/>
  <c r="C161" i="9"/>
  <c r="C59" i="9"/>
  <c r="C219" i="9"/>
  <c r="C74" i="9"/>
  <c r="C58" i="9"/>
  <c r="C11" i="9"/>
  <c r="C77" i="9"/>
  <c r="C129" i="9"/>
  <c r="C297" i="9"/>
  <c r="C236" i="9"/>
  <c r="C137" i="9"/>
  <c r="C126" i="9"/>
  <c r="C142" i="9"/>
  <c r="C45" i="9"/>
  <c r="C40" i="9"/>
  <c r="C287" i="9"/>
  <c r="C206" i="9"/>
  <c r="C98" i="9"/>
  <c r="C224" i="9"/>
  <c r="C220" i="9"/>
  <c r="C67" i="9"/>
  <c r="C154" i="9"/>
  <c r="C204" i="9"/>
  <c r="C213" i="9"/>
  <c r="C147" i="9"/>
  <c r="C250" i="9"/>
  <c r="C296" i="9"/>
  <c r="C138" i="9"/>
  <c r="C159" i="9"/>
  <c r="C298" i="9"/>
  <c r="C214" i="9"/>
  <c r="C211" i="9"/>
  <c r="C283" i="9"/>
  <c r="C55" i="9"/>
  <c r="C210" i="9"/>
  <c r="C199" i="9"/>
  <c r="C289" i="9"/>
  <c r="C132" i="9"/>
  <c r="C24" i="9"/>
  <c r="C21" i="9"/>
  <c r="C80" i="9"/>
  <c r="C192" i="9"/>
  <c r="C111" i="9"/>
  <c r="C191" i="9"/>
  <c r="C83" i="9"/>
  <c r="C41" i="9"/>
  <c r="C238" i="9"/>
  <c r="C60" i="9"/>
  <c r="C82" i="9"/>
  <c r="C181" i="9"/>
  <c r="C69" i="9"/>
  <c r="C278" i="9"/>
  <c r="C18" i="9"/>
  <c r="C87" i="9"/>
  <c r="C28" i="9"/>
  <c r="C264" i="9"/>
  <c r="C198" i="9"/>
  <c r="C127" i="9"/>
  <c r="C202" i="9"/>
  <c r="C105" i="9"/>
  <c r="C26" i="9"/>
  <c r="C116" i="9"/>
  <c r="C136" i="9"/>
  <c r="C226" i="9"/>
  <c r="C184" i="9"/>
  <c r="C188" i="9"/>
  <c r="C89" i="9"/>
  <c r="C120" i="9"/>
  <c r="C36" i="9"/>
  <c r="C27" i="9"/>
  <c r="C267" i="9"/>
  <c r="C248" i="9"/>
  <c r="C42" i="9"/>
  <c r="C239" i="9"/>
  <c r="C108" i="9"/>
  <c r="C178" i="9"/>
  <c r="C106" i="9"/>
  <c r="C143" i="9"/>
  <c r="C215" i="9"/>
  <c r="C269" i="9"/>
  <c r="C222" i="9"/>
  <c r="C282" i="9"/>
  <c r="C54" i="9"/>
  <c r="C185" i="9"/>
  <c r="C166" i="9"/>
  <c r="C3" i="9"/>
  <c r="C52" i="9"/>
  <c r="C263" i="9"/>
  <c r="C81" i="9"/>
  <c r="C272" i="9"/>
  <c r="C279" i="9"/>
  <c r="C91" i="9"/>
  <c r="C274" i="9"/>
  <c r="C61" i="9"/>
  <c r="C294" i="9"/>
  <c r="C243" i="9"/>
  <c r="C179" i="9"/>
  <c r="C265" i="9"/>
  <c r="C246" i="9"/>
  <c r="C187" i="9"/>
  <c r="C115" i="9"/>
  <c r="C104" i="9"/>
  <c r="C103" i="9"/>
  <c r="C244" i="9"/>
  <c r="C207" i="9"/>
  <c r="C217" i="9"/>
  <c r="C195" i="9"/>
  <c r="C9" i="9"/>
  <c r="C6" i="9"/>
  <c r="C218" i="9"/>
  <c r="C190" i="9"/>
  <c r="C35" i="9"/>
  <c r="C276" i="9"/>
  <c r="C148" i="9"/>
  <c r="C268" i="9"/>
  <c r="C302" i="9"/>
  <c r="C164" i="9"/>
  <c r="C240" i="9"/>
  <c r="C92" i="9"/>
  <c r="C285" i="9"/>
  <c r="C19" i="9"/>
  <c r="C15" i="9"/>
  <c r="C201" i="9"/>
  <c r="C281" i="9"/>
  <c r="C128" i="9"/>
  <c r="C7" i="9"/>
  <c r="C299" i="9"/>
  <c r="C200" i="9"/>
  <c r="C122" i="9"/>
  <c r="C194" i="9"/>
  <c r="C63" i="9"/>
  <c r="C170" i="9"/>
  <c r="C25" i="9"/>
  <c r="C295" i="9"/>
  <c r="C286" i="9"/>
  <c r="C4" i="9"/>
  <c r="C100" i="9"/>
  <c r="C72" i="9"/>
  <c r="C216" i="9"/>
  <c r="C252" i="9"/>
  <c r="C71" i="9"/>
  <c r="C13" i="9"/>
  <c r="C197" i="9"/>
  <c r="C176" i="9"/>
  <c r="C107" i="9"/>
  <c r="C56" i="9"/>
  <c r="C130" i="9"/>
  <c r="C117" i="9"/>
  <c r="C99" i="9"/>
  <c r="C17" i="9"/>
  <c r="C189" i="9"/>
  <c r="C180" i="9"/>
  <c r="C49" i="9"/>
  <c r="C234" i="9"/>
  <c r="C90" i="9"/>
  <c r="C65" i="9"/>
  <c r="C208" i="9"/>
  <c r="C270" i="9"/>
  <c r="C110" i="9"/>
  <c r="C266" i="9"/>
  <c r="C247" i="9"/>
  <c r="C144" i="9"/>
  <c r="C53" i="9"/>
  <c r="C46" i="9"/>
  <c r="C231" i="9"/>
  <c r="C8" i="9"/>
  <c r="C150" i="9"/>
  <c r="C20" i="9"/>
  <c r="C290" i="9"/>
  <c r="C382" i="3"/>
  <c r="C2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C153" i="3"/>
  <c r="C154" i="3"/>
  <c r="C155" i="3"/>
  <c r="C156" i="3"/>
  <c r="C157" i="3"/>
  <c r="C158" i="3"/>
  <c r="C159" i="3"/>
  <c r="C160" i="3"/>
  <c r="C161" i="3"/>
  <c r="C162" i="3"/>
  <c r="C163" i="3"/>
  <c r="C164" i="3"/>
  <c r="C165" i="3"/>
  <c r="C166" i="3"/>
  <c r="C167" i="3"/>
  <c r="C168" i="3"/>
  <c r="C169" i="3"/>
  <c r="C170" i="3"/>
  <c r="C171" i="3"/>
  <c r="C172" i="3"/>
  <c r="C173" i="3"/>
  <c r="C174" i="3"/>
  <c r="C175" i="3"/>
  <c r="C176" i="3"/>
  <c r="C177" i="3"/>
  <c r="C178" i="3"/>
  <c r="C179" i="3"/>
  <c r="C180" i="3"/>
  <c r="C181" i="3"/>
  <c r="C182" i="3"/>
  <c r="C183" i="3"/>
  <c r="C184" i="3"/>
  <c r="C185" i="3"/>
  <c r="C186" i="3"/>
  <c r="C187" i="3"/>
  <c r="C188" i="3"/>
  <c r="C189" i="3"/>
  <c r="C190" i="3"/>
  <c r="C191" i="3"/>
  <c r="C192" i="3"/>
  <c r="C193" i="3"/>
  <c r="C194" i="3"/>
  <c r="C195" i="3"/>
  <c r="C196" i="3"/>
  <c r="C197" i="3"/>
  <c r="C198" i="3"/>
  <c r="C199" i="3"/>
  <c r="C200" i="3"/>
  <c r="C201" i="3"/>
  <c r="C202" i="3"/>
  <c r="C203" i="3"/>
  <c r="C204" i="3"/>
  <c r="C205" i="3"/>
  <c r="C206" i="3"/>
  <c r="C207" i="3"/>
  <c r="C208" i="3"/>
  <c r="C209" i="3"/>
  <c r="C210" i="3"/>
  <c r="C211" i="3"/>
  <c r="C212" i="3"/>
  <c r="C213" i="3"/>
  <c r="C214" i="3"/>
  <c r="C215" i="3"/>
  <c r="C216" i="3"/>
  <c r="C217" i="3"/>
  <c r="C218" i="3"/>
  <c r="C219" i="3"/>
  <c r="C220" i="3"/>
  <c r="C221" i="3"/>
  <c r="C222" i="3"/>
  <c r="C223" i="3"/>
  <c r="C224" i="3"/>
  <c r="C225" i="3"/>
  <c r="C226" i="3"/>
  <c r="C227" i="3"/>
  <c r="C228" i="3"/>
  <c r="C229" i="3"/>
  <c r="C230" i="3"/>
  <c r="C231" i="3"/>
  <c r="C232" i="3"/>
  <c r="C233" i="3"/>
  <c r="C234" i="3"/>
  <c r="C235" i="3"/>
  <c r="C236" i="3"/>
  <c r="C237" i="3"/>
  <c r="C238" i="3"/>
  <c r="C239" i="3"/>
  <c r="C240" i="3"/>
  <c r="C241" i="3"/>
  <c r="C242" i="3"/>
  <c r="C243" i="3"/>
  <c r="C244" i="3"/>
  <c r="C245" i="3"/>
  <c r="C246" i="3"/>
  <c r="C247" i="3"/>
  <c r="C248" i="3"/>
  <c r="C249" i="3"/>
  <c r="C250" i="3"/>
  <c r="C251" i="3"/>
  <c r="C252" i="3"/>
  <c r="C253" i="3"/>
  <c r="C254" i="3"/>
  <c r="C255" i="3"/>
  <c r="C256" i="3"/>
  <c r="C257" i="3"/>
  <c r="C258" i="3"/>
  <c r="C259" i="3"/>
  <c r="C260" i="3"/>
  <c r="C261" i="3"/>
  <c r="C262" i="3"/>
  <c r="C263" i="3"/>
  <c r="C264" i="3"/>
  <c r="C265" i="3"/>
  <c r="C266" i="3"/>
  <c r="C267" i="3"/>
  <c r="C268" i="3"/>
  <c r="C269" i="3"/>
  <c r="C270" i="3"/>
  <c r="C271" i="3"/>
  <c r="C272" i="3"/>
  <c r="C273" i="3"/>
  <c r="C274" i="3"/>
  <c r="C275" i="3"/>
  <c r="C276" i="3"/>
  <c r="C277" i="3"/>
  <c r="C278" i="3"/>
  <c r="C279" i="3"/>
  <c r="C280" i="3"/>
  <c r="C281" i="3"/>
  <c r="C282" i="3"/>
  <c r="C283" i="3"/>
  <c r="C284" i="3"/>
  <c r="C285" i="3"/>
  <c r="C286" i="3"/>
  <c r="C287" i="3"/>
  <c r="C288" i="3"/>
  <c r="C289" i="3"/>
  <c r="C290" i="3"/>
  <c r="C291" i="3"/>
  <c r="C292" i="3"/>
  <c r="C293" i="3"/>
  <c r="C294" i="3"/>
  <c r="C295" i="3"/>
  <c r="C296" i="3"/>
  <c r="C297" i="3"/>
  <c r="C298" i="3"/>
  <c r="C299" i="3"/>
  <c r="C300" i="3"/>
  <c r="C301" i="3"/>
  <c r="C302" i="3"/>
  <c r="C303" i="3"/>
  <c r="C304" i="3"/>
  <c r="C305" i="3"/>
  <c r="C306" i="3"/>
  <c r="C307" i="3"/>
  <c r="C308" i="3"/>
  <c r="C309" i="3"/>
  <c r="C310" i="3"/>
  <c r="C311" i="3"/>
  <c r="C312" i="3"/>
  <c r="C313" i="3"/>
  <c r="C314" i="3"/>
  <c r="C315" i="3"/>
  <c r="C316" i="3"/>
  <c r="C317" i="3"/>
  <c r="C318" i="3"/>
  <c r="C319" i="3"/>
  <c r="C320" i="3"/>
  <c r="C321" i="3"/>
  <c r="C322" i="3"/>
  <c r="C323" i="3"/>
  <c r="C324" i="3"/>
  <c r="C325" i="3"/>
  <c r="C326" i="3"/>
  <c r="C327" i="3"/>
  <c r="C328" i="3"/>
  <c r="C329" i="3"/>
  <c r="C330" i="3"/>
  <c r="C331" i="3"/>
  <c r="C332" i="3"/>
  <c r="C333" i="3"/>
  <c r="C334" i="3"/>
  <c r="C335" i="3"/>
  <c r="C336" i="3"/>
  <c r="C337" i="3"/>
  <c r="C338" i="3"/>
  <c r="C339" i="3"/>
  <c r="C340" i="3"/>
  <c r="C341" i="3"/>
  <c r="C342" i="3"/>
  <c r="C343" i="3"/>
  <c r="C344" i="3"/>
  <c r="C345" i="3"/>
  <c r="C346" i="3"/>
  <c r="C347" i="3"/>
  <c r="C348" i="3"/>
  <c r="C349" i="3"/>
  <c r="C350" i="3"/>
  <c r="C351" i="3"/>
  <c r="C352" i="3"/>
  <c r="C353" i="3"/>
  <c r="C354" i="3"/>
  <c r="C355" i="3"/>
  <c r="C356" i="3"/>
  <c r="C357" i="3"/>
  <c r="C358" i="3"/>
  <c r="C359" i="3"/>
  <c r="C360" i="3"/>
  <c r="C361" i="3"/>
  <c r="C362" i="3"/>
  <c r="C363" i="3"/>
  <c r="C364" i="3"/>
  <c r="C365" i="3"/>
  <c r="C366" i="3"/>
  <c r="C367" i="3"/>
  <c r="C368" i="3"/>
  <c r="C369" i="3"/>
  <c r="C370" i="3"/>
  <c r="C371" i="3"/>
  <c r="C372" i="3"/>
  <c r="C373" i="3"/>
  <c r="C374" i="3"/>
  <c r="C375" i="3"/>
  <c r="C376" i="3"/>
  <c r="C377" i="3"/>
  <c r="C378" i="3"/>
  <c r="C379" i="3"/>
  <c r="C380" i="3"/>
  <c r="C381" i="3"/>
  <c r="G382" i="3"/>
  <c r="G381" i="3"/>
  <c r="G380" i="3"/>
  <c r="G379" i="3"/>
  <c r="G378" i="3"/>
  <c r="G377" i="3"/>
  <c r="G376" i="3"/>
  <c r="G375" i="3"/>
  <c r="G374" i="3"/>
  <c r="G373" i="3"/>
  <c r="G372" i="3"/>
  <c r="G371" i="3"/>
  <c r="G370" i="3"/>
  <c r="G369" i="3"/>
  <c r="G368" i="3"/>
  <c r="G367" i="3"/>
  <c r="G366" i="3"/>
  <c r="G365" i="3"/>
  <c r="G364" i="3"/>
  <c r="G363" i="3"/>
  <c r="G362" i="3"/>
  <c r="G361" i="3"/>
  <c r="G360" i="3"/>
  <c r="G359" i="3"/>
  <c r="G358" i="3"/>
  <c r="G357" i="3"/>
  <c r="G356" i="3"/>
  <c r="G355" i="3"/>
  <c r="G354" i="3"/>
  <c r="G353" i="3"/>
  <c r="G352" i="3"/>
  <c r="G351" i="3"/>
  <c r="G350" i="3"/>
  <c r="G349" i="3"/>
  <c r="G348" i="3"/>
  <c r="G347" i="3"/>
  <c r="G346" i="3"/>
  <c r="G345" i="3"/>
  <c r="G344" i="3"/>
  <c r="G343" i="3"/>
  <c r="G342" i="3"/>
  <c r="G341" i="3"/>
  <c r="G340" i="3"/>
  <c r="G339" i="3"/>
  <c r="G338" i="3"/>
  <c r="G337" i="3"/>
  <c r="G336" i="3"/>
  <c r="G335" i="3"/>
  <c r="G334" i="3"/>
  <c r="G333" i="3"/>
  <c r="G332" i="3"/>
  <c r="G331" i="3"/>
  <c r="G330" i="3"/>
  <c r="G329" i="3"/>
  <c r="G328" i="3"/>
  <c r="G327" i="3"/>
  <c r="G326" i="3"/>
  <c r="G325" i="3"/>
  <c r="G324" i="3"/>
  <c r="G323" i="3"/>
  <c r="G322" i="3"/>
  <c r="G321" i="3"/>
  <c r="G320" i="3"/>
  <c r="G319" i="3"/>
  <c r="G318" i="3"/>
  <c r="G317" i="3"/>
  <c r="G316" i="3"/>
  <c r="G315" i="3"/>
  <c r="G314" i="3"/>
  <c r="G313" i="3"/>
  <c r="G312" i="3"/>
  <c r="G311" i="3"/>
  <c r="G310" i="3"/>
  <c r="G309" i="3"/>
  <c r="G308" i="3"/>
  <c r="G307" i="3"/>
  <c r="G306" i="3"/>
  <c r="G305" i="3"/>
  <c r="G304" i="3"/>
  <c r="G303" i="3"/>
  <c r="G302" i="3"/>
  <c r="G301" i="3"/>
  <c r="G300" i="3"/>
  <c r="G299" i="3"/>
  <c r="G298" i="3"/>
  <c r="G297" i="3"/>
  <c r="G296" i="3"/>
  <c r="G295" i="3"/>
  <c r="G294" i="3"/>
  <c r="G293" i="3"/>
  <c r="G292" i="3"/>
  <c r="G291" i="3"/>
  <c r="G290" i="3"/>
  <c r="G289" i="3"/>
  <c r="G288" i="3"/>
  <c r="G287" i="3"/>
  <c r="G286" i="3"/>
  <c r="G285" i="3"/>
  <c r="G284" i="3"/>
  <c r="G283" i="3"/>
  <c r="G282" i="3"/>
  <c r="G281" i="3"/>
  <c r="G280" i="3"/>
  <c r="G279" i="3"/>
  <c r="G278" i="3"/>
  <c r="G277" i="3"/>
  <c r="G276" i="3"/>
  <c r="G275" i="3"/>
  <c r="G274" i="3"/>
  <c r="G273" i="3"/>
  <c r="G272" i="3"/>
  <c r="G271" i="3"/>
  <c r="G270" i="3"/>
  <c r="G269" i="3"/>
  <c r="G268" i="3"/>
  <c r="G267" i="3"/>
  <c r="G266" i="3"/>
  <c r="G265" i="3"/>
  <c r="G264" i="3"/>
  <c r="G263" i="3"/>
  <c r="G262" i="3"/>
  <c r="G261" i="3"/>
  <c r="G260" i="3"/>
  <c r="G259" i="3"/>
  <c r="G258" i="3"/>
  <c r="G257" i="3"/>
  <c r="G256" i="3"/>
  <c r="G255" i="3"/>
  <c r="G254" i="3"/>
  <c r="G253" i="3"/>
  <c r="G252" i="3"/>
  <c r="G251" i="3"/>
  <c r="G250" i="3"/>
  <c r="G249" i="3"/>
  <c r="G248" i="3"/>
  <c r="G247" i="3"/>
  <c r="G246" i="3"/>
  <c r="G245" i="3"/>
  <c r="G244" i="3"/>
  <c r="G243" i="3"/>
  <c r="G242" i="3"/>
  <c r="G241" i="3"/>
  <c r="G240" i="3"/>
  <c r="G239" i="3"/>
  <c r="G238" i="3"/>
  <c r="G237" i="3"/>
  <c r="G236" i="3"/>
  <c r="G235" i="3"/>
  <c r="G234" i="3"/>
  <c r="G233" i="3"/>
  <c r="G232" i="3"/>
  <c r="G231" i="3"/>
  <c r="G230" i="3"/>
  <c r="G229" i="3"/>
  <c r="G228" i="3"/>
  <c r="G227" i="3"/>
  <c r="G226" i="3"/>
  <c r="G225" i="3"/>
  <c r="G224" i="3"/>
  <c r="G223" i="3"/>
  <c r="G222" i="3"/>
  <c r="G221" i="3"/>
  <c r="G220" i="3"/>
  <c r="G219" i="3"/>
  <c r="G218" i="3"/>
  <c r="G217" i="3"/>
  <c r="G216" i="3"/>
  <c r="G215" i="3"/>
  <c r="G214" i="3"/>
  <c r="G213" i="3"/>
  <c r="G212" i="3"/>
  <c r="G211" i="3"/>
  <c r="G210" i="3"/>
  <c r="G209" i="3"/>
  <c r="G208" i="3"/>
  <c r="G207" i="3"/>
  <c r="G206" i="3"/>
  <c r="G205" i="3"/>
  <c r="G204" i="3"/>
  <c r="G203" i="3"/>
  <c r="G202" i="3"/>
  <c r="G201" i="3"/>
  <c r="G200" i="3"/>
  <c r="G199" i="3"/>
  <c r="G198" i="3"/>
  <c r="G197" i="3"/>
  <c r="G196" i="3"/>
  <c r="G195" i="3"/>
  <c r="G194" i="3"/>
  <c r="G193" i="3"/>
  <c r="G192" i="3"/>
  <c r="G191" i="3"/>
  <c r="G190" i="3"/>
  <c r="G189" i="3"/>
  <c r="G188" i="3"/>
  <c r="G187" i="3"/>
  <c r="G186" i="3"/>
  <c r="G185" i="3"/>
  <c r="G184" i="3"/>
  <c r="G183" i="3"/>
  <c r="G182" i="3"/>
  <c r="G181" i="3"/>
  <c r="G180" i="3"/>
  <c r="G179" i="3"/>
  <c r="G178" i="3"/>
  <c r="G177" i="3"/>
  <c r="G176" i="3"/>
  <c r="G175" i="3"/>
  <c r="G174" i="3"/>
  <c r="G173" i="3"/>
  <c r="G172" i="3"/>
  <c r="G171" i="3"/>
  <c r="G170" i="3"/>
  <c r="G169" i="3"/>
  <c r="G168" i="3"/>
  <c r="G167" i="3"/>
  <c r="G166" i="3"/>
  <c r="G165" i="3"/>
  <c r="G164" i="3"/>
  <c r="G163" i="3"/>
  <c r="G162" i="3"/>
  <c r="G161" i="3"/>
  <c r="G160" i="3"/>
  <c r="G159" i="3"/>
  <c r="G158" i="3"/>
  <c r="G157" i="3"/>
  <c r="G156" i="3"/>
  <c r="G155" i="3"/>
  <c r="G154" i="3"/>
  <c r="G153" i="3"/>
  <c r="G152" i="3"/>
  <c r="G151" i="3"/>
  <c r="G150" i="3"/>
  <c r="G149" i="3"/>
  <c r="G148" i="3"/>
  <c r="G147" i="3"/>
  <c r="G146" i="3"/>
  <c r="G145" i="3"/>
  <c r="G144" i="3"/>
  <c r="G143" i="3"/>
  <c r="G142" i="3"/>
  <c r="G141" i="3"/>
  <c r="G140" i="3"/>
  <c r="G139" i="3"/>
  <c r="G138" i="3"/>
  <c r="G137" i="3"/>
  <c r="G136" i="3"/>
  <c r="G135" i="3"/>
  <c r="G134" i="3"/>
  <c r="G133" i="3"/>
  <c r="G132" i="3"/>
  <c r="G131" i="3"/>
  <c r="G130" i="3"/>
  <c r="G129" i="3"/>
  <c r="G128" i="3"/>
  <c r="G127" i="3"/>
  <c r="G126" i="3"/>
  <c r="G125" i="3"/>
  <c r="G124" i="3"/>
  <c r="G123" i="3"/>
  <c r="G122" i="3"/>
  <c r="G121" i="3"/>
  <c r="G120" i="3"/>
  <c r="G119" i="3"/>
  <c r="G118" i="3"/>
  <c r="G117" i="3"/>
  <c r="G116" i="3"/>
  <c r="G115" i="3"/>
  <c r="G114" i="3"/>
  <c r="G113" i="3"/>
  <c r="G112" i="3"/>
  <c r="G111" i="3"/>
  <c r="G110" i="3"/>
  <c r="G109" i="3"/>
  <c r="G108" i="3"/>
  <c r="G107" i="3"/>
  <c r="G106" i="3"/>
  <c r="G105" i="3"/>
  <c r="G104" i="3"/>
  <c r="G103" i="3"/>
  <c r="G102" i="3"/>
  <c r="G101" i="3"/>
  <c r="G100" i="3"/>
  <c r="G99" i="3"/>
  <c r="G98" i="3"/>
  <c r="G97" i="3"/>
  <c r="G96" i="3"/>
  <c r="G95" i="3"/>
  <c r="G94" i="3"/>
  <c r="G93" i="3"/>
  <c r="G92" i="3"/>
  <c r="G91" i="3"/>
  <c r="G90" i="3"/>
  <c r="G89" i="3"/>
  <c r="G88" i="3"/>
  <c r="G87" i="3"/>
  <c r="G86" i="3"/>
  <c r="G85" i="3"/>
  <c r="G84" i="3"/>
  <c r="G83" i="3"/>
  <c r="G82" i="3"/>
  <c r="G81" i="3"/>
  <c r="G80" i="3"/>
  <c r="G79" i="3"/>
  <c r="G78" i="3"/>
  <c r="G77" i="3"/>
  <c r="G76" i="3"/>
  <c r="G75" i="3"/>
  <c r="G74" i="3"/>
  <c r="G73" i="3"/>
  <c r="G72" i="3"/>
  <c r="G71" i="3"/>
  <c r="G70" i="3"/>
  <c r="G69" i="3"/>
  <c r="G68" i="3"/>
  <c r="G67" i="3"/>
  <c r="G66" i="3"/>
  <c r="G65" i="3"/>
  <c r="G64" i="3"/>
  <c r="G63" i="3"/>
  <c r="G62" i="3"/>
  <c r="G61" i="3"/>
  <c r="G60" i="3"/>
  <c r="G59" i="3"/>
  <c r="G58" i="3"/>
  <c r="G57" i="3"/>
  <c r="G56" i="3"/>
  <c r="G55" i="3"/>
  <c r="G54" i="3"/>
  <c r="G53" i="3"/>
  <c r="G52" i="3"/>
  <c r="G51" i="3"/>
  <c r="G50" i="3"/>
  <c r="G49" i="3"/>
  <c r="G48" i="3"/>
  <c r="G47" i="3"/>
  <c r="G46" i="3"/>
  <c r="G45" i="3"/>
  <c r="G44" i="3"/>
  <c r="G43" i="3"/>
  <c r="G42" i="3"/>
  <c r="G41" i="3"/>
  <c r="G40" i="3"/>
  <c r="G39" i="3"/>
  <c r="G38" i="3"/>
  <c r="G37" i="3"/>
  <c r="G36" i="3"/>
  <c r="G35" i="3"/>
  <c r="G34" i="3"/>
  <c r="G33" i="3"/>
  <c r="G32" i="3"/>
  <c r="G31" i="3"/>
  <c r="G30" i="3"/>
  <c r="G29" i="3"/>
  <c r="G28" i="3"/>
  <c r="G27" i="3"/>
  <c r="G26" i="3"/>
  <c r="G25" i="3"/>
  <c r="G24" i="3"/>
  <c r="G23" i="3"/>
  <c r="G22" i="3"/>
  <c r="G21" i="3"/>
  <c r="G20" i="3"/>
  <c r="G19" i="3"/>
  <c r="G18" i="3"/>
  <c r="G17" i="3"/>
  <c r="G16" i="3"/>
  <c r="G15" i="3"/>
  <c r="G14" i="3"/>
  <c r="G13" i="3"/>
  <c r="G12" i="3"/>
  <c r="G11" i="3"/>
  <c r="G10" i="3"/>
  <c r="G9" i="3"/>
  <c r="G8" i="3"/>
  <c r="G7" i="3"/>
  <c r="G6" i="3"/>
  <c r="G5" i="3"/>
  <c r="G4" i="3"/>
  <c r="G3" i="3"/>
  <c r="G2" i="3"/>
  <c r="O409" i="8"/>
  <c r="O408" i="8"/>
  <c r="O407" i="8"/>
  <c r="O406" i="8"/>
  <c r="O405" i="8"/>
  <c r="O404" i="8"/>
  <c r="O403" i="8"/>
  <c r="O402" i="8"/>
  <c r="O401" i="8"/>
  <c r="O400" i="8"/>
  <c r="O399" i="8"/>
  <c r="O398" i="8"/>
  <c r="O397" i="8"/>
  <c r="N397" i="8"/>
  <c r="M397" i="8"/>
  <c r="O392" i="8"/>
  <c r="O391" i="8"/>
  <c r="O390" i="8"/>
  <c r="O389" i="8"/>
  <c r="N389" i="8"/>
  <c r="M389" i="8"/>
  <c r="O384" i="8"/>
  <c r="O383" i="8"/>
  <c r="O382" i="8"/>
  <c r="O381" i="8"/>
  <c r="O380" i="8"/>
  <c r="O379" i="8"/>
  <c r="O378" i="8"/>
  <c r="O377" i="8"/>
  <c r="O376" i="8"/>
  <c r="O375" i="8"/>
  <c r="O374" i="8"/>
  <c r="O373" i="8"/>
  <c r="O372" i="8"/>
  <c r="O371" i="8"/>
  <c r="O370" i="8"/>
  <c r="O369" i="8"/>
  <c r="O368" i="8"/>
  <c r="O367" i="8"/>
  <c r="O366" i="8"/>
  <c r="O365" i="8"/>
  <c r="O364" i="8"/>
  <c r="O363" i="8"/>
  <c r="O362" i="8"/>
  <c r="O361" i="8"/>
  <c r="O360" i="8"/>
  <c r="O359" i="8"/>
  <c r="O358" i="8"/>
  <c r="O357" i="8"/>
  <c r="N357" i="8"/>
  <c r="M357" i="8"/>
  <c r="O356" i="8"/>
  <c r="O355" i="8"/>
  <c r="N355" i="8"/>
  <c r="M355" i="8"/>
  <c r="O354" i="8"/>
  <c r="O353" i="8"/>
  <c r="O352" i="8"/>
  <c r="O351" i="8"/>
  <c r="O350" i="8"/>
  <c r="O349" i="8"/>
  <c r="O348" i="8"/>
  <c r="O347" i="8"/>
  <c r="O346" i="8"/>
  <c r="O345" i="8"/>
  <c r="O344" i="8"/>
  <c r="O343" i="8"/>
  <c r="O342" i="8"/>
  <c r="O341" i="8"/>
  <c r="O340" i="8"/>
  <c r="O339" i="8"/>
  <c r="O338" i="8"/>
  <c r="O337" i="8"/>
  <c r="N337" i="8"/>
  <c r="M337" i="8"/>
  <c r="O333" i="8"/>
  <c r="O332" i="8"/>
  <c r="O331" i="8"/>
  <c r="N331" i="8"/>
  <c r="M331" i="8"/>
  <c r="O330" i="8"/>
  <c r="O329" i="8"/>
  <c r="O328" i="8"/>
  <c r="N328" i="8"/>
  <c r="M328" i="8"/>
  <c r="O327" i="8"/>
  <c r="O326" i="8"/>
  <c r="O325" i="8"/>
  <c r="O324" i="8"/>
  <c r="O323" i="8"/>
  <c r="O322" i="8"/>
  <c r="O321" i="8"/>
  <c r="O320" i="8"/>
  <c r="O319" i="8"/>
  <c r="O318" i="8"/>
  <c r="O317" i="8"/>
  <c r="O316" i="8"/>
  <c r="O315" i="8"/>
  <c r="O314" i="8"/>
  <c r="O313" i="8"/>
  <c r="O312" i="8"/>
  <c r="O311" i="8"/>
  <c r="N311" i="8"/>
  <c r="M311" i="8"/>
  <c r="O310" i="8"/>
  <c r="O309" i="8"/>
  <c r="O308" i="8"/>
  <c r="O307" i="8"/>
  <c r="O306" i="8"/>
  <c r="N306" i="8"/>
  <c r="M306" i="8"/>
  <c r="O305" i="8"/>
  <c r="O304" i="8"/>
  <c r="O303" i="8"/>
  <c r="O302" i="8"/>
  <c r="O301" i="8"/>
  <c r="O300" i="8"/>
  <c r="O299" i="8"/>
  <c r="N299" i="8"/>
  <c r="M299" i="8"/>
  <c r="O298" i="8"/>
  <c r="O297" i="8"/>
  <c r="O296" i="8"/>
  <c r="O295" i="8"/>
  <c r="O294" i="8"/>
  <c r="O293" i="8"/>
  <c r="O292" i="8"/>
  <c r="O291" i="8"/>
  <c r="O290" i="8"/>
  <c r="O289" i="8"/>
  <c r="O288" i="8"/>
  <c r="O287" i="8"/>
  <c r="O286" i="8"/>
  <c r="O285" i="8"/>
  <c r="O284" i="8"/>
  <c r="O283" i="8"/>
  <c r="O282" i="8"/>
  <c r="O281" i="8"/>
  <c r="O280" i="8"/>
  <c r="O279" i="8"/>
  <c r="O278" i="8"/>
  <c r="O277" i="8"/>
  <c r="O276" i="8"/>
  <c r="O275" i="8"/>
  <c r="O274" i="8"/>
  <c r="O273" i="8"/>
  <c r="N273" i="8"/>
  <c r="M273" i="8"/>
  <c r="O272" i="8"/>
  <c r="O271" i="8"/>
  <c r="O270" i="8"/>
  <c r="N270" i="8"/>
  <c r="M270" i="8"/>
  <c r="O269" i="8"/>
  <c r="O268" i="8"/>
  <c r="O267" i="8"/>
  <c r="N267" i="8"/>
  <c r="M267" i="8"/>
  <c r="O266" i="8"/>
  <c r="O265" i="8"/>
  <c r="O264" i="8"/>
  <c r="O263" i="8"/>
  <c r="O262" i="8"/>
  <c r="O261" i="8"/>
  <c r="O260" i="8"/>
  <c r="O259" i="8"/>
  <c r="O258" i="8"/>
  <c r="O257" i="8"/>
  <c r="O256" i="8"/>
  <c r="N256" i="8"/>
  <c r="M256" i="8"/>
  <c r="O255" i="8"/>
  <c r="O254" i="8"/>
  <c r="O253" i="8"/>
  <c r="O252" i="8"/>
  <c r="O251" i="8"/>
  <c r="O250" i="8"/>
  <c r="O249" i="8"/>
  <c r="O248" i="8"/>
  <c r="O247" i="8"/>
  <c r="O246" i="8"/>
  <c r="O245" i="8"/>
  <c r="O244" i="8"/>
  <c r="N244" i="8"/>
  <c r="M244" i="8"/>
  <c r="O243" i="8"/>
  <c r="O242" i="8"/>
  <c r="O241" i="8"/>
  <c r="O240" i="8"/>
  <c r="O239" i="8"/>
  <c r="O238" i="8"/>
  <c r="O237" i="8"/>
  <c r="O236" i="8"/>
  <c r="O235" i="8"/>
  <c r="O234" i="8"/>
  <c r="O233" i="8"/>
  <c r="O232" i="8"/>
  <c r="O231" i="8"/>
  <c r="O230" i="8"/>
  <c r="O229" i="8"/>
  <c r="O228" i="8"/>
  <c r="O227" i="8"/>
  <c r="O226" i="8"/>
  <c r="O225" i="8"/>
  <c r="O224" i="8"/>
  <c r="O223" i="8"/>
  <c r="O222" i="8"/>
  <c r="O221" i="8"/>
  <c r="O220" i="8"/>
  <c r="O219" i="8"/>
  <c r="O218" i="8"/>
  <c r="O217" i="8"/>
  <c r="O216" i="8"/>
  <c r="O215" i="8"/>
  <c r="N215" i="8"/>
  <c r="M215" i="8"/>
  <c r="O214" i="8"/>
  <c r="O213" i="8"/>
  <c r="O212" i="8"/>
  <c r="O211" i="8"/>
  <c r="O210" i="8"/>
  <c r="O209" i="8"/>
  <c r="O208" i="8"/>
  <c r="O207" i="8"/>
  <c r="O206" i="8"/>
  <c r="O205" i="8"/>
  <c r="N205" i="8"/>
  <c r="M205" i="8"/>
  <c r="O204" i="8"/>
  <c r="O203" i="8"/>
  <c r="O202" i="8"/>
  <c r="O201" i="8"/>
  <c r="O200" i="8"/>
  <c r="O199" i="8"/>
  <c r="O198" i="8"/>
  <c r="O197" i="8"/>
  <c r="O196" i="8"/>
  <c r="O195" i="8"/>
  <c r="O194" i="8"/>
  <c r="O193" i="8"/>
  <c r="O192" i="8"/>
  <c r="O191" i="8"/>
  <c r="O190" i="8"/>
  <c r="O189" i="8"/>
  <c r="O188" i="8"/>
  <c r="O187" i="8"/>
  <c r="N187" i="8"/>
  <c r="M187" i="8"/>
  <c r="O186" i="8"/>
  <c r="O185" i="8"/>
  <c r="O184" i="8"/>
  <c r="O183" i="8"/>
  <c r="O182" i="8"/>
  <c r="N182" i="8"/>
  <c r="M182" i="8"/>
  <c r="O181" i="8"/>
  <c r="O180" i="8"/>
  <c r="O179" i="8"/>
  <c r="O178" i="8"/>
  <c r="O177" i="8"/>
  <c r="O176" i="8"/>
  <c r="O175" i="8"/>
  <c r="O174" i="8"/>
  <c r="O173" i="8"/>
  <c r="O172" i="8"/>
  <c r="O171" i="8"/>
  <c r="O170" i="8"/>
  <c r="O169" i="8"/>
  <c r="O168" i="8"/>
  <c r="O167" i="8"/>
  <c r="O166" i="8"/>
  <c r="O165" i="8"/>
  <c r="O164" i="8"/>
  <c r="O163" i="8"/>
  <c r="O162" i="8"/>
  <c r="O161" i="8"/>
  <c r="O160" i="8"/>
  <c r="O159" i="8"/>
  <c r="O158" i="8"/>
  <c r="O157" i="8"/>
  <c r="O156" i="8"/>
  <c r="O155" i="8"/>
  <c r="O154" i="8"/>
  <c r="O153" i="8"/>
  <c r="N153" i="8"/>
  <c r="M153" i="8"/>
  <c r="O152" i="8"/>
  <c r="O151" i="8"/>
  <c r="O150" i="8"/>
  <c r="O149" i="8"/>
  <c r="N149" i="8"/>
  <c r="M149" i="8"/>
  <c r="O148" i="8"/>
  <c r="O147" i="8"/>
  <c r="O146" i="8"/>
  <c r="O145" i="8"/>
  <c r="O144" i="8"/>
  <c r="O143" i="8"/>
  <c r="O142" i="8"/>
  <c r="N142" i="8"/>
  <c r="M142" i="8"/>
  <c r="O141" i="8"/>
  <c r="O140" i="8"/>
  <c r="O139" i="8"/>
  <c r="O138" i="8"/>
  <c r="O137" i="8"/>
  <c r="O136" i="8"/>
  <c r="O135" i="8"/>
  <c r="O134" i="8"/>
  <c r="O133" i="8"/>
  <c r="O132" i="8"/>
  <c r="O131" i="8"/>
  <c r="O130" i="8"/>
  <c r="O129" i="8"/>
  <c r="O128" i="8"/>
  <c r="O127" i="8"/>
  <c r="N127" i="8"/>
  <c r="M127" i="8"/>
  <c r="O126" i="8"/>
  <c r="O125" i="8"/>
  <c r="O124" i="8"/>
  <c r="N124" i="8"/>
  <c r="M124" i="8"/>
  <c r="O123" i="8"/>
  <c r="O122" i="8"/>
  <c r="N122" i="8"/>
  <c r="M122" i="8"/>
  <c r="O121" i="8"/>
  <c r="O120" i="8"/>
  <c r="N120" i="8"/>
  <c r="M120" i="8"/>
  <c r="O119" i="8"/>
  <c r="O118" i="8"/>
  <c r="O117" i="8"/>
  <c r="O116" i="8"/>
  <c r="O115" i="8"/>
  <c r="O114" i="8"/>
  <c r="O113" i="8"/>
  <c r="N113" i="8"/>
  <c r="M113" i="8"/>
  <c r="O112" i="8"/>
  <c r="O111" i="8"/>
  <c r="O110" i="8"/>
  <c r="O109" i="8"/>
  <c r="O108" i="8"/>
  <c r="O107" i="8"/>
  <c r="O106" i="8"/>
  <c r="O105" i="8"/>
  <c r="N105" i="8"/>
  <c r="M105" i="8"/>
  <c r="O104" i="8"/>
  <c r="O103" i="8"/>
  <c r="O102" i="8"/>
  <c r="O101" i="8"/>
  <c r="O100" i="8"/>
  <c r="O99" i="8"/>
  <c r="O98" i="8"/>
  <c r="O97" i="8"/>
  <c r="O96" i="8"/>
  <c r="O95" i="8"/>
  <c r="N95" i="8"/>
  <c r="M95" i="8"/>
  <c r="O94" i="8"/>
  <c r="O93" i="8"/>
  <c r="O92" i="8"/>
  <c r="O91" i="8"/>
  <c r="N91" i="8"/>
  <c r="M91" i="8"/>
  <c r="O90" i="8"/>
  <c r="O89" i="8"/>
  <c r="N89" i="8"/>
  <c r="M89" i="8"/>
  <c r="O88" i="8"/>
  <c r="O87" i="8"/>
  <c r="O86" i="8"/>
  <c r="O85" i="8"/>
  <c r="O84" i="8"/>
  <c r="O83" i="8"/>
  <c r="O82" i="8"/>
  <c r="O81" i="8"/>
  <c r="O80" i="8"/>
  <c r="O79" i="8"/>
  <c r="O78" i="8"/>
  <c r="O77" i="8"/>
  <c r="O76" i="8"/>
  <c r="O75" i="8"/>
  <c r="O74" i="8"/>
  <c r="O73" i="8"/>
  <c r="O72" i="8"/>
  <c r="O71" i="8"/>
  <c r="O70" i="8"/>
  <c r="O69" i="8"/>
  <c r="O68" i="8"/>
  <c r="N68" i="8"/>
  <c r="M68" i="8"/>
  <c r="O67" i="8"/>
  <c r="O66" i="8"/>
  <c r="N66" i="8"/>
  <c r="M66" i="8"/>
  <c r="O62" i="8"/>
  <c r="O61" i="8"/>
  <c r="O60" i="8"/>
  <c r="O59" i="8"/>
  <c r="O58" i="8"/>
  <c r="O57" i="8"/>
  <c r="O56" i="8"/>
  <c r="O55" i="8"/>
  <c r="O54" i="8"/>
  <c r="O53" i="8"/>
  <c r="O52" i="8"/>
  <c r="O51" i="8"/>
  <c r="O50" i="8"/>
  <c r="O49" i="8"/>
  <c r="O48" i="8"/>
  <c r="O47" i="8"/>
  <c r="O46" i="8"/>
  <c r="O45" i="8"/>
  <c r="O44" i="8"/>
  <c r="O43" i="8"/>
  <c r="O42" i="8"/>
  <c r="O41" i="8"/>
  <c r="O40" i="8"/>
  <c r="O39" i="8"/>
  <c r="O38" i="8"/>
  <c r="N38" i="8"/>
  <c r="M38" i="8"/>
  <c r="O37" i="8"/>
  <c r="O36" i="8"/>
  <c r="O35" i="8"/>
  <c r="O34" i="8"/>
  <c r="N34" i="8"/>
  <c r="M34" i="8"/>
  <c r="O33" i="8"/>
  <c r="O32" i="8"/>
  <c r="O31" i="8"/>
  <c r="O30" i="8"/>
  <c r="O29" i="8"/>
  <c r="O28" i="8"/>
  <c r="O27" i="8"/>
  <c r="O26" i="8"/>
  <c r="O25" i="8"/>
  <c r="O24" i="8"/>
  <c r="O23" i="8"/>
  <c r="O22" i="8"/>
  <c r="O21" i="8"/>
  <c r="O20" i="8"/>
  <c r="O19" i="8"/>
  <c r="O18" i="8"/>
  <c r="O17" i="8"/>
  <c r="O16" i="8"/>
  <c r="O15" i="8"/>
  <c r="O14" i="8"/>
  <c r="O13" i="8"/>
  <c r="O12" i="8"/>
  <c r="O11" i="8"/>
  <c r="O10" i="8"/>
  <c r="O9" i="8"/>
  <c r="O8" i="8"/>
  <c r="O7" i="8"/>
  <c r="O6" i="8"/>
  <c r="O5" i="8"/>
  <c r="J409" i="8"/>
  <c r="J408" i="8"/>
  <c r="J407" i="8"/>
  <c r="J406" i="8"/>
  <c r="J405" i="8"/>
  <c r="J404" i="8"/>
  <c r="J403" i="8"/>
  <c r="J402" i="8"/>
  <c r="J401" i="8"/>
  <c r="J400" i="8"/>
  <c r="J399" i="8"/>
  <c r="J398" i="8"/>
  <c r="J397" i="8"/>
  <c r="J392" i="8"/>
  <c r="J391" i="8"/>
  <c r="J390" i="8"/>
  <c r="J389" i="8"/>
  <c r="J384" i="8"/>
  <c r="J383" i="8"/>
  <c r="J382" i="8"/>
  <c r="J381" i="8"/>
  <c r="J380" i="8"/>
  <c r="J379" i="8"/>
  <c r="J378" i="8"/>
  <c r="J377" i="8"/>
  <c r="J376" i="8"/>
  <c r="J375" i="8"/>
  <c r="J374" i="8"/>
  <c r="J373" i="8"/>
  <c r="J372" i="8"/>
  <c r="J371" i="8"/>
  <c r="J370" i="8"/>
  <c r="J369" i="8"/>
  <c r="J368" i="8"/>
  <c r="J367" i="8"/>
  <c r="J366" i="8"/>
  <c r="J365" i="8"/>
  <c r="J364" i="8"/>
  <c r="J363" i="8"/>
  <c r="J362" i="8"/>
  <c r="J361" i="8"/>
  <c r="J360" i="8"/>
  <c r="J359" i="8"/>
  <c r="J358" i="8"/>
  <c r="J357" i="8"/>
  <c r="J356" i="8"/>
  <c r="J355" i="8"/>
  <c r="J354" i="8"/>
  <c r="J353" i="8"/>
  <c r="J352" i="8"/>
  <c r="J351" i="8"/>
  <c r="J350" i="8"/>
  <c r="J349" i="8"/>
  <c r="J348" i="8"/>
  <c r="J347" i="8"/>
  <c r="J346" i="8"/>
  <c r="J345" i="8"/>
  <c r="J344" i="8"/>
  <c r="J343" i="8"/>
  <c r="J342" i="8"/>
  <c r="J341" i="8"/>
  <c r="J340" i="8"/>
  <c r="J339" i="8"/>
  <c r="J338" i="8"/>
  <c r="J337" i="8"/>
  <c r="J333" i="8"/>
  <c r="J332" i="8"/>
  <c r="J331" i="8"/>
  <c r="J330" i="8"/>
  <c r="J329" i="8"/>
  <c r="J328" i="8"/>
  <c r="J327" i="8"/>
  <c r="J326" i="8"/>
  <c r="J325" i="8"/>
  <c r="J324" i="8"/>
  <c r="J323" i="8"/>
  <c r="J322" i="8"/>
  <c r="J321" i="8"/>
  <c r="J320" i="8"/>
  <c r="J319" i="8"/>
  <c r="J318" i="8"/>
  <c r="J317" i="8"/>
  <c r="J316" i="8"/>
  <c r="J315" i="8"/>
  <c r="J314" i="8"/>
  <c r="J313" i="8"/>
  <c r="J312" i="8"/>
  <c r="J311" i="8"/>
  <c r="J310" i="8"/>
  <c r="J309" i="8"/>
  <c r="J308" i="8"/>
  <c r="J307" i="8"/>
  <c r="J306" i="8"/>
  <c r="J305" i="8"/>
  <c r="J304" i="8"/>
  <c r="J303" i="8"/>
  <c r="J302" i="8"/>
  <c r="J301" i="8"/>
  <c r="J300" i="8"/>
  <c r="J299" i="8"/>
  <c r="J298" i="8"/>
  <c r="J297" i="8"/>
  <c r="J296" i="8"/>
  <c r="J295" i="8"/>
  <c r="J294" i="8"/>
  <c r="J293" i="8"/>
  <c r="J292" i="8"/>
  <c r="J291" i="8"/>
  <c r="J290" i="8"/>
  <c r="J289" i="8"/>
  <c r="J288" i="8"/>
  <c r="J287" i="8"/>
  <c r="J286" i="8"/>
  <c r="J285" i="8"/>
  <c r="J284" i="8"/>
  <c r="J283" i="8"/>
  <c r="J282" i="8"/>
  <c r="J281" i="8"/>
  <c r="J280" i="8"/>
  <c r="J279" i="8"/>
  <c r="J278" i="8"/>
  <c r="J277" i="8"/>
  <c r="J276" i="8"/>
  <c r="J275" i="8"/>
  <c r="J274" i="8"/>
  <c r="J273" i="8"/>
  <c r="J272" i="8"/>
  <c r="J271" i="8"/>
  <c r="J270" i="8"/>
  <c r="J269" i="8"/>
  <c r="J268" i="8"/>
  <c r="J267" i="8"/>
  <c r="J266" i="8"/>
  <c r="J265" i="8"/>
  <c r="J264" i="8"/>
  <c r="J263" i="8"/>
  <c r="J262" i="8"/>
  <c r="J261" i="8"/>
  <c r="J260" i="8"/>
  <c r="J259" i="8"/>
  <c r="J258" i="8"/>
  <c r="J257" i="8"/>
  <c r="J256" i="8"/>
  <c r="J255" i="8"/>
  <c r="J254" i="8"/>
  <c r="J253" i="8"/>
  <c r="J252" i="8"/>
  <c r="J251" i="8"/>
  <c r="J250" i="8"/>
  <c r="J249" i="8"/>
  <c r="J248" i="8"/>
  <c r="J247" i="8"/>
  <c r="J246" i="8"/>
  <c r="J245" i="8"/>
  <c r="J244" i="8"/>
  <c r="J243" i="8"/>
  <c r="J242" i="8"/>
  <c r="J241" i="8"/>
  <c r="J240" i="8"/>
  <c r="J239" i="8"/>
  <c r="J238" i="8"/>
  <c r="J237" i="8"/>
  <c r="J236" i="8"/>
  <c r="J235" i="8"/>
  <c r="J234" i="8"/>
  <c r="J233" i="8"/>
  <c r="J232" i="8"/>
  <c r="J231" i="8"/>
  <c r="J230" i="8"/>
  <c r="J229" i="8"/>
  <c r="J228" i="8"/>
  <c r="J227" i="8"/>
  <c r="J226" i="8"/>
  <c r="J225" i="8"/>
  <c r="J224" i="8"/>
  <c r="J223" i="8"/>
  <c r="J222" i="8"/>
  <c r="J221" i="8"/>
  <c r="J220" i="8"/>
  <c r="J219" i="8"/>
  <c r="J218" i="8"/>
  <c r="J217" i="8"/>
  <c r="J216" i="8"/>
  <c r="J215" i="8"/>
  <c r="J214" i="8"/>
  <c r="J213" i="8"/>
  <c r="J212" i="8"/>
  <c r="J211" i="8"/>
  <c r="J210" i="8"/>
  <c r="J209" i="8"/>
  <c r="J208" i="8"/>
  <c r="J207" i="8"/>
  <c r="J206" i="8"/>
  <c r="J205" i="8"/>
  <c r="J204" i="8"/>
  <c r="J203" i="8"/>
  <c r="J202" i="8"/>
  <c r="J201" i="8"/>
  <c r="J200" i="8"/>
  <c r="J199" i="8"/>
  <c r="J198" i="8"/>
  <c r="J197" i="8"/>
  <c r="J196" i="8"/>
  <c r="J195" i="8"/>
  <c r="J194" i="8"/>
  <c r="J193" i="8"/>
  <c r="J192" i="8"/>
  <c r="J191" i="8"/>
  <c r="J190" i="8"/>
  <c r="J189" i="8"/>
  <c r="J188" i="8"/>
  <c r="J187" i="8"/>
  <c r="J186" i="8"/>
  <c r="J185" i="8"/>
  <c r="J184" i="8"/>
  <c r="J183" i="8"/>
  <c r="J182" i="8"/>
  <c r="J181" i="8"/>
  <c r="J180" i="8"/>
  <c r="J179" i="8"/>
  <c r="J178" i="8"/>
  <c r="J177" i="8"/>
  <c r="J176" i="8"/>
  <c r="J175" i="8"/>
  <c r="J174" i="8"/>
  <c r="J173" i="8"/>
  <c r="J172" i="8"/>
  <c r="J171" i="8"/>
  <c r="J170" i="8"/>
  <c r="J169" i="8"/>
  <c r="J168" i="8"/>
  <c r="J167" i="8"/>
  <c r="J166" i="8"/>
  <c r="J165" i="8"/>
  <c r="J164" i="8"/>
  <c r="J163" i="8"/>
  <c r="J162" i="8"/>
  <c r="J161" i="8"/>
  <c r="J160" i="8"/>
  <c r="J159" i="8"/>
  <c r="J158" i="8"/>
  <c r="J157" i="8"/>
  <c r="J156" i="8"/>
  <c r="J155" i="8"/>
  <c r="J154" i="8"/>
  <c r="J153" i="8"/>
  <c r="J152" i="8"/>
  <c r="J151" i="8"/>
  <c r="J150" i="8"/>
  <c r="J149" i="8"/>
  <c r="J148" i="8"/>
  <c r="J147" i="8"/>
  <c r="J146" i="8"/>
  <c r="J145" i="8"/>
  <c r="J144" i="8"/>
  <c r="J143" i="8"/>
  <c r="J142" i="8"/>
  <c r="J141" i="8"/>
  <c r="J140" i="8"/>
  <c r="J139" i="8"/>
  <c r="J138" i="8"/>
  <c r="J137" i="8"/>
  <c r="J136" i="8"/>
  <c r="J135" i="8"/>
  <c r="J134" i="8"/>
  <c r="J133" i="8"/>
  <c r="J132" i="8"/>
  <c r="J131" i="8"/>
  <c r="J130" i="8"/>
  <c r="J129" i="8"/>
  <c r="J128" i="8"/>
  <c r="J127" i="8"/>
  <c r="J126" i="8"/>
  <c r="J125" i="8"/>
  <c r="J124" i="8"/>
  <c r="J123" i="8"/>
  <c r="J122" i="8"/>
  <c r="J121" i="8"/>
  <c r="J120" i="8"/>
  <c r="J119" i="8"/>
  <c r="K119" i="8"/>
  <c r="L119" i="8"/>
  <c r="N119" i="8"/>
  <c r="J118" i="8"/>
  <c r="K118" i="8"/>
  <c r="L118" i="8"/>
  <c r="J117" i="8"/>
  <c r="K117" i="8"/>
  <c r="L117" i="8"/>
  <c r="J116" i="8"/>
  <c r="K116" i="8"/>
  <c r="L116" i="8"/>
  <c r="J115" i="8"/>
  <c r="K115" i="8"/>
  <c r="L115" i="8"/>
  <c r="J114" i="8"/>
  <c r="K114" i="8"/>
  <c r="L114" i="8"/>
  <c r="J113" i="8"/>
  <c r="K113" i="8"/>
  <c r="L113" i="8"/>
  <c r="M114" i="8"/>
  <c r="J112" i="8"/>
  <c r="J111" i="8"/>
  <c r="J110" i="8"/>
  <c r="J109" i="8"/>
  <c r="J108" i="8"/>
  <c r="J107" i="8"/>
  <c r="J106" i="8"/>
  <c r="J105" i="8"/>
  <c r="J104" i="8"/>
  <c r="J103" i="8"/>
  <c r="J102" i="8"/>
  <c r="J101" i="8"/>
  <c r="J100" i="8"/>
  <c r="J99" i="8"/>
  <c r="J98" i="8"/>
  <c r="J97" i="8"/>
  <c r="J96" i="8"/>
  <c r="J95" i="8"/>
  <c r="J94" i="8"/>
  <c r="J93" i="8"/>
  <c r="J92" i="8"/>
  <c r="J91" i="8"/>
  <c r="J90" i="8"/>
  <c r="J89" i="8"/>
  <c r="J88" i="8"/>
  <c r="J87" i="8"/>
  <c r="J86" i="8"/>
  <c r="J85" i="8"/>
  <c r="J84" i="8"/>
  <c r="J83" i="8"/>
  <c r="J82" i="8"/>
  <c r="J81" i="8"/>
  <c r="J80" i="8"/>
  <c r="J79" i="8"/>
  <c r="J78" i="8"/>
  <c r="J77" i="8"/>
  <c r="J76" i="8"/>
  <c r="J75" i="8"/>
  <c r="J74" i="8"/>
  <c r="J73" i="8"/>
  <c r="J72" i="8"/>
  <c r="J71" i="8"/>
  <c r="J70" i="8"/>
  <c r="J69" i="8"/>
  <c r="J68" i="8"/>
  <c r="J67" i="8"/>
  <c r="J66" i="8"/>
  <c r="J62" i="8"/>
  <c r="J61" i="8"/>
  <c r="J60" i="8"/>
  <c r="J59" i="8"/>
  <c r="J58" i="8"/>
  <c r="J57" i="8"/>
  <c r="J56" i="8"/>
  <c r="J55" i="8"/>
  <c r="J54" i="8"/>
  <c r="J53" i="8"/>
  <c r="J52" i="8"/>
  <c r="J51" i="8"/>
  <c r="J50" i="8"/>
  <c r="J49" i="8"/>
  <c r="J48" i="8"/>
  <c r="J47" i="8"/>
  <c r="J46" i="8"/>
  <c r="J45" i="8"/>
  <c r="J44" i="8"/>
  <c r="J43" i="8"/>
  <c r="J42" i="8"/>
  <c r="J41" i="8"/>
  <c r="J40" i="8"/>
  <c r="J39" i="8"/>
  <c r="J38" i="8"/>
  <c r="J37" i="8"/>
  <c r="J36" i="8"/>
  <c r="J35" i="8"/>
  <c r="J34" i="8"/>
  <c r="J33" i="8"/>
  <c r="J32" i="8"/>
  <c r="J31" i="8"/>
  <c r="J30" i="8"/>
  <c r="J29" i="8"/>
  <c r="J28" i="8"/>
  <c r="J27" i="8"/>
  <c r="J26" i="8"/>
  <c r="J25" i="8"/>
  <c r="J24" i="8"/>
  <c r="J23" i="8"/>
  <c r="J22" i="8"/>
  <c r="J21" i="8"/>
  <c r="J20" i="8"/>
  <c r="J19" i="8"/>
  <c r="J18" i="8"/>
  <c r="J17" i="8"/>
  <c r="J16" i="8"/>
  <c r="J15" i="8"/>
  <c r="J14" i="8"/>
  <c r="J13" i="8"/>
  <c r="J12" i="8"/>
  <c r="J11" i="8"/>
  <c r="J10" i="8"/>
  <c r="J9" i="8"/>
  <c r="J8" i="8"/>
  <c r="J7" i="8"/>
  <c r="J6" i="8"/>
  <c r="J5" i="8"/>
  <c r="O4" i="8"/>
  <c r="N3" i="8"/>
  <c r="O3" i="8"/>
  <c r="J4" i="8"/>
  <c r="J3" i="8"/>
  <c r="B397" i="8"/>
  <c r="B398" i="8"/>
  <c r="B399" i="8"/>
  <c r="B400" i="8"/>
  <c r="B401" i="8"/>
  <c r="B402" i="8"/>
  <c r="B403" i="8"/>
  <c r="B404" i="8"/>
  <c r="B405" i="8"/>
  <c r="B406" i="8"/>
  <c r="B407" i="8"/>
  <c r="B408" i="8"/>
  <c r="B409" i="8"/>
  <c r="C409" i="8"/>
  <c r="B393" i="8"/>
  <c r="B394" i="8"/>
  <c r="B395" i="8"/>
  <c r="B396" i="8"/>
  <c r="B389" i="8"/>
  <c r="B390" i="8"/>
  <c r="B391" i="8"/>
  <c r="B392" i="8"/>
  <c r="C392" i="8"/>
  <c r="B385" i="8"/>
  <c r="B386" i="8"/>
  <c r="B387" i="8"/>
  <c r="B388" i="8"/>
  <c r="B357" i="8"/>
  <c r="B358" i="8"/>
  <c r="B359" i="8"/>
  <c r="B360" i="8"/>
  <c r="B361" i="8"/>
  <c r="B362" i="8"/>
  <c r="B363" i="8"/>
  <c r="B364" i="8"/>
  <c r="B365" i="8"/>
  <c r="B366" i="8"/>
  <c r="B367" i="8"/>
  <c r="B368" i="8"/>
  <c r="B369" i="8"/>
  <c r="B370" i="8"/>
  <c r="B371" i="8"/>
  <c r="B372" i="8"/>
  <c r="B373" i="8"/>
  <c r="B374" i="8"/>
  <c r="B375" i="8"/>
  <c r="B376" i="8"/>
  <c r="B377" i="8"/>
  <c r="B378" i="8"/>
  <c r="B379" i="8"/>
  <c r="B380" i="8"/>
  <c r="B381" i="8"/>
  <c r="B382" i="8"/>
  <c r="B383" i="8"/>
  <c r="B384" i="8"/>
  <c r="C384" i="8"/>
  <c r="K384" i="8"/>
  <c r="L384" i="8"/>
  <c r="N384" i="8"/>
  <c r="B337" i="8"/>
  <c r="B338" i="8"/>
  <c r="B339" i="8"/>
  <c r="B340" i="8"/>
  <c r="B341" i="8"/>
  <c r="B342" i="8"/>
  <c r="B343" i="8"/>
  <c r="B344" i="8"/>
  <c r="B345" i="8"/>
  <c r="B346" i="8"/>
  <c r="B347" i="8"/>
  <c r="B348" i="8"/>
  <c r="B349" i="8"/>
  <c r="B350" i="8"/>
  <c r="B351" i="8"/>
  <c r="B352" i="8"/>
  <c r="B353" i="8"/>
  <c r="B354" i="8"/>
  <c r="B355" i="8"/>
  <c r="B356" i="8"/>
  <c r="C356" i="8"/>
  <c r="B334" i="8"/>
  <c r="B335" i="8"/>
  <c r="B336" i="8"/>
  <c r="B306" i="8"/>
  <c r="C306" i="8"/>
  <c r="B270" i="8"/>
  <c r="C270" i="8"/>
  <c r="B256" i="8"/>
  <c r="C256" i="8"/>
  <c r="B205" i="8"/>
  <c r="B206" i="8"/>
  <c r="B207" i="8"/>
  <c r="B208" i="8"/>
  <c r="B209" i="8"/>
  <c r="B210" i="8"/>
  <c r="B211" i="8"/>
  <c r="B212" i="8"/>
  <c r="B213" i="8"/>
  <c r="B214" i="8"/>
  <c r="B215" i="8"/>
  <c r="B216" i="8"/>
  <c r="B217" i="8"/>
  <c r="B218" i="8"/>
  <c r="B219" i="8"/>
  <c r="B220" i="8"/>
  <c r="B221" i="8"/>
  <c r="B222" i="8"/>
  <c r="B223" i="8"/>
  <c r="B224" i="8"/>
  <c r="B225" i="8"/>
  <c r="B226" i="8"/>
  <c r="B227" i="8"/>
  <c r="B228" i="8"/>
  <c r="B229" i="8"/>
  <c r="B230" i="8"/>
  <c r="B231" i="8"/>
  <c r="B232" i="8"/>
  <c r="B233" i="8"/>
  <c r="B234" i="8"/>
  <c r="B235" i="8"/>
  <c r="B236" i="8"/>
  <c r="B237" i="8"/>
  <c r="B238" i="8"/>
  <c r="B239" i="8"/>
  <c r="B240" i="8"/>
  <c r="B241" i="8"/>
  <c r="B242" i="8"/>
  <c r="B243" i="8"/>
  <c r="B244" i="8"/>
  <c r="B245" i="8"/>
  <c r="B246" i="8"/>
  <c r="B247" i="8"/>
  <c r="B248" i="8"/>
  <c r="B249" i="8"/>
  <c r="B250" i="8"/>
  <c r="B251" i="8"/>
  <c r="B252" i="8"/>
  <c r="B253" i="8"/>
  <c r="B254" i="8"/>
  <c r="B255" i="8"/>
  <c r="C255" i="8"/>
  <c r="K255" i="8"/>
  <c r="L255" i="8"/>
  <c r="N255" i="8"/>
  <c r="B182" i="8"/>
  <c r="B183" i="8"/>
  <c r="B184" i="8"/>
  <c r="B185" i="8"/>
  <c r="B186" i="8"/>
  <c r="B187" i="8"/>
  <c r="B188" i="8"/>
  <c r="B189" i="8"/>
  <c r="B190" i="8"/>
  <c r="B191" i="8"/>
  <c r="B192" i="8"/>
  <c r="B193" i="8"/>
  <c r="B194" i="8"/>
  <c r="B195" i="8"/>
  <c r="B196" i="8"/>
  <c r="B197" i="8"/>
  <c r="B198" i="8"/>
  <c r="B199" i="8"/>
  <c r="B200" i="8"/>
  <c r="B201" i="8"/>
  <c r="B202" i="8"/>
  <c r="B203" i="8"/>
  <c r="B204" i="8"/>
  <c r="C204" i="8"/>
  <c r="K204" i="8"/>
  <c r="L204" i="8"/>
  <c r="N204" i="8"/>
  <c r="B149" i="8"/>
  <c r="B150" i="8"/>
  <c r="B151" i="8"/>
  <c r="B152" i="8"/>
  <c r="B153" i="8"/>
  <c r="B154" i="8"/>
  <c r="B155" i="8"/>
  <c r="B156" i="8"/>
  <c r="B157" i="8"/>
  <c r="B158" i="8"/>
  <c r="B159" i="8"/>
  <c r="B160" i="8"/>
  <c r="B161" i="8"/>
  <c r="B162" i="8"/>
  <c r="B163" i="8"/>
  <c r="B164" i="8"/>
  <c r="B165" i="8"/>
  <c r="B166" i="8"/>
  <c r="B167" i="8"/>
  <c r="B168" i="8"/>
  <c r="B169" i="8"/>
  <c r="B170" i="8"/>
  <c r="B171" i="8"/>
  <c r="B172" i="8"/>
  <c r="B173" i="8"/>
  <c r="B174" i="8"/>
  <c r="B175" i="8"/>
  <c r="B176" i="8"/>
  <c r="B177" i="8"/>
  <c r="B178" i="8"/>
  <c r="B179" i="8"/>
  <c r="B180" i="8"/>
  <c r="B181" i="8"/>
  <c r="C181" i="8"/>
  <c r="B142" i="8"/>
  <c r="C142" i="8"/>
  <c r="B120" i="8"/>
  <c r="C120" i="8"/>
  <c r="B113" i="8"/>
  <c r="B114" i="8"/>
  <c r="B115" i="8"/>
  <c r="B95" i="8"/>
  <c r="B96" i="8"/>
  <c r="B91" i="8"/>
  <c r="B92" i="8"/>
  <c r="B66" i="8"/>
  <c r="B67" i="8"/>
  <c r="B68" i="8"/>
  <c r="B69" i="8"/>
  <c r="B70" i="8"/>
  <c r="B71" i="8"/>
  <c r="B72" i="8"/>
  <c r="B73" i="8"/>
  <c r="B74" i="8"/>
  <c r="B75" i="8"/>
  <c r="B76" i="8"/>
  <c r="B77" i="8"/>
  <c r="B78" i="8"/>
  <c r="B79" i="8"/>
  <c r="B80" i="8"/>
  <c r="B81" i="8"/>
  <c r="B82" i="8"/>
  <c r="B83" i="8"/>
  <c r="B84" i="8"/>
  <c r="B85" i="8"/>
  <c r="B86" i="8"/>
  <c r="B87" i="8"/>
  <c r="B88" i="8"/>
  <c r="B89" i="8"/>
  <c r="B90" i="8"/>
  <c r="C90" i="8"/>
  <c r="B63" i="8"/>
  <c r="B64" i="8"/>
  <c r="B65" i="8"/>
  <c r="B38" i="8"/>
  <c r="B39" i="8"/>
  <c r="B40" i="8"/>
  <c r="B41" i="8"/>
  <c r="B42" i="8"/>
  <c r="B43" i="8"/>
  <c r="B44" i="8"/>
  <c r="B45" i="8"/>
  <c r="B46" i="8"/>
  <c r="B47" i="8"/>
  <c r="B48" i="8"/>
  <c r="B49" i="8"/>
  <c r="B50" i="8"/>
  <c r="B51" i="8"/>
  <c r="B52" i="8"/>
  <c r="B53" i="8"/>
  <c r="B54" i="8"/>
  <c r="B55" i="8"/>
  <c r="B56" i="8"/>
  <c r="B57" i="8"/>
  <c r="B58" i="8"/>
  <c r="B59" i="8"/>
  <c r="B60" i="8"/>
  <c r="B61" i="8"/>
  <c r="B62" i="8"/>
  <c r="C62" i="8"/>
  <c r="B3" i="8"/>
  <c r="C3" i="8"/>
  <c r="O396" i="8"/>
  <c r="O395" i="8"/>
  <c r="O394" i="8"/>
  <c r="O393" i="8"/>
  <c r="O388" i="8"/>
  <c r="O387" i="8"/>
  <c r="O386" i="8"/>
  <c r="O385" i="8"/>
  <c r="O336" i="8"/>
  <c r="O335" i="8"/>
  <c r="O334" i="8"/>
  <c r="O65" i="8"/>
  <c r="O64" i="8"/>
  <c r="O63" i="8"/>
  <c r="B307" i="8"/>
  <c r="B308" i="8"/>
  <c r="B309" i="8"/>
  <c r="B310" i="8"/>
  <c r="B311" i="8"/>
  <c r="B312" i="8"/>
  <c r="B313" i="8"/>
  <c r="B314" i="8"/>
  <c r="B315" i="8"/>
  <c r="B316" i="8"/>
  <c r="B317" i="8"/>
  <c r="B318" i="8"/>
  <c r="B319" i="8"/>
  <c r="B320" i="8"/>
  <c r="B321" i="8"/>
  <c r="B322" i="8"/>
  <c r="B323" i="8"/>
  <c r="B324" i="8"/>
  <c r="B325" i="8"/>
  <c r="B326" i="8"/>
  <c r="B327" i="8"/>
  <c r="B328" i="8"/>
  <c r="B329" i="8"/>
  <c r="B330" i="8"/>
  <c r="B331" i="8"/>
  <c r="B332" i="8"/>
  <c r="B333" i="8"/>
  <c r="C333" i="8"/>
  <c r="B4" i="8"/>
  <c r="B5" i="8"/>
  <c r="B6" i="8"/>
  <c r="B7" i="8"/>
  <c r="B8" i="8"/>
  <c r="B9" i="8"/>
  <c r="B10" i="8"/>
  <c r="B11" i="8"/>
  <c r="B12" i="8"/>
  <c r="B13" i="8"/>
  <c r="B14" i="8"/>
  <c r="B15" i="8"/>
  <c r="B16" i="8"/>
  <c r="B17" i="8"/>
  <c r="B18" i="8"/>
  <c r="B19" i="8"/>
  <c r="B20" i="8"/>
  <c r="B21" i="8"/>
  <c r="B22" i="8"/>
  <c r="B23" i="8"/>
  <c r="B24" i="8"/>
  <c r="B25" i="8"/>
  <c r="B26" i="8"/>
  <c r="B27" i="8"/>
  <c r="B28" i="8"/>
  <c r="B29" i="8"/>
  <c r="B30" i="8"/>
  <c r="B31" i="8"/>
  <c r="B32" i="8"/>
  <c r="B33" i="8"/>
  <c r="B34" i="8"/>
  <c r="B35" i="8"/>
  <c r="B36" i="8"/>
  <c r="B37" i="8"/>
  <c r="C37" i="8"/>
  <c r="C38" i="8"/>
  <c r="C42" i="8"/>
  <c r="C46" i="8"/>
  <c r="K46" i="8"/>
  <c r="L46" i="8"/>
  <c r="C50" i="8"/>
  <c r="C54" i="8"/>
  <c r="K54" i="8"/>
  <c r="L54" i="8"/>
  <c r="C58" i="8"/>
  <c r="K3" i="8"/>
  <c r="L3" i="8"/>
  <c r="M4" i="8"/>
  <c r="K38" i="8"/>
  <c r="L38" i="8"/>
  <c r="M39" i="8"/>
  <c r="K42" i="8"/>
  <c r="L42" i="8"/>
  <c r="K50" i="8"/>
  <c r="L50" i="8"/>
  <c r="K58" i="8"/>
  <c r="L58" i="8"/>
  <c r="K62" i="8"/>
  <c r="L62" i="8"/>
  <c r="N62" i="8"/>
  <c r="M117" i="8"/>
  <c r="N116" i="8"/>
  <c r="M119" i="8"/>
  <c r="N118" i="8"/>
  <c r="C40" i="8"/>
  <c r="K40" i="8"/>
  <c r="L40" i="8"/>
  <c r="C44" i="8"/>
  <c r="K44" i="8"/>
  <c r="L44" i="8"/>
  <c r="C48" i="8"/>
  <c r="K48" i="8"/>
  <c r="L48" i="8"/>
  <c r="C52" i="8"/>
  <c r="K52" i="8"/>
  <c r="L52" i="8"/>
  <c r="C56" i="8"/>
  <c r="K56" i="8"/>
  <c r="L56" i="8"/>
  <c r="C60" i="8"/>
  <c r="K60" i="8"/>
  <c r="L60" i="8"/>
  <c r="C67" i="8"/>
  <c r="K67" i="8"/>
  <c r="L67" i="8"/>
  <c r="N67" i="8"/>
  <c r="M115" i="8"/>
  <c r="N114" i="8"/>
  <c r="M116" i="8"/>
  <c r="N115" i="8"/>
  <c r="M118" i="8"/>
  <c r="N117" i="8"/>
  <c r="K142" i="8"/>
  <c r="L142" i="8"/>
  <c r="M143" i="8"/>
  <c r="K37" i="8"/>
  <c r="L37" i="8"/>
  <c r="N37" i="8"/>
  <c r="K90" i="8"/>
  <c r="L90" i="8"/>
  <c r="N90" i="8"/>
  <c r="K181" i="8"/>
  <c r="L181" i="8"/>
  <c r="N181" i="8"/>
  <c r="K333" i="8"/>
  <c r="L333" i="8"/>
  <c r="N333" i="8"/>
  <c r="K392" i="8"/>
  <c r="L392" i="8"/>
  <c r="N392" i="8"/>
  <c r="K120" i="8"/>
  <c r="L120" i="8"/>
  <c r="M121" i="8"/>
  <c r="K356" i="8"/>
  <c r="L356" i="8"/>
  <c r="N356" i="8"/>
  <c r="K256" i="8"/>
  <c r="L256" i="8"/>
  <c r="M257" i="8"/>
  <c r="K270" i="8"/>
  <c r="L270" i="8"/>
  <c r="M271" i="8"/>
  <c r="K306" i="8"/>
  <c r="L306" i="8"/>
  <c r="M307" i="8"/>
  <c r="K409" i="8"/>
  <c r="L409" i="8"/>
  <c r="N409" i="8"/>
  <c r="B257" i="8"/>
  <c r="B258" i="8"/>
  <c r="B259" i="8"/>
  <c r="B260" i="8"/>
  <c r="B261" i="8"/>
  <c r="B262" i="8"/>
  <c r="B263" i="8"/>
  <c r="B264" i="8"/>
  <c r="B265" i="8"/>
  <c r="B266" i="8"/>
  <c r="B267" i="8"/>
  <c r="B268" i="8"/>
  <c r="B269" i="8"/>
  <c r="C269" i="8"/>
  <c r="K269" i="8"/>
  <c r="L269" i="8"/>
  <c r="N269" i="8"/>
  <c r="B271" i="8"/>
  <c r="B272" i="8"/>
  <c r="B273" i="8"/>
  <c r="B274" i="8"/>
  <c r="B275" i="8"/>
  <c r="B276" i="8"/>
  <c r="B277" i="8"/>
  <c r="B278" i="8"/>
  <c r="B279" i="8"/>
  <c r="B280" i="8"/>
  <c r="B281" i="8"/>
  <c r="B282" i="8"/>
  <c r="B283" i="8"/>
  <c r="B284" i="8"/>
  <c r="B285" i="8"/>
  <c r="B286" i="8"/>
  <c r="B287" i="8"/>
  <c r="B288" i="8"/>
  <c r="B289" i="8"/>
  <c r="B290" i="8"/>
  <c r="B291" i="8"/>
  <c r="B292" i="8"/>
  <c r="B293" i="8"/>
  <c r="B294" i="8"/>
  <c r="B295" i="8"/>
  <c r="B296" i="8"/>
  <c r="B297" i="8"/>
  <c r="B298" i="8"/>
  <c r="B299" i="8"/>
  <c r="B300" i="8"/>
  <c r="B301" i="8"/>
  <c r="B302" i="8"/>
  <c r="B303" i="8"/>
  <c r="B304" i="8"/>
  <c r="B305" i="8"/>
  <c r="C305" i="8"/>
  <c r="K305" i="8"/>
  <c r="L305" i="8"/>
  <c r="N305" i="8"/>
  <c r="C71" i="8"/>
  <c r="K71" i="8"/>
  <c r="L71" i="8"/>
  <c r="C75" i="8"/>
  <c r="K75" i="8"/>
  <c r="L75" i="8"/>
  <c r="C79" i="8"/>
  <c r="K79" i="8"/>
  <c r="L79" i="8"/>
  <c r="C83" i="8"/>
  <c r="K83" i="8"/>
  <c r="L83" i="8"/>
  <c r="C87" i="8"/>
  <c r="K87" i="8"/>
  <c r="L87" i="8"/>
  <c r="C69" i="8"/>
  <c r="K69" i="8"/>
  <c r="L69" i="8"/>
  <c r="C73" i="8"/>
  <c r="K73" i="8"/>
  <c r="L73" i="8"/>
  <c r="C77" i="8"/>
  <c r="K77" i="8"/>
  <c r="L77" i="8"/>
  <c r="C81" i="8"/>
  <c r="K81" i="8"/>
  <c r="L81" i="8"/>
  <c r="C85" i="8"/>
  <c r="K85" i="8"/>
  <c r="L85" i="8"/>
  <c r="C89" i="8"/>
  <c r="K89" i="8"/>
  <c r="L89" i="8"/>
  <c r="M90" i="8"/>
  <c r="C185" i="8"/>
  <c r="K185" i="8"/>
  <c r="L185" i="8"/>
  <c r="C189" i="8"/>
  <c r="K189" i="8"/>
  <c r="L189" i="8"/>
  <c r="C193" i="8"/>
  <c r="K193" i="8"/>
  <c r="L193" i="8"/>
  <c r="C197" i="8"/>
  <c r="K197" i="8"/>
  <c r="L197" i="8"/>
  <c r="C201" i="8"/>
  <c r="K201" i="8"/>
  <c r="L201" i="8"/>
  <c r="C338" i="8"/>
  <c r="K338" i="8"/>
  <c r="L338" i="8"/>
  <c r="C342" i="8"/>
  <c r="K342" i="8"/>
  <c r="L342" i="8"/>
  <c r="C346" i="8"/>
  <c r="K346" i="8"/>
  <c r="L346" i="8"/>
  <c r="C350" i="8"/>
  <c r="K350" i="8"/>
  <c r="L350" i="8"/>
  <c r="C354" i="8"/>
  <c r="K354" i="8"/>
  <c r="L354" i="8"/>
  <c r="N354" i="8"/>
  <c r="B116" i="8"/>
  <c r="C183" i="8"/>
  <c r="K183" i="8"/>
  <c r="L183" i="8"/>
  <c r="C187" i="8"/>
  <c r="K187" i="8"/>
  <c r="L187" i="8"/>
  <c r="M188" i="8"/>
  <c r="C191" i="8"/>
  <c r="K191" i="8"/>
  <c r="L191" i="8"/>
  <c r="C195" i="8"/>
  <c r="K195" i="8"/>
  <c r="L195" i="8"/>
  <c r="C199" i="8"/>
  <c r="K199" i="8"/>
  <c r="L199" i="8"/>
  <c r="C203" i="8"/>
  <c r="K203" i="8"/>
  <c r="L203" i="8"/>
  <c r="C340" i="8"/>
  <c r="K340" i="8"/>
  <c r="L340" i="8"/>
  <c r="C344" i="8"/>
  <c r="K344" i="8"/>
  <c r="L344" i="8"/>
  <c r="C348" i="8"/>
  <c r="K348" i="8"/>
  <c r="L348" i="8"/>
  <c r="C352" i="8"/>
  <c r="K352" i="8"/>
  <c r="L352" i="8"/>
  <c r="B93" i="8"/>
  <c r="C92" i="8"/>
  <c r="K92" i="8"/>
  <c r="L92" i="8"/>
  <c r="B97" i="8"/>
  <c r="C96" i="8"/>
  <c r="K96" i="8"/>
  <c r="L96" i="8"/>
  <c r="C6" i="8"/>
  <c r="K6" i="8"/>
  <c r="L6" i="8"/>
  <c r="C8" i="8"/>
  <c r="K8" i="8"/>
  <c r="L8" i="8"/>
  <c r="C10" i="8"/>
  <c r="K10" i="8"/>
  <c r="L10" i="8"/>
  <c r="C12" i="8"/>
  <c r="K12" i="8"/>
  <c r="L12" i="8"/>
  <c r="C14" i="8"/>
  <c r="K14" i="8"/>
  <c r="L14" i="8"/>
  <c r="C16" i="8"/>
  <c r="K16" i="8"/>
  <c r="L16" i="8"/>
  <c r="C18" i="8"/>
  <c r="K18" i="8"/>
  <c r="L18" i="8"/>
  <c r="C20" i="8"/>
  <c r="K20" i="8"/>
  <c r="L20" i="8"/>
  <c r="C22" i="8"/>
  <c r="K22" i="8"/>
  <c r="L22" i="8"/>
  <c r="C24" i="8"/>
  <c r="K24" i="8"/>
  <c r="L24" i="8"/>
  <c r="C26" i="8"/>
  <c r="K26" i="8"/>
  <c r="L26" i="8"/>
  <c r="C28" i="8"/>
  <c r="K28" i="8"/>
  <c r="L28" i="8"/>
  <c r="C30" i="8"/>
  <c r="K30" i="8"/>
  <c r="L30" i="8"/>
  <c r="C32" i="8"/>
  <c r="K32" i="8"/>
  <c r="L32" i="8"/>
  <c r="C34" i="8"/>
  <c r="K34" i="8"/>
  <c r="L34" i="8"/>
  <c r="M35" i="8"/>
  <c r="C36" i="8"/>
  <c r="K36" i="8"/>
  <c r="L36" i="8"/>
  <c r="C91" i="8"/>
  <c r="K91" i="8"/>
  <c r="L91" i="8"/>
  <c r="M92" i="8"/>
  <c r="C95" i="8"/>
  <c r="K95" i="8"/>
  <c r="L95" i="8"/>
  <c r="M96" i="8"/>
  <c r="C207" i="8"/>
  <c r="K207" i="8"/>
  <c r="L207" i="8"/>
  <c r="C211" i="8"/>
  <c r="K211" i="8"/>
  <c r="L211" i="8"/>
  <c r="C215" i="8"/>
  <c r="K215" i="8"/>
  <c r="L215" i="8"/>
  <c r="M216" i="8"/>
  <c r="C219" i="8"/>
  <c r="K219" i="8"/>
  <c r="L219" i="8"/>
  <c r="C223" i="8"/>
  <c r="K223" i="8"/>
  <c r="L223" i="8"/>
  <c r="C227" i="8"/>
  <c r="K227" i="8"/>
  <c r="L227" i="8"/>
  <c r="C231" i="8"/>
  <c r="K231" i="8"/>
  <c r="L231" i="8"/>
  <c r="C237" i="8"/>
  <c r="K237" i="8"/>
  <c r="L237" i="8"/>
  <c r="C243" i="8"/>
  <c r="K243" i="8"/>
  <c r="L243" i="8"/>
  <c r="N243" i="8"/>
  <c r="C247" i="8"/>
  <c r="K247" i="8"/>
  <c r="L247" i="8"/>
  <c r="C251" i="8"/>
  <c r="K251" i="8"/>
  <c r="L251" i="8"/>
  <c r="C259" i="8"/>
  <c r="K259" i="8"/>
  <c r="L259" i="8"/>
  <c r="C263" i="8"/>
  <c r="K263" i="8"/>
  <c r="L263" i="8"/>
  <c r="C267" i="8"/>
  <c r="K267" i="8"/>
  <c r="L267" i="8"/>
  <c r="M268" i="8"/>
  <c r="C273" i="8"/>
  <c r="K273" i="8"/>
  <c r="L273" i="8"/>
  <c r="M274" i="8"/>
  <c r="C277" i="8"/>
  <c r="K277" i="8"/>
  <c r="L277" i="8"/>
  <c r="C281" i="8"/>
  <c r="K281" i="8"/>
  <c r="L281" i="8"/>
  <c r="C285" i="8"/>
  <c r="K285" i="8"/>
  <c r="L285" i="8"/>
  <c r="C289" i="8"/>
  <c r="K289" i="8"/>
  <c r="L289" i="8"/>
  <c r="C293" i="8"/>
  <c r="K293" i="8"/>
  <c r="L293" i="8"/>
  <c r="C297" i="8"/>
  <c r="K297" i="8"/>
  <c r="L297" i="8"/>
  <c r="C299" i="8"/>
  <c r="K299" i="8"/>
  <c r="L299" i="8"/>
  <c r="M300" i="8"/>
  <c r="C303" i="8"/>
  <c r="K303" i="8"/>
  <c r="L303" i="8"/>
  <c r="C307" i="8"/>
  <c r="K307" i="8"/>
  <c r="L307" i="8"/>
  <c r="C311" i="8"/>
  <c r="K311" i="8"/>
  <c r="L311" i="8"/>
  <c r="M312" i="8"/>
  <c r="C315" i="8"/>
  <c r="K315" i="8"/>
  <c r="L315" i="8"/>
  <c r="C317" i="8"/>
  <c r="K317" i="8"/>
  <c r="L317" i="8"/>
  <c r="C321" i="8"/>
  <c r="K321" i="8"/>
  <c r="L321" i="8"/>
  <c r="C323" i="8"/>
  <c r="K323" i="8"/>
  <c r="L323" i="8"/>
  <c r="C325" i="8"/>
  <c r="K325" i="8"/>
  <c r="L325" i="8"/>
  <c r="C327" i="8"/>
  <c r="K327" i="8"/>
  <c r="L327" i="8"/>
  <c r="N327" i="8"/>
  <c r="C329" i="8"/>
  <c r="K329" i="8"/>
  <c r="L329" i="8"/>
  <c r="C331" i="8"/>
  <c r="K331" i="8"/>
  <c r="L331" i="8"/>
  <c r="M332" i="8"/>
  <c r="C360" i="8"/>
  <c r="K360" i="8"/>
  <c r="L360" i="8"/>
  <c r="C364" i="8"/>
  <c r="K364" i="8"/>
  <c r="L364" i="8"/>
  <c r="C368" i="8"/>
  <c r="K368" i="8"/>
  <c r="L368" i="8"/>
  <c r="C372" i="8"/>
  <c r="K372" i="8"/>
  <c r="L372" i="8"/>
  <c r="C376" i="8"/>
  <c r="K376" i="8"/>
  <c r="L376" i="8"/>
  <c r="C380" i="8"/>
  <c r="K380" i="8"/>
  <c r="L380" i="8"/>
  <c r="C400" i="8"/>
  <c r="K400" i="8"/>
  <c r="L400" i="8"/>
  <c r="C402" i="8"/>
  <c r="K402" i="8"/>
  <c r="L402" i="8"/>
  <c r="C404" i="8"/>
  <c r="K404" i="8"/>
  <c r="L404" i="8"/>
  <c r="C406" i="8"/>
  <c r="K406" i="8"/>
  <c r="L406" i="8"/>
  <c r="C408" i="8"/>
  <c r="K408" i="8"/>
  <c r="L408" i="8"/>
  <c r="C4" i="8"/>
  <c r="K4" i="8"/>
  <c r="L4" i="8"/>
  <c r="C149" i="8"/>
  <c r="K149" i="8"/>
  <c r="L149" i="8"/>
  <c r="M150" i="8"/>
  <c r="C151" i="8"/>
  <c r="K151" i="8"/>
  <c r="L151" i="8"/>
  <c r="C153" i="8"/>
  <c r="K153" i="8"/>
  <c r="L153" i="8"/>
  <c r="M154" i="8"/>
  <c r="C155" i="8"/>
  <c r="K155" i="8"/>
  <c r="L155" i="8"/>
  <c r="C157" i="8"/>
  <c r="K157" i="8"/>
  <c r="L157" i="8"/>
  <c r="C159" i="8"/>
  <c r="K159" i="8"/>
  <c r="L159" i="8"/>
  <c r="C161" i="8"/>
  <c r="K161" i="8"/>
  <c r="L161" i="8"/>
  <c r="C163" i="8"/>
  <c r="K163" i="8"/>
  <c r="L163" i="8"/>
  <c r="C165" i="8"/>
  <c r="K165" i="8"/>
  <c r="L165" i="8"/>
  <c r="C167" i="8"/>
  <c r="K167" i="8"/>
  <c r="L167" i="8"/>
  <c r="C169" i="8"/>
  <c r="K169" i="8"/>
  <c r="L169" i="8"/>
  <c r="C171" i="8"/>
  <c r="K171" i="8"/>
  <c r="L171" i="8"/>
  <c r="C173" i="8"/>
  <c r="K173" i="8"/>
  <c r="L173" i="8"/>
  <c r="C175" i="8"/>
  <c r="K175" i="8"/>
  <c r="L175" i="8"/>
  <c r="C177" i="8"/>
  <c r="K177" i="8"/>
  <c r="L177" i="8"/>
  <c r="C179" i="8"/>
  <c r="K179" i="8"/>
  <c r="L179" i="8"/>
  <c r="C205" i="8"/>
  <c r="K205" i="8"/>
  <c r="L205" i="8"/>
  <c r="M206" i="8"/>
  <c r="C209" i="8"/>
  <c r="K209" i="8"/>
  <c r="L209" i="8"/>
  <c r="C213" i="8"/>
  <c r="K213" i="8"/>
  <c r="L213" i="8"/>
  <c r="C217" i="8"/>
  <c r="K217" i="8"/>
  <c r="L217" i="8"/>
  <c r="C221" i="8"/>
  <c r="K221" i="8"/>
  <c r="L221" i="8"/>
  <c r="C225" i="8"/>
  <c r="K225" i="8"/>
  <c r="L225" i="8"/>
  <c r="C229" i="8"/>
  <c r="K229" i="8"/>
  <c r="L229" i="8"/>
  <c r="C233" i="8"/>
  <c r="K233" i="8"/>
  <c r="L233" i="8"/>
  <c r="C235" i="8"/>
  <c r="K235" i="8"/>
  <c r="L235" i="8"/>
  <c r="C239" i="8"/>
  <c r="K239" i="8"/>
  <c r="L239" i="8"/>
  <c r="C241" i="8"/>
  <c r="K241" i="8"/>
  <c r="L241" i="8"/>
  <c r="C245" i="8"/>
  <c r="K245" i="8"/>
  <c r="L245" i="8"/>
  <c r="C249" i="8"/>
  <c r="K249" i="8"/>
  <c r="L249" i="8"/>
  <c r="C253" i="8"/>
  <c r="K253" i="8"/>
  <c r="L253" i="8"/>
  <c r="C257" i="8"/>
  <c r="K257" i="8"/>
  <c r="L257" i="8"/>
  <c r="C261" i="8"/>
  <c r="K261" i="8"/>
  <c r="L261" i="8"/>
  <c r="C265" i="8"/>
  <c r="K265" i="8"/>
  <c r="L265" i="8"/>
  <c r="C271" i="8"/>
  <c r="K271" i="8"/>
  <c r="L271" i="8"/>
  <c r="C275" i="8"/>
  <c r="K275" i="8"/>
  <c r="L275" i="8"/>
  <c r="C279" i="8"/>
  <c r="K279" i="8"/>
  <c r="L279" i="8"/>
  <c r="C283" i="8"/>
  <c r="K283" i="8"/>
  <c r="L283" i="8"/>
  <c r="C287" i="8"/>
  <c r="K287" i="8"/>
  <c r="L287" i="8"/>
  <c r="C291" i="8"/>
  <c r="K291" i="8"/>
  <c r="L291" i="8"/>
  <c r="C295" i="8"/>
  <c r="K295" i="8"/>
  <c r="L295" i="8"/>
  <c r="C301" i="8"/>
  <c r="K301" i="8"/>
  <c r="L301" i="8"/>
  <c r="C309" i="8"/>
  <c r="K309" i="8"/>
  <c r="L309" i="8"/>
  <c r="C313" i="8"/>
  <c r="K313" i="8"/>
  <c r="L313" i="8"/>
  <c r="C319" i="8"/>
  <c r="K319" i="8"/>
  <c r="L319" i="8"/>
  <c r="C358" i="8"/>
  <c r="K358" i="8"/>
  <c r="L358" i="8"/>
  <c r="C362" i="8"/>
  <c r="K362" i="8"/>
  <c r="L362" i="8"/>
  <c r="C366" i="8"/>
  <c r="K366" i="8"/>
  <c r="L366" i="8"/>
  <c r="C370" i="8"/>
  <c r="K370" i="8"/>
  <c r="L370" i="8"/>
  <c r="C374" i="8"/>
  <c r="K374" i="8"/>
  <c r="L374" i="8"/>
  <c r="C378" i="8"/>
  <c r="K378" i="8"/>
  <c r="L378" i="8"/>
  <c r="C382" i="8"/>
  <c r="K382" i="8"/>
  <c r="L382" i="8"/>
  <c r="C390" i="8"/>
  <c r="K390" i="8"/>
  <c r="L390" i="8"/>
  <c r="C398" i="8"/>
  <c r="K398" i="8"/>
  <c r="L398" i="8"/>
  <c r="B121" i="8"/>
  <c r="B143" i="8"/>
  <c r="C5" i="8"/>
  <c r="K5" i="8"/>
  <c r="L5" i="8"/>
  <c r="C7" i="8"/>
  <c r="K7" i="8"/>
  <c r="L7" i="8"/>
  <c r="C9" i="8"/>
  <c r="K9" i="8"/>
  <c r="L9" i="8"/>
  <c r="C11" i="8"/>
  <c r="K11" i="8"/>
  <c r="L11" i="8"/>
  <c r="C13" i="8"/>
  <c r="K13" i="8"/>
  <c r="L13" i="8"/>
  <c r="C15" i="8"/>
  <c r="K15" i="8"/>
  <c r="L15" i="8"/>
  <c r="C17" i="8"/>
  <c r="K17" i="8"/>
  <c r="L17" i="8"/>
  <c r="C19" i="8"/>
  <c r="K19" i="8"/>
  <c r="L19" i="8"/>
  <c r="C21" i="8"/>
  <c r="K21" i="8"/>
  <c r="L21" i="8"/>
  <c r="C23" i="8"/>
  <c r="K23" i="8"/>
  <c r="L23" i="8"/>
  <c r="C25" i="8"/>
  <c r="K25" i="8"/>
  <c r="L25" i="8"/>
  <c r="C27" i="8"/>
  <c r="K27" i="8"/>
  <c r="L27" i="8"/>
  <c r="C29" i="8"/>
  <c r="K29" i="8"/>
  <c r="L29" i="8"/>
  <c r="C31" i="8"/>
  <c r="K31" i="8"/>
  <c r="L31" i="8"/>
  <c r="C33" i="8"/>
  <c r="K33" i="8"/>
  <c r="L33" i="8"/>
  <c r="N33" i="8"/>
  <c r="C35" i="8"/>
  <c r="K35" i="8"/>
  <c r="L35" i="8"/>
  <c r="C39" i="8"/>
  <c r="K39" i="8"/>
  <c r="L39" i="8"/>
  <c r="C41" i="8"/>
  <c r="K41" i="8"/>
  <c r="L41" i="8"/>
  <c r="C43" i="8"/>
  <c r="K43" i="8"/>
  <c r="L43" i="8"/>
  <c r="C45" i="8"/>
  <c r="K45" i="8"/>
  <c r="L45" i="8"/>
  <c r="C47" i="8"/>
  <c r="K47" i="8"/>
  <c r="L47" i="8"/>
  <c r="C49" i="8"/>
  <c r="K49" i="8"/>
  <c r="L49" i="8"/>
  <c r="C51" i="8"/>
  <c r="K51" i="8"/>
  <c r="L51" i="8"/>
  <c r="C53" i="8"/>
  <c r="K53" i="8"/>
  <c r="L53" i="8"/>
  <c r="C55" i="8"/>
  <c r="K55" i="8"/>
  <c r="L55" i="8"/>
  <c r="C57" i="8"/>
  <c r="K57" i="8"/>
  <c r="L57" i="8"/>
  <c r="C59" i="8"/>
  <c r="K59" i="8"/>
  <c r="L59" i="8"/>
  <c r="C61" i="8"/>
  <c r="K61" i="8"/>
  <c r="L61" i="8"/>
  <c r="C66" i="8"/>
  <c r="K66" i="8"/>
  <c r="L66" i="8"/>
  <c r="M67" i="8"/>
  <c r="C68" i="8"/>
  <c r="K68" i="8"/>
  <c r="L68" i="8"/>
  <c r="M69" i="8"/>
  <c r="C70" i="8"/>
  <c r="K70" i="8"/>
  <c r="L70" i="8"/>
  <c r="C72" i="8"/>
  <c r="K72" i="8"/>
  <c r="L72" i="8"/>
  <c r="C74" i="8"/>
  <c r="K74" i="8"/>
  <c r="L74" i="8"/>
  <c r="C76" i="8"/>
  <c r="K76" i="8"/>
  <c r="L76" i="8"/>
  <c r="C78" i="8"/>
  <c r="K78" i="8"/>
  <c r="L78" i="8"/>
  <c r="C80" i="8"/>
  <c r="K80" i="8"/>
  <c r="L80" i="8"/>
  <c r="C82" i="8"/>
  <c r="K82" i="8"/>
  <c r="L82" i="8"/>
  <c r="C84" i="8"/>
  <c r="K84" i="8"/>
  <c r="L84" i="8"/>
  <c r="C86" i="8"/>
  <c r="K86" i="8"/>
  <c r="L86" i="8"/>
  <c r="C88" i="8"/>
  <c r="K88" i="8"/>
  <c r="L88" i="8"/>
  <c r="N88" i="8"/>
  <c r="C150" i="8"/>
  <c r="K150" i="8"/>
  <c r="L150" i="8"/>
  <c r="C152" i="8"/>
  <c r="K152" i="8"/>
  <c r="L152" i="8"/>
  <c r="N152" i="8"/>
  <c r="C154" i="8"/>
  <c r="K154" i="8"/>
  <c r="L154" i="8"/>
  <c r="C156" i="8"/>
  <c r="K156" i="8"/>
  <c r="L156" i="8"/>
  <c r="C158" i="8"/>
  <c r="K158" i="8"/>
  <c r="L158" i="8"/>
  <c r="C160" i="8"/>
  <c r="K160" i="8"/>
  <c r="L160" i="8"/>
  <c r="C162" i="8"/>
  <c r="K162" i="8"/>
  <c r="L162" i="8"/>
  <c r="C164" i="8"/>
  <c r="K164" i="8"/>
  <c r="L164" i="8"/>
  <c r="C166" i="8"/>
  <c r="K166" i="8"/>
  <c r="L166" i="8"/>
  <c r="C168" i="8"/>
  <c r="K168" i="8"/>
  <c r="L168" i="8"/>
  <c r="C170" i="8"/>
  <c r="K170" i="8"/>
  <c r="L170" i="8"/>
  <c r="C172" i="8"/>
  <c r="K172" i="8"/>
  <c r="L172" i="8"/>
  <c r="C174" i="8"/>
  <c r="K174" i="8"/>
  <c r="L174" i="8"/>
  <c r="C176" i="8"/>
  <c r="K176" i="8"/>
  <c r="L176" i="8"/>
  <c r="C178" i="8"/>
  <c r="K178" i="8"/>
  <c r="L178" i="8"/>
  <c r="C180" i="8"/>
  <c r="K180" i="8"/>
  <c r="L180" i="8"/>
  <c r="C182" i="8"/>
  <c r="K182" i="8"/>
  <c r="L182" i="8"/>
  <c r="M183" i="8"/>
  <c r="C184" i="8"/>
  <c r="K184" i="8"/>
  <c r="L184" i="8"/>
  <c r="C186" i="8"/>
  <c r="K186" i="8"/>
  <c r="L186" i="8"/>
  <c r="N186" i="8"/>
  <c r="C188" i="8"/>
  <c r="K188" i="8"/>
  <c r="L188" i="8"/>
  <c r="C190" i="8"/>
  <c r="K190" i="8"/>
  <c r="L190" i="8"/>
  <c r="C192" i="8"/>
  <c r="K192" i="8"/>
  <c r="L192" i="8"/>
  <c r="C194" i="8"/>
  <c r="K194" i="8"/>
  <c r="L194" i="8"/>
  <c r="C196" i="8"/>
  <c r="K196" i="8"/>
  <c r="L196" i="8"/>
  <c r="C198" i="8"/>
  <c r="K198" i="8"/>
  <c r="L198" i="8"/>
  <c r="C200" i="8"/>
  <c r="K200" i="8"/>
  <c r="L200" i="8"/>
  <c r="C202" i="8"/>
  <c r="K202" i="8"/>
  <c r="L202" i="8"/>
  <c r="C206" i="8"/>
  <c r="K206" i="8"/>
  <c r="L206" i="8"/>
  <c r="C208" i="8"/>
  <c r="K208" i="8"/>
  <c r="L208" i="8"/>
  <c r="C210" i="8"/>
  <c r="K210" i="8"/>
  <c r="L210" i="8"/>
  <c r="C212" i="8"/>
  <c r="K212" i="8"/>
  <c r="L212" i="8"/>
  <c r="C214" i="8"/>
  <c r="K214" i="8"/>
  <c r="L214" i="8"/>
  <c r="N214" i="8"/>
  <c r="C216" i="8"/>
  <c r="K216" i="8"/>
  <c r="L216" i="8"/>
  <c r="C218" i="8"/>
  <c r="K218" i="8"/>
  <c r="L218" i="8"/>
  <c r="C220" i="8"/>
  <c r="K220" i="8"/>
  <c r="L220" i="8"/>
  <c r="C222" i="8"/>
  <c r="K222" i="8"/>
  <c r="L222" i="8"/>
  <c r="C224" i="8"/>
  <c r="K224" i="8"/>
  <c r="L224" i="8"/>
  <c r="C226" i="8"/>
  <c r="K226" i="8"/>
  <c r="L226" i="8"/>
  <c r="C228" i="8"/>
  <c r="K228" i="8"/>
  <c r="L228" i="8"/>
  <c r="C230" i="8"/>
  <c r="K230" i="8"/>
  <c r="L230" i="8"/>
  <c r="C232" i="8"/>
  <c r="K232" i="8"/>
  <c r="L232" i="8"/>
  <c r="C234" i="8"/>
  <c r="K234" i="8"/>
  <c r="L234" i="8"/>
  <c r="C236" i="8"/>
  <c r="K236" i="8"/>
  <c r="L236" i="8"/>
  <c r="C238" i="8"/>
  <c r="K238" i="8"/>
  <c r="L238" i="8"/>
  <c r="C240" i="8"/>
  <c r="K240" i="8"/>
  <c r="L240" i="8"/>
  <c r="C242" i="8"/>
  <c r="K242" i="8"/>
  <c r="L242" i="8"/>
  <c r="C244" i="8"/>
  <c r="K244" i="8"/>
  <c r="L244" i="8"/>
  <c r="M245" i="8"/>
  <c r="C246" i="8"/>
  <c r="K246" i="8"/>
  <c r="L246" i="8"/>
  <c r="C248" i="8"/>
  <c r="K248" i="8"/>
  <c r="L248" i="8"/>
  <c r="C250" i="8"/>
  <c r="K250" i="8"/>
  <c r="L250" i="8"/>
  <c r="C252" i="8"/>
  <c r="K252" i="8"/>
  <c r="L252" i="8"/>
  <c r="C254" i="8"/>
  <c r="K254" i="8"/>
  <c r="L254" i="8"/>
  <c r="C258" i="8"/>
  <c r="K258" i="8"/>
  <c r="L258" i="8"/>
  <c r="C260" i="8"/>
  <c r="K260" i="8"/>
  <c r="L260" i="8"/>
  <c r="C262" i="8"/>
  <c r="K262" i="8"/>
  <c r="L262" i="8"/>
  <c r="C264" i="8"/>
  <c r="K264" i="8"/>
  <c r="L264" i="8"/>
  <c r="C266" i="8"/>
  <c r="K266" i="8"/>
  <c r="L266" i="8"/>
  <c r="N266" i="8"/>
  <c r="C268" i="8"/>
  <c r="K268" i="8"/>
  <c r="L268" i="8"/>
  <c r="C272" i="8"/>
  <c r="K272" i="8"/>
  <c r="L272" i="8"/>
  <c r="N272" i="8"/>
  <c r="C274" i="8"/>
  <c r="K274" i="8"/>
  <c r="L274" i="8"/>
  <c r="C276" i="8"/>
  <c r="K276" i="8"/>
  <c r="L276" i="8"/>
  <c r="C278" i="8"/>
  <c r="K278" i="8"/>
  <c r="L278" i="8"/>
  <c r="C280" i="8"/>
  <c r="K280" i="8"/>
  <c r="L280" i="8"/>
  <c r="C282" i="8"/>
  <c r="K282" i="8"/>
  <c r="L282" i="8"/>
  <c r="C284" i="8"/>
  <c r="K284" i="8"/>
  <c r="L284" i="8"/>
  <c r="C286" i="8"/>
  <c r="K286" i="8"/>
  <c r="L286" i="8"/>
  <c r="C288" i="8"/>
  <c r="K288" i="8"/>
  <c r="L288" i="8"/>
  <c r="C290" i="8"/>
  <c r="K290" i="8"/>
  <c r="L290" i="8"/>
  <c r="C292" i="8"/>
  <c r="K292" i="8"/>
  <c r="L292" i="8"/>
  <c r="C294" i="8"/>
  <c r="K294" i="8"/>
  <c r="L294" i="8"/>
  <c r="C296" i="8"/>
  <c r="K296" i="8"/>
  <c r="L296" i="8"/>
  <c r="C298" i="8"/>
  <c r="K298" i="8"/>
  <c r="L298" i="8"/>
  <c r="N298" i="8"/>
  <c r="C300" i="8"/>
  <c r="K300" i="8"/>
  <c r="L300" i="8"/>
  <c r="C302" i="8"/>
  <c r="K302" i="8"/>
  <c r="L302" i="8"/>
  <c r="C304" i="8"/>
  <c r="K304" i="8"/>
  <c r="L304" i="8"/>
  <c r="C308" i="8"/>
  <c r="K308" i="8"/>
  <c r="L308" i="8"/>
  <c r="C310" i="8"/>
  <c r="K310" i="8"/>
  <c r="L310" i="8"/>
  <c r="N310" i="8"/>
  <c r="C312" i="8"/>
  <c r="K312" i="8"/>
  <c r="L312" i="8"/>
  <c r="C314" i="8"/>
  <c r="K314" i="8"/>
  <c r="L314" i="8"/>
  <c r="C316" i="8"/>
  <c r="K316" i="8"/>
  <c r="L316" i="8"/>
  <c r="C318" i="8"/>
  <c r="K318" i="8"/>
  <c r="L318" i="8"/>
  <c r="C320" i="8"/>
  <c r="K320" i="8"/>
  <c r="L320" i="8"/>
  <c r="C322" i="8"/>
  <c r="K322" i="8"/>
  <c r="L322" i="8"/>
  <c r="C324" i="8"/>
  <c r="K324" i="8"/>
  <c r="L324" i="8"/>
  <c r="C326" i="8"/>
  <c r="K326" i="8"/>
  <c r="L326" i="8"/>
  <c r="C328" i="8"/>
  <c r="K328" i="8"/>
  <c r="L328" i="8"/>
  <c r="M329" i="8"/>
  <c r="C330" i="8"/>
  <c r="K330" i="8"/>
  <c r="L330" i="8"/>
  <c r="N330" i="8"/>
  <c r="C332" i="8"/>
  <c r="K332" i="8"/>
  <c r="L332" i="8"/>
  <c r="C337" i="8"/>
  <c r="K337" i="8"/>
  <c r="L337" i="8"/>
  <c r="M338" i="8"/>
  <c r="C339" i="8"/>
  <c r="K339" i="8"/>
  <c r="L339" i="8"/>
  <c r="C341" i="8"/>
  <c r="K341" i="8"/>
  <c r="L341" i="8"/>
  <c r="C343" i="8"/>
  <c r="K343" i="8"/>
  <c r="L343" i="8"/>
  <c r="C345" i="8"/>
  <c r="K345" i="8"/>
  <c r="L345" i="8"/>
  <c r="C347" i="8"/>
  <c r="K347" i="8"/>
  <c r="L347" i="8"/>
  <c r="C349" i="8"/>
  <c r="K349" i="8"/>
  <c r="L349" i="8"/>
  <c r="C351" i="8"/>
  <c r="K351" i="8"/>
  <c r="L351" i="8"/>
  <c r="C353" i="8"/>
  <c r="K353" i="8"/>
  <c r="L353" i="8"/>
  <c r="C355" i="8"/>
  <c r="K355" i="8"/>
  <c r="L355" i="8"/>
  <c r="M356" i="8"/>
  <c r="C357" i="8"/>
  <c r="K357" i="8"/>
  <c r="L357" i="8"/>
  <c r="M358" i="8"/>
  <c r="C359" i="8"/>
  <c r="K359" i="8"/>
  <c r="L359" i="8"/>
  <c r="C361" i="8"/>
  <c r="K361" i="8"/>
  <c r="L361" i="8"/>
  <c r="C363" i="8"/>
  <c r="K363" i="8"/>
  <c r="L363" i="8"/>
  <c r="C365" i="8"/>
  <c r="K365" i="8"/>
  <c r="L365" i="8"/>
  <c r="C367" i="8"/>
  <c r="K367" i="8"/>
  <c r="L367" i="8"/>
  <c r="C369" i="8"/>
  <c r="K369" i="8"/>
  <c r="L369" i="8"/>
  <c r="C371" i="8"/>
  <c r="K371" i="8"/>
  <c r="L371" i="8"/>
  <c r="C373" i="8"/>
  <c r="K373" i="8"/>
  <c r="L373" i="8"/>
  <c r="C375" i="8"/>
  <c r="K375" i="8"/>
  <c r="L375" i="8"/>
  <c r="C377" i="8"/>
  <c r="K377" i="8"/>
  <c r="L377" i="8"/>
  <c r="C379" i="8"/>
  <c r="K379" i="8"/>
  <c r="L379" i="8"/>
  <c r="C381" i="8"/>
  <c r="K381" i="8"/>
  <c r="L381" i="8"/>
  <c r="C383" i="8"/>
  <c r="K383" i="8"/>
  <c r="L383" i="8"/>
  <c r="C389" i="8"/>
  <c r="K389" i="8"/>
  <c r="L389" i="8"/>
  <c r="M390" i="8"/>
  <c r="C391" i="8"/>
  <c r="K391" i="8"/>
  <c r="L391" i="8"/>
  <c r="C397" i="8"/>
  <c r="K397" i="8"/>
  <c r="L397" i="8"/>
  <c r="M398" i="8"/>
  <c r="C399" i="8"/>
  <c r="K399" i="8"/>
  <c r="L399" i="8"/>
  <c r="C401" i="8"/>
  <c r="K401" i="8"/>
  <c r="L401" i="8"/>
  <c r="C403" i="8"/>
  <c r="K403" i="8"/>
  <c r="L403" i="8"/>
  <c r="C405" i="8"/>
  <c r="K405" i="8"/>
  <c r="L405" i="8"/>
  <c r="C407" i="8"/>
  <c r="K407" i="8"/>
  <c r="L407" i="8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E382" i="3"/>
  <c r="E381" i="3"/>
  <c r="E380" i="3"/>
  <c r="E379" i="3"/>
  <c r="E378" i="3"/>
  <c r="E377" i="3"/>
  <c r="E376" i="3"/>
  <c r="E375" i="3"/>
  <c r="E374" i="3"/>
  <c r="E373" i="3"/>
  <c r="E372" i="3"/>
  <c r="E371" i="3"/>
  <c r="E370" i="3"/>
  <c r="E369" i="3"/>
  <c r="E368" i="3"/>
  <c r="E367" i="3"/>
  <c r="E366" i="3"/>
  <c r="E365" i="3"/>
  <c r="E364" i="3"/>
  <c r="E363" i="3"/>
  <c r="E362" i="3"/>
  <c r="E361" i="3"/>
  <c r="E360" i="3"/>
  <c r="E359" i="3"/>
  <c r="E358" i="3"/>
  <c r="E357" i="3"/>
  <c r="E356" i="3"/>
  <c r="E355" i="3"/>
  <c r="E354" i="3"/>
  <c r="E353" i="3"/>
  <c r="E352" i="3"/>
  <c r="E351" i="3"/>
  <c r="E350" i="3"/>
  <c r="E349" i="3"/>
  <c r="E348" i="3"/>
  <c r="E347" i="3"/>
  <c r="E346" i="3"/>
  <c r="E345" i="3"/>
  <c r="E344" i="3"/>
  <c r="E343" i="3"/>
  <c r="E342" i="3"/>
  <c r="E341" i="3"/>
  <c r="E340" i="3"/>
  <c r="E339" i="3"/>
  <c r="E338" i="3"/>
  <c r="E337" i="3"/>
  <c r="E336" i="3"/>
  <c r="E335" i="3"/>
  <c r="E334" i="3"/>
  <c r="E333" i="3"/>
  <c r="E332" i="3"/>
  <c r="E331" i="3"/>
  <c r="E330" i="3"/>
  <c r="E329" i="3"/>
  <c r="E328" i="3"/>
  <c r="E327" i="3"/>
  <c r="E326" i="3"/>
  <c r="E325" i="3"/>
  <c r="E324" i="3"/>
  <c r="E323" i="3"/>
  <c r="E322" i="3"/>
  <c r="E321" i="3"/>
  <c r="E320" i="3"/>
  <c r="E319" i="3"/>
  <c r="E318" i="3"/>
  <c r="E317" i="3"/>
  <c r="E316" i="3"/>
  <c r="E315" i="3"/>
  <c r="E314" i="3"/>
  <c r="E313" i="3"/>
  <c r="E312" i="3"/>
  <c r="E311" i="3"/>
  <c r="E310" i="3"/>
  <c r="E309" i="3"/>
  <c r="E308" i="3"/>
  <c r="E307" i="3"/>
  <c r="E306" i="3"/>
  <c r="E305" i="3"/>
  <c r="E304" i="3"/>
  <c r="E303" i="3"/>
  <c r="E302" i="3"/>
  <c r="E301" i="3"/>
  <c r="E300" i="3"/>
  <c r="E299" i="3"/>
  <c r="E298" i="3"/>
  <c r="E297" i="3"/>
  <c r="E296" i="3"/>
  <c r="E295" i="3"/>
  <c r="E294" i="3"/>
  <c r="E293" i="3"/>
  <c r="E292" i="3"/>
  <c r="E291" i="3"/>
  <c r="E290" i="3"/>
  <c r="E289" i="3"/>
  <c r="E288" i="3"/>
  <c r="E287" i="3"/>
  <c r="E286" i="3"/>
  <c r="E285" i="3"/>
  <c r="E284" i="3"/>
  <c r="E283" i="3"/>
  <c r="E282" i="3"/>
  <c r="E281" i="3"/>
  <c r="E280" i="3"/>
  <c r="E279" i="3"/>
  <c r="E278" i="3"/>
  <c r="E277" i="3"/>
  <c r="E276" i="3"/>
  <c r="E275" i="3"/>
  <c r="E274" i="3"/>
  <c r="E273" i="3"/>
  <c r="E272" i="3"/>
  <c r="E271" i="3"/>
  <c r="E270" i="3"/>
  <c r="E269" i="3"/>
  <c r="E268" i="3"/>
  <c r="E267" i="3"/>
  <c r="E266" i="3"/>
  <c r="E265" i="3"/>
  <c r="E264" i="3"/>
  <c r="E263" i="3"/>
  <c r="E262" i="3"/>
  <c r="E261" i="3"/>
  <c r="E260" i="3"/>
  <c r="E259" i="3"/>
  <c r="E258" i="3"/>
  <c r="E257" i="3"/>
  <c r="E256" i="3"/>
  <c r="E255" i="3"/>
  <c r="E254" i="3"/>
  <c r="E253" i="3"/>
  <c r="E252" i="3"/>
  <c r="E251" i="3"/>
  <c r="E250" i="3"/>
  <c r="E249" i="3"/>
  <c r="E248" i="3"/>
  <c r="E247" i="3"/>
  <c r="E246" i="3"/>
  <c r="E245" i="3"/>
  <c r="E244" i="3"/>
  <c r="E243" i="3"/>
  <c r="E242" i="3"/>
  <c r="E241" i="3"/>
  <c r="E240" i="3"/>
  <c r="E239" i="3"/>
  <c r="E238" i="3"/>
  <c r="E237" i="3"/>
  <c r="E236" i="3"/>
  <c r="E235" i="3"/>
  <c r="E234" i="3"/>
  <c r="E233" i="3"/>
  <c r="E232" i="3"/>
  <c r="E231" i="3"/>
  <c r="E230" i="3"/>
  <c r="E229" i="3"/>
  <c r="E228" i="3"/>
  <c r="E227" i="3"/>
  <c r="E226" i="3"/>
  <c r="E225" i="3"/>
  <c r="E224" i="3"/>
  <c r="E223" i="3"/>
  <c r="E222" i="3"/>
  <c r="E221" i="3"/>
  <c r="E220" i="3"/>
  <c r="E219" i="3"/>
  <c r="E218" i="3"/>
  <c r="E217" i="3"/>
  <c r="E216" i="3"/>
  <c r="E215" i="3"/>
  <c r="E214" i="3"/>
  <c r="E213" i="3"/>
  <c r="E212" i="3"/>
  <c r="E211" i="3"/>
  <c r="E210" i="3"/>
  <c r="E209" i="3"/>
  <c r="E208" i="3"/>
  <c r="E207" i="3"/>
  <c r="E206" i="3"/>
  <c r="E205" i="3"/>
  <c r="E204" i="3"/>
  <c r="E203" i="3"/>
  <c r="E202" i="3"/>
  <c r="E201" i="3"/>
  <c r="E200" i="3"/>
  <c r="E199" i="3"/>
  <c r="E198" i="3"/>
  <c r="E197" i="3"/>
  <c r="E196" i="3"/>
  <c r="E195" i="3"/>
  <c r="E194" i="3"/>
  <c r="E193" i="3"/>
  <c r="E192" i="3"/>
  <c r="E191" i="3"/>
  <c r="E190" i="3"/>
  <c r="E189" i="3"/>
  <c r="E188" i="3"/>
  <c r="E187" i="3"/>
  <c r="E186" i="3"/>
  <c r="E185" i="3"/>
  <c r="E184" i="3"/>
  <c r="E183" i="3"/>
  <c r="E182" i="3"/>
  <c r="E181" i="3"/>
  <c r="E180" i="3"/>
  <c r="E179" i="3"/>
  <c r="E178" i="3"/>
  <c r="E177" i="3"/>
  <c r="E176" i="3"/>
  <c r="E175" i="3"/>
  <c r="E174" i="3"/>
  <c r="E173" i="3"/>
  <c r="E172" i="3"/>
  <c r="E171" i="3"/>
  <c r="E170" i="3"/>
  <c r="E169" i="3"/>
  <c r="E168" i="3"/>
  <c r="E167" i="3"/>
  <c r="E166" i="3"/>
  <c r="E165" i="3"/>
  <c r="E164" i="3"/>
  <c r="E163" i="3"/>
  <c r="E162" i="3"/>
  <c r="E161" i="3"/>
  <c r="E160" i="3"/>
  <c r="E159" i="3"/>
  <c r="E158" i="3"/>
  <c r="E157" i="3"/>
  <c r="E156" i="3"/>
  <c r="E155" i="3"/>
  <c r="E154" i="3"/>
  <c r="E153" i="3"/>
  <c r="E152" i="3"/>
  <c r="E151" i="3"/>
  <c r="E150" i="3"/>
  <c r="E149" i="3"/>
  <c r="E148" i="3"/>
  <c r="E147" i="3"/>
  <c r="E146" i="3"/>
  <c r="E145" i="3"/>
  <c r="E144" i="3"/>
  <c r="E143" i="3"/>
  <c r="E142" i="3"/>
  <c r="E141" i="3"/>
  <c r="E140" i="3"/>
  <c r="E139" i="3"/>
  <c r="E138" i="3"/>
  <c r="E137" i="3"/>
  <c r="E136" i="3"/>
  <c r="E135" i="3"/>
  <c r="E134" i="3"/>
  <c r="E133" i="3"/>
  <c r="E132" i="3"/>
  <c r="E131" i="3"/>
  <c r="E130" i="3"/>
  <c r="E129" i="3"/>
  <c r="E128" i="3"/>
  <c r="E127" i="3"/>
  <c r="E126" i="3"/>
  <c r="E125" i="3"/>
  <c r="E124" i="3"/>
  <c r="E123" i="3"/>
  <c r="E122" i="3"/>
  <c r="E121" i="3"/>
  <c r="E120" i="3"/>
  <c r="E119" i="3"/>
  <c r="E118" i="3"/>
  <c r="E117" i="3"/>
  <c r="E116" i="3"/>
  <c r="E115" i="3"/>
  <c r="E114" i="3"/>
  <c r="E113" i="3"/>
  <c r="E112" i="3"/>
  <c r="E111" i="3"/>
  <c r="E110" i="3"/>
  <c r="E109" i="3"/>
  <c r="E108" i="3"/>
  <c r="E107" i="3"/>
  <c r="E106" i="3"/>
  <c r="E105" i="3"/>
  <c r="E104" i="3"/>
  <c r="E103" i="3"/>
  <c r="E102" i="3"/>
  <c r="E101" i="3"/>
  <c r="E100" i="3"/>
  <c r="E99" i="3"/>
  <c r="E98" i="3"/>
  <c r="E97" i="3"/>
  <c r="E96" i="3"/>
  <c r="E95" i="3"/>
  <c r="E94" i="3"/>
  <c r="E93" i="3"/>
  <c r="E92" i="3"/>
  <c r="E91" i="3"/>
  <c r="E90" i="3"/>
  <c r="E89" i="3"/>
  <c r="E88" i="3"/>
  <c r="E87" i="3"/>
  <c r="E86" i="3"/>
  <c r="E85" i="3"/>
  <c r="E84" i="3"/>
  <c r="E83" i="3"/>
  <c r="E82" i="3"/>
  <c r="E81" i="3"/>
  <c r="E80" i="3"/>
  <c r="E79" i="3"/>
  <c r="E78" i="3"/>
  <c r="E77" i="3"/>
  <c r="E76" i="3"/>
  <c r="E75" i="3"/>
  <c r="E74" i="3"/>
  <c r="E73" i="3"/>
  <c r="E72" i="3"/>
  <c r="E71" i="3"/>
  <c r="E70" i="3"/>
  <c r="E69" i="3"/>
  <c r="E68" i="3"/>
  <c r="E67" i="3"/>
  <c r="E66" i="3"/>
  <c r="E65" i="3"/>
  <c r="E64" i="3"/>
  <c r="E63" i="3"/>
  <c r="E62" i="3"/>
  <c r="E61" i="3"/>
  <c r="E60" i="3"/>
  <c r="E59" i="3"/>
  <c r="E58" i="3"/>
  <c r="E57" i="3"/>
  <c r="E56" i="3"/>
  <c r="E55" i="3"/>
  <c r="E54" i="3"/>
  <c r="E53" i="3"/>
  <c r="E52" i="3"/>
  <c r="E51" i="3"/>
  <c r="E50" i="3"/>
  <c r="E49" i="3"/>
  <c r="E48" i="3"/>
  <c r="E47" i="3"/>
  <c r="E46" i="3"/>
  <c r="E45" i="3"/>
  <c r="E44" i="3"/>
  <c r="E43" i="3"/>
  <c r="E42" i="3"/>
  <c r="E41" i="3"/>
  <c r="E40" i="3"/>
  <c r="E39" i="3"/>
  <c r="E38" i="3"/>
  <c r="E37" i="3"/>
  <c r="E36" i="3"/>
  <c r="E35" i="3"/>
  <c r="E34" i="3"/>
  <c r="E33" i="3"/>
  <c r="E32" i="3"/>
  <c r="E31" i="3"/>
  <c r="E30" i="3"/>
  <c r="E29" i="3"/>
  <c r="E28" i="3"/>
  <c r="E27" i="3"/>
  <c r="E26" i="3"/>
  <c r="E25" i="3"/>
  <c r="E24" i="3"/>
  <c r="E23" i="3"/>
  <c r="E22" i="3"/>
  <c r="E21" i="3"/>
  <c r="E20" i="3"/>
  <c r="E19" i="3"/>
  <c r="E18" i="3"/>
  <c r="E17" i="3"/>
  <c r="E16" i="3"/>
  <c r="E15" i="3"/>
  <c r="E14" i="3"/>
  <c r="E13" i="3"/>
  <c r="E12" i="3"/>
  <c r="E11" i="3"/>
  <c r="E10" i="3"/>
  <c r="E9" i="3"/>
  <c r="E8" i="3"/>
  <c r="E7" i="3"/>
  <c r="E6" i="3"/>
  <c r="E5" i="3"/>
  <c r="E4" i="3"/>
  <c r="E3" i="3"/>
  <c r="E2" i="3"/>
  <c r="B3" i="7"/>
  <c r="B4" i="7"/>
  <c r="B5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55" i="7"/>
  <c r="B56" i="7"/>
  <c r="B57" i="7"/>
  <c r="B58" i="7"/>
  <c r="B59" i="7"/>
  <c r="B60" i="7"/>
  <c r="B61" i="7"/>
  <c r="B62" i="7"/>
  <c r="B63" i="7"/>
  <c r="B64" i="7"/>
  <c r="B65" i="7"/>
  <c r="B66" i="7"/>
  <c r="B67" i="7"/>
  <c r="B68" i="7"/>
  <c r="B69" i="7"/>
  <c r="B70" i="7"/>
  <c r="B71" i="7"/>
  <c r="B72" i="7"/>
  <c r="B73" i="7"/>
  <c r="B74" i="7"/>
  <c r="B75" i="7"/>
  <c r="B76" i="7"/>
  <c r="B77" i="7"/>
  <c r="B78" i="7"/>
  <c r="B79" i="7"/>
  <c r="B80" i="7"/>
  <c r="B81" i="7"/>
  <c r="B82" i="7"/>
  <c r="B83" i="7"/>
  <c r="B84" i="7"/>
  <c r="B85" i="7"/>
  <c r="B86" i="7"/>
  <c r="B87" i="7"/>
  <c r="B88" i="7"/>
  <c r="B89" i="7"/>
  <c r="B90" i="7"/>
  <c r="B91" i="7"/>
  <c r="B92" i="7"/>
  <c r="B93" i="7"/>
  <c r="B94" i="7"/>
  <c r="B95" i="7"/>
  <c r="B96" i="7"/>
  <c r="B97" i="7"/>
  <c r="B98" i="7"/>
  <c r="B99" i="7"/>
  <c r="B100" i="7"/>
  <c r="B101" i="7"/>
  <c r="B102" i="7"/>
  <c r="B103" i="7"/>
  <c r="B104" i="7"/>
  <c r="B105" i="7"/>
  <c r="B106" i="7"/>
  <c r="B107" i="7"/>
  <c r="B108" i="7"/>
  <c r="B109" i="7"/>
  <c r="B110" i="7"/>
  <c r="B111" i="7"/>
  <c r="B112" i="7"/>
  <c r="B113" i="7"/>
  <c r="B114" i="7"/>
  <c r="B115" i="7"/>
  <c r="B116" i="7"/>
  <c r="B117" i="7"/>
  <c r="B118" i="7"/>
  <c r="B119" i="7"/>
  <c r="B120" i="7"/>
  <c r="B121" i="7"/>
  <c r="B122" i="7"/>
  <c r="B123" i="7"/>
  <c r="B124" i="7"/>
  <c r="B125" i="7"/>
  <c r="B126" i="7"/>
  <c r="B127" i="7"/>
  <c r="B128" i="7"/>
  <c r="B129" i="7"/>
  <c r="B130" i="7"/>
  <c r="B131" i="7"/>
  <c r="B132" i="7"/>
  <c r="B133" i="7"/>
  <c r="B134" i="7"/>
  <c r="B135" i="7"/>
  <c r="B136" i="7"/>
  <c r="B137" i="7"/>
  <c r="B138" i="7"/>
  <c r="B139" i="7"/>
  <c r="B140" i="7"/>
  <c r="B141" i="7"/>
  <c r="B142" i="7"/>
  <c r="B143" i="7"/>
  <c r="B144" i="7"/>
  <c r="B145" i="7"/>
  <c r="B146" i="7"/>
  <c r="B147" i="7"/>
  <c r="B148" i="7"/>
  <c r="B149" i="7"/>
  <c r="B150" i="7"/>
  <c r="B151" i="7"/>
  <c r="B152" i="7"/>
  <c r="B153" i="7"/>
  <c r="B154" i="7"/>
  <c r="B155" i="7"/>
  <c r="B156" i="7"/>
  <c r="B157" i="7"/>
  <c r="B158" i="7"/>
  <c r="B159" i="7"/>
  <c r="B160" i="7"/>
  <c r="B161" i="7"/>
  <c r="B162" i="7"/>
  <c r="B163" i="7"/>
  <c r="B164" i="7"/>
  <c r="B165" i="7"/>
  <c r="B166" i="7"/>
  <c r="B167" i="7"/>
  <c r="B168" i="7"/>
  <c r="B169" i="7"/>
  <c r="B170" i="7"/>
  <c r="B171" i="7"/>
  <c r="B172" i="7"/>
  <c r="B173" i="7"/>
  <c r="B174" i="7"/>
  <c r="B175" i="7"/>
  <c r="B176" i="7"/>
  <c r="B177" i="7"/>
  <c r="B178" i="7"/>
  <c r="B179" i="7"/>
  <c r="B180" i="7"/>
  <c r="B181" i="7"/>
  <c r="B182" i="7"/>
  <c r="B183" i="7"/>
  <c r="B184" i="7"/>
  <c r="B185" i="7"/>
  <c r="B186" i="7"/>
  <c r="B187" i="7"/>
  <c r="B188" i="7"/>
  <c r="B189" i="7"/>
  <c r="B190" i="7"/>
  <c r="B191" i="7"/>
  <c r="B192" i="7"/>
  <c r="B193" i="7"/>
  <c r="B194" i="7"/>
  <c r="B195" i="7"/>
  <c r="B196" i="7"/>
  <c r="B197" i="7"/>
  <c r="B198" i="7"/>
  <c r="B199" i="7"/>
  <c r="B200" i="7"/>
  <c r="B201" i="7"/>
  <c r="B202" i="7"/>
  <c r="B203" i="7"/>
  <c r="B204" i="7"/>
  <c r="B205" i="7"/>
  <c r="B206" i="7"/>
  <c r="B207" i="7"/>
  <c r="B208" i="7"/>
  <c r="B209" i="7"/>
  <c r="B210" i="7"/>
  <c r="B211" i="7"/>
  <c r="B212" i="7"/>
  <c r="B213" i="7"/>
  <c r="B214" i="7"/>
  <c r="B215" i="7"/>
  <c r="B216" i="7"/>
  <c r="B217" i="7"/>
  <c r="B218" i="7"/>
  <c r="B219" i="7"/>
  <c r="B220" i="7"/>
  <c r="B221" i="7"/>
  <c r="B222" i="7"/>
  <c r="B223" i="7"/>
  <c r="B224" i="7"/>
  <c r="B225" i="7"/>
  <c r="B226" i="7"/>
  <c r="B227" i="7"/>
  <c r="B228" i="7"/>
  <c r="B229" i="7"/>
  <c r="B230" i="7"/>
  <c r="B231" i="7"/>
  <c r="B232" i="7"/>
  <c r="B233" i="7"/>
  <c r="B234" i="7"/>
  <c r="B235" i="7"/>
  <c r="B236" i="7"/>
  <c r="B237" i="7"/>
  <c r="B238" i="7"/>
  <c r="B239" i="7"/>
  <c r="B240" i="7"/>
  <c r="B241" i="7"/>
  <c r="B242" i="7"/>
  <c r="B243" i="7"/>
  <c r="B244" i="7"/>
  <c r="B245" i="7"/>
  <c r="B246" i="7"/>
  <c r="B247" i="7"/>
  <c r="B248" i="7"/>
  <c r="B249" i="7"/>
  <c r="B250" i="7"/>
  <c r="B251" i="7"/>
  <c r="B252" i="7"/>
  <c r="B253" i="7"/>
  <c r="B254" i="7"/>
  <c r="B255" i="7"/>
  <c r="B256" i="7"/>
  <c r="B257" i="7"/>
  <c r="B258" i="7"/>
  <c r="B259" i="7"/>
  <c r="B260" i="7"/>
  <c r="B261" i="7"/>
  <c r="B262" i="7"/>
  <c r="B263" i="7"/>
  <c r="B264" i="7"/>
  <c r="B265" i="7"/>
  <c r="B266" i="7"/>
  <c r="B267" i="7"/>
  <c r="B268" i="7"/>
  <c r="B269" i="7"/>
  <c r="B270" i="7"/>
  <c r="B271" i="7"/>
  <c r="B272" i="7"/>
  <c r="B273" i="7"/>
  <c r="B274" i="7"/>
  <c r="B275" i="7"/>
  <c r="B276" i="7"/>
  <c r="B277" i="7"/>
  <c r="B278" i="7"/>
  <c r="B279" i="7"/>
  <c r="B280" i="7"/>
  <c r="B281" i="7"/>
  <c r="B282" i="7"/>
  <c r="B283" i="7"/>
  <c r="B284" i="7"/>
  <c r="B285" i="7"/>
  <c r="B286" i="7"/>
  <c r="B287" i="7"/>
  <c r="B288" i="7"/>
  <c r="B289" i="7"/>
  <c r="B290" i="7"/>
  <c r="B291" i="7"/>
  <c r="B292" i="7"/>
  <c r="B293" i="7"/>
  <c r="B294" i="7"/>
  <c r="B295" i="7"/>
  <c r="B296" i="7"/>
  <c r="B297" i="7"/>
  <c r="B298" i="7"/>
  <c r="B299" i="7"/>
  <c r="B300" i="7"/>
  <c r="B301" i="7"/>
  <c r="B302" i="7"/>
  <c r="B303" i="7"/>
  <c r="B304" i="7"/>
  <c r="B305" i="7"/>
  <c r="B306" i="7"/>
  <c r="B307" i="7"/>
  <c r="B308" i="7"/>
  <c r="B309" i="7"/>
  <c r="B310" i="7"/>
  <c r="B311" i="7"/>
  <c r="B312" i="7"/>
  <c r="B313" i="7"/>
  <c r="B314" i="7"/>
  <c r="B315" i="7"/>
  <c r="B316" i="7"/>
  <c r="B317" i="7"/>
  <c r="B318" i="7"/>
  <c r="B319" i="7"/>
  <c r="B320" i="7"/>
  <c r="B321" i="7"/>
  <c r="B322" i="7"/>
  <c r="B323" i="7"/>
  <c r="B324" i="7"/>
  <c r="B325" i="7"/>
  <c r="B326" i="7"/>
  <c r="B327" i="7"/>
  <c r="B328" i="7"/>
  <c r="B329" i="7"/>
  <c r="B330" i="7"/>
  <c r="B331" i="7"/>
  <c r="B332" i="7"/>
  <c r="B333" i="7"/>
  <c r="B334" i="7"/>
  <c r="B335" i="7"/>
  <c r="B336" i="7"/>
  <c r="B337" i="7"/>
  <c r="B338" i="7"/>
  <c r="B339" i="7"/>
  <c r="B340" i="7"/>
  <c r="B341" i="7"/>
  <c r="B342" i="7"/>
  <c r="B343" i="7"/>
  <c r="B344" i="7"/>
  <c r="B345" i="7"/>
  <c r="B346" i="7"/>
  <c r="B347" i="7"/>
  <c r="B348" i="7"/>
  <c r="B349" i="7"/>
  <c r="B350" i="7"/>
  <c r="B351" i="7"/>
  <c r="B352" i="7"/>
  <c r="B353" i="7"/>
  <c r="B354" i="7"/>
  <c r="B355" i="7"/>
  <c r="B356" i="7"/>
  <c r="B357" i="7"/>
  <c r="B358" i="7"/>
  <c r="B359" i="7"/>
  <c r="B360" i="7"/>
  <c r="B361" i="7"/>
  <c r="B362" i="7"/>
  <c r="B363" i="7"/>
  <c r="B364" i="7"/>
  <c r="B365" i="7"/>
  <c r="B366" i="7"/>
  <c r="B367" i="7"/>
  <c r="B368" i="7"/>
  <c r="B369" i="7"/>
  <c r="B370" i="7"/>
  <c r="B371" i="7"/>
  <c r="B372" i="7"/>
  <c r="B373" i="7"/>
  <c r="B374" i="7"/>
  <c r="B375" i="7"/>
  <c r="B376" i="7"/>
  <c r="B377" i="7"/>
  <c r="B378" i="7"/>
  <c r="B379" i="7"/>
  <c r="B380" i="7"/>
  <c r="B381" i="7"/>
  <c r="B382" i="7"/>
  <c r="B383" i="7"/>
  <c r="B384" i="7"/>
  <c r="B385" i="7"/>
  <c r="B386" i="7"/>
  <c r="B387" i="7"/>
  <c r="B388" i="7"/>
  <c r="B389" i="7"/>
  <c r="B390" i="7"/>
  <c r="B391" i="7"/>
  <c r="B392" i="7"/>
  <c r="B393" i="7"/>
  <c r="B394" i="7"/>
  <c r="B395" i="7"/>
  <c r="B396" i="7"/>
  <c r="B397" i="7"/>
  <c r="B398" i="7"/>
  <c r="B399" i="7"/>
  <c r="B400" i="7"/>
  <c r="B401" i="7"/>
  <c r="B402" i="7"/>
  <c r="B403" i="7"/>
  <c r="B404" i="7"/>
  <c r="B405" i="7"/>
  <c r="B406" i="7"/>
  <c r="B407" i="7"/>
  <c r="B408" i="7"/>
  <c r="B409" i="7"/>
  <c r="B410" i="7"/>
  <c r="B411" i="7"/>
  <c r="B412" i="7"/>
  <c r="B413" i="7"/>
  <c r="B414" i="7"/>
  <c r="B415" i="7"/>
  <c r="B416" i="7"/>
  <c r="B417" i="7"/>
  <c r="B418" i="7"/>
  <c r="B419" i="7"/>
  <c r="B420" i="7"/>
  <c r="B421" i="7"/>
  <c r="B422" i="7"/>
  <c r="B423" i="7"/>
  <c r="B424" i="7"/>
  <c r="B425" i="7"/>
  <c r="B426" i="7"/>
  <c r="B427" i="7"/>
  <c r="B428" i="7"/>
  <c r="B429" i="7"/>
  <c r="B430" i="7"/>
  <c r="B431" i="7"/>
  <c r="B432" i="7"/>
  <c r="B433" i="7"/>
  <c r="B434" i="7"/>
  <c r="B435" i="7"/>
  <c r="B436" i="7"/>
  <c r="B437" i="7"/>
  <c r="B438" i="7"/>
  <c r="B439" i="7"/>
  <c r="B440" i="7"/>
  <c r="B441" i="7"/>
  <c r="B442" i="7"/>
  <c r="B443" i="7"/>
  <c r="B444" i="7"/>
  <c r="B445" i="7"/>
  <c r="B446" i="7"/>
  <c r="B447" i="7"/>
  <c r="B448" i="7"/>
  <c r="B449" i="7"/>
  <c r="B450" i="7"/>
  <c r="B451" i="7"/>
  <c r="B452" i="7"/>
  <c r="B453" i="7"/>
  <c r="B454" i="7"/>
  <c r="B455" i="7"/>
  <c r="B456" i="7"/>
  <c r="B457" i="7"/>
  <c r="B458" i="7"/>
  <c r="B459" i="7"/>
  <c r="B460" i="7"/>
  <c r="B461" i="7"/>
  <c r="B462" i="7"/>
  <c r="B463" i="7"/>
  <c r="B464" i="7"/>
  <c r="B465" i="7"/>
  <c r="B466" i="7"/>
  <c r="B467" i="7"/>
  <c r="B468" i="7"/>
  <c r="B469" i="7"/>
  <c r="B470" i="7"/>
  <c r="B471" i="7"/>
  <c r="B472" i="7"/>
  <c r="B473" i="7"/>
  <c r="B474" i="7"/>
  <c r="B475" i="7"/>
  <c r="B476" i="7"/>
  <c r="B477" i="7"/>
  <c r="B478" i="7"/>
  <c r="B479" i="7"/>
  <c r="B480" i="7"/>
  <c r="B481" i="7"/>
  <c r="B482" i="7"/>
  <c r="B483" i="7"/>
  <c r="B484" i="7"/>
  <c r="B485" i="7"/>
  <c r="B486" i="7"/>
  <c r="B487" i="7"/>
  <c r="B488" i="7"/>
  <c r="B489" i="7"/>
  <c r="B490" i="7"/>
  <c r="B491" i="7"/>
  <c r="B492" i="7"/>
  <c r="B493" i="7"/>
  <c r="B494" i="7"/>
  <c r="B495" i="7"/>
  <c r="B496" i="7"/>
  <c r="B497" i="7"/>
  <c r="B498" i="7"/>
  <c r="B499" i="7"/>
  <c r="B500" i="7"/>
  <c r="B501" i="7"/>
  <c r="B502" i="7"/>
  <c r="B503" i="7"/>
  <c r="B504" i="7"/>
  <c r="B505" i="7"/>
  <c r="B506" i="7"/>
  <c r="B507" i="7"/>
  <c r="B508" i="7"/>
  <c r="B509" i="7"/>
  <c r="B510" i="7"/>
  <c r="B511" i="7"/>
  <c r="B512" i="7"/>
  <c r="B513" i="7"/>
  <c r="B514" i="7"/>
  <c r="B515" i="7"/>
  <c r="B516" i="7"/>
  <c r="B517" i="7"/>
  <c r="B518" i="7"/>
  <c r="B519" i="7"/>
  <c r="B520" i="7"/>
  <c r="B521" i="7"/>
  <c r="B522" i="7"/>
  <c r="B523" i="7"/>
  <c r="B524" i="7"/>
  <c r="B525" i="7"/>
  <c r="B526" i="7"/>
  <c r="B527" i="7"/>
  <c r="B528" i="7"/>
  <c r="B529" i="7"/>
  <c r="B530" i="7"/>
  <c r="B531" i="7"/>
  <c r="B532" i="7"/>
  <c r="B533" i="7"/>
  <c r="B534" i="7"/>
  <c r="B535" i="7"/>
  <c r="B536" i="7"/>
  <c r="B537" i="7"/>
  <c r="B538" i="7"/>
  <c r="B539" i="7"/>
  <c r="B540" i="7"/>
  <c r="B541" i="7"/>
  <c r="B542" i="7"/>
  <c r="B543" i="7"/>
  <c r="B544" i="7"/>
  <c r="B545" i="7"/>
  <c r="B546" i="7"/>
  <c r="B547" i="7"/>
  <c r="B548" i="7"/>
  <c r="B549" i="7"/>
  <c r="B550" i="7"/>
  <c r="B551" i="7"/>
  <c r="B552" i="7"/>
  <c r="B553" i="7"/>
  <c r="B554" i="7"/>
  <c r="B555" i="7"/>
  <c r="B556" i="7"/>
  <c r="B557" i="7"/>
  <c r="B558" i="7"/>
  <c r="B559" i="7"/>
  <c r="B560" i="7"/>
  <c r="B561" i="7"/>
  <c r="B562" i="7"/>
  <c r="B563" i="7"/>
  <c r="B564" i="7"/>
  <c r="B565" i="7"/>
  <c r="B566" i="7"/>
  <c r="B567" i="7"/>
  <c r="B568" i="7"/>
  <c r="B569" i="7"/>
  <c r="B570" i="7"/>
  <c r="B571" i="7"/>
  <c r="B572" i="7"/>
  <c r="B573" i="7"/>
  <c r="B574" i="7"/>
  <c r="B575" i="7"/>
  <c r="B576" i="7"/>
  <c r="B577" i="7"/>
  <c r="B578" i="7"/>
  <c r="B579" i="7"/>
  <c r="B580" i="7"/>
  <c r="B581" i="7"/>
  <c r="B582" i="7"/>
  <c r="B583" i="7"/>
  <c r="B584" i="7"/>
  <c r="B585" i="7"/>
  <c r="B586" i="7"/>
  <c r="B587" i="7"/>
  <c r="B588" i="7"/>
  <c r="B589" i="7"/>
  <c r="B590" i="7"/>
  <c r="B591" i="7"/>
  <c r="B592" i="7"/>
  <c r="B593" i="7"/>
  <c r="B594" i="7"/>
  <c r="B595" i="7"/>
  <c r="B596" i="7"/>
  <c r="B597" i="7"/>
  <c r="B598" i="7"/>
  <c r="B599" i="7"/>
  <c r="B600" i="7"/>
  <c r="B601" i="7"/>
  <c r="B602" i="7"/>
  <c r="B603" i="7"/>
  <c r="B604" i="7"/>
  <c r="B605" i="7"/>
  <c r="B606" i="7"/>
  <c r="B607" i="7"/>
  <c r="B608" i="7"/>
  <c r="B609" i="7"/>
  <c r="B610" i="7"/>
  <c r="B611" i="7"/>
  <c r="B612" i="7"/>
  <c r="B613" i="7"/>
  <c r="B614" i="7"/>
  <c r="B615" i="7"/>
  <c r="B616" i="7"/>
  <c r="B617" i="7"/>
  <c r="B618" i="7"/>
  <c r="B619" i="7"/>
  <c r="B620" i="7"/>
  <c r="B621" i="7"/>
  <c r="B622" i="7"/>
  <c r="B623" i="7"/>
  <c r="B624" i="7"/>
  <c r="B625" i="7"/>
  <c r="B626" i="7"/>
  <c r="B627" i="7"/>
  <c r="B628" i="7"/>
  <c r="B629" i="7"/>
  <c r="B630" i="7"/>
  <c r="B631" i="7"/>
  <c r="B632" i="7"/>
  <c r="B633" i="7"/>
  <c r="B634" i="7"/>
  <c r="B635" i="7"/>
  <c r="B636" i="7"/>
  <c r="B637" i="7"/>
  <c r="B638" i="7"/>
  <c r="B639" i="7"/>
  <c r="B640" i="7"/>
  <c r="B641" i="7"/>
  <c r="B642" i="7"/>
  <c r="B643" i="7"/>
  <c r="B644" i="7"/>
  <c r="B645" i="7"/>
  <c r="B646" i="7"/>
  <c r="B647" i="7"/>
  <c r="B648" i="7"/>
  <c r="B649" i="7"/>
  <c r="B650" i="7"/>
  <c r="B651" i="7"/>
  <c r="B652" i="7"/>
  <c r="B653" i="7"/>
  <c r="B654" i="7"/>
  <c r="B655" i="7"/>
  <c r="B656" i="7"/>
  <c r="B657" i="7"/>
  <c r="B658" i="7"/>
  <c r="B659" i="7"/>
  <c r="B660" i="7"/>
  <c r="B661" i="7"/>
  <c r="B662" i="7"/>
  <c r="B663" i="7"/>
  <c r="B664" i="7"/>
  <c r="B665" i="7"/>
  <c r="B666" i="7"/>
  <c r="B667" i="7"/>
  <c r="B668" i="7"/>
  <c r="B669" i="7"/>
  <c r="B670" i="7"/>
  <c r="B671" i="7"/>
  <c r="B672" i="7"/>
  <c r="B673" i="7"/>
  <c r="B674" i="7"/>
  <c r="B675" i="7"/>
  <c r="B676" i="7"/>
  <c r="B677" i="7"/>
  <c r="B678" i="7"/>
  <c r="B679" i="7"/>
  <c r="B680" i="7"/>
  <c r="B681" i="7"/>
  <c r="B682" i="7"/>
  <c r="B683" i="7"/>
  <c r="B684" i="7"/>
  <c r="B685" i="7"/>
  <c r="B686" i="7"/>
  <c r="B687" i="7"/>
  <c r="B688" i="7"/>
  <c r="B689" i="7"/>
  <c r="B690" i="7"/>
  <c r="B691" i="7"/>
  <c r="B692" i="7"/>
  <c r="B693" i="7"/>
  <c r="B694" i="7"/>
  <c r="B695" i="7"/>
  <c r="B696" i="7"/>
  <c r="B697" i="7"/>
  <c r="B698" i="7"/>
  <c r="B699" i="7"/>
  <c r="B700" i="7"/>
  <c r="B701" i="7"/>
  <c r="B702" i="7"/>
  <c r="B703" i="7"/>
  <c r="B704" i="7"/>
  <c r="B705" i="7"/>
  <c r="B706" i="7"/>
  <c r="B707" i="7"/>
  <c r="B708" i="7"/>
  <c r="B709" i="7"/>
  <c r="B710" i="7"/>
  <c r="B711" i="7"/>
  <c r="B712" i="7"/>
  <c r="B713" i="7"/>
  <c r="B714" i="7"/>
  <c r="B715" i="7"/>
  <c r="B716" i="7"/>
  <c r="B717" i="7"/>
  <c r="B718" i="7"/>
  <c r="B719" i="7"/>
  <c r="B720" i="7"/>
  <c r="B721" i="7"/>
  <c r="B722" i="7"/>
  <c r="B723" i="7"/>
  <c r="B724" i="7"/>
  <c r="B725" i="7"/>
  <c r="B726" i="7"/>
  <c r="B727" i="7"/>
  <c r="B728" i="7"/>
  <c r="B729" i="7"/>
  <c r="B730" i="7"/>
  <c r="B731" i="7"/>
  <c r="B732" i="7"/>
  <c r="B733" i="7"/>
  <c r="B734" i="7"/>
  <c r="B735" i="7"/>
  <c r="B736" i="7"/>
  <c r="B737" i="7"/>
  <c r="B738" i="7"/>
  <c r="B739" i="7"/>
  <c r="B740" i="7"/>
  <c r="B741" i="7"/>
  <c r="B742" i="7"/>
  <c r="B743" i="7"/>
  <c r="B744" i="7"/>
  <c r="B745" i="7"/>
  <c r="B746" i="7"/>
  <c r="B747" i="7"/>
  <c r="B748" i="7"/>
  <c r="B749" i="7"/>
  <c r="B750" i="7"/>
  <c r="B751" i="7"/>
  <c r="B752" i="7"/>
  <c r="B753" i="7"/>
  <c r="B754" i="7"/>
  <c r="B755" i="7"/>
  <c r="B756" i="7"/>
  <c r="B757" i="7"/>
  <c r="B758" i="7"/>
  <c r="B759" i="7"/>
  <c r="B760" i="7"/>
  <c r="B761" i="7"/>
  <c r="B762" i="7"/>
  <c r="B763" i="7"/>
  <c r="B764" i="7"/>
  <c r="B765" i="7"/>
  <c r="B766" i="7"/>
  <c r="B767" i="7"/>
  <c r="B768" i="7"/>
  <c r="B769" i="7"/>
  <c r="B770" i="7"/>
  <c r="B771" i="7"/>
  <c r="B772" i="7"/>
  <c r="B773" i="7"/>
  <c r="B774" i="7"/>
  <c r="B775" i="7"/>
  <c r="B776" i="7"/>
  <c r="B777" i="7"/>
  <c r="B778" i="7"/>
  <c r="B779" i="7"/>
  <c r="B780" i="7"/>
  <c r="B781" i="7"/>
  <c r="B782" i="7"/>
  <c r="B783" i="7"/>
  <c r="B784" i="7"/>
  <c r="B785" i="7"/>
  <c r="B786" i="7"/>
  <c r="B787" i="7"/>
  <c r="B788" i="7"/>
  <c r="B789" i="7"/>
  <c r="B790" i="7"/>
  <c r="B791" i="7"/>
  <c r="B792" i="7"/>
  <c r="B793" i="7"/>
  <c r="B794" i="7"/>
  <c r="B795" i="7"/>
  <c r="B796" i="7"/>
  <c r="B797" i="7"/>
  <c r="B798" i="7"/>
  <c r="B799" i="7"/>
  <c r="B800" i="7"/>
  <c r="B801" i="7"/>
  <c r="B802" i="7"/>
  <c r="B803" i="7"/>
  <c r="B804" i="7"/>
  <c r="B805" i="7"/>
  <c r="B806" i="7"/>
  <c r="B807" i="7"/>
  <c r="B808" i="7"/>
  <c r="B809" i="7"/>
  <c r="B810" i="7"/>
  <c r="B811" i="7"/>
  <c r="B812" i="7"/>
  <c r="B813" i="7"/>
  <c r="B814" i="7"/>
  <c r="B815" i="7"/>
  <c r="B816" i="7"/>
  <c r="B817" i="7"/>
  <c r="B818" i="7"/>
  <c r="B819" i="7"/>
  <c r="B820" i="7"/>
  <c r="B821" i="7"/>
  <c r="B822" i="7"/>
  <c r="B823" i="7"/>
  <c r="B824" i="7"/>
  <c r="B825" i="7"/>
  <c r="B826" i="7"/>
  <c r="B827" i="7"/>
  <c r="B828" i="7"/>
  <c r="B829" i="7"/>
  <c r="B830" i="7"/>
  <c r="B831" i="7"/>
  <c r="B832" i="7"/>
  <c r="B833" i="7"/>
  <c r="B834" i="7"/>
  <c r="B835" i="7"/>
  <c r="B836" i="7"/>
  <c r="B837" i="7"/>
  <c r="B838" i="7"/>
  <c r="B839" i="7"/>
  <c r="B840" i="7"/>
  <c r="B841" i="7"/>
  <c r="B842" i="7"/>
  <c r="B843" i="7"/>
  <c r="B844" i="7"/>
  <c r="B845" i="7"/>
  <c r="B846" i="7"/>
  <c r="B847" i="7"/>
  <c r="G847" i="7"/>
  <c r="H847" i="7"/>
  <c r="J847" i="7"/>
  <c r="G846" i="7"/>
  <c r="H846" i="7"/>
  <c r="J846" i="7"/>
  <c r="G845" i="7"/>
  <c r="H845" i="7"/>
  <c r="J845" i="7"/>
  <c r="G844" i="7"/>
  <c r="H844" i="7"/>
  <c r="J844" i="7"/>
  <c r="G843" i="7"/>
  <c r="H843" i="7"/>
  <c r="J843" i="7"/>
  <c r="G842" i="7"/>
  <c r="H842" i="7"/>
  <c r="J842" i="7"/>
  <c r="G841" i="7"/>
  <c r="H841" i="7"/>
  <c r="J841" i="7"/>
  <c r="G840" i="7"/>
  <c r="H840" i="7"/>
  <c r="J840" i="7"/>
  <c r="G839" i="7"/>
  <c r="H839" i="7"/>
  <c r="J839" i="7"/>
  <c r="G838" i="7"/>
  <c r="H838" i="7"/>
  <c r="J838" i="7"/>
  <c r="G837" i="7"/>
  <c r="H837" i="7"/>
  <c r="J837" i="7"/>
  <c r="G836" i="7"/>
  <c r="H836" i="7"/>
  <c r="J836" i="7"/>
  <c r="G835" i="7"/>
  <c r="H835" i="7"/>
  <c r="J835" i="7"/>
  <c r="G834" i="7"/>
  <c r="H834" i="7"/>
  <c r="J834" i="7"/>
  <c r="G833" i="7"/>
  <c r="H833" i="7"/>
  <c r="J833" i="7"/>
  <c r="G832" i="7"/>
  <c r="H832" i="7"/>
  <c r="J832" i="7"/>
  <c r="G831" i="7"/>
  <c r="H831" i="7"/>
  <c r="J831" i="7"/>
  <c r="G830" i="7"/>
  <c r="H830" i="7"/>
  <c r="J830" i="7"/>
  <c r="G829" i="7"/>
  <c r="H829" i="7"/>
  <c r="J829" i="7"/>
  <c r="G828" i="7"/>
  <c r="H828" i="7"/>
  <c r="J828" i="7"/>
  <c r="G827" i="7"/>
  <c r="H827" i="7"/>
  <c r="J827" i="7"/>
  <c r="G826" i="7"/>
  <c r="H826" i="7"/>
  <c r="J826" i="7"/>
  <c r="G825" i="7"/>
  <c r="H825" i="7"/>
  <c r="J825" i="7"/>
  <c r="G824" i="7"/>
  <c r="H824" i="7"/>
  <c r="J824" i="7"/>
  <c r="G823" i="7"/>
  <c r="H823" i="7"/>
  <c r="J823" i="7"/>
  <c r="G822" i="7"/>
  <c r="H822" i="7"/>
  <c r="J822" i="7"/>
  <c r="G821" i="7"/>
  <c r="H821" i="7"/>
  <c r="J821" i="7"/>
  <c r="G820" i="7"/>
  <c r="H820" i="7"/>
  <c r="J820" i="7"/>
  <c r="G819" i="7"/>
  <c r="H819" i="7"/>
  <c r="J819" i="7"/>
  <c r="G818" i="7"/>
  <c r="H818" i="7"/>
  <c r="J818" i="7"/>
  <c r="G817" i="7"/>
  <c r="H817" i="7"/>
  <c r="J817" i="7"/>
  <c r="G816" i="7"/>
  <c r="H816" i="7"/>
  <c r="J816" i="7"/>
  <c r="G815" i="7"/>
  <c r="H815" i="7"/>
  <c r="J815" i="7"/>
  <c r="G814" i="7"/>
  <c r="H814" i="7"/>
  <c r="J814" i="7"/>
  <c r="G813" i="7"/>
  <c r="H813" i="7"/>
  <c r="J813" i="7"/>
  <c r="G812" i="7"/>
  <c r="H812" i="7"/>
  <c r="J812" i="7"/>
  <c r="G811" i="7"/>
  <c r="H811" i="7"/>
  <c r="J811" i="7"/>
  <c r="G810" i="7"/>
  <c r="H810" i="7"/>
  <c r="J810" i="7"/>
  <c r="G809" i="7"/>
  <c r="H809" i="7"/>
  <c r="J809" i="7"/>
  <c r="G808" i="7"/>
  <c r="H808" i="7"/>
  <c r="J808" i="7"/>
  <c r="G807" i="7"/>
  <c r="H807" i="7"/>
  <c r="J807" i="7"/>
  <c r="G806" i="7"/>
  <c r="H806" i="7"/>
  <c r="J806" i="7"/>
  <c r="G805" i="7"/>
  <c r="H805" i="7"/>
  <c r="J805" i="7"/>
  <c r="G804" i="7"/>
  <c r="H804" i="7"/>
  <c r="J804" i="7"/>
  <c r="G803" i="7"/>
  <c r="H803" i="7"/>
  <c r="J803" i="7"/>
  <c r="G802" i="7"/>
  <c r="H802" i="7"/>
  <c r="J802" i="7"/>
  <c r="G801" i="7"/>
  <c r="H801" i="7"/>
  <c r="J801" i="7"/>
  <c r="G800" i="7"/>
  <c r="H800" i="7"/>
  <c r="J800" i="7"/>
  <c r="G799" i="7"/>
  <c r="H799" i="7"/>
  <c r="J799" i="7"/>
  <c r="G798" i="7"/>
  <c r="H798" i="7"/>
  <c r="J798" i="7"/>
  <c r="G797" i="7"/>
  <c r="H797" i="7"/>
  <c r="J797" i="7"/>
  <c r="G796" i="7"/>
  <c r="H796" i="7"/>
  <c r="J796" i="7"/>
  <c r="G795" i="7"/>
  <c r="H795" i="7"/>
  <c r="J795" i="7"/>
  <c r="G794" i="7"/>
  <c r="H794" i="7"/>
  <c r="J794" i="7"/>
  <c r="G793" i="7"/>
  <c r="H793" i="7"/>
  <c r="J793" i="7"/>
  <c r="G792" i="7"/>
  <c r="H792" i="7"/>
  <c r="J792" i="7"/>
  <c r="G791" i="7"/>
  <c r="H791" i="7"/>
  <c r="J791" i="7"/>
  <c r="G790" i="7"/>
  <c r="H790" i="7"/>
  <c r="J790" i="7"/>
  <c r="G789" i="7"/>
  <c r="H789" i="7"/>
  <c r="J789" i="7"/>
  <c r="G788" i="7"/>
  <c r="H788" i="7"/>
  <c r="J788" i="7"/>
  <c r="G787" i="7"/>
  <c r="H787" i="7"/>
  <c r="J787" i="7"/>
  <c r="G786" i="7"/>
  <c r="H786" i="7"/>
  <c r="J786" i="7"/>
  <c r="G785" i="7"/>
  <c r="H785" i="7"/>
  <c r="J785" i="7"/>
  <c r="G784" i="7"/>
  <c r="H784" i="7"/>
  <c r="J784" i="7"/>
  <c r="G783" i="7"/>
  <c r="H783" i="7"/>
  <c r="J783" i="7"/>
  <c r="G782" i="7"/>
  <c r="H782" i="7"/>
  <c r="J782" i="7"/>
  <c r="G781" i="7"/>
  <c r="H781" i="7"/>
  <c r="J781" i="7"/>
  <c r="G780" i="7"/>
  <c r="H780" i="7"/>
  <c r="J780" i="7"/>
  <c r="G779" i="7"/>
  <c r="H779" i="7"/>
  <c r="J779" i="7"/>
  <c r="G778" i="7"/>
  <c r="H778" i="7"/>
  <c r="J778" i="7"/>
  <c r="G777" i="7"/>
  <c r="H777" i="7"/>
  <c r="J777" i="7"/>
  <c r="G776" i="7"/>
  <c r="H776" i="7"/>
  <c r="J776" i="7"/>
  <c r="G775" i="7"/>
  <c r="H775" i="7"/>
  <c r="J775" i="7"/>
  <c r="G774" i="7"/>
  <c r="H774" i="7"/>
  <c r="J774" i="7"/>
  <c r="G773" i="7"/>
  <c r="H773" i="7"/>
  <c r="J773" i="7"/>
  <c r="G772" i="7"/>
  <c r="H772" i="7"/>
  <c r="J772" i="7"/>
  <c r="G771" i="7"/>
  <c r="H771" i="7"/>
  <c r="J771" i="7"/>
  <c r="G770" i="7"/>
  <c r="H770" i="7"/>
  <c r="J770" i="7"/>
  <c r="G769" i="7"/>
  <c r="H769" i="7"/>
  <c r="J769" i="7"/>
  <c r="G768" i="7"/>
  <c r="H768" i="7"/>
  <c r="J768" i="7"/>
  <c r="G767" i="7"/>
  <c r="H767" i="7"/>
  <c r="J767" i="7"/>
  <c r="G766" i="7"/>
  <c r="H766" i="7"/>
  <c r="J766" i="7"/>
  <c r="G765" i="7"/>
  <c r="H765" i="7"/>
  <c r="J765" i="7"/>
  <c r="G764" i="7"/>
  <c r="H764" i="7"/>
  <c r="J764" i="7"/>
  <c r="G763" i="7"/>
  <c r="H763" i="7"/>
  <c r="J763" i="7"/>
  <c r="G762" i="7"/>
  <c r="H762" i="7"/>
  <c r="J762" i="7"/>
  <c r="G761" i="7"/>
  <c r="H761" i="7"/>
  <c r="J761" i="7"/>
  <c r="G760" i="7"/>
  <c r="H760" i="7"/>
  <c r="J760" i="7"/>
  <c r="G759" i="7"/>
  <c r="H759" i="7"/>
  <c r="J759" i="7"/>
  <c r="G758" i="7"/>
  <c r="H758" i="7"/>
  <c r="J758" i="7"/>
  <c r="G757" i="7"/>
  <c r="H757" i="7"/>
  <c r="J757" i="7"/>
  <c r="G756" i="7"/>
  <c r="H756" i="7"/>
  <c r="J756" i="7"/>
  <c r="G755" i="7"/>
  <c r="H755" i="7"/>
  <c r="J755" i="7"/>
  <c r="G754" i="7"/>
  <c r="H754" i="7"/>
  <c r="J754" i="7"/>
  <c r="G753" i="7"/>
  <c r="H753" i="7"/>
  <c r="J753" i="7"/>
  <c r="G752" i="7"/>
  <c r="H752" i="7"/>
  <c r="J752" i="7"/>
  <c r="G751" i="7"/>
  <c r="H751" i="7"/>
  <c r="J751" i="7"/>
  <c r="G750" i="7"/>
  <c r="H750" i="7"/>
  <c r="J750" i="7"/>
  <c r="G749" i="7"/>
  <c r="H749" i="7"/>
  <c r="J749" i="7"/>
  <c r="G748" i="7"/>
  <c r="H748" i="7"/>
  <c r="J748" i="7"/>
  <c r="G747" i="7"/>
  <c r="H747" i="7"/>
  <c r="J747" i="7"/>
  <c r="G746" i="7"/>
  <c r="H746" i="7"/>
  <c r="J746" i="7"/>
  <c r="G745" i="7"/>
  <c r="H745" i="7"/>
  <c r="J745" i="7"/>
  <c r="G744" i="7"/>
  <c r="H744" i="7"/>
  <c r="J744" i="7"/>
  <c r="G743" i="7"/>
  <c r="H743" i="7"/>
  <c r="J743" i="7"/>
  <c r="G742" i="7"/>
  <c r="H742" i="7"/>
  <c r="J742" i="7"/>
  <c r="G741" i="7"/>
  <c r="H741" i="7"/>
  <c r="J741" i="7"/>
  <c r="G740" i="7"/>
  <c r="H740" i="7"/>
  <c r="J740" i="7"/>
  <c r="G739" i="7"/>
  <c r="H739" i="7"/>
  <c r="J739" i="7"/>
  <c r="G738" i="7"/>
  <c r="H738" i="7"/>
  <c r="J738" i="7"/>
  <c r="G737" i="7"/>
  <c r="H737" i="7"/>
  <c r="J737" i="7"/>
  <c r="G736" i="7"/>
  <c r="H736" i="7"/>
  <c r="J736" i="7"/>
  <c r="G735" i="7"/>
  <c r="H735" i="7"/>
  <c r="J735" i="7"/>
  <c r="G734" i="7"/>
  <c r="H734" i="7"/>
  <c r="J734" i="7"/>
  <c r="G733" i="7"/>
  <c r="H733" i="7"/>
  <c r="J733" i="7"/>
  <c r="G732" i="7"/>
  <c r="H732" i="7"/>
  <c r="J732" i="7"/>
  <c r="G731" i="7"/>
  <c r="H731" i="7"/>
  <c r="J731" i="7"/>
  <c r="G730" i="7"/>
  <c r="H730" i="7"/>
  <c r="J730" i="7"/>
  <c r="G729" i="7"/>
  <c r="H729" i="7"/>
  <c r="J729" i="7"/>
  <c r="G728" i="7"/>
  <c r="H728" i="7"/>
  <c r="J728" i="7"/>
  <c r="G727" i="7"/>
  <c r="H727" i="7"/>
  <c r="J727" i="7"/>
  <c r="G726" i="7"/>
  <c r="H726" i="7"/>
  <c r="J726" i="7"/>
  <c r="G725" i="7"/>
  <c r="H725" i="7"/>
  <c r="J725" i="7"/>
  <c r="G724" i="7"/>
  <c r="H724" i="7"/>
  <c r="J724" i="7"/>
  <c r="G723" i="7"/>
  <c r="H723" i="7"/>
  <c r="J723" i="7"/>
  <c r="G722" i="7"/>
  <c r="H722" i="7"/>
  <c r="J722" i="7"/>
  <c r="G721" i="7"/>
  <c r="H721" i="7"/>
  <c r="J721" i="7"/>
  <c r="G720" i="7"/>
  <c r="H720" i="7"/>
  <c r="J720" i="7"/>
  <c r="G719" i="7"/>
  <c r="H719" i="7"/>
  <c r="J719" i="7"/>
  <c r="G718" i="7"/>
  <c r="H718" i="7"/>
  <c r="J718" i="7"/>
  <c r="G717" i="7"/>
  <c r="H717" i="7"/>
  <c r="J717" i="7"/>
  <c r="G716" i="7"/>
  <c r="H716" i="7"/>
  <c r="J716" i="7"/>
  <c r="G715" i="7"/>
  <c r="H715" i="7"/>
  <c r="J715" i="7"/>
  <c r="G714" i="7"/>
  <c r="H714" i="7"/>
  <c r="J714" i="7"/>
  <c r="G713" i="7"/>
  <c r="H713" i="7"/>
  <c r="J713" i="7"/>
  <c r="G712" i="7"/>
  <c r="H712" i="7"/>
  <c r="J712" i="7"/>
  <c r="G711" i="7"/>
  <c r="H711" i="7"/>
  <c r="J711" i="7"/>
  <c r="G710" i="7"/>
  <c r="H710" i="7"/>
  <c r="J710" i="7"/>
  <c r="G709" i="7"/>
  <c r="H709" i="7"/>
  <c r="J709" i="7"/>
  <c r="G708" i="7"/>
  <c r="H708" i="7"/>
  <c r="J708" i="7"/>
  <c r="G707" i="7"/>
  <c r="H707" i="7"/>
  <c r="J707" i="7"/>
  <c r="G706" i="7"/>
  <c r="H706" i="7"/>
  <c r="J706" i="7"/>
  <c r="G705" i="7"/>
  <c r="H705" i="7"/>
  <c r="J705" i="7"/>
  <c r="G704" i="7"/>
  <c r="H704" i="7"/>
  <c r="J704" i="7"/>
  <c r="G703" i="7"/>
  <c r="H703" i="7"/>
  <c r="J703" i="7"/>
  <c r="G702" i="7"/>
  <c r="H702" i="7"/>
  <c r="J702" i="7"/>
  <c r="G701" i="7"/>
  <c r="H701" i="7"/>
  <c r="J701" i="7"/>
  <c r="G700" i="7"/>
  <c r="H700" i="7"/>
  <c r="J700" i="7"/>
  <c r="G699" i="7"/>
  <c r="H699" i="7"/>
  <c r="J699" i="7"/>
  <c r="G698" i="7"/>
  <c r="H698" i="7"/>
  <c r="J698" i="7"/>
  <c r="G697" i="7"/>
  <c r="H697" i="7"/>
  <c r="J697" i="7"/>
  <c r="G696" i="7"/>
  <c r="H696" i="7"/>
  <c r="J696" i="7"/>
  <c r="G695" i="7"/>
  <c r="H695" i="7"/>
  <c r="J695" i="7"/>
  <c r="G694" i="7"/>
  <c r="H694" i="7"/>
  <c r="J694" i="7"/>
  <c r="G693" i="7"/>
  <c r="H693" i="7"/>
  <c r="J693" i="7"/>
  <c r="G692" i="7"/>
  <c r="H692" i="7"/>
  <c r="J692" i="7"/>
  <c r="G691" i="7"/>
  <c r="H691" i="7"/>
  <c r="J691" i="7"/>
  <c r="G690" i="7"/>
  <c r="H690" i="7"/>
  <c r="J690" i="7"/>
  <c r="G689" i="7"/>
  <c r="H689" i="7"/>
  <c r="J689" i="7"/>
  <c r="G688" i="7"/>
  <c r="H688" i="7"/>
  <c r="J688" i="7"/>
  <c r="G687" i="7"/>
  <c r="H687" i="7"/>
  <c r="J687" i="7"/>
  <c r="G686" i="7"/>
  <c r="H686" i="7"/>
  <c r="J686" i="7"/>
  <c r="G685" i="7"/>
  <c r="H685" i="7"/>
  <c r="J685" i="7"/>
  <c r="G684" i="7"/>
  <c r="H684" i="7"/>
  <c r="J684" i="7"/>
  <c r="G683" i="7"/>
  <c r="H683" i="7"/>
  <c r="J683" i="7"/>
  <c r="G682" i="7"/>
  <c r="H682" i="7"/>
  <c r="J682" i="7"/>
  <c r="G681" i="7"/>
  <c r="H681" i="7"/>
  <c r="J681" i="7"/>
  <c r="G680" i="7"/>
  <c r="H680" i="7"/>
  <c r="J680" i="7"/>
  <c r="G679" i="7"/>
  <c r="H679" i="7"/>
  <c r="J679" i="7"/>
  <c r="G678" i="7"/>
  <c r="H678" i="7"/>
  <c r="J678" i="7"/>
  <c r="G677" i="7"/>
  <c r="H677" i="7"/>
  <c r="J677" i="7"/>
  <c r="G676" i="7"/>
  <c r="H676" i="7"/>
  <c r="J676" i="7"/>
  <c r="G675" i="7"/>
  <c r="H675" i="7"/>
  <c r="J675" i="7"/>
  <c r="G674" i="7"/>
  <c r="H674" i="7"/>
  <c r="J674" i="7"/>
  <c r="G673" i="7"/>
  <c r="H673" i="7"/>
  <c r="J673" i="7"/>
  <c r="G672" i="7"/>
  <c r="H672" i="7"/>
  <c r="J672" i="7"/>
  <c r="G671" i="7"/>
  <c r="H671" i="7"/>
  <c r="J671" i="7"/>
  <c r="G670" i="7"/>
  <c r="H670" i="7"/>
  <c r="J670" i="7"/>
  <c r="G669" i="7"/>
  <c r="H669" i="7"/>
  <c r="J669" i="7"/>
  <c r="G668" i="7"/>
  <c r="H668" i="7"/>
  <c r="J668" i="7"/>
  <c r="G667" i="7"/>
  <c r="H667" i="7"/>
  <c r="J667" i="7"/>
  <c r="G666" i="7"/>
  <c r="H666" i="7"/>
  <c r="J666" i="7"/>
  <c r="G665" i="7"/>
  <c r="H665" i="7"/>
  <c r="J665" i="7"/>
  <c r="G664" i="7"/>
  <c r="H664" i="7"/>
  <c r="J664" i="7"/>
  <c r="G663" i="7"/>
  <c r="H663" i="7"/>
  <c r="J663" i="7"/>
  <c r="G662" i="7"/>
  <c r="H662" i="7"/>
  <c r="J662" i="7"/>
  <c r="G661" i="7"/>
  <c r="H661" i="7"/>
  <c r="J661" i="7"/>
  <c r="G660" i="7"/>
  <c r="H660" i="7"/>
  <c r="J660" i="7"/>
  <c r="G659" i="7"/>
  <c r="H659" i="7"/>
  <c r="J659" i="7"/>
  <c r="G658" i="7"/>
  <c r="H658" i="7"/>
  <c r="J658" i="7"/>
  <c r="G657" i="7"/>
  <c r="H657" i="7"/>
  <c r="J657" i="7"/>
  <c r="G656" i="7"/>
  <c r="H656" i="7"/>
  <c r="J656" i="7"/>
  <c r="G655" i="7"/>
  <c r="H655" i="7"/>
  <c r="J655" i="7"/>
  <c r="G654" i="7"/>
  <c r="H654" i="7"/>
  <c r="J654" i="7"/>
  <c r="G653" i="7"/>
  <c r="H653" i="7"/>
  <c r="J653" i="7"/>
  <c r="G652" i="7"/>
  <c r="H652" i="7"/>
  <c r="J652" i="7"/>
  <c r="G651" i="7"/>
  <c r="H651" i="7"/>
  <c r="J651" i="7"/>
  <c r="G650" i="7"/>
  <c r="H650" i="7"/>
  <c r="J650" i="7"/>
  <c r="G649" i="7"/>
  <c r="H649" i="7"/>
  <c r="J649" i="7"/>
  <c r="G648" i="7"/>
  <c r="H648" i="7"/>
  <c r="J648" i="7"/>
  <c r="G647" i="7"/>
  <c r="H647" i="7"/>
  <c r="J647" i="7"/>
  <c r="G646" i="7"/>
  <c r="H646" i="7"/>
  <c r="J646" i="7"/>
  <c r="G645" i="7"/>
  <c r="H645" i="7"/>
  <c r="J645" i="7"/>
  <c r="G644" i="7"/>
  <c r="H644" i="7"/>
  <c r="J644" i="7"/>
  <c r="G643" i="7"/>
  <c r="H643" i="7"/>
  <c r="J643" i="7"/>
  <c r="G642" i="7"/>
  <c r="H642" i="7"/>
  <c r="J642" i="7"/>
  <c r="G641" i="7"/>
  <c r="H641" i="7"/>
  <c r="J641" i="7"/>
  <c r="G640" i="7"/>
  <c r="H640" i="7"/>
  <c r="J640" i="7"/>
  <c r="G639" i="7"/>
  <c r="H639" i="7"/>
  <c r="J639" i="7"/>
  <c r="G638" i="7"/>
  <c r="H638" i="7"/>
  <c r="J638" i="7"/>
  <c r="G637" i="7"/>
  <c r="H637" i="7"/>
  <c r="J637" i="7"/>
  <c r="G636" i="7"/>
  <c r="H636" i="7"/>
  <c r="J636" i="7"/>
  <c r="G635" i="7"/>
  <c r="H635" i="7"/>
  <c r="J635" i="7"/>
  <c r="G634" i="7"/>
  <c r="H634" i="7"/>
  <c r="J634" i="7"/>
  <c r="G633" i="7"/>
  <c r="H633" i="7"/>
  <c r="J633" i="7"/>
  <c r="G632" i="7"/>
  <c r="H632" i="7"/>
  <c r="J632" i="7"/>
  <c r="G631" i="7"/>
  <c r="H631" i="7"/>
  <c r="J631" i="7"/>
  <c r="G630" i="7"/>
  <c r="H630" i="7"/>
  <c r="J630" i="7"/>
  <c r="G629" i="7"/>
  <c r="H629" i="7"/>
  <c r="J629" i="7"/>
  <c r="G628" i="7"/>
  <c r="H628" i="7"/>
  <c r="J628" i="7"/>
  <c r="G627" i="7"/>
  <c r="H627" i="7"/>
  <c r="J627" i="7"/>
  <c r="G626" i="7"/>
  <c r="H626" i="7"/>
  <c r="J626" i="7"/>
  <c r="G625" i="7"/>
  <c r="H625" i="7"/>
  <c r="J625" i="7"/>
  <c r="G624" i="7"/>
  <c r="H624" i="7"/>
  <c r="J624" i="7"/>
  <c r="G623" i="7"/>
  <c r="H623" i="7"/>
  <c r="J623" i="7"/>
  <c r="G622" i="7"/>
  <c r="H622" i="7"/>
  <c r="J622" i="7"/>
  <c r="G621" i="7"/>
  <c r="H621" i="7"/>
  <c r="J621" i="7"/>
  <c r="G620" i="7"/>
  <c r="H620" i="7"/>
  <c r="J620" i="7"/>
  <c r="G619" i="7"/>
  <c r="H619" i="7"/>
  <c r="J619" i="7"/>
  <c r="G618" i="7"/>
  <c r="H618" i="7"/>
  <c r="J618" i="7"/>
  <c r="G617" i="7"/>
  <c r="H617" i="7"/>
  <c r="J617" i="7"/>
  <c r="G616" i="7"/>
  <c r="H616" i="7"/>
  <c r="J616" i="7"/>
  <c r="G615" i="7"/>
  <c r="H615" i="7"/>
  <c r="J615" i="7"/>
  <c r="G614" i="7"/>
  <c r="H614" i="7"/>
  <c r="J614" i="7"/>
  <c r="G613" i="7"/>
  <c r="H613" i="7"/>
  <c r="J613" i="7"/>
  <c r="G612" i="7"/>
  <c r="H612" i="7"/>
  <c r="J612" i="7"/>
  <c r="G611" i="7"/>
  <c r="H611" i="7"/>
  <c r="J611" i="7"/>
  <c r="G610" i="7"/>
  <c r="H610" i="7"/>
  <c r="J610" i="7"/>
  <c r="G609" i="7"/>
  <c r="H609" i="7"/>
  <c r="J609" i="7"/>
  <c r="G608" i="7"/>
  <c r="H608" i="7"/>
  <c r="J608" i="7"/>
  <c r="G607" i="7"/>
  <c r="H607" i="7"/>
  <c r="J607" i="7"/>
  <c r="G606" i="7"/>
  <c r="H606" i="7"/>
  <c r="J606" i="7"/>
  <c r="G605" i="7"/>
  <c r="H605" i="7"/>
  <c r="J605" i="7"/>
  <c r="G604" i="7"/>
  <c r="H604" i="7"/>
  <c r="J604" i="7"/>
  <c r="G603" i="7"/>
  <c r="H603" i="7"/>
  <c r="J603" i="7"/>
  <c r="G602" i="7"/>
  <c r="H602" i="7"/>
  <c r="J602" i="7"/>
  <c r="G601" i="7"/>
  <c r="H601" i="7"/>
  <c r="J601" i="7"/>
  <c r="G600" i="7"/>
  <c r="H600" i="7"/>
  <c r="J600" i="7"/>
  <c r="G599" i="7"/>
  <c r="H599" i="7"/>
  <c r="J599" i="7"/>
  <c r="G598" i="7"/>
  <c r="H598" i="7"/>
  <c r="J598" i="7"/>
  <c r="G597" i="7"/>
  <c r="H597" i="7"/>
  <c r="J597" i="7"/>
  <c r="G596" i="7"/>
  <c r="H596" i="7"/>
  <c r="J596" i="7"/>
  <c r="G595" i="7"/>
  <c r="H595" i="7"/>
  <c r="J595" i="7"/>
  <c r="G594" i="7"/>
  <c r="H594" i="7"/>
  <c r="J594" i="7"/>
  <c r="G593" i="7"/>
  <c r="H593" i="7"/>
  <c r="J593" i="7"/>
  <c r="G592" i="7"/>
  <c r="H592" i="7"/>
  <c r="J592" i="7"/>
  <c r="G591" i="7"/>
  <c r="H591" i="7"/>
  <c r="J591" i="7"/>
  <c r="G590" i="7"/>
  <c r="H590" i="7"/>
  <c r="J590" i="7"/>
  <c r="G589" i="7"/>
  <c r="H589" i="7"/>
  <c r="J589" i="7"/>
  <c r="G588" i="7"/>
  <c r="H588" i="7"/>
  <c r="J588" i="7"/>
  <c r="G587" i="7"/>
  <c r="H587" i="7"/>
  <c r="J587" i="7"/>
  <c r="G586" i="7"/>
  <c r="H586" i="7"/>
  <c r="J586" i="7"/>
  <c r="G585" i="7"/>
  <c r="H585" i="7"/>
  <c r="J585" i="7"/>
  <c r="G584" i="7"/>
  <c r="H584" i="7"/>
  <c r="J584" i="7"/>
  <c r="G583" i="7"/>
  <c r="H583" i="7"/>
  <c r="J583" i="7"/>
  <c r="G582" i="7"/>
  <c r="H582" i="7"/>
  <c r="J582" i="7"/>
  <c r="G581" i="7"/>
  <c r="H581" i="7"/>
  <c r="J581" i="7"/>
  <c r="G580" i="7"/>
  <c r="H580" i="7"/>
  <c r="J580" i="7"/>
  <c r="G579" i="7"/>
  <c r="H579" i="7"/>
  <c r="J579" i="7"/>
  <c r="G578" i="7"/>
  <c r="H578" i="7"/>
  <c r="J578" i="7"/>
  <c r="G577" i="7"/>
  <c r="H577" i="7"/>
  <c r="J577" i="7"/>
  <c r="G576" i="7"/>
  <c r="H576" i="7"/>
  <c r="J576" i="7"/>
  <c r="G575" i="7"/>
  <c r="H575" i="7"/>
  <c r="J575" i="7"/>
  <c r="G574" i="7"/>
  <c r="H574" i="7"/>
  <c r="J574" i="7"/>
  <c r="G573" i="7"/>
  <c r="H573" i="7"/>
  <c r="J573" i="7"/>
  <c r="G572" i="7"/>
  <c r="H572" i="7"/>
  <c r="J572" i="7"/>
  <c r="G571" i="7"/>
  <c r="H571" i="7"/>
  <c r="J571" i="7"/>
  <c r="G570" i="7"/>
  <c r="H570" i="7"/>
  <c r="J570" i="7"/>
  <c r="G569" i="7"/>
  <c r="H569" i="7"/>
  <c r="J569" i="7"/>
  <c r="G568" i="7"/>
  <c r="H568" i="7"/>
  <c r="J568" i="7"/>
  <c r="G567" i="7"/>
  <c r="H567" i="7"/>
  <c r="J567" i="7"/>
  <c r="G566" i="7"/>
  <c r="H566" i="7"/>
  <c r="J566" i="7"/>
  <c r="G565" i="7"/>
  <c r="H565" i="7"/>
  <c r="J565" i="7"/>
  <c r="G564" i="7"/>
  <c r="H564" i="7"/>
  <c r="J564" i="7"/>
  <c r="G563" i="7"/>
  <c r="H563" i="7"/>
  <c r="J563" i="7"/>
  <c r="G562" i="7"/>
  <c r="H562" i="7"/>
  <c r="J562" i="7"/>
  <c r="G561" i="7"/>
  <c r="H561" i="7"/>
  <c r="J561" i="7"/>
  <c r="G560" i="7"/>
  <c r="H560" i="7"/>
  <c r="J560" i="7"/>
  <c r="G559" i="7"/>
  <c r="H559" i="7"/>
  <c r="J559" i="7"/>
  <c r="G558" i="7"/>
  <c r="H558" i="7"/>
  <c r="J558" i="7"/>
  <c r="G557" i="7"/>
  <c r="H557" i="7"/>
  <c r="J557" i="7"/>
  <c r="G556" i="7"/>
  <c r="H556" i="7"/>
  <c r="J556" i="7"/>
  <c r="G555" i="7"/>
  <c r="H555" i="7"/>
  <c r="J555" i="7"/>
  <c r="G554" i="7"/>
  <c r="H554" i="7"/>
  <c r="J554" i="7"/>
  <c r="G553" i="7"/>
  <c r="H553" i="7"/>
  <c r="J553" i="7"/>
  <c r="G552" i="7"/>
  <c r="H552" i="7"/>
  <c r="J552" i="7"/>
  <c r="G551" i="7"/>
  <c r="H551" i="7"/>
  <c r="J551" i="7"/>
  <c r="G550" i="7"/>
  <c r="H550" i="7"/>
  <c r="J550" i="7"/>
  <c r="G549" i="7"/>
  <c r="H549" i="7"/>
  <c r="J549" i="7"/>
  <c r="G548" i="7"/>
  <c r="H548" i="7"/>
  <c r="J548" i="7"/>
  <c r="G547" i="7"/>
  <c r="H547" i="7"/>
  <c r="J547" i="7"/>
  <c r="G546" i="7"/>
  <c r="H546" i="7"/>
  <c r="J546" i="7"/>
  <c r="G545" i="7"/>
  <c r="H545" i="7"/>
  <c r="J545" i="7"/>
  <c r="G544" i="7"/>
  <c r="H544" i="7"/>
  <c r="J544" i="7"/>
  <c r="G543" i="7"/>
  <c r="H543" i="7"/>
  <c r="J543" i="7"/>
  <c r="G542" i="7"/>
  <c r="H542" i="7"/>
  <c r="J542" i="7"/>
  <c r="G541" i="7"/>
  <c r="H541" i="7"/>
  <c r="J541" i="7"/>
  <c r="G540" i="7"/>
  <c r="H540" i="7"/>
  <c r="J540" i="7"/>
  <c r="G539" i="7"/>
  <c r="H539" i="7"/>
  <c r="J539" i="7"/>
  <c r="G538" i="7"/>
  <c r="H538" i="7"/>
  <c r="J538" i="7"/>
  <c r="G537" i="7"/>
  <c r="H537" i="7"/>
  <c r="J537" i="7"/>
  <c r="G536" i="7"/>
  <c r="H536" i="7"/>
  <c r="J536" i="7"/>
  <c r="G535" i="7"/>
  <c r="H535" i="7"/>
  <c r="J535" i="7"/>
  <c r="G534" i="7"/>
  <c r="H534" i="7"/>
  <c r="J534" i="7"/>
  <c r="G533" i="7"/>
  <c r="H533" i="7"/>
  <c r="J533" i="7"/>
  <c r="G532" i="7"/>
  <c r="H532" i="7"/>
  <c r="J532" i="7"/>
  <c r="G531" i="7"/>
  <c r="H531" i="7"/>
  <c r="J531" i="7"/>
  <c r="G530" i="7"/>
  <c r="H530" i="7"/>
  <c r="J530" i="7"/>
  <c r="G529" i="7"/>
  <c r="H529" i="7"/>
  <c r="J529" i="7"/>
  <c r="G528" i="7"/>
  <c r="H528" i="7"/>
  <c r="J528" i="7"/>
  <c r="G527" i="7"/>
  <c r="H527" i="7"/>
  <c r="J527" i="7"/>
  <c r="G526" i="7"/>
  <c r="H526" i="7"/>
  <c r="J526" i="7"/>
  <c r="G525" i="7"/>
  <c r="H525" i="7"/>
  <c r="J525" i="7"/>
  <c r="G524" i="7"/>
  <c r="H524" i="7"/>
  <c r="J524" i="7"/>
  <c r="G523" i="7"/>
  <c r="H523" i="7"/>
  <c r="J523" i="7"/>
  <c r="G522" i="7"/>
  <c r="H522" i="7"/>
  <c r="J522" i="7"/>
  <c r="G521" i="7"/>
  <c r="H521" i="7"/>
  <c r="J521" i="7"/>
  <c r="G520" i="7"/>
  <c r="H520" i="7"/>
  <c r="J520" i="7"/>
  <c r="G519" i="7"/>
  <c r="H519" i="7"/>
  <c r="J519" i="7"/>
  <c r="G518" i="7"/>
  <c r="H518" i="7"/>
  <c r="J518" i="7"/>
  <c r="G517" i="7"/>
  <c r="H517" i="7"/>
  <c r="J517" i="7"/>
  <c r="G516" i="7"/>
  <c r="H516" i="7"/>
  <c r="J516" i="7"/>
  <c r="G515" i="7"/>
  <c r="H515" i="7"/>
  <c r="J515" i="7"/>
  <c r="G514" i="7"/>
  <c r="H514" i="7"/>
  <c r="J514" i="7"/>
  <c r="G513" i="7"/>
  <c r="H513" i="7"/>
  <c r="J513" i="7"/>
  <c r="G512" i="7"/>
  <c r="H512" i="7"/>
  <c r="J512" i="7"/>
  <c r="G511" i="7"/>
  <c r="H511" i="7"/>
  <c r="J511" i="7"/>
  <c r="G510" i="7"/>
  <c r="H510" i="7"/>
  <c r="J510" i="7"/>
  <c r="G509" i="7"/>
  <c r="H509" i="7"/>
  <c r="J509" i="7"/>
  <c r="G508" i="7"/>
  <c r="H508" i="7"/>
  <c r="J508" i="7"/>
  <c r="G507" i="7"/>
  <c r="H507" i="7"/>
  <c r="J507" i="7"/>
  <c r="G506" i="7"/>
  <c r="H506" i="7"/>
  <c r="J506" i="7"/>
  <c r="G505" i="7"/>
  <c r="H505" i="7"/>
  <c r="J505" i="7"/>
  <c r="G504" i="7"/>
  <c r="H504" i="7"/>
  <c r="J504" i="7"/>
  <c r="G503" i="7"/>
  <c r="H503" i="7"/>
  <c r="J503" i="7"/>
  <c r="G502" i="7"/>
  <c r="H502" i="7"/>
  <c r="J502" i="7"/>
  <c r="G501" i="7"/>
  <c r="H501" i="7"/>
  <c r="J501" i="7"/>
  <c r="G500" i="7"/>
  <c r="H500" i="7"/>
  <c r="J500" i="7"/>
  <c r="G499" i="7"/>
  <c r="H499" i="7"/>
  <c r="J499" i="7"/>
  <c r="G498" i="7"/>
  <c r="H498" i="7"/>
  <c r="J498" i="7"/>
  <c r="G497" i="7"/>
  <c r="H497" i="7"/>
  <c r="J497" i="7"/>
  <c r="G496" i="7"/>
  <c r="H496" i="7"/>
  <c r="J496" i="7"/>
  <c r="G495" i="7"/>
  <c r="H495" i="7"/>
  <c r="J495" i="7"/>
  <c r="G494" i="7"/>
  <c r="H494" i="7"/>
  <c r="J494" i="7"/>
  <c r="G493" i="7"/>
  <c r="H493" i="7"/>
  <c r="J493" i="7"/>
  <c r="G492" i="7"/>
  <c r="H492" i="7"/>
  <c r="J492" i="7"/>
  <c r="G491" i="7"/>
  <c r="H491" i="7"/>
  <c r="J491" i="7"/>
  <c r="G490" i="7"/>
  <c r="H490" i="7"/>
  <c r="J490" i="7"/>
  <c r="G489" i="7"/>
  <c r="H489" i="7"/>
  <c r="J489" i="7"/>
  <c r="G488" i="7"/>
  <c r="H488" i="7"/>
  <c r="J488" i="7"/>
  <c r="G487" i="7"/>
  <c r="H487" i="7"/>
  <c r="J487" i="7"/>
  <c r="G486" i="7"/>
  <c r="H486" i="7"/>
  <c r="J486" i="7"/>
  <c r="G485" i="7"/>
  <c r="H485" i="7"/>
  <c r="J485" i="7"/>
  <c r="G484" i="7"/>
  <c r="H484" i="7"/>
  <c r="J484" i="7"/>
  <c r="G483" i="7"/>
  <c r="H483" i="7"/>
  <c r="J483" i="7"/>
  <c r="G482" i="7"/>
  <c r="H482" i="7"/>
  <c r="J482" i="7"/>
  <c r="G481" i="7"/>
  <c r="H481" i="7"/>
  <c r="J481" i="7"/>
  <c r="G480" i="7"/>
  <c r="H480" i="7"/>
  <c r="J480" i="7"/>
  <c r="G479" i="7"/>
  <c r="H479" i="7"/>
  <c r="J479" i="7"/>
  <c r="G478" i="7"/>
  <c r="H478" i="7"/>
  <c r="J478" i="7"/>
  <c r="G477" i="7"/>
  <c r="H477" i="7"/>
  <c r="J477" i="7"/>
  <c r="G476" i="7"/>
  <c r="H476" i="7"/>
  <c r="J476" i="7"/>
  <c r="G475" i="7"/>
  <c r="H475" i="7"/>
  <c r="J475" i="7"/>
  <c r="G474" i="7"/>
  <c r="H474" i="7"/>
  <c r="J474" i="7"/>
  <c r="G473" i="7"/>
  <c r="H473" i="7"/>
  <c r="J473" i="7"/>
  <c r="G472" i="7"/>
  <c r="H472" i="7"/>
  <c r="J472" i="7"/>
  <c r="G471" i="7"/>
  <c r="H471" i="7"/>
  <c r="J471" i="7"/>
  <c r="G470" i="7"/>
  <c r="H470" i="7"/>
  <c r="J470" i="7"/>
  <c r="G469" i="7"/>
  <c r="H469" i="7"/>
  <c r="J469" i="7"/>
  <c r="G468" i="7"/>
  <c r="H468" i="7"/>
  <c r="J468" i="7"/>
  <c r="G467" i="7"/>
  <c r="H467" i="7"/>
  <c r="J467" i="7"/>
  <c r="G466" i="7"/>
  <c r="H466" i="7"/>
  <c r="J466" i="7"/>
  <c r="G465" i="7"/>
  <c r="H465" i="7"/>
  <c r="J465" i="7"/>
  <c r="G464" i="7"/>
  <c r="H464" i="7"/>
  <c r="J464" i="7"/>
  <c r="G463" i="7"/>
  <c r="H463" i="7"/>
  <c r="J463" i="7"/>
  <c r="G462" i="7"/>
  <c r="H462" i="7"/>
  <c r="J462" i="7"/>
  <c r="G461" i="7"/>
  <c r="H461" i="7"/>
  <c r="J461" i="7"/>
  <c r="G460" i="7"/>
  <c r="H460" i="7"/>
  <c r="J460" i="7"/>
  <c r="G459" i="7"/>
  <c r="H459" i="7"/>
  <c r="J459" i="7"/>
  <c r="G458" i="7"/>
  <c r="H458" i="7"/>
  <c r="J458" i="7"/>
  <c r="G457" i="7"/>
  <c r="H457" i="7"/>
  <c r="J457" i="7"/>
  <c r="G456" i="7"/>
  <c r="H456" i="7"/>
  <c r="J456" i="7"/>
  <c r="G455" i="7"/>
  <c r="H455" i="7"/>
  <c r="J455" i="7"/>
  <c r="G454" i="7"/>
  <c r="H454" i="7"/>
  <c r="J454" i="7"/>
  <c r="G453" i="7"/>
  <c r="H453" i="7"/>
  <c r="J453" i="7"/>
  <c r="G452" i="7"/>
  <c r="H452" i="7"/>
  <c r="J452" i="7"/>
  <c r="G451" i="7"/>
  <c r="H451" i="7"/>
  <c r="J451" i="7"/>
  <c r="G450" i="7"/>
  <c r="H450" i="7"/>
  <c r="J450" i="7"/>
  <c r="G449" i="7"/>
  <c r="H449" i="7"/>
  <c r="J449" i="7"/>
  <c r="G448" i="7"/>
  <c r="H448" i="7"/>
  <c r="J448" i="7"/>
  <c r="G447" i="7"/>
  <c r="H447" i="7"/>
  <c r="J447" i="7"/>
  <c r="G446" i="7"/>
  <c r="H446" i="7"/>
  <c r="J446" i="7"/>
  <c r="G445" i="7"/>
  <c r="H445" i="7"/>
  <c r="J445" i="7"/>
  <c r="G444" i="7"/>
  <c r="H444" i="7"/>
  <c r="J444" i="7"/>
  <c r="G443" i="7"/>
  <c r="H443" i="7"/>
  <c r="J443" i="7"/>
  <c r="G442" i="7"/>
  <c r="H442" i="7"/>
  <c r="J442" i="7"/>
  <c r="G441" i="7"/>
  <c r="H441" i="7"/>
  <c r="J441" i="7"/>
  <c r="G440" i="7"/>
  <c r="H440" i="7"/>
  <c r="J440" i="7"/>
  <c r="G439" i="7"/>
  <c r="H439" i="7"/>
  <c r="J439" i="7"/>
  <c r="G438" i="7"/>
  <c r="H438" i="7"/>
  <c r="J438" i="7"/>
  <c r="G437" i="7"/>
  <c r="H437" i="7"/>
  <c r="J437" i="7"/>
  <c r="G436" i="7"/>
  <c r="H436" i="7"/>
  <c r="J436" i="7"/>
  <c r="G435" i="7"/>
  <c r="H435" i="7"/>
  <c r="J435" i="7"/>
  <c r="G434" i="7"/>
  <c r="H434" i="7"/>
  <c r="J434" i="7"/>
  <c r="G433" i="7"/>
  <c r="H433" i="7"/>
  <c r="J433" i="7"/>
  <c r="G432" i="7"/>
  <c r="H432" i="7"/>
  <c r="J432" i="7"/>
  <c r="G431" i="7"/>
  <c r="H431" i="7"/>
  <c r="J431" i="7"/>
  <c r="G430" i="7"/>
  <c r="H430" i="7"/>
  <c r="J430" i="7"/>
  <c r="G429" i="7"/>
  <c r="H429" i="7"/>
  <c r="J429" i="7"/>
  <c r="G428" i="7"/>
  <c r="H428" i="7"/>
  <c r="J428" i="7"/>
  <c r="G427" i="7"/>
  <c r="H427" i="7"/>
  <c r="J427" i="7"/>
  <c r="G426" i="7"/>
  <c r="H426" i="7"/>
  <c r="J426" i="7"/>
  <c r="G425" i="7"/>
  <c r="H425" i="7"/>
  <c r="J425" i="7"/>
  <c r="G424" i="7"/>
  <c r="H424" i="7"/>
  <c r="J424" i="7"/>
  <c r="G423" i="7"/>
  <c r="H423" i="7"/>
  <c r="J423" i="7"/>
  <c r="G422" i="7"/>
  <c r="H422" i="7"/>
  <c r="J422" i="7"/>
  <c r="G421" i="7"/>
  <c r="H421" i="7"/>
  <c r="J421" i="7"/>
  <c r="G420" i="7"/>
  <c r="H420" i="7"/>
  <c r="J420" i="7"/>
  <c r="G419" i="7"/>
  <c r="H419" i="7"/>
  <c r="J419" i="7"/>
  <c r="G418" i="7"/>
  <c r="H418" i="7"/>
  <c r="J418" i="7"/>
  <c r="G417" i="7"/>
  <c r="H417" i="7"/>
  <c r="J417" i="7"/>
  <c r="G416" i="7"/>
  <c r="H416" i="7"/>
  <c r="J416" i="7"/>
  <c r="G415" i="7"/>
  <c r="H415" i="7"/>
  <c r="J415" i="7"/>
  <c r="G414" i="7"/>
  <c r="H414" i="7"/>
  <c r="J414" i="7"/>
  <c r="G413" i="7"/>
  <c r="H413" i="7"/>
  <c r="J413" i="7"/>
  <c r="G412" i="7"/>
  <c r="H412" i="7"/>
  <c r="J412" i="7"/>
  <c r="G411" i="7"/>
  <c r="H411" i="7"/>
  <c r="J411" i="7"/>
  <c r="G410" i="7"/>
  <c r="H410" i="7"/>
  <c r="J410" i="7"/>
  <c r="G409" i="7"/>
  <c r="H409" i="7"/>
  <c r="J409" i="7"/>
  <c r="G408" i="7"/>
  <c r="H408" i="7"/>
  <c r="J408" i="7"/>
  <c r="G407" i="7"/>
  <c r="H407" i="7"/>
  <c r="J407" i="7"/>
  <c r="G406" i="7"/>
  <c r="H406" i="7"/>
  <c r="J406" i="7"/>
  <c r="G405" i="7"/>
  <c r="H405" i="7"/>
  <c r="J405" i="7"/>
  <c r="G404" i="7"/>
  <c r="H404" i="7"/>
  <c r="J404" i="7"/>
  <c r="G403" i="7"/>
  <c r="H403" i="7"/>
  <c r="J403" i="7"/>
  <c r="G402" i="7"/>
  <c r="H402" i="7"/>
  <c r="J402" i="7"/>
  <c r="G401" i="7"/>
  <c r="H401" i="7"/>
  <c r="J401" i="7"/>
  <c r="G400" i="7"/>
  <c r="H400" i="7"/>
  <c r="J400" i="7"/>
  <c r="G399" i="7"/>
  <c r="H399" i="7"/>
  <c r="J399" i="7"/>
  <c r="G398" i="7"/>
  <c r="H398" i="7"/>
  <c r="J398" i="7"/>
  <c r="G397" i="7"/>
  <c r="H397" i="7"/>
  <c r="J397" i="7"/>
  <c r="G396" i="7"/>
  <c r="H396" i="7"/>
  <c r="J396" i="7"/>
  <c r="G395" i="7"/>
  <c r="H395" i="7"/>
  <c r="J395" i="7"/>
  <c r="G394" i="7"/>
  <c r="H394" i="7"/>
  <c r="J394" i="7"/>
  <c r="G393" i="7"/>
  <c r="H393" i="7"/>
  <c r="J393" i="7"/>
  <c r="G392" i="7"/>
  <c r="H392" i="7"/>
  <c r="J392" i="7"/>
  <c r="G391" i="7"/>
  <c r="H391" i="7"/>
  <c r="J391" i="7"/>
  <c r="G390" i="7"/>
  <c r="H390" i="7"/>
  <c r="J390" i="7"/>
  <c r="G389" i="7"/>
  <c r="H389" i="7"/>
  <c r="J389" i="7"/>
  <c r="G388" i="7"/>
  <c r="H388" i="7"/>
  <c r="J388" i="7"/>
  <c r="G387" i="7"/>
  <c r="H387" i="7"/>
  <c r="J387" i="7"/>
  <c r="G386" i="7"/>
  <c r="H386" i="7"/>
  <c r="J386" i="7"/>
  <c r="G385" i="7"/>
  <c r="H385" i="7"/>
  <c r="J385" i="7"/>
  <c r="G384" i="7"/>
  <c r="H384" i="7"/>
  <c r="J384" i="7"/>
  <c r="G383" i="7"/>
  <c r="H383" i="7"/>
  <c r="J383" i="7"/>
  <c r="G382" i="7"/>
  <c r="H382" i="7"/>
  <c r="J382" i="7"/>
  <c r="G381" i="7"/>
  <c r="H381" i="7"/>
  <c r="J381" i="7"/>
  <c r="G380" i="7"/>
  <c r="H380" i="7"/>
  <c r="J380" i="7"/>
  <c r="G379" i="7"/>
  <c r="H379" i="7"/>
  <c r="J379" i="7"/>
  <c r="G378" i="7"/>
  <c r="H378" i="7"/>
  <c r="J378" i="7"/>
  <c r="G377" i="7"/>
  <c r="H377" i="7"/>
  <c r="J377" i="7"/>
  <c r="G376" i="7"/>
  <c r="H376" i="7"/>
  <c r="J376" i="7"/>
  <c r="G375" i="7"/>
  <c r="H375" i="7"/>
  <c r="J375" i="7"/>
  <c r="G374" i="7"/>
  <c r="H374" i="7"/>
  <c r="J374" i="7"/>
  <c r="G373" i="7"/>
  <c r="H373" i="7"/>
  <c r="J373" i="7"/>
  <c r="G372" i="7"/>
  <c r="H372" i="7"/>
  <c r="J372" i="7"/>
  <c r="G371" i="7"/>
  <c r="H371" i="7"/>
  <c r="J371" i="7"/>
  <c r="G370" i="7"/>
  <c r="H370" i="7"/>
  <c r="J370" i="7"/>
  <c r="G369" i="7"/>
  <c r="H369" i="7"/>
  <c r="J369" i="7"/>
  <c r="G368" i="7"/>
  <c r="H368" i="7"/>
  <c r="J368" i="7"/>
  <c r="G367" i="7"/>
  <c r="H367" i="7"/>
  <c r="J367" i="7"/>
  <c r="G366" i="7"/>
  <c r="H366" i="7"/>
  <c r="J366" i="7"/>
  <c r="G365" i="7"/>
  <c r="H365" i="7"/>
  <c r="J365" i="7"/>
  <c r="G364" i="7"/>
  <c r="H364" i="7"/>
  <c r="J364" i="7"/>
  <c r="G363" i="7"/>
  <c r="H363" i="7"/>
  <c r="J363" i="7"/>
  <c r="G362" i="7"/>
  <c r="H362" i="7"/>
  <c r="J362" i="7"/>
  <c r="G361" i="7"/>
  <c r="H361" i="7"/>
  <c r="J361" i="7"/>
  <c r="G360" i="7"/>
  <c r="H360" i="7"/>
  <c r="J360" i="7"/>
  <c r="G359" i="7"/>
  <c r="H359" i="7"/>
  <c r="J359" i="7"/>
  <c r="G358" i="7"/>
  <c r="H358" i="7"/>
  <c r="J358" i="7"/>
  <c r="G357" i="7"/>
  <c r="H357" i="7"/>
  <c r="J357" i="7"/>
  <c r="G356" i="7"/>
  <c r="H356" i="7"/>
  <c r="J356" i="7"/>
  <c r="G355" i="7"/>
  <c r="H355" i="7"/>
  <c r="J355" i="7"/>
  <c r="G354" i="7"/>
  <c r="H354" i="7"/>
  <c r="J354" i="7"/>
  <c r="G353" i="7"/>
  <c r="H353" i="7"/>
  <c r="J353" i="7"/>
  <c r="G352" i="7"/>
  <c r="H352" i="7"/>
  <c r="J352" i="7"/>
  <c r="G351" i="7"/>
  <c r="H351" i="7"/>
  <c r="J351" i="7"/>
  <c r="G350" i="7"/>
  <c r="H350" i="7"/>
  <c r="J350" i="7"/>
  <c r="G349" i="7"/>
  <c r="H349" i="7"/>
  <c r="J349" i="7"/>
  <c r="G348" i="7"/>
  <c r="H348" i="7"/>
  <c r="J348" i="7"/>
  <c r="G347" i="7"/>
  <c r="H347" i="7"/>
  <c r="J347" i="7"/>
  <c r="G346" i="7"/>
  <c r="H346" i="7"/>
  <c r="J346" i="7"/>
  <c r="G345" i="7"/>
  <c r="H345" i="7"/>
  <c r="J345" i="7"/>
  <c r="G344" i="7"/>
  <c r="H344" i="7"/>
  <c r="J344" i="7"/>
  <c r="G343" i="7"/>
  <c r="H343" i="7"/>
  <c r="J343" i="7"/>
  <c r="G342" i="7"/>
  <c r="H342" i="7"/>
  <c r="J342" i="7"/>
  <c r="G341" i="7"/>
  <c r="H341" i="7"/>
  <c r="J341" i="7"/>
  <c r="G340" i="7"/>
  <c r="H340" i="7"/>
  <c r="J340" i="7"/>
  <c r="G339" i="7"/>
  <c r="H339" i="7"/>
  <c r="J339" i="7"/>
  <c r="G338" i="7"/>
  <c r="H338" i="7"/>
  <c r="J338" i="7"/>
  <c r="G337" i="7"/>
  <c r="H337" i="7"/>
  <c r="J337" i="7"/>
  <c r="G336" i="7"/>
  <c r="H336" i="7"/>
  <c r="J336" i="7"/>
  <c r="G335" i="7"/>
  <c r="H335" i="7"/>
  <c r="J335" i="7"/>
  <c r="G334" i="7"/>
  <c r="H334" i="7"/>
  <c r="J334" i="7"/>
  <c r="G333" i="7"/>
  <c r="H333" i="7"/>
  <c r="J333" i="7"/>
  <c r="G332" i="7"/>
  <c r="H332" i="7"/>
  <c r="J332" i="7"/>
  <c r="G331" i="7"/>
  <c r="H331" i="7"/>
  <c r="J331" i="7"/>
  <c r="G330" i="7"/>
  <c r="H330" i="7"/>
  <c r="J330" i="7"/>
  <c r="G329" i="7"/>
  <c r="H329" i="7"/>
  <c r="J329" i="7"/>
  <c r="G328" i="7"/>
  <c r="H328" i="7"/>
  <c r="J328" i="7"/>
  <c r="G327" i="7"/>
  <c r="H327" i="7"/>
  <c r="J327" i="7"/>
  <c r="G326" i="7"/>
  <c r="H326" i="7"/>
  <c r="J326" i="7"/>
  <c r="G325" i="7"/>
  <c r="H325" i="7"/>
  <c r="J325" i="7"/>
  <c r="G324" i="7"/>
  <c r="H324" i="7"/>
  <c r="J324" i="7"/>
  <c r="G323" i="7"/>
  <c r="H323" i="7"/>
  <c r="J323" i="7"/>
  <c r="G322" i="7"/>
  <c r="H322" i="7"/>
  <c r="J322" i="7"/>
  <c r="G321" i="7"/>
  <c r="H321" i="7"/>
  <c r="J321" i="7"/>
  <c r="G320" i="7"/>
  <c r="H320" i="7"/>
  <c r="J320" i="7"/>
  <c r="G319" i="7"/>
  <c r="H319" i="7"/>
  <c r="J319" i="7"/>
  <c r="G318" i="7"/>
  <c r="H318" i="7"/>
  <c r="J318" i="7"/>
  <c r="G317" i="7"/>
  <c r="H317" i="7"/>
  <c r="J317" i="7"/>
  <c r="G316" i="7"/>
  <c r="H316" i="7"/>
  <c r="J316" i="7"/>
  <c r="G315" i="7"/>
  <c r="H315" i="7"/>
  <c r="J315" i="7"/>
  <c r="G314" i="7"/>
  <c r="H314" i="7"/>
  <c r="J314" i="7"/>
  <c r="G313" i="7"/>
  <c r="H313" i="7"/>
  <c r="J313" i="7"/>
  <c r="G312" i="7"/>
  <c r="H312" i="7"/>
  <c r="J312" i="7"/>
  <c r="G311" i="7"/>
  <c r="H311" i="7"/>
  <c r="J311" i="7"/>
  <c r="G310" i="7"/>
  <c r="H310" i="7"/>
  <c r="J310" i="7"/>
  <c r="G309" i="7"/>
  <c r="H309" i="7"/>
  <c r="J309" i="7"/>
  <c r="G308" i="7"/>
  <c r="H308" i="7"/>
  <c r="J308" i="7"/>
  <c r="G307" i="7"/>
  <c r="H307" i="7"/>
  <c r="J307" i="7"/>
  <c r="G306" i="7"/>
  <c r="H306" i="7"/>
  <c r="J306" i="7"/>
  <c r="G305" i="7"/>
  <c r="H305" i="7"/>
  <c r="J305" i="7"/>
  <c r="G304" i="7"/>
  <c r="H304" i="7"/>
  <c r="J304" i="7"/>
  <c r="G303" i="7"/>
  <c r="H303" i="7"/>
  <c r="J303" i="7"/>
  <c r="G302" i="7"/>
  <c r="H302" i="7"/>
  <c r="J302" i="7"/>
  <c r="G301" i="7"/>
  <c r="H301" i="7"/>
  <c r="J301" i="7"/>
  <c r="G300" i="7"/>
  <c r="H300" i="7"/>
  <c r="J300" i="7"/>
  <c r="G299" i="7"/>
  <c r="H299" i="7"/>
  <c r="J299" i="7"/>
  <c r="G298" i="7"/>
  <c r="H298" i="7"/>
  <c r="J298" i="7"/>
  <c r="G297" i="7"/>
  <c r="H297" i="7"/>
  <c r="J297" i="7"/>
  <c r="G296" i="7"/>
  <c r="H296" i="7"/>
  <c r="J296" i="7"/>
  <c r="G295" i="7"/>
  <c r="H295" i="7"/>
  <c r="J295" i="7"/>
  <c r="G294" i="7"/>
  <c r="H294" i="7"/>
  <c r="J294" i="7"/>
  <c r="G293" i="7"/>
  <c r="H293" i="7"/>
  <c r="J293" i="7"/>
  <c r="G292" i="7"/>
  <c r="H292" i="7"/>
  <c r="J292" i="7"/>
  <c r="G291" i="7"/>
  <c r="H291" i="7"/>
  <c r="J291" i="7"/>
  <c r="G290" i="7"/>
  <c r="H290" i="7"/>
  <c r="J290" i="7"/>
  <c r="G289" i="7"/>
  <c r="H289" i="7"/>
  <c r="J289" i="7"/>
  <c r="G288" i="7"/>
  <c r="H288" i="7"/>
  <c r="J288" i="7"/>
  <c r="G287" i="7"/>
  <c r="H287" i="7"/>
  <c r="J287" i="7"/>
  <c r="G286" i="7"/>
  <c r="H286" i="7"/>
  <c r="J286" i="7"/>
  <c r="G285" i="7"/>
  <c r="H285" i="7"/>
  <c r="J285" i="7"/>
  <c r="G284" i="7"/>
  <c r="H284" i="7"/>
  <c r="J284" i="7"/>
  <c r="G283" i="7"/>
  <c r="H283" i="7"/>
  <c r="J283" i="7"/>
  <c r="G282" i="7"/>
  <c r="H282" i="7"/>
  <c r="J282" i="7"/>
  <c r="G281" i="7"/>
  <c r="H281" i="7"/>
  <c r="J281" i="7"/>
  <c r="G280" i="7"/>
  <c r="H280" i="7"/>
  <c r="J280" i="7"/>
  <c r="G279" i="7"/>
  <c r="H279" i="7"/>
  <c r="J279" i="7"/>
  <c r="G278" i="7"/>
  <c r="H278" i="7"/>
  <c r="J278" i="7"/>
  <c r="G277" i="7"/>
  <c r="H277" i="7"/>
  <c r="J277" i="7"/>
  <c r="G276" i="7"/>
  <c r="H276" i="7"/>
  <c r="J276" i="7"/>
  <c r="G275" i="7"/>
  <c r="H275" i="7"/>
  <c r="J275" i="7"/>
  <c r="G274" i="7"/>
  <c r="H274" i="7"/>
  <c r="J274" i="7"/>
  <c r="G273" i="7"/>
  <c r="H273" i="7"/>
  <c r="J273" i="7"/>
  <c r="G272" i="7"/>
  <c r="H272" i="7"/>
  <c r="J272" i="7"/>
  <c r="G271" i="7"/>
  <c r="H271" i="7"/>
  <c r="J271" i="7"/>
  <c r="G270" i="7"/>
  <c r="H270" i="7"/>
  <c r="J270" i="7"/>
  <c r="G269" i="7"/>
  <c r="H269" i="7"/>
  <c r="J269" i="7"/>
  <c r="G268" i="7"/>
  <c r="H268" i="7"/>
  <c r="J268" i="7"/>
  <c r="G267" i="7"/>
  <c r="H267" i="7"/>
  <c r="J267" i="7"/>
  <c r="G266" i="7"/>
  <c r="H266" i="7"/>
  <c r="J266" i="7"/>
  <c r="G265" i="7"/>
  <c r="H265" i="7"/>
  <c r="J265" i="7"/>
  <c r="G264" i="7"/>
  <c r="H264" i="7"/>
  <c r="J264" i="7"/>
  <c r="G263" i="7"/>
  <c r="H263" i="7"/>
  <c r="J263" i="7"/>
  <c r="G262" i="7"/>
  <c r="H262" i="7"/>
  <c r="J262" i="7"/>
  <c r="G261" i="7"/>
  <c r="H261" i="7"/>
  <c r="J261" i="7"/>
  <c r="G260" i="7"/>
  <c r="H260" i="7"/>
  <c r="J260" i="7"/>
  <c r="G259" i="7"/>
  <c r="H259" i="7"/>
  <c r="J259" i="7"/>
  <c r="G258" i="7"/>
  <c r="H258" i="7"/>
  <c r="J258" i="7"/>
  <c r="G257" i="7"/>
  <c r="H257" i="7"/>
  <c r="J257" i="7"/>
  <c r="G256" i="7"/>
  <c r="H256" i="7"/>
  <c r="J256" i="7"/>
  <c r="G255" i="7"/>
  <c r="H255" i="7"/>
  <c r="J255" i="7"/>
  <c r="G254" i="7"/>
  <c r="H254" i="7"/>
  <c r="J254" i="7"/>
  <c r="G253" i="7"/>
  <c r="H253" i="7"/>
  <c r="J253" i="7"/>
  <c r="G252" i="7"/>
  <c r="H252" i="7"/>
  <c r="J252" i="7"/>
  <c r="G251" i="7"/>
  <c r="H251" i="7"/>
  <c r="J251" i="7"/>
  <c r="G250" i="7"/>
  <c r="H250" i="7"/>
  <c r="J250" i="7"/>
  <c r="G249" i="7"/>
  <c r="H249" i="7"/>
  <c r="J249" i="7"/>
  <c r="G248" i="7"/>
  <c r="H248" i="7"/>
  <c r="J248" i="7"/>
  <c r="G247" i="7"/>
  <c r="H247" i="7"/>
  <c r="J247" i="7"/>
  <c r="G246" i="7"/>
  <c r="H246" i="7"/>
  <c r="J246" i="7"/>
  <c r="G245" i="7"/>
  <c r="H245" i="7"/>
  <c r="J245" i="7"/>
  <c r="G244" i="7"/>
  <c r="H244" i="7"/>
  <c r="J244" i="7"/>
  <c r="G243" i="7"/>
  <c r="H243" i="7"/>
  <c r="J243" i="7"/>
  <c r="G242" i="7"/>
  <c r="H242" i="7"/>
  <c r="J242" i="7"/>
  <c r="G241" i="7"/>
  <c r="H241" i="7"/>
  <c r="J241" i="7"/>
  <c r="G240" i="7"/>
  <c r="H240" i="7"/>
  <c r="J240" i="7"/>
  <c r="G239" i="7"/>
  <c r="H239" i="7"/>
  <c r="J239" i="7"/>
  <c r="G238" i="7"/>
  <c r="H238" i="7"/>
  <c r="J238" i="7"/>
  <c r="G237" i="7"/>
  <c r="H237" i="7"/>
  <c r="J237" i="7"/>
  <c r="G236" i="7"/>
  <c r="H236" i="7"/>
  <c r="J236" i="7"/>
  <c r="G235" i="7"/>
  <c r="H235" i="7"/>
  <c r="J235" i="7"/>
  <c r="G234" i="7"/>
  <c r="H234" i="7"/>
  <c r="J234" i="7"/>
  <c r="G233" i="7"/>
  <c r="H233" i="7"/>
  <c r="J233" i="7"/>
  <c r="G232" i="7"/>
  <c r="H232" i="7"/>
  <c r="J232" i="7"/>
  <c r="G231" i="7"/>
  <c r="H231" i="7"/>
  <c r="J231" i="7"/>
  <c r="G230" i="7"/>
  <c r="H230" i="7"/>
  <c r="J230" i="7"/>
  <c r="G229" i="7"/>
  <c r="H229" i="7"/>
  <c r="J229" i="7"/>
  <c r="G228" i="7"/>
  <c r="H228" i="7"/>
  <c r="J228" i="7"/>
  <c r="G227" i="7"/>
  <c r="H227" i="7"/>
  <c r="J227" i="7"/>
  <c r="G226" i="7"/>
  <c r="H226" i="7"/>
  <c r="J226" i="7"/>
  <c r="G225" i="7"/>
  <c r="H225" i="7"/>
  <c r="J225" i="7"/>
  <c r="G224" i="7"/>
  <c r="H224" i="7"/>
  <c r="J224" i="7"/>
  <c r="G223" i="7"/>
  <c r="H223" i="7"/>
  <c r="J223" i="7"/>
  <c r="G222" i="7"/>
  <c r="H222" i="7"/>
  <c r="J222" i="7"/>
  <c r="G221" i="7"/>
  <c r="H221" i="7"/>
  <c r="J221" i="7"/>
  <c r="G220" i="7"/>
  <c r="H220" i="7"/>
  <c r="J220" i="7"/>
  <c r="G219" i="7"/>
  <c r="H219" i="7"/>
  <c r="J219" i="7"/>
  <c r="G218" i="7"/>
  <c r="H218" i="7"/>
  <c r="J218" i="7"/>
  <c r="G217" i="7"/>
  <c r="H217" i="7"/>
  <c r="J217" i="7"/>
  <c r="G216" i="7"/>
  <c r="H216" i="7"/>
  <c r="J216" i="7"/>
  <c r="G215" i="7"/>
  <c r="H215" i="7"/>
  <c r="J215" i="7"/>
  <c r="G214" i="7"/>
  <c r="H214" i="7"/>
  <c r="J214" i="7"/>
  <c r="G213" i="7"/>
  <c r="H213" i="7"/>
  <c r="J213" i="7"/>
  <c r="G212" i="7"/>
  <c r="H212" i="7"/>
  <c r="J212" i="7"/>
  <c r="G211" i="7"/>
  <c r="H211" i="7"/>
  <c r="J211" i="7"/>
  <c r="G210" i="7"/>
  <c r="H210" i="7"/>
  <c r="J210" i="7"/>
  <c r="G209" i="7"/>
  <c r="H209" i="7"/>
  <c r="J209" i="7"/>
  <c r="G208" i="7"/>
  <c r="H208" i="7"/>
  <c r="J208" i="7"/>
  <c r="G207" i="7"/>
  <c r="H207" i="7"/>
  <c r="J207" i="7"/>
  <c r="G206" i="7"/>
  <c r="H206" i="7"/>
  <c r="J206" i="7"/>
  <c r="G205" i="7"/>
  <c r="H205" i="7"/>
  <c r="J205" i="7"/>
  <c r="G204" i="7"/>
  <c r="H204" i="7"/>
  <c r="J204" i="7"/>
  <c r="G203" i="7"/>
  <c r="H203" i="7"/>
  <c r="J203" i="7"/>
  <c r="G202" i="7"/>
  <c r="H202" i="7"/>
  <c r="J202" i="7"/>
  <c r="G201" i="7"/>
  <c r="H201" i="7"/>
  <c r="J201" i="7"/>
  <c r="G200" i="7"/>
  <c r="H200" i="7"/>
  <c r="J200" i="7"/>
  <c r="G199" i="7"/>
  <c r="H199" i="7"/>
  <c r="J199" i="7"/>
  <c r="G198" i="7"/>
  <c r="H198" i="7"/>
  <c r="J198" i="7"/>
  <c r="G197" i="7"/>
  <c r="H197" i="7"/>
  <c r="J197" i="7"/>
  <c r="G196" i="7"/>
  <c r="H196" i="7"/>
  <c r="J196" i="7"/>
  <c r="G195" i="7"/>
  <c r="H195" i="7"/>
  <c r="J195" i="7"/>
  <c r="G194" i="7"/>
  <c r="H194" i="7"/>
  <c r="J194" i="7"/>
  <c r="G193" i="7"/>
  <c r="H193" i="7"/>
  <c r="J193" i="7"/>
  <c r="G192" i="7"/>
  <c r="H192" i="7"/>
  <c r="J192" i="7"/>
  <c r="G191" i="7"/>
  <c r="H191" i="7"/>
  <c r="J191" i="7"/>
  <c r="G190" i="7"/>
  <c r="H190" i="7"/>
  <c r="J190" i="7"/>
  <c r="G189" i="7"/>
  <c r="H189" i="7"/>
  <c r="J189" i="7"/>
  <c r="G188" i="7"/>
  <c r="H188" i="7"/>
  <c r="J188" i="7"/>
  <c r="G187" i="7"/>
  <c r="H187" i="7"/>
  <c r="J187" i="7"/>
  <c r="G186" i="7"/>
  <c r="H186" i="7"/>
  <c r="J186" i="7"/>
  <c r="G185" i="7"/>
  <c r="H185" i="7"/>
  <c r="J185" i="7"/>
  <c r="G184" i="7"/>
  <c r="H184" i="7"/>
  <c r="J184" i="7"/>
  <c r="G183" i="7"/>
  <c r="H183" i="7"/>
  <c r="J183" i="7"/>
  <c r="G182" i="7"/>
  <c r="H182" i="7"/>
  <c r="J182" i="7"/>
  <c r="G181" i="7"/>
  <c r="H181" i="7"/>
  <c r="J181" i="7"/>
  <c r="G180" i="7"/>
  <c r="H180" i="7"/>
  <c r="J180" i="7"/>
  <c r="G179" i="7"/>
  <c r="H179" i="7"/>
  <c r="J179" i="7"/>
  <c r="G178" i="7"/>
  <c r="H178" i="7"/>
  <c r="J178" i="7"/>
  <c r="G177" i="7"/>
  <c r="H177" i="7"/>
  <c r="J177" i="7"/>
  <c r="G176" i="7"/>
  <c r="H176" i="7"/>
  <c r="J176" i="7"/>
  <c r="G175" i="7"/>
  <c r="H175" i="7"/>
  <c r="J175" i="7"/>
  <c r="G174" i="7"/>
  <c r="H174" i="7"/>
  <c r="J174" i="7"/>
  <c r="G173" i="7"/>
  <c r="H173" i="7"/>
  <c r="J173" i="7"/>
  <c r="G172" i="7"/>
  <c r="H172" i="7"/>
  <c r="J172" i="7"/>
  <c r="G171" i="7"/>
  <c r="H171" i="7"/>
  <c r="J171" i="7"/>
  <c r="G170" i="7"/>
  <c r="H170" i="7"/>
  <c r="J170" i="7"/>
  <c r="G169" i="7"/>
  <c r="H169" i="7"/>
  <c r="J169" i="7"/>
  <c r="G168" i="7"/>
  <c r="H168" i="7"/>
  <c r="J168" i="7"/>
  <c r="G167" i="7"/>
  <c r="H167" i="7"/>
  <c r="J167" i="7"/>
  <c r="G166" i="7"/>
  <c r="H166" i="7"/>
  <c r="J166" i="7"/>
  <c r="G165" i="7"/>
  <c r="H165" i="7"/>
  <c r="J165" i="7"/>
  <c r="G164" i="7"/>
  <c r="H164" i="7"/>
  <c r="J164" i="7"/>
  <c r="G163" i="7"/>
  <c r="H163" i="7"/>
  <c r="J163" i="7"/>
  <c r="G162" i="7"/>
  <c r="H162" i="7"/>
  <c r="J162" i="7"/>
  <c r="G161" i="7"/>
  <c r="H161" i="7"/>
  <c r="J161" i="7"/>
  <c r="G160" i="7"/>
  <c r="H160" i="7"/>
  <c r="J160" i="7"/>
  <c r="G159" i="7"/>
  <c r="H159" i="7"/>
  <c r="J159" i="7"/>
  <c r="G158" i="7"/>
  <c r="H158" i="7"/>
  <c r="J158" i="7"/>
  <c r="G157" i="7"/>
  <c r="H157" i="7"/>
  <c r="J157" i="7"/>
  <c r="G156" i="7"/>
  <c r="H156" i="7"/>
  <c r="J156" i="7"/>
  <c r="G155" i="7"/>
  <c r="H155" i="7"/>
  <c r="J155" i="7"/>
  <c r="G154" i="7"/>
  <c r="H154" i="7"/>
  <c r="J154" i="7"/>
  <c r="G153" i="7"/>
  <c r="H153" i="7"/>
  <c r="J153" i="7"/>
  <c r="G152" i="7"/>
  <c r="H152" i="7"/>
  <c r="J152" i="7"/>
  <c r="G151" i="7"/>
  <c r="H151" i="7"/>
  <c r="J151" i="7"/>
  <c r="G150" i="7"/>
  <c r="H150" i="7"/>
  <c r="J150" i="7"/>
  <c r="G149" i="7"/>
  <c r="H149" i="7"/>
  <c r="J149" i="7"/>
  <c r="G148" i="7"/>
  <c r="H148" i="7"/>
  <c r="J148" i="7"/>
  <c r="G147" i="7"/>
  <c r="H147" i="7"/>
  <c r="J147" i="7"/>
  <c r="G146" i="7"/>
  <c r="H146" i="7"/>
  <c r="J146" i="7"/>
  <c r="G145" i="7"/>
  <c r="H145" i="7"/>
  <c r="J145" i="7"/>
  <c r="G144" i="7"/>
  <c r="H144" i="7"/>
  <c r="J144" i="7"/>
  <c r="G143" i="7"/>
  <c r="H143" i="7"/>
  <c r="J143" i="7"/>
  <c r="G142" i="7"/>
  <c r="H142" i="7"/>
  <c r="J142" i="7"/>
  <c r="G141" i="7"/>
  <c r="H141" i="7"/>
  <c r="J141" i="7"/>
  <c r="G140" i="7"/>
  <c r="H140" i="7"/>
  <c r="J140" i="7"/>
  <c r="G139" i="7"/>
  <c r="H139" i="7"/>
  <c r="J139" i="7"/>
  <c r="G138" i="7"/>
  <c r="H138" i="7"/>
  <c r="J138" i="7"/>
  <c r="G137" i="7"/>
  <c r="H137" i="7"/>
  <c r="J137" i="7"/>
  <c r="G136" i="7"/>
  <c r="H136" i="7"/>
  <c r="J136" i="7"/>
  <c r="G135" i="7"/>
  <c r="H135" i="7"/>
  <c r="J135" i="7"/>
  <c r="G134" i="7"/>
  <c r="H134" i="7"/>
  <c r="J134" i="7"/>
  <c r="G133" i="7"/>
  <c r="H133" i="7"/>
  <c r="J133" i="7"/>
  <c r="G132" i="7"/>
  <c r="H132" i="7"/>
  <c r="J132" i="7"/>
  <c r="G131" i="7"/>
  <c r="H131" i="7"/>
  <c r="J131" i="7"/>
  <c r="G130" i="7"/>
  <c r="H130" i="7"/>
  <c r="J130" i="7"/>
  <c r="G129" i="7"/>
  <c r="H129" i="7"/>
  <c r="J129" i="7"/>
  <c r="G128" i="7"/>
  <c r="H128" i="7"/>
  <c r="J128" i="7"/>
  <c r="G127" i="7"/>
  <c r="H127" i="7"/>
  <c r="J127" i="7"/>
  <c r="G126" i="7"/>
  <c r="H126" i="7"/>
  <c r="J126" i="7"/>
  <c r="G125" i="7"/>
  <c r="H125" i="7"/>
  <c r="J125" i="7"/>
  <c r="G124" i="7"/>
  <c r="H124" i="7"/>
  <c r="J124" i="7"/>
  <c r="G123" i="7"/>
  <c r="H123" i="7"/>
  <c r="J123" i="7"/>
  <c r="G122" i="7"/>
  <c r="H122" i="7"/>
  <c r="J122" i="7"/>
  <c r="G121" i="7"/>
  <c r="H121" i="7"/>
  <c r="J121" i="7"/>
  <c r="G120" i="7"/>
  <c r="H120" i="7"/>
  <c r="J120" i="7"/>
  <c r="G119" i="7"/>
  <c r="H119" i="7"/>
  <c r="J119" i="7"/>
  <c r="G118" i="7"/>
  <c r="H118" i="7"/>
  <c r="J118" i="7"/>
  <c r="G117" i="7"/>
  <c r="H117" i="7"/>
  <c r="J117" i="7"/>
  <c r="G116" i="7"/>
  <c r="H116" i="7"/>
  <c r="J116" i="7"/>
  <c r="G115" i="7"/>
  <c r="H115" i="7"/>
  <c r="J115" i="7"/>
  <c r="G114" i="7"/>
  <c r="H114" i="7"/>
  <c r="J114" i="7"/>
  <c r="G113" i="7"/>
  <c r="H113" i="7"/>
  <c r="J113" i="7"/>
  <c r="G112" i="7"/>
  <c r="H112" i="7"/>
  <c r="J112" i="7"/>
  <c r="G111" i="7"/>
  <c r="H111" i="7"/>
  <c r="J111" i="7"/>
  <c r="G110" i="7"/>
  <c r="H110" i="7"/>
  <c r="J110" i="7"/>
  <c r="G109" i="7"/>
  <c r="H109" i="7"/>
  <c r="J109" i="7"/>
  <c r="G108" i="7"/>
  <c r="H108" i="7"/>
  <c r="J108" i="7"/>
  <c r="G107" i="7"/>
  <c r="H107" i="7"/>
  <c r="J107" i="7"/>
  <c r="G106" i="7"/>
  <c r="H106" i="7"/>
  <c r="J106" i="7"/>
  <c r="G105" i="7"/>
  <c r="H105" i="7"/>
  <c r="J105" i="7"/>
  <c r="G104" i="7"/>
  <c r="H104" i="7"/>
  <c r="J104" i="7"/>
  <c r="G103" i="7"/>
  <c r="H103" i="7"/>
  <c r="J103" i="7"/>
  <c r="G102" i="7"/>
  <c r="H102" i="7"/>
  <c r="J102" i="7"/>
  <c r="G101" i="7"/>
  <c r="H101" i="7"/>
  <c r="J101" i="7"/>
  <c r="G100" i="7"/>
  <c r="H100" i="7"/>
  <c r="J100" i="7"/>
  <c r="G99" i="7"/>
  <c r="H99" i="7"/>
  <c r="J99" i="7"/>
  <c r="G98" i="7"/>
  <c r="H98" i="7"/>
  <c r="J98" i="7"/>
  <c r="G97" i="7"/>
  <c r="H97" i="7"/>
  <c r="J97" i="7"/>
  <c r="G96" i="7"/>
  <c r="H96" i="7"/>
  <c r="J96" i="7"/>
  <c r="G95" i="7"/>
  <c r="H95" i="7"/>
  <c r="J95" i="7"/>
  <c r="G94" i="7"/>
  <c r="H94" i="7"/>
  <c r="J94" i="7"/>
  <c r="G93" i="7"/>
  <c r="H93" i="7"/>
  <c r="J93" i="7"/>
  <c r="G92" i="7"/>
  <c r="H92" i="7"/>
  <c r="J92" i="7"/>
  <c r="G91" i="7"/>
  <c r="H91" i="7"/>
  <c r="J91" i="7"/>
  <c r="G90" i="7"/>
  <c r="H90" i="7"/>
  <c r="J90" i="7"/>
  <c r="G89" i="7"/>
  <c r="H89" i="7"/>
  <c r="J89" i="7"/>
  <c r="G88" i="7"/>
  <c r="H88" i="7"/>
  <c r="J88" i="7"/>
  <c r="G87" i="7"/>
  <c r="H87" i="7"/>
  <c r="J87" i="7"/>
  <c r="G86" i="7"/>
  <c r="H86" i="7"/>
  <c r="J86" i="7"/>
  <c r="G85" i="7"/>
  <c r="H85" i="7"/>
  <c r="J85" i="7"/>
  <c r="G84" i="7"/>
  <c r="H84" i="7"/>
  <c r="J84" i="7"/>
  <c r="G83" i="7"/>
  <c r="H83" i="7"/>
  <c r="J83" i="7"/>
  <c r="G82" i="7"/>
  <c r="H82" i="7"/>
  <c r="J82" i="7"/>
  <c r="G81" i="7"/>
  <c r="H81" i="7"/>
  <c r="J81" i="7"/>
  <c r="G80" i="7"/>
  <c r="H80" i="7"/>
  <c r="J80" i="7"/>
  <c r="G79" i="7"/>
  <c r="H79" i="7"/>
  <c r="J79" i="7"/>
  <c r="G78" i="7"/>
  <c r="H78" i="7"/>
  <c r="J78" i="7"/>
  <c r="G77" i="7"/>
  <c r="H77" i="7"/>
  <c r="J77" i="7"/>
  <c r="G76" i="7"/>
  <c r="H76" i="7"/>
  <c r="J76" i="7"/>
  <c r="G75" i="7"/>
  <c r="H75" i="7"/>
  <c r="J75" i="7"/>
  <c r="G74" i="7"/>
  <c r="H74" i="7"/>
  <c r="J74" i="7"/>
  <c r="G73" i="7"/>
  <c r="H73" i="7"/>
  <c r="J73" i="7"/>
  <c r="G72" i="7"/>
  <c r="H72" i="7"/>
  <c r="J72" i="7"/>
  <c r="G71" i="7"/>
  <c r="H71" i="7"/>
  <c r="J71" i="7"/>
  <c r="G70" i="7"/>
  <c r="H70" i="7"/>
  <c r="J70" i="7"/>
  <c r="G69" i="7"/>
  <c r="H69" i="7"/>
  <c r="J69" i="7"/>
  <c r="G68" i="7"/>
  <c r="H68" i="7"/>
  <c r="J68" i="7"/>
  <c r="G67" i="7"/>
  <c r="H67" i="7"/>
  <c r="J67" i="7"/>
  <c r="G66" i="7"/>
  <c r="H66" i="7"/>
  <c r="J66" i="7"/>
  <c r="G65" i="7"/>
  <c r="H65" i="7"/>
  <c r="J65" i="7"/>
  <c r="G64" i="7"/>
  <c r="H64" i="7"/>
  <c r="J64" i="7"/>
  <c r="G63" i="7"/>
  <c r="H63" i="7"/>
  <c r="J63" i="7"/>
  <c r="G62" i="7"/>
  <c r="H62" i="7"/>
  <c r="J62" i="7"/>
  <c r="G61" i="7"/>
  <c r="H61" i="7"/>
  <c r="J61" i="7"/>
  <c r="G60" i="7"/>
  <c r="H60" i="7"/>
  <c r="J60" i="7"/>
  <c r="G59" i="7"/>
  <c r="H59" i="7"/>
  <c r="J59" i="7"/>
  <c r="G58" i="7"/>
  <c r="H58" i="7"/>
  <c r="J58" i="7"/>
  <c r="G57" i="7"/>
  <c r="H57" i="7"/>
  <c r="J57" i="7"/>
  <c r="G56" i="7"/>
  <c r="H56" i="7"/>
  <c r="J56" i="7"/>
  <c r="G55" i="7"/>
  <c r="H55" i="7"/>
  <c r="J55" i="7"/>
  <c r="G54" i="7"/>
  <c r="H54" i="7"/>
  <c r="J54" i="7"/>
  <c r="G53" i="7"/>
  <c r="H53" i="7"/>
  <c r="J53" i="7"/>
  <c r="G52" i="7"/>
  <c r="H52" i="7"/>
  <c r="J52" i="7"/>
  <c r="G51" i="7"/>
  <c r="H51" i="7"/>
  <c r="J51" i="7"/>
  <c r="G50" i="7"/>
  <c r="H50" i="7"/>
  <c r="J50" i="7"/>
  <c r="G49" i="7"/>
  <c r="H49" i="7"/>
  <c r="J49" i="7"/>
  <c r="G48" i="7"/>
  <c r="H48" i="7"/>
  <c r="J48" i="7"/>
  <c r="G47" i="7"/>
  <c r="H47" i="7"/>
  <c r="J47" i="7"/>
  <c r="G46" i="7"/>
  <c r="H46" i="7"/>
  <c r="J46" i="7"/>
  <c r="G45" i="7"/>
  <c r="H45" i="7"/>
  <c r="J45" i="7"/>
  <c r="G44" i="7"/>
  <c r="H44" i="7"/>
  <c r="J44" i="7"/>
  <c r="G43" i="7"/>
  <c r="H43" i="7"/>
  <c r="J43" i="7"/>
  <c r="G42" i="7"/>
  <c r="H42" i="7"/>
  <c r="J42" i="7"/>
  <c r="G41" i="7"/>
  <c r="H41" i="7"/>
  <c r="J41" i="7"/>
  <c r="G40" i="7"/>
  <c r="H40" i="7"/>
  <c r="J40" i="7"/>
  <c r="G39" i="7"/>
  <c r="H39" i="7"/>
  <c r="J39" i="7"/>
  <c r="G38" i="7"/>
  <c r="H38" i="7"/>
  <c r="J38" i="7"/>
  <c r="G37" i="7"/>
  <c r="H37" i="7"/>
  <c r="J37" i="7"/>
  <c r="G36" i="7"/>
  <c r="H36" i="7"/>
  <c r="J36" i="7"/>
  <c r="G35" i="7"/>
  <c r="H35" i="7"/>
  <c r="J35" i="7"/>
  <c r="G34" i="7"/>
  <c r="H34" i="7"/>
  <c r="J34" i="7"/>
  <c r="G33" i="7"/>
  <c r="H33" i="7"/>
  <c r="J33" i="7"/>
  <c r="G32" i="7"/>
  <c r="H32" i="7"/>
  <c r="J32" i="7"/>
  <c r="G31" i="7"/>
  <c r="H31" i="7"/>
  <c r="J31" i="7"/>
  <c r="G30" i="7"/>
  <c r="H30" i="7"/>
  <c r="J30" i="7"/>
  <c r="G29" i="7"/>
  <c r="H29" i="7"/>
  <c r="J29" i="7"/>
  <c r="G28" i="7"/>
  <c r="H28" i="7"/>
  <c r="J28" i="7"/>
  <c r="G27" i="7"/>
  <c r="H27" i="7"/>
  <c r="J27" i="7"/>
  <c r="G26" i="7"/>
  <c r="H26" i="7"/>
  <c r="J26" i="7"/>
  <c r="G25" i="7"/>
  <c r="H25" i="7"/>
  <c r="J25" i="7"/>
  <c r="G24" i="7"/>
  <c r="H24" i="7"/>
  <c r="J24" i="7"/>
  <c r="G23" i="7"/>
  <c r="H23" i="7"/>
  <c r="J23" i="7"/>
  <c r="G22" i="7"/>
  <c r="H22" i="7"/>
  <c r="J22" i="7"/>
  <c r="G21" i="7"/>
  <c r="H21" i="7"/>
  <c r="J21" i="7"/>
  <c r="G20" i="7"/>
  <c r="H20" i="7"/>
  <c r="J20" i="7"/>
  <c r="G19" i="7"/>
  <c r="H19" i="7"/>
  <c r="J19" i="7"/>
  <c r="G18" i="7"/>
  <c r="H18" i="7"/>
  <c r="J18" i="7"/>
  <c r="G17" i="7"/>
  <c r="H17" i="7"/>
  <c r="J17" i="7"/>
  <c r="G16" i="7"/>
  <c r="H16" i="7"/>
  <c r="J16" i="7"/>
  <c r="G15" i="7"/>
  <c r="H15" i="7"/>
  <c r="J15" i="7"/>
  <c r="G14" i="7"/>
  <c r="H14" i="7"/>
  <c r="J14" i="7"/>
  <c r="G13" i="7"/>
  <c r="H13" i="7"/>
  <c r="J13" i="7"/>
  <c r="G12" i="7"/>
  <c r="H12" i="7"/>
  <c r="J12" i="7"/>
  <c r="G11" i="7"/>
  <c r="H11" i="7"/>
  <c r="J11" i="7"/>
  <c r="G10" i="7"/>
  <c r="H10" i="7"/>
  <c r="J10" i="7"/>
  <c r="G9" i="7"/>
  <c r="H9" i="7"/>
  <c r="J9" i="7"/>
  <c r="G8" i="7"/>
  <c r="H8" i="7"/>
  <c r="J8" i="7"/>
  <c r="G7" i="7"/>
  <c r="H7" i="7"/>
  <c r="J7" i="7"/>
  <c r="G6" i="7"/>
  <c r="H6" i="7"/>
  <c r="J6" i="7"/>
  <c r="G5" i="7"/>
  <c r="H5" i="7"/>
  <c r="J5" i="7"/>
  <c r="G4" i="7"/>
  <c r="H4" i="7"/>
  <c r="J4" i="7"/>
  <c r="G3" i="7"/>
  <c r="H3" i="7"/>
  <c r="J3" i="7"/>
  <c r="G2" i="7"/>
  <c r="H2" i="7"/>
  <c r="J2" i="7"/>
  <c r="D3" i="7"/>
  <c r="D4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D42" i="7"/>
  <c r="D43" i="7"/>
  <c r="D44" i="7"/>
  <c r="D45" i="7"/>
  <c r="D46" i="7"/>
  <c r="D47" i="7"/>
  <c r="D48" i="7"/>
  <c r="D49" i="7"/>
  <c r="D50" i="7"/>
  <c r="D51" i="7"/>
  <c r="D52" i="7"/>
  <c r="D53" i="7"/>
  <c r="D54" i="7"/>
  <c r="D55" i="7"/>
  <c r="D56" i="7"/>
  <c r="D57" i="7"/>
  <c r="D58" i="7"/>
  <c r="D59" i="7"/>
  <c r="D60" i="7"/>
  <c r="D61" i="7"/>
  <c r="D62" i="7"/>
  <c r="D63" i="7"/>
  <c r="D64" i="7"/>
  <c r="D65" i="7"/>
  <c r="D66" i="7"/>
  <c r="D67" i="7"/>
  <c r="D68" i="7"/>
  <c r="D69" i="7"/>
  <c r="D70" i="7"/>
  <c r="D71" i="7"/>
  <c r="D72" i="7"/>
  <c r="D73" i="7"/>
  <c r="D74" i="7"/>
  <c r="D75" i="7"/>
  <c r="D76" i="7"/>
  <c r="D77" i="7"/>
  <c r="D78" i="7"/>
  <c r="D79" i="7"/>
  <c r="D80" i="7"/>
  <c r="D81" i="7"/>
  <c r="D82" i="7"/>
  <c r="D83" i="7"/>
  <c r="D84" i="7"/>
  <c r="D85" i="7"/>
  <c r="D86" i="7"/>
  <c r="D87" i="7"/>
  <c r="D88" i="7"/>
  <c r="D89" i="7"/>
  <c r="D90" i="7"/>
  <c r="D91" i="7"/>
  <c r="D92" i="7"/>
  <c r="D93" i="7"/>
  <c r="D94" i="7"/>
  <c r="D95" i="7"/>
  <c r="D96" i="7"/>
  <c r="D97" i="7"/>
  <c r="D98" i="7"/>
  <c r="D99" i="7"/>
  <c r="D100" i="7"/>
  <c r="D101" i="7"/>
  <c r="D102" i="7"/>
  <c r="D103" i="7"/>
  <c r="D104" i="7"/>
  <c r="D105" i="7"/>
  <c r="D106" i="7"/>
  <c r="D107" i="7"/>
  <c r="D108" i="7"/>
  <c r="D109" i="7"/>
  <c r="D110" i="7"/>
  <c r="D111" i="7"/>
  <c r="D112" i="7"/>
  <c r="D113" i="7"/>
  <c r="D114" i="7"/>
  <c r="D115" i="7"/>
  <c r="D116" i="7"/>
  <c r="D117" i="7"/>
  <c r="D118" i="7"/>
  <c r="D119" i="7"/>
  <c r="D120" i="7"/>
  <c r="D121" i="7"/>
  <c r="D122" i="7"/>
  <c r="D123" i="7"/>
  <c r="D124" i="7"/>
  <c r="D125" i="7"/>
  <c r="D126" i="7"/>
  <c r="D127" i="7"/>
  <c r="D128" i="7"/>
  <c r="D129" i="7"/>
  <c r="D130" i="7"/>
  <c r="D131" i="7"/>
  <c r="D132" i="7"/>
  <c r="D133" i="7"/>
  <c r="D134" i="7"/>
  <c r="D135" i="7"/>
  <c r="D136" i="7"/>
  <c r="D137" i="7"/>
  <c r="D138" i="7"/>
  <c r="D139" i="7"/>
  <c r="D140" i="7"/>
  <c r="D141" i="7"/>
  <c r="D142" i="7"/>
  <c r="D143" i="7"/>
  <c r="D144" i="7"/>
  <c r="D145" i="7"/>
  <c r="D146" i="7"/>
  <c r="D147" i="7"/>
  <c r="D148" i="7"/>
  <c r="D149" i="7"/>
  <c r="D150" i="7"/>
  <c r="D151" i="7"/>
  <c r="D152" i="7"/>
  <c r="D153" i="7"/>
  <c r="D154" i="7"/>
  <c r="D155" i="7"/>
  <c r="D156" i="7"/>
  <c r="D157" i="7"/>
  <c r="D158" i="7"/>
  <c r="D159" i="7"/>
  <c r="D160" i="7"/>
  <c r="D161" i="7"/>
  <c r="D162" i="7"/>
  <c r="D163" i="7"/>
  <c r="D164" i="7"/>
  <c r="D165" i="7"/>
  <c r="D166" i="7"/>
  <c r="D167" i="7"/>
  <c r="D168" i="7"/>
  <c r="D169" i="7"/>
  <c r="D170" i="7"/>
  <c r="D171" i="7"/>
  <c r="D172" i="7"/>
  <c r="D173" i="7"/>
  <c r="D174" i="7"/>
  <c r="D175" i="7"/>
  <c r="D176" i="7"/>
  <c r="D177" i="7"/>
  <c r="D178" i="7"/>
  <c r="D179" i="7"/>
  <c r="D180" i="7"/>
  <c r="D181" i="7"/>
  <c r="D182" i="7"/>
  <c r="D183" i="7"/>
  <c r="D184" i="7"/>
  <c r="D185" i="7"/>
  <c r="D186" i="7"/>
  <c r="D187" i="7"/>
  <c r="D188" i="7"/>
  <c r="D189" i="7"/>
  <c r="D190" i="7"/>
  <c r="D191" i="7"/>
  <c r="D192" i="7"/>
  <c r="D193" i="7"/>
  <c r="D194" i="7"/>
  <c r="D195" i="7"/>
  <c r="D196" i="7"/>
  <c r="D197" i="7"/>
  <c r="D198" i="7"/>
  <c r="D199" i="7"/>
  <c r="D200" i="7"/>
  <c r="D201" i="7"/>
  <c r="D202" i="7"/>
  <c r="D203" i="7"/>
  <c r="D204" i="7"/>
  <c r="D205" i="7"/>
  <c r="D206" i="7"/>
  <c r="D207" i="7"/>
  <c r="D208" i="7"/>
  <c r="D209" i="7"/>
  <c r="D210" i="7"/>
  <c r="D211" i="7"/>
  <c r="D212" i="7"/>
  <c r="D213" i="7"/>
  <c r="D214" i="7"/>
  <c r="D215" i="7"/>
  <c r="D216" i="7"/>
  <c r="D217" i="7"/>
  <c r="D218" i="7"/>
  <c r="D219" i="7"/>
  <c r="D220" i="7"/>
  <c r="D221" i="7"/>
  <c r="D222" i="7"/>
  <c r="D223" i="7"/>
  <c r="D224" i="7"/>
  <c r="D225" i="7"/>
  <c r="D226" i="7"/>
  <c r="D227" i="7"/>
  <c r="D228" i="7"/>
  <c r="D229" i="7"/>
  <c r="D230" i="7"/>
  <c r="D231" i="7"/>
  <c r="D232" i="7"/>
  <c r="D233" i="7"/>
  <c r="D234" i="7"/>
  <c r="D235" i="7"/>
  <c r="D236" i="7"/>
  <c r="D237" i="7"/>
  <c r="D238" i="7"/>
  <c r="D239" i="7"/>
  <c r="D240" i="7"/>
  <c r="D241" i="7"/>
  <c r="D242" i="7"/>
  <c r="D243" i="7"/>
  <c r="D244" i="7"/>
  <c r="D245" i="7"/>
  <c r="D246" i="7"/>
  <c r="D247" i="7"/>
  <c r="D248" i="7"/>
  <c r="D249" i="7"/>
  <c r="D250" i="7"/>
  <c r="D251" i="7"/>
  <c r="D252" i="7"/>
  <c r="D253" i="7"/>
  <c r="D254" i="7"/>
  <c r="D255" i="7"/>
  <c r="D256" i="7"/>
  <c r="D257" i="7"/>
  <c r="D258" i="7"/>
  <c r="D259" i="7"/>
  <c r="D260" i="7"/>
  <c r="D261" i="7"/>
  <c r="D262" i="7"/>
  <c r="D263" i="7"/>
  <c r="D264" i="7"/>
  <c r="D265" i="7"/>
  <c r="D266" i="7"/>
  <c r="D267" i="7"/>
  <c r="D268" i="7"/>
  <c r="D269" i="7"/>
  <c r="D270" i="7"/>
  <c r="D271" i="7"/>
  <c r="D272" i="7"/>
  <c r="D273" i="7"/>
  <c r="D274" i="7"/>
  <c r="D275" i="7"/>
  <c r="D276" i="7"/>
  <c r="D277" i="7"/>
  <c r="D278" i="7"/>
  <c r="D279" i="7"/>
  <c r="D280" i="7"/>
  <c r="D281" i="7"/>
  <c r="D282" i="7"/>
  <c r="D283" i="7"/>
  <c r="D284" i="7"/>
  <c r="D285" i="7"/>
  <c r="D286" i="7"/>
  <c r="D287" i="7"/>
  <c r="D288" i="7"/>
  <c r="D289" i="7"/>
  <c r="D290" i="7"/>
  <c r="D291" i="7"/>
  <c r="D292" i="7"/>
  <c r="D293" i="7"/>
  <c r="D294" i="7"/>
  <c r="D295" i="7"/>
  <c r="D296" i="7"/>
  <c r="D297" i="7"/>
  <c r="D298" i="7"/>
  <c r="D299" i="7"/>
  <c r="D300" i="7"/>
  <c r="D301" i="7"/>
  <c r="D302" i="7"/>
  <c r="D303" i="7"/>
  <c r="D304" i="7"/>
  <c r="D305" i="7"/>
  <c r="D306" i="7"/>
  <c r="D307" i="7"/>
  <c r="D308" i="7"/>
  <c r="D309" i="7"/>
  <c r="D310" i="7"/>
  <c r="D311" i="7"/>
  <c r="D312" i="7"/>
  <c r="D313" i="7"/>
  <c r="D314" i="7"/>
  <c r="D315" i="7"/>
  <c r="D316" i="7"/>
  <c r="D317" i="7"/>
  <c r="D318" i="7"/>
  <c r="D319" i="7"/>
  <c r="D320" i="7"/>
  <c r="D321" i="7"/>
  <c r="D322" i="7"/>
  <c r="D323" i="7"/>
  <c r="D324" i="7"/>
  <c r="D325" i="7"/>
  <c r="D326" i="7"/>
  <c r="D327" i="7"/>
  <c r="D328" i="7"/>
  <c r="D329" i="7"/>
  <c r="D330" i="7"/>
  <c r="D331" i="7"/>
  <c r="D332" i="7"/>
  <c r="D333" i="7"/>
  <c r="D334" i="7"/>
  <c r="D335" i="7"/>
  <c r="D336" i="7"/>
  <c r="D337" i="7"/>
  <c r="D338" i="7"/>
  <c r="D339" i="7"/>
  <c r="D340" i="7"/>
  <c r="D341" i="7"/>
  <c r="D342" i="7"/>
  <c r="D343" i="7"/>
  <c r="D344" i="7"/>
  <c r="D345" i="7"/>
  <c r="D346" i="7"/>
  <c r="D347" i="7"/>
  <c r="D348" i="7"/>
  <c r="D349" i="7"/>
  <c r="D350" i="7"/>
  <c r="D351" i="7"/>
  <c r="D352" i="7"/>
  <c r="D353" i="7"/>
  <c r="D354" i="7"/>
  <c r="D355" i="7"/>
  <c r="D356" i="7"/>
  <c r="D357" i="7"/>
  <c r="D358" i="7"/>
  <c r="D359" i="7"/>
  <c r="D360" i="7"/>
  <c r="D361" i="7"/>
  <c r="D362" i="7"/>
  <c r="D363" i="7"/>
  <c r="D364" i="7"/>
  <c r="D365" i="7"/>
  <c r="D366" i="7"/>
  <c r="D367" i="7"/>
  <c r="D368" i="7"/>
  <c r="D369" i="7"/>
  <c r="D370" i="7"/>
  <c r="D371" i="7"/>
  <c r="D372" i="7"/>
  <c r="D373" i="7"/>
  <c r="D374" i="7"/>
  <c r="D375" i="7"/>
  <c r="D376" i="7"/>
  <c r="D377" i="7"/>
  <c r="D378" i="7"/>
  <c r="D379" i="7"/>
  <c r="D380" i="7"/>
  <c r="D381" i="7"/>
  <c r="D382" i="7"/>
  <c r="D383" i="7"/>
  <c r="D384" i="7"/>
  <c r="D385" i="7"/>
  <c r="D386" i="7"/>
  <c r="D387" i="7"/>
  <c r="D388" i="7"/>
  <c r="D389" i="7"/>
  <c r="D390" i="7"/>
  <c r="D391" i="7"/>
  <c r="D392" i="7"/>
  <c r="D393" i="7"/>
  <c r="D394" i="7"/>
  <c r="D395" i="7"/>
  <c r="D396" i="7"/>
  <c r="D397" i="7"/>
  <c r="D398" i="7"/>
  <c r="D399" i="7"/>
  <c r="D400" i="7"/>
  <c r="D401" i="7"/>
  <c r="D402" i="7"/>
  <c r="D403" i="7"/>
  <c r="D404" i="7"/>
  <c r="D405" i="7"/>
  <c r="D406" i="7"/>
  <c r="D407" i="7"/>
  <c r="D408" i="7"/>
  <c r="D409" i="7"/>
  <c r="D410" i="7"/>
  <c r="D411" i="7"/>
  <c r="D412" i="7"/>
  <c r="D413" i="7"/>
  <c r="D414" i="7"/>
  <c r="D415" i="7"/>
  <c r="D416" i="7"/>
  <c r="D417" i="7"/>
  <c r="D418" i="7"/>
  <c r="D419" i="7"/>
  <c r="D420" i="7"/>
  <c r="D421" i="7"/>
  <c r="D422" i="7"/>
  <c r="D423" i="7"/>
  <c r="D424" i="7"/>
  <c r="D425" i="7"/>
  <c r="D426" i="7"/>
  <c r="D427" i="7"/>
  <c r="D428" i="7"/>
  <c r="D429" i="7"/>
  <c r="D430" i="7"/>
  <c r="D431" i="7"/>
  <c r="D432" i="7"/>
  <c r="D433" i="7"/>
  <c r="D434" i="7"/>
  <c r="D435" i="7"/>
  <c r="D436" i="7"/>
  <c r="D437" i="7"/>
  <c r="D438" i="7"/>
  <c r="D439" i="7"/>
  <c r="D440" i="7"/>
  <c r="D441" i="7"/>
  <c r="D442" i="7"/>
  <c r="D443" i="7"/>
  <c r="D444" i="7"/>
  <c r="D445" i="7"/>
  <c r="D446" i="7"/>
  <c r="D447" i="7"/>
  <c r="D448" i="7"/>
  <c r="D449" i="7"/>
  <c r="D450" i="7"/>
  <c r="D451" i="7"/>
  <c r="D452" i="7"/>
  <c r="D453" i="7"/>
  <c r="D454" i="7"/>
  <c r="D455" i="7"/>
  <c r="D456" i="7"/>
  <c r="D457" i="7"/>
  <c r="D458" i="7"/>
  <c r="D459" i="7"/>
  <c r="D460" i="7"/>
  <c r="D461" i="7"/>
  <c r="D462" i="7"/>
  <c r="D463" i="7"/>
  <c r="D464" i="7"/>
  <c r="D465" i="7"/>
  <c r="D466" i="7"/>
  <c r="D467" i="7"/>
  <c r="D468" i="7"/>
  <c r="D469" i="7"/>
  <c r="D470" i="7"/>
  <c r="D471" i="7"/>
  <c r="D472" i="7"/>
  <c r="D473" i="7"/>
  <c r="D474" i="7"/>
  <c r="D475" i="7"/>
  <c r="D476" i="7"/>
  <c r="D477" i="7"/>
  <c r="D478" i="7"/>
  <c r="D479" i="7"/>
  <c r="D480" i="7"/>
  <c r="D481" i="7"/>
  <c r="D482" i="7"/>
  <c r="D483" i="7"/>
  <c r="D484" i="7"/>
  <c r="D485" i="7"/>
  <c r="D486" i="7"/>
  <c r="D487" i="7"/>
  <c r="D488" i="7"/>
  <c r="D489" i="7"/>
  <c r="D490" i="7"/>
  <c r="D491" i="7"/>
  <c r="D492" i="7"/>
  <c r="D493" i="7"/>
  <c r="D494" i="7"/>
  <c r="D495" i="7"/>
  <c r="D496" i="7"/>
  <c r="D497" i="7"/>
  <c r="D498" i="7"/>
  <c r="D499" i="7"/>
  <c r="D500" i="7"/>
  <c r="D501" i="7"/>
  <c r="D502" i="7"/>
  <c r="D503" i="7"/>
  <c r="D504" i="7"/>
  <c r="D505" i="7"/>
  <c r="D506" i="7"/>
  <c r="D507" i="7"/>
  <c r="D508" i="7"/>
  <c r="D509" i="7"/>
  <c r="D510" i="7"/>
  <c r="D511" i="7"/>
  <c r="D512" i="7"/>
  <c r="D513" i="7"/>
  <c r="D514" i="7"/>
  <c r="D515" i="7"/>
  <c r="D516" i="7"/>
  <c r="D517" i="7"/>
  <c r="D518" i="7"/>
  <c r="D519" i="7"/>
  <c r="D520" i="7"/>
  <c r="D521" i="7"/>
  <c r="D522" i="7"/>
  <c r="D523" i="7"/>
  <c r="D524" i="7"/>
  <c r="D525" i="7"/>
  <c r="D526" i="7"/>
  <c r="D527" i="7"/>
  <c r="D528" i="7"/>
  <c r="D529" i="7"/>
  <c r="D530" i="7"/>
  <c r="D531" i="7"/>
  <c r="D532" i="7"/>
  <c r="D533" i="7"/>
  <c r="D535" i="7"/>
  <c r="D536" i="7"/>
  <c r="D537" i="7"/>
  <c r="D538" i="7"/>
  <c r="D539" i="7"/>
  <c r="D540" i="7"/>
  <c r="D541" i="7"/>
  <c r="D542" i="7"/>
  <c r="D543" i="7"/>
  <c r="D544" i="7"/>
  <c r="D545" i="7"/>
  <c r="D546" i="7"/>
  <c r="D547" i="7"/>
  <c r="D548" i="7"/>
  <c r="D549" i="7"/>
  <c r="D550" i="7"/>
  <c r="D551" i="7"/>
  <c r="D552" i="7"/>
  <c r="D553" i="7"/>
  <c r="D554" i="7"/>
  <c r="D555" i="7"/>
  <c r="D556" i="7"/>
  <c r="D557" i="7"/>
  <c r="D558" i="7"/>
  <c r="D559" i="7"/>
  <c r="D560" i="7"/>
  <c r="D561" i="7"/>
  <c r="D562" i="7"/>
  <c r="D563" i="7"/>
  <c r="D564" i="7"/>
  <c r="D565" i="7"/>
  <c r="D566" i="7"/>
  <c r="D567" i="7"/>
  <c r="D568" i="7"/>
  <c r="D569" i="7"/>
  <c r="D570" i="7"/>
  <c r="D571" i="7"/>
  <c r="D572" i="7"/>
  <c r="D573" i="7"/>
  <c r="D574" i="7"/>
  <c r="D575" i="7"/>
  <c r="D576" i="7"/>
  <c r="D577" i="7"/>
  <c r="D578" i="7"/>
  <c r="D579" i="7"/>
  <c r="D580" i="7"/>
  <c r="D581" i="7"/>
  <c r="D582" i="7"/>
  <c r="D583" i="7"/>
  <c r="D584" i="7"/>
  <c r="D585" i="7"/>
  <c r="D586" i="7"/>
  <c r="D587" i="7"/>
  <c r="D588" i="7"/>
  <c r="D589" i="7"/>
  <c r="D590" i="7"/>
  <c r="D591" i="7"/>
  <c r="D592" i="7"/>
  <c r="D593" i="7"/>
  <c r="D594" i="7"/>
  <c r="D595" i="7"/>
  <c r="D596" i="7"/>
  <c r="D597" i="7"/>
  <c r="D598" i="7"/>
  <c r="D599" i="7"/>
  <c r="D600" i="7"/>
  <c r="D601" i="7"/>
  <c r="D602" i="7"/>
  <c r="D603" i="7"/>
  <c r="D604" i="7"/>
  <c r="D605" i="7"/>
  <c r="D606" i="7"/>
  <c r="D607" i="7"/>
  <c r="D608" i="7"/>
  <c r="E571" i="7"/>
  <c r="E572" i="7"/>
  <c r="E573" i="7"/>
  <c r="E574" i="7"/>
  <c r="E575" i="7"/>
  <c r="E576" i="7"/>
  <c r="E577" i="7"/>
  <c r="E578" i="7"/>
  <c r="E579" i="7"/>
  <c r="E580" i="7"/>
  <c r="E581" i="7"/>
  <c r="E582" i="7"/>
  <c r="E583" i="7"/>
  <c r="E584" i="7"/>
  <c r="E585" i="7"/>
  <c r="E586" i="7"/>
  <c r="E587" i="7"/>
  <c r="E588" i="7"/>
  <c r="E589" i="7"/>
  <c r="E590" i="7"/>
  <c r="E591" i="7"/>
  <c r="E592" i="7"/>
  <c r="E593" i="7"/>
  <c r="E594" i="7"/>
  <c r="E595" i="7"/>
  <c r="E596" i="7"/>
  <c r="E597" i="7"/>
  <c r="E598" i="7"/>
  <c r="E599" i="7"/>
  <c r="E600" i="7"/>
  <c r="E601" i="7"/>
  <c r="E602" i="7"/>
  <c r="E603" i="7"/>
  <c r="E604" i="7"/>
  <c r="E605" i="7"/>
  <c r="E606" i="7"/>
  <c r="E607" i="7"/>
  <c r="E608" i="7"/>
  <c r="D609" i="7"/>
  <c r="D610" i="7"/>
  <c r="D611" i="7"/>
  <c r="D612" i="7"/>
  <c r="D613" i="7"/>
  <c r="D614" i="7"/>
  <c r="D615" i="7"/>
  <c r="D616" i="7"/>
  <c r="D617" i="7"/>
  <c r="D618" i="7"/>
  <c r="D619" i="7"/>
  <c r="D620" i="7"/>
  <c r="D621" i="7"/>
  <c r="D622" i="7"/>
  <c r="D623" i="7"/>
  <c r="D624" i="7"/>
  <c r="D625" i="7"/>
  <c r="D626" i="7"/>
  <c r="D627" i="7"/>
  <c r="D628" i="7"/>
  <c r="D629" i="7"/>
  <c r="D630" i="7"/>
  <c r="D631" i="7"/>
  <c r="D632" i="7"/>
  <c r="D633" i="7"/>
  <c r="D634" i="7"/>
  <c r="D635" i="7"/>
  <c r="D636" i="7"/>
  <c r="D637" i="7"/>
  <c r="D638" i="7"/>
  <c r="D639" i="7"/>
  <c r="D640" i="7"/>
  <c r="D641" i="7"/>
  <c r="D642" i="7"/>
  <c r="D643" i="7"/>
  <c r="D644" i="7"/>
  <c r="D645" i="7"/>
  <c r="D646" i="7"/>
  <c r="D647" i="7"/>
  <c r="E628" i="7"/>
  <c r="E629" i="7"/>
  <c r="E630" i="7"/>
  <c r="E631" i="7"/>
  <c r="E632" i="7"/>
  <c r="E633" i="7"/>
  <c r="E634" i="7"/>
  <c r="E635" i="7"/>
  <c r="E636" i="7"/>
  <c r="E637" i="7"/>
  <c r="E638" i="7"/>
  <c r="E639" i="7"/>
  <c r="E640" i="7"/>
  <c r="E641" i="7"/>
  <c r="E642" i="7"/>
  <c r="E643" i="7"/>
  <c r="E644" i="7"/>
  <c r="E645" i="7"/>
  <c r="E646" i="7"/>
  <c r="E647" i="7"/>
  <c r="E534" i="7"/>
  <c r="D534" i="7"/>
  <c r="E830" i="7"/>
  <c r="E831" i="7"/>
  <c r="E832" i="7"/>
  <c r="E833" i="7"/>
  <c r="E834" i="7"/>
  <c r="E835" i="7"/>
  <c r="E836" i="7"/>
  <c r="E837" i="7"/>
  <c r="E838" i="7"/>
  <c r="E778" i="7"/>
  <c r="E779" i="7"/>
  <c r="E780" i="7"/>
  <c r="E781" i="7"/>
  <c r="E782" i="7"/>
  <c r="E783" i="7"/>
  <c r="E784" i="7"/>
  <c r="E785" i="7"/>
  <c r="E786" i="7"/>
  <c r="E787" i="7"/>
  <c r="E788" i="7"/>
  <c r="E789" i="7"/>
  <c r="E790" i="7"/>
  <c r="E791" i="7"/>
  <c r="E792" i="7"/>
  <c r="E793" i="7"/>
  <c r="E794" i="7"/>
  <c r="E795" i="7"/>
  <c r="E796" i="7"/>
  <c r="E797" i="7"/>
  <c r="E798" i="7"/>
  <c r="E799" i="7"/>
  <c r="E800" i="7"/>
  <c r="E801" i="7"/>
  <c r="E802" i="7"/>
  <c r="E803" i="7"/>
  <c r="E730" i="7"/>
  <c r="E731" i="7"/>
  <c r="E732" i="7"/>
  <c r="E733" i="7"/>
  <c r="E734" i="7"/>
  <c r="E735" i="7"/>
  <c r="E736" i="7"/>
  <c r="E737" i="7"/>
  <c r="E738" i="7"/>
  <c r="E739" i="7"/>
  <c r="E740" i="7"/>
  <c r="E741" i="7"/>
  <c r="E742" i="7"/>
  <c r="E743" i="7"/>
  <c r="E744" i="7"/>
  <c r="E745" i="7"/>
  <c r="E746" i="7"/>
  <c r="E747" i="7"/>
  <c r="E748" i="7"/>
  <c r="E749" i="7"/>
  <c r="E750" i="7"/>
  <c r="E751" i="7"/>
  <c r="E752" i="7"/>
  <c r="E753" i="7"/>
  <c r="E674" i="7"/>
  <c r="E675" i="7"/>
  <c r="E676" i="7"/>
  <c r="E677" i="7"/>
  <c r="E678" i="7"/>
  <c r="E679" i="7"/>
  <c r="E680" i="7"/>
  <c r="E681" i="7"/>
  <c r="E682" i="7"/>
  <c r="E683" i="7"/>
  <c r="E684" i="7"/>
  <c r="E685" i="7"/>
  <c r="E686" i="7"/>
  <c r="E687" i="7"/>
  <c r="E688" i="7"/>
  <c r="E689" i="7"/>
  <c r="E690" i="7"/>
  <c r="E691" i="7"/>
  <c r="E692" i="7"/>
  <c r="E693" i="7"/>
  <c r="E694" i="7"/>
  <c r="E695" i="7"/>
  <c r="E696" i="7"/>
  <c r="E697" i="7"/>
  <c r="E698" i="7"/>
  <c r="E699" i="7"/>
  <c r="E700" i="7"/>
  <c r="E701" i="7"/>
  <c r="E648" i="7"/>
  <c r="E649" i="7"/>
  <c r="E650" i="7"/>
  <c r="E651" i="7"/>
  <c r="E652" i="7"/>
  <c r="E653" i="7"/>
  <c r="E654" i="7"/>
  <c r="E655" i="7"/>
  <c r="E656" i="7"/>
  <c r="E657" i="7"/>
  <c r="E658" i="7"/>
  <c r="E659" i="7"/>
  <c r="E660" i="7"/>
  <c r="E609" i="7"/>
  <c r="E610" i="7"/>
  <c r="E611" i="7"/>
  <c r="E612" i="7"/>
  <c r="E613" i="7"/>
  <c r="E614" i="7"/>
  <c r="E615" i="7"/>
  <c r="E616" i="7"/>
  <c r="E617" i="7"/>
  <c r="E618" i="7"/>
  <c r="E619" i="7"/>
  <c r="E620" i="7"/>
  <c r="E621" i="7"/>
  <c r="E622" i="7"/>
  <c r="E623" i="7"/>
  <c r="E624" i="7"/>
  <c r="E625" i="7"/>
  <c r="E626" i="7"/>
  <c r="E627" i="7"/>
  <c r="E535" i="7"/>
  <c r="E536" i="7"/>
  <c r="E537" i="7"/>
  <c r="E538" i="7"/>
  <c r="E539" i="7"/>
  <c r="E540" i="7"/>
  <c r="E541" i="7"/>
  <c r="E542" i="7"/>
  <c r="E543" i="7"/>
  <c r="E544" i="7"/>
  <c r="E545" i="7"/>
  <c r="E546" i="7"/>
  <c r="E547" i="7"/>
  <c r="E548" i="7"/>
  <c r="E549" i="7"/>
  <c r="E550" i="7"/>
  <c r="E551" i="7"/>
  <c r="E552" i="7"/>
  <c r="E553" i="7"/>
  <c r="E554" i="7"/>
  <c r="E555" i="7"/>
  <c r="E556" i="7"/>
  <c r="E557" i="7"/>
  <c r="E558" i="7"/>
  <c r="E559" i="7"/>
  <c r="E560" i="7"/>
  <c r="E561" i="7"/>
  <c r="E562" i="7"/>
  <c r="E563" i="7"/>
  <c r="E564" i="7"/>
  <c r="E565" i="7"/>
  <c r="E566" i="7"/>
  <c r="E567" i="7"/>
  <c r="E568" i="7"/>
  <c r="E569" i="7"/>
  <c r="E570" i="7"/>
  <c r="E497" i="7"/>
  <c r="E460" i="7"/>
  <c r="E461" i="7"/>
  <c r="E462" i="7"/>
  <c r="E463" i="7"/>
  <c r="E464" i="7"/>
  <c r="E465" i="7"/>
  <c r="E466" i="7"/>
  <c r="E467" i="7"/>
  <c r="E468" i="7"/>
  <c r="E469" i="7"/>
  <c r="E470" i="7"/>
  <c r="E471" i="7"/>
  <c r="E472" i="7"/>
  <c r="E473" i="7"/>
  <c r="E474" i="7"/>
  <c r="E475" i="7"/>
  <c r="E476" i="7"/>
  <c r="E477" i="7"/>
  <c r="E478" i="7"/>
  <c r="E479" i="7"/>
  <c r="E480" i="7"/>
  <c r="E481" i="7"/>
  <c r="E482" i="7"/>
  <c r="E483" i="7"/>
  <c r="E484" i="7"/>
  <c r="E485" i="7"/>
  <c r="E486" i="7"/>
  <c r="E487" i="7"/>
  <c r="E488" i="7"/>
  <c r="E489" i="7"/>
  <c r="E490" i="7"/>
  <c r="E491" i="7"/>
  <c r="E492" i="7"/>
  <c r="E493" i="7"/>
  <c r="E494" i="7"/>
  <c r="E495" i="7"/>
  <c r="E496" i="7"/>
  <c r="E453" i="7"/>
  <c r="E454" i="7"/>
  <c r="E455" i="7"/>
  <c r="E456" i="7"/>
  <c r="E457" i="7"/>
  <c r="E458" i="7"/>
  <c r="E459" i="7"/>
  <c r="E446" i="7"/>
  <c r="E447" i="7"/>
  <c r="E448" i="7"/>
  <c r="E449" i="7"/>
  <c r="E450" i="7"/>
  <c r="E451" i="7"/>
  <c r="E452" i="7"/>
  <c r="E378" i="7"/>
  <c r="E379" i="7"/>
  <c r="E380" i="7"/>
  <c r="E381" i="7"/>
  <c r="E382" i="7"/>
  <c r="E383" i="7"/>
  <c r="E384" i="7"/>
  <c r="E385" i="7"/>
  <c r="E386" i="7"/>
  <c r="E387" i="7"/>
  <c r="E388" i="7"/>
  <c r="E389" i="7"/>
  <c r="E390" i="7"/>
  <c r="E391" i="7"/>
  <c r="E392" i="7"/>
  <c r="E393" i="7"/>
  <c r="E394" i="7"/>
  <c r="E395" i="7"/>
  <c r="E396" i="7"/>
  <c r="E397" i="7"/>
  <c r="E398" i="7"/>
  <c r="E399" i="7"/>
  <c r="E400" i="7"/>
  <c r="E401" i="7"/>
  <c r="E402" i="7"/>
  <c r="E403" i="7"/>
  <c r="E404" i="7"/>
  <c r="E405" i="7"/>
  <c r="E406" i="7"/>
  <c r="E407" i="7"/>
  <c r="E408" i="7"/>
  <c r="E409" i="7"/>
  <c r="E410" i="7"/>
  <c r="E411" i="7"/>
  <c r="E312" i="7"/>
  <c r="E313" i="7"/>
  <c r="E314" i="7"/>
  <c r="E315" i="7"/>
  <c r="E316" i="7"/>
  <c r="E317" i="7"/>
  <c r="E318" i="7"/>
  <c r="E319" i="7"/>
  <c r="E320" i="7"/>
  <c r="E321" i="7"/>
  <c r="E322" i="7"/>
  <c r="E323" i="7"/>
  <c r="E324" i="7"/>
  <c r="E325" i="7"/>
  <c r="E326" i="7"/>
  <c r="E327" i="7"/>
  <c r="E328" i="7"/>
  <c r="E329" i="7"/>
  <c r="E330" i="7"/>
  <c r="E331" i="7"/>
  <c r="E332" i="7"/>
  <c r="E333" i="7"/>
  <c r="E334" i="7"/>
  <c r="E335" i="7"/>
  <c r="E336" i="7"/>
  <c r="E337" i="7"/>
  <c r="E338" i="7"/>
  <c r="E339" i="7"/>
  <c r="E340" i="7"/>
  <c r="E341" i="7"/>
  <c r="E342" i="7"/>
  <c r="E343" i="7"/>
  <c r="E344" i="7"/>
  <c r="E256" i="7"/>
  <c r="E257" i="7"/>
  <c r="E258" i="7"/>
  <c r="E259" i="7"/>
  <c r="E260" i="7"/>
  <c r="E261" i="7"/>
  <c r="E262" i="7"/>
  <c r="E263" i="7"/>
  <c r="E264" i="7"/>
  <c r="E265" i="7"/>
  <c r="E266" i="7"/>
  <c r="E267" i="7"/>
  <c r="E268" i="7"/>
  <c r="E269" i="7"/>
  <c r="E270" i="7"/>
  <c r="E271" i="7"/>
  <c r="E272" i="7"/>
  <c r="E273" i="7"/>
  <c r="E274" i="7"/>
  <c r="E275" i="7"/>
  <c r="E276" i="7"/>
  <c r="E277" i="7"/>
  <c r="E278" i="7"/>
  <c r="E279" i="7"/>
  <c r="E280" i="7"/>
  <c r="E281" i="7"/>
  <c r="E282" i="7"/>
  <c r="E283" i="7"/>
  <c r="E234" i="7"/>
  <c r="E235" i="7"/>
  <c r="E236" i="7"/>
  <c r="E237" i="7"/>
  <c r="E238" i="7"/>
  <c r="E239" i="7"/>
  <c r="E240" i="7"/>
  <c r="E241" i="7"/>
  <c r="E242" i="7"/>
  <c r="E243" i="7"/>
  <c r="E244" i="7"/>
  <c r="E245" i="7"/>
  <c r="E246" i="7"/>
  <c r="E247" i="7"/>
  <c r="E248" i="7"/>
  <c r="E249" i="7"/>
  <c r="E250" i="7"/>
  <c r="E251" i="7"/>
  <c r="E252" i="7"/>
  <c r="E253" i="7"/>
  <c r="E254" i="7"/>
  <c r="E255" i="7"/>
  <c r="E212" i="7"/>
  <c r="E213" i="7"/>
  <c r="E214" i="7"/>
  <c r="E215" i="7"/>
  <c r="E216" i="7"/>
  <c r="E217" i="7"/>
  <c r="E218" i="7"/>
  <c r="E219" i="7"/>
  <c r="E220" i="7"/>
  <c r="E221" i="7"/>
  <c r="E222" i="7"/>
  <c r="E223" i="7"/>
  <c r="E224" i="7"/>
  <c r="E225" i="7"/>
  <c r="E226" i="7"/>
  <c r="E227" i="7"/>
  <c r="E228" i="7"/>
  <c r="E229" i="7"/>
  <c r="E230" i="7"/>
  <c r="E231" i="7"/>
  <c r="E232" i="7"/>
  <c r="E233" i="7"/>
  <c r="E186" i="7"/>
  <c r="E187" i="7"/>
  <c r="E188" i="7"/>
  <c r="E189" i="7"/>
  <c r="E190" i="7"/>
  <c r="E191" i="7"/>
  <c r="E192" i="7"/>
  <c r="E193" i="7"/>
  <c r="E194" i="7"/>
  <c r="E195" i="7"/>
  <c r="E196" i="7"/>
  <c r="E197" i="7"/>
  <c r="E198" i="7"/>
  <c r="E199" i="7"/>
  <c r="E200" i="7"/>
  <c r="E201" i="7"/>
  <c r="E202" i="7"/>
  <c r="E203" i="7"/>
  <c r="E204" i="7"/>
  <c r="E205" i="7"/>
  <c r="E206" i="7"/>
  <c r="E207" i="7"/>
  <c r="E208" i="7"/>
  <c r="E209" i="7"/>
  <c r="E210" i="7"/>
  <c r="E211" i="7"/>
  <c r="E160" i="7"/>
  <c r="E161" i="7"/>
  <c r="E162" i="7"/>
  <c r="E163" i="7"/>
  <c r="E164" i="7"/>
  <c r="E165" i="7"/>
  <c r="E166" i="7"/>
  <c r="E167" i="7"/>
  <c r="E168" i="7"/>
  <c r="E169" i="7"/>
  <c r="E170" i="7"/>
  <c r="E171" i="7"/>
  <c r="E172" i="7"/>
  <c r="E173" i="7"/>
  <c r="E174" i="7"/>
  <c r="E175" i="7"/>
  <c r="E176" i="7"/>
  <c r="E177" i="7"/>
  <c r="E178" i="7"/>
  <c r="E179" i="7"/>
  <c r="E180" i="7"/>
  <c r="E181" i="7"/>
  <c r="E182" i="7"/>
  <c r="E183" i="7"/>
  <c r="E184" i="7"/>
  <c r="E185" i="7"/>
  <c r="E156" i="7"/>
  <c r="E157" i="7"/>
  <c r="E158" i="7"/>
  <c r="E159" i="7"/>
  <c r="E152" i="7"/>
  <c r="E153" i="7"/>
  <c r="E154" i="7"/>
  <c r="E155" i="7"/>
  <c r="E127" i="7"/>
  <c r="E128" i="7"/>
  <c r="E129" i="7"/>
  <c r="E130" i="7"/>
  <c r="E131" i="7"/>
  <c r="E132" i="7"/>
  <c r="E133" i="7"/>
  <c r="E134" i="7"/>
  <c r="E135" i="7"/>
  <c r="E136" i="7"/>
  <c r="E137" i="7"/>
  <c r="E138" i="7"/>
  <c r="E139" i="7"/>
  <c r="E140" i="7"/>
  <c r="E141" i="7"/>
  <c r="E142" i="7"/>
  <c r="E143" i="7"/>
  <c r="E144" i="7"/>
  <c r="E145" i="7"/>
  <c r="E146" i="7"/>
  <c r="E147" i="7"/>
  <c r="E148" i="7"/>
  <c r="E149" i="7"/>
  <c r="E150" i="7"/>
  <c r="E151" i="7"/>
  <c r="E102" i="7"/>
  <c r="E103" i="7"/>
  <c r="E104" i="7"/>
  <c r="E105" i="7"/>
  <c r="E106" i="7"/>
  <c r="E107" i="7"/>
  <c r="E108" i="7"/>
  <c r="E109" i="7"/>
  <c r="E64" i="7"/>
  <c r="E65" i="7"/>
  <c r="E66" i="7"/>
  <c r="E67" i="7"/>
  <c r="E68" i="7"/>
  <c r="E69" i="7"/>
  <c r="E70" i="7"/>
  <c r="E71" i="7"/>
  <c r="E72" i="7"/>
  <c r="E73" i="7"/>
  <c r="E74" i="7"/>
  <c r="E75" i="7"/>
  <c r="E76" i="7"/>
  <c r="E77" i="7"/>
  <c r="E78" i="7"/>
  <c r="E79" i="7"/>
  <c r="E80" i="7"/>
  <c r="E81" i="7"/>
  <c r="E82" i="7"/>
  <c r="E83" i="7"/>
  <c r="E84" i="7"/>
  <c r="E85" i="7"/>
  <c r="E86" i="7"/>
  <c r="E87" i="7"/>
  <c r="E88" i="7"/>
  <c r="E89" i="7"/>
  <c r="E90" i="7"/>
  <c r="E91" i="7"/>
  <c r="E92" i="7"/>
  <c r="E93" i="7"/>
  <c r="E94" i="7"/>
  <c r="E95" i="7"/>
  <c r="E96" i="7"/>
  <c r="E97" i="7"/>
  <c r="E98" i="7"/>
  <c r="E99" i="7"/>
  <c r="E100" i="7"/>
  <c r="E101" i="7"/>
  <c r="E52" i="7"/>
  <c r="E53" i="7"/>
  <c r="E54" i="7"/>
  <c r="E55" i="7"/>
  <c r="E56" i="7"/>
  <c r="E57" i="7"/>
  <c r="E58" i="7"/>
  <c r="E59" i="7"/>
  <c r="E60" i="7"/>
  <c r="E61" i="7"/>
  <c r="E62" i="7"/>
  <c r="E63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50" i="7"/>
  <c r="E51" i="7"/>
  <c r="E3" i="7"/>
  <c r="E4" i="7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M57" i="8"/>
  <c r="N56" i="8"/>
  <c r="M49" i="8"/>
  <c r="N48" i="8"/>
  <c r="M41" i="8"/>
  <c r="N40" i="8"/>
  <c r="M408" i="8"/>
  <c r="N407" i="8"/>
  <c r="M404" i="8"/>
  <c r="N403" i="8"/>
  <c r="M400" i="8"/>
  <c r="N399" i="8"/>
  <c r="M392" i="8"/>
  <c r="N391" i="8"/>
  <c r="M384" i="8"/>
  <c r="N383" i="8"/>
  <c r="M380" i="8"/>
  <c r="N379" i="8"/>
  <c r="M376" i="8"/>
  <c r="N375" i="8"/>
  <c r="M372" i="8"/>
  <c r="N371" i="8"/>
  <c r="M368" i="8"/>
  <c r="N367" i="8"/>
  <c r="M364" i="8"/>
  <c r="N363" i="8"/>
  <c r="M360" i="8"/>
  <c r="N359" i="8"/>
  <c r="M352" i="8"/>
  <c r="N351" i="8"/>
  <c r="M348" i="8"/>
  <c r="N347" i="8"/>
  <c r="M344" i="8"/>
  <c r="N343" i="8"/>
  <c r="M340" i="8"/>
  <c r="N339" i="8"/>
  <c r="M333" i="8"/>
  <c r="N332" i="8"/>
  <c r="M325" i="8"/>
  <c r="N324" i="8"/>
  <c r="M321" i="8"/>
  <c r="N320" i="8"/>
  <c r="M317" i="8"/>
  <c r="N316" i="8"/>
  <c r="M313" i="8"/>
  <c r="N312" i="8"/>
  <c r="M309" i="8"/>
  <c r="N308" i="8"/>
  <c r="M303" i="8"/>
  <c r="N302" i="8"/>
  <c r="M295" i="8"/>
  <c r="N294" i="8"/>
  <c r="M291" i="8"/>
  <c r="N290" i="8"/>
  <c r="M287" i="8"/>
  <c r="N286" i="8"/>
  <c r="M283" i="8"/>
  <c r="N282" i="8"/>
  <c r="M279" i="8"/>
  <c r="N278" i="8"/>
  <c r="M275" i="8"/>
  <c r="N274" i="8"/>
  <c r="M269" i="8"/>
  <c r="N268" i="8"/>
  <c r="M265" i="8"/>
  <c r="N264" i="8"/>
  <c r="M261" i="8"/>
  <c r="N260" i="8"/>
  <c r="M255" i="8"/>
  <c r="N254" i="8"/>
  <c r="M251" i="8"/>
  <c r="N250" i="8"/>
  <c r="M247" i="8"/>
  <c r="N246" i="8"/>
  <c r="M243" i="8"/>
  <c r="N242" i="8"/>
  <c r="M239" i="8"/>
  <c r="N238" i="8"/>
  <c r="M235" i="8"/>
  <c r="N234" i="8"/>
  <c r="M231" i="8"/>
  <c r="N230" i="8"/>
  <c r="M227" i="8"/>
  <c r="N226" i="8"/>
  <c r="M223" i="8"/>
  <c r="N222" i="8"/>
  <c r="M219" i="8"/>
  <c r="N218" i="8"/>
  <c r="M211" i="8"/>
  <c r="N210" i="8"/>
  <c r="M207" i="8"/>
  <c r="N206" i="8"/>
  <c r="M201" i="8"/>
  <c r="N200" i="8"/>
  <c r="M197" i="8"/>
  <c r="N196" i="8"/>
  <c r="M193" i="8"/>
  <c r="N192" i="8"/>
  <c r="M189" i="8"/>
  <c r="N188" i="8"/>
  <c r="M185" i="8"/>
  <c r="N184" i="8"/>
  <c r="M181" i="8"/>
  <c r="N180" i="8"/>
  <c r="M177" i="8"/>
  <c r="N176" i="8"/>
  <c r="M173" i="8"/>
  <c r="N172" i="8"/>
  <c r="M169" i="8"/>
  <c r="N168" i="8"/>
  <c r="M165" i="8"/>
  <c r="N164" i="8"/>
  <c r="M161" i="8"/>
  <c r="N160" i="8"/>
  <c r="M157" i="8"/>
  <c r="N156" i="8"/>
  <c r="M85" i="8"/>
  <c r="N84" i="8"/>
  <c r="M81" i="8"/>
  <c r="N80" i="8"/>
  <c r="M77" i="8"/>
  <c r="N76" i="8"/>
  <c r="M73" i="8"/>
  <c r="N72" i="8"/>
  <c r="M62" i="8"/>
  <c r="N61" i="8"/>
  <c r="M58" i="8"/>
  <c r="N57" i="8"/>
  <c r="M54" i="8"/>
  <c r="N53" i="8"/>
  <c r="M50" i="8"/>
  <c r="N49" i="8"/>
  <c r="M46" i="8"/>
  <c r="N45" i="8"/>
  <c r="M42" i="8"/>
  <c r="N41" i="8"/>
  <c r="M36" i="8"/>
  <c r="N35" i="8"/>
  <c r="M32" i="8"/>
  <c r="N31" i="8"/>
  <c r="M28" i="8"/>
  <c r="N27" i="8"/>
  <c r="M24" i="8"/>
  <c r="N23" i="8"/>
  <c r="M20" i="8"/>
  <c r="N19" i="8"/>
  <c r="M16" i="8"/>
  <c r="N15" i="8"/>
  <c r="M12" i="8"/>
  <c r="N11" i="8"/>
  <c r="M8" i="8"/>
  <c r="N7" i="8"/>
  <c r="M399" i="8"/>
  <c r="N398" i="8"/>
  <c r="M383" i="8"/>
  <c r="N382" i="8"/>
  <c r="M375" i="8"/>
  <c r="N374" i="8"/>
  <c r="M367" i="8"/>
  <c r="N366" i="8"/>
  <c r="M359" i="8"/>
  <c r="N358" i="8"/>
  <c r="M314" i="8"/>
  <c r="N313" i="8"/>
  <c r="M302" i="8"/>
  <c r="N301" i="8"/>
  <c r="M292" i="8"/>
  <c r="N291" i="8"/>
  <c r="M284" i="8"/>
  <c r="N283" i="8"/>
  <c r="M276" i="8"/>
  <c r="N275" i="8"/>
  <c r="M266" i="8"/>
  <c r="N265" i="8"/>
  <c r="M258" i="8"/>
  <c r="N257" i="8"/>
  <c r="M250" i="8"/>
  <c r="N249" i="8"/>
  <c r="M242" i="8"/>
  <c r="N241" i="8"/>
  <c r="M236" i="8"/>
  <c r="N235" i="8"/>
  <c r="M230" i="8"/>
  <c r="N229" i="8"/>
  <c r="M222" i="8"/>
  <c r="N221" i="8"/>
  <c r="M214" i="8"/>
  <c r="N213" i="8"/>
  <c r="M178" i="8"/>
  <c r="N177" i="8"/>
  <c r="M174" i="8"/>
  <c r="N173" i="8"/>
  <c r="M170" i="8"/>
  <c r="N169" i="8"/>
  <c r="M166" i="8"/>
  <c r="N165" i="8"/>
  <c r="M162" i="8"/>
  <c r="N161" i="8"/>
  <c r="M158" i="8"/>
  <c r="N157" i="8"/>
  <c r="M409" i="8"/>
  <c r="N408" i="8"/>
  <c r="M405" i="8"/>
  <c r="N404" i="8"/>
  <c r="M401" i="8"/>
  <c r="N400" i="8"/>
  <c r="M377" i="8"/>
  <c r="N376" i="8"/>
  <c r="M369" i="8"/>
  <c r="N368" i="8"/>
  <c r="M361" i="8"/>
  <c r="N360" i="8"/>
  <c r="M330" i="8"/>
  <c r="N329" i="8"/>
  <c r="M326" i="8"/>
  <c r="N325" i="8"/>
  <c r="M322" i="8"/>
  <c r="N321" i="8"/>
  <c r="M316" i="8"/>
  <c r="N315" i="8"/>
  <c r="M308" i="8"/>
  <c r="N307" i="8"/>
  <c r="M294" i="8"/>
  <c r="N293" i="8"/>
  <c r="M286" i="8"/>
  <c r="N285" i="8"/>
  <c r="M278" i="8"/>
  <c r="N277" i="8"/>
  <c r="M260" i="8"/>
  <c r="N259" i="8"/>
  <c r="M248" i="8"/>
  <c r="N247" i="8"/>
  <c r="M238" i="8"/>
  <c r="N237" i="8"/>
  <c r="M228" i="8"/>
  <c r="N227" i="8"/>
  <c r="M220" i="8"/>
  <c r="N219" i="8"/>
  <c r="M212" i="8"/>
  <c r="N211" i="8"/>
  <c r="M37" i="8"/>
  <c r="N36" i="8"/>
  <c r="M33" i="8"/>
  <c r="N32" i="8"/>
  <c r="M29" i="8"/>
  <c r="N28" i="8"/>
  <c r="M25" i="8"/>
  <c r="N24" i="8"/>
  <c r="M21" i="8"/>
  <c r="N20" i="8"/>
  <c r="M17" i="8"/>
  <c r="N16" i="8"/>
  <c r="M13" i="8"/>
  <c r="N12" i="8"/>
  <c r="M9" i="8"/>
  <c r="N8" i="8"/>
  <c r="M97" i="8"/>
  <c r="N96" i="8"/>
  <c r="M93" i="8"/>
  <c r="N92" i="8"/>
  <c r="M353" i="8"/>
  <c r="N352" i="8"/>
  <c r="M345" i="8"/>
  <c r="N344" i="8"/>
  <c r="M204" i="8"/>
  <c r="N203" i="8"/>
  <c r="M196" i="8"/>
  <c r="N195" i="8"/>
  <c r="M351" i="8"/>
  <c r="N350" i="8"/>
  <c r="M343" i="8"/>
  <c r="N342" i="8"/>
  <c r="M202" i="8"/>
  <c r="N201" i="8"/>
  <c r="M194" i="8"/>
  <c r="N193" i="8"/>
  <c r="M186" i="8"/>
  <c r="N185" i="8"/>
  <c r="M86" i="8"/>
  <c r="N85" i="8"/>
  <c r="M78" i="8"/>
  <c r="N77" i="8"/>
  <c r="M70" i="8"/>
  <c r="N69" i="8"/>
  <c r="M84" i="8"/>
  <c r="N83" i="8"/>
  <c r="M76" i="8"/>
  <c r="N75" i="8"/>
  <c r="M55" i="8"/>
  <c r="N54" i="8"/>
  <c r="M47" i="8"/>
  <c r="N46" i="8"/>
  <c r="M406" i="8"/>
  <c r="N405" i="8"/>
  <c r="M402" i="8"/>
  <c r="N401" i="8"/>
  <c r="M382" i="8"/>
  <c r="N381" i="8"/>
  <c r="M378" i="8"/>
  <c r="N377" i="8"/>
  <c r="M374" i="8"/>
  <c r="N373" i="8"/>
  <c r="M370" i="8"/>
  <c r="N369" i="8"/>
  <c r="M366" i="8"/>
  <c r="N365" i="8"/>
  <c r="M362" i="8"/>
  <c r="N361" i="8"/>
  <c r="M354" i="8"/>
  <c r="N353" i="8"/>
  <c r="M350" i="8"/>
  <c r="N349" i="8"/>
  <c r="M346" i="8"/>
  <c r="N345" i="8"/>
  <c r="M342" i="8"/>
  <c r="N341" i="8"/>
  <c r="M327" i="8"/>
  <c r="N326" i="8"/>
  <c r="M323" i="8"/>
  <c r="N322" i="8"/>
  <c r="M319" i="8"/>
  <c r="N318" i="8"/>
  <c r="M315" i="8"/>
  <c r="N314" i="8"/>
  <c r="M305" i="8"/>
  <c r="N304" i="8"/>
  <c r="M301" i="8"/>
  <c r="N300" i="8"/>
  <c r="M297" i="8"/>
  <c r="N296" i="8"/>
  <c r="M293" i="8"/>
  <c r="N292" i="8"/>
  <c r="M289" i="8"/>
  <c r="N288" i="8"/>
  <c r="M285" i="8"/>
  <c r="N284" i="8"/>
  <c r="M281" i="8"/>
  <c r="N280" i="8"/>
  <c r="M277" i="8"/>
  <c r="N276" i="8"/>
  <c r="M263" i="8"/>
  <c r="N262" i="8"/>
  <c r="M259" i="8"/>
  <c r="N258" i="8"/>
  <c r="M253" i="8"/>
  <c r="N252" i="8"/>
  <c r="M249" i="8"/>
  <c r="N248" i="8"/>
  <c r="M241" i="8"/>
  <c r="N240" i="8"/>
  <c r="M237" i="8"/>
  <c r="N236" i="8"/>
  <c r="M233" i="8"/>
  <c r="N232" i="8"/>
  <c r="M229" i="8"/>
  <c r="N228" i="8"/>
  <c r="M225" i="8"/>
  <c r="N224" i="8"/>
  <c r="M221" i="8"/>
  <c r="N220" i="8"/>
  <c r="M217" i="8"/>
  <c r="N216" i="8"/>
  <c r="M213" i="8"/>
  <c r="N212" i="8"/>
  <c r="M209" i="8"/>
  <c r="N208" i="8"/>
  <c r="M203" i="8"/>
  <c r="N202" i="8"/>
  <c r="M199" i="8"/>
  <c r="N198" i="8"/>
  <c r="M195" i="8"/>
  <c r="N194" i="8"/>
  <c r="M191" i="8"/>
  <c r="N190" i="8"/>
  <c r="M179" i="8"/>
  <c r="N178" i="8"/>
  <c r="M175" i="8"/>
  <c r="N174" i="8"/>
  <c r="M171" i="8"/>
  <c r="N170" i="8"/>
  <c r="M167" i="8"/>
  <c r="N166" i="8"/>
  <c r="M163" i="8"/>
  <c r="N162" i="8"/>
  <c r="M159" i="8"/>
  <c r="N158" i="8"/>
  <c r="M155" i="8"/>
  <c r="N154" i="8"/>
  <c r="M151" i="8"/>
  <c r="N150" i="8"/>
  <c r="M87" i="8"/>
  <c r="N86" i="8"/>
  <c r="M83" i="8"/>
  <c r="N82" i="8"/>
  <c r="M79" i="8"/>
  <c r="N78" i="8"/>
  <c r="M75" i="8"/>
  <c r="N74" i="8"/>
  <c r="M71" i="8"/>
  <c r="N70" i="8"/>
  <c r="M60" i="8"/>
  <c r="N59" i="8"/>
  <c r="M56" i="8"/>
  <c r="N55" i="8"/>
  <c r="M52" i="8"/>
  <c r="N51" i="8"/>
  <c r="M48" i="8"/>
  <c r="N47" i="8"/>
  <c r="M44" i="8"/>
  <c r="N43" i="8"/>
  <c r="M40" i="8"/>
  <c r="N39" i="8"/>
  <c r="M30" i="8"/>
  <c r="N29" i="8"/>
  <c r="M26" i="8"/>
  <c r="N25" i="8"/>
  <c r="M22" i="8"/>
  <c r="N21" i="8"/>
  <c r="M18" i="8"/>
  <c r="N17" i="8"/>
  <c r="M14" i="8"/>
  <c r="N13" i="8"/>
  <c r="M10" i="8"/>
  <c r="N9" i="8"/>
  <c r="M6" i="8"/>
  <c r="N5" i="8"/>
  <c r="M391" i="8"/>
  <c r="N390" i="8"/>
  <c r="M379" i="8"/>
  <c r="N378" i="8"/>
  <c r="M371" i="8"/>
  <c r="N370" i="8"/>
  <c r="M363" i="8"/>
  <c r="N362" i="8"/>
  <c r="M320" i="8"/>
  <c r="N319" i="8"/>
  <c r="M310" i="8"/>
  <c r="N309" i="8"/>
  <c r="M296" i="8"/>
  <c r="N295" i="8"/>
  <c r="M288" i="8"/>
  <c r="N287" i="8"/>
  <c r="M280" i="8"/>
  <c r="N279" i="8"/>
  <c r="M272" i="8"/>
  <c r="N271" i="8"/>
  <c r="M262" i="8"/>
  <c r="N261" i="8"/>
  <c r="M254" i="8"/>
  <c r="N253" i="8"/>
  <c r="M246" i="8"/>
  <c r="N245" i="8"/>
  <c r="M240" i="8"/>
  <c r="N239" i="8"/>
  <c r="M234" i="8"/>
  <c r="N233" i="8"/>
  <c r="M226" i="8"/>
  <c r="N225" i="8"/>
  <c r="M218" i="8"/>
  <c r="N217" i="8"/>
  <c r="M210" i="8"/>
  <c r="N209" i="8"/>
  <c r="M180" i="8"/>
  <c r="N179" i="8"/>
  <c r="M176" i="8"/>
  <c r="N175" i="8"/>
  <c r="M172" i="8"/>
  <c r="N171" i="8"/>
  <c r="M168" i="8"/>
  <c r="N167" i="8"/>
  <c r="M164" i="8"/>
  <c r="N163" i="8"/>
  <c r="M160" i="8"/>
  <c r="N159" i="8"/>
  <c r="M156" i="8"/>
  <c r="N155" i="8"/>
  <c r="M152" i="8"/>
  <c r="N151" i="8"/>
  <c r="N4" i="8"/>
  <c r="M5" i="8"/>
  <c r="M407" i="8"/>
  <c r="N406" i="8"/>
  <c r="M403" i="8"/>
  <c r="N402" i="8"/>
  <c r="M381" i="8"/>
  <c r="N380" i="8"/>
  <c r="M373" i="8"/>
  <c r="N372" i="8"/>
  <c r="M365" i="8"/>
  <c r="N364" i="8"/>
  <c r="M324" i="8"/>
  <c r="N323" i="8"/>
  <c r="M318" i="8"/>
  <c r="N317" i="8"/>
  <c r="M304" i="8"/>
  <c r="N303" i="8"/>
  <c r="M298" i="8"/>
  <c r="N297" i="8"/>
  <c r="M290" i="8"/>
  <c r="N289" i="8"/>
  <c r="M282" i="8"/>
  <c r="N281" i="8"/>
  <c r="M264" i="8"/>
  <c r="N263" i="8"/>
  <c r="M252" i="8"/>
  <c r="N251" i="8"/>
  <c r="M232" i="8"/>
  <c r="N231" i="8"/>
  <c r="M224" i="8"/>
  <c r="N223" i="8"/>
  <c r="M208" i="8"/>
  <c r="N207" i="8"/>
  <c r="M31" i="8"/>
  <c r="N30" i="8"/>
  <c r="M27" i="8"/>
  <c r="N26" i="8"/>
  <c r="M23" i="8"/>
  <c r="N22" i="8"/>
  <c r="M19" i="8"/>
  <c r="N18" i="8"/>
  <c r="M15" i="8"/>
  <c r="N14" i="8"/>
  <c r="M11" i="8"/>
  <c r="N10" i="8"/>
  <c r="M7" i="8"/>
  <c r="N6" i="8"/>
  <c r="M349" i="8"/>
  <c r="N348" i="8"/>
  <c r="M341" i="8"/>
  <c r="N340" i="8"/>
  <c r="M200" i="8"/>
  <c r="N199" i="8"/>
  <c r="M192" i="8"/>
  <c r="N191" i="8"/>
  <c r="M184" i="8"/>
  <c r="N183" i="8"/>
  <c r="M347" i="8"/>
  <c r="N346" i="8"/>
  <c r="M339" i="8"/>
  <c r="N338" i="8"/>
  <c r="M198" i="8"/>
  <c r="N197" i="8"/>
  <c r="M190" i="8"/>
  <c r="N189" i="8"/>
  <c r="M82" i="8"/>
  <c r="N81" i="8"/>
  <c r="M74" i="8"/>
  <c r="N73" i="8"/>
  <c r="M88" i="8"/>
  <c r="N87" i="8"/>
  <c r="M80" i="8"/>
  <c r="N79" i="8"/>
  <c r="M72" i="8"/>
  <c r="N71" i="8"/>
  <c r="M61" i="8"/>
  <c r="N60" i="8"/>
  <c r="M53" i="8"/>
  <c r="N52" i="8"/>
  <c r="M45" i="8"/>
  <c r="N44" i="8"/>
  <c r="M59" i="8"/>
  <c r="N58" i="8"/>
  <c r="M51" i="8"/>
  <c r="N50" i="8"/>
  <c r="M43" i="8"/>
  <c r="N42" i="8"/>
  <c r="I322" i="7"/>
  <c r="B117" i="8"/>
  <c r="B122" i="8"/>
  <c r="C121" i="8"/>
  <c r="K121" i="8"/>
  <c r="L121" i="8"/>
  <c r="N121" i="8"/>
  <c r="B144" i="8"/>
  <c r="C143" i="8"/>
  <c r="K143" i="8"/>
  <c r="L143" i="8"/>
  <c r="B98" i="8"/>
  <c r="C97" i="8"/>
  <c r="K97" i="8"/>
  <c r="L97" i="8"/>
  <c r="B94" i="8"/>
  <c r="C94" i="8"/>
  <c r="K94" i="8"/>
  <c r="L94" i="8"/>
  <c r="N94" i="8"/>
  <c r="C93" i="8"/>
  <c r="K93" i="8"/>
  <c r="L93" i="8"/>
  <c r="I2" i="7"/>
  <c r="I4" i="7"/>
  <c r="I6" i="7"/>
  <c r="I8" i="7"/>
  <c r="I10" i="7"/>
  <c r="I12" i="7"/>
  <c r="I14" i="7"/>
  <c r="I16" i="7"/>
  <c r="I18" i="7"/>
  <c r="I20" i="7"/>
  <c r="I22" i="7"/>
  <c r="I24" i="7"/>
  <c r="I26" i="7"/>
  <c r="I28" i="7"/>
  <c r="I30" i="7"/>
  <c r="I32" i="7"/>
  <c r="I34" i="7"/>
  <c r="I36" i="7"/>
  <c r="I38" i="7"/>
  <c r="I40" i="7"/>
  <c r="I42" i="7"/>
  <c r="I44" i="7"/>
  <c r="I46" i="7"/>
  <c r="I48" i="7"/>
  <c r="I50" i="7"/>
  <c r="I52" i="7"/>
  <c r="I54" i="7"/>
  <c r="I56" i="7"/>
  <c r="I58" i="7"/>
  <c r="I60" i="7"/>
  <c r="I62" i="7"/>
  <c r="I64" i="7"/>
  <c r="I66" i="7"/>
  <c r="I68" i="7"/>
  <c r="I70" i="7"/>
  <c r="I72" i="7"/>
  <c r="I74" i="7"/>
  <c r="I76" i="7"/>
  <c r="I78" i="7"/>
  <c r="I80" i="7"/>
  <c r="I82" i="7"/>
  <c r="I84" i="7"/>
  <c r="I86" i="7"/>
  <c r="I88" i="7"/>
  <c r="I90" i="7"/>
  <c r="I92" i="7"/>
  <c r="I94" i="7"/>
  <c r="I96" i="7"/>
  <c r="I98" i="7"/>
  <c r="I100" i="7"/>
  <c r="I102" i="7"/>
  <c r="I104" i="7"/>
  <c r="I106" i="7"/>
  <c r="I108" i="7"/>
  <c r="I110" i="7"/>
  <c r="I112" i="7"/>
  <c r="I114" i="7"/>
  <c r="I116" i="7"/>
  <c r="I118" i="7"/>
  <c r="I120" i="7"/>
  <c r="I122" i="7"/>
  <c r="I124" i="7"/>
  <c r="I126" i="7"/>
  <c r="I128" i="7"/>
  <c r="I130" i="7"/>
  <c r="I132" i="7"/>
  <c r="I134" i="7"/>
  <c r="I136" i="7"/>
  <c r="I138" i="7"/>
  <c r="I140" i="7"/>
  <c r="I142" i="7"/>
  <c r="I144" i="7"/>
  <c r="I146" i="7"/>
  <c r="I148" i="7"/>
  <c r="I150" i="7"/>
  <c r="I152" i="7"/>
  <c r="I154" i="7"/>
  <c r="I156" i="7"/>
  <c r="I158" i="7"/>
  <c r="I160" i="7"/>
  <c r="I162" i="7"/>
  <c r="I164" i="7"/>
  <c r="I166" i="7"/>
  <c r="I168" i="7"/>
  <c r="I170" i="7"/>
  <c r="I172" i="7"/>
  <c r="I174" i="7"/>
  <c r="I176" i="7"/>
  <c r="I178" i="7"/>
  <c r="I180" i="7"/>
  <c r="I182" i="7"/>
  <c r="I184" i="7"/>
  <c r="I186" i="7"/>
  <c r="I188" i="7"/>
  <c r="I190" i="7"/>
  <c r="I192" i="7"/>
  <c r="I194" i="7"/>
  <c r="I196" i="7"/>
  <c r="I198" i="7"/>
  <c r="I200" i="7"/>
  <c r="I202" i="7"/>
  <c r="I204" i="7"/>
  <c r="I206" i="7"/>
  <c r="I208" i="7"/>
  <c r="I210" i="7"/>
  <c r="I212" i="7"/>
  <c r="I214" i="7"/>
  <c r="I216" i="7"/>
  <c r="I218" i="7"/>
  <c r="I220" i="7"/>
  <c r="I222" i="7"/>
  <c r="I224" i="7"/>
  <c r="I226" i="7"/>
  <c r="I228" i="7"/>
  <c r="I230" i="7"/>
  <c r="I232" i="7"/>
  <c r="I234" i="7"/>
  <c r="I236" i="7"/>
  <c r="I238" i="7"/>
  <c r="I240" i="7"/>
  <c r="I242" i="7"/>
  <c r="I244" i="7"/>
  <c r="I246" i="7"/>
  <c r="I248" i="7"/>
  <c r="I250" i="7"/>
  <c r="I252" i="7"/>
  <c r="I254" i="7"/>
  <c r="I256" i="7"/>
  <c r="I258" i="7"/>
  <c r="I260" i="7"/>
  <c r="I262" i="7"/>
  <c r="I264" i="7"/>
  <c r="I266" i="7"/>
  <c r="I268" i="7"/>
  <c r="I270" i="7"/>
  <c r="I272" i="7"/>
  <c r="I274" i="7"/>
  <c r="I276" i="7"/>
  <c r="I278" i="7"/>
  <c r="I280" i="7"/>
  <c r="I282" i="7"/>
  <c r="I284" i="7"/>
  <c r="I286" i="7"/>
  <c r="I288" i="7"/>
  <c r="I290" i="7"/>
  <c r="I292" i="7"/>
  <c r="I294" i="7"/>
  <c r="I296" i="7"/>
  <c r="I298" i="7"/>
  <c r="I300" i="7"/>
  <c r="I302" i="7"/>
  <c r="I304" i="7"/>
  <c r="I306" i="7"/>
  <c r="I308" i="7"/>
  <c r="I310" i="7"/>
  <c r="I312" i="7"/>
  <c r="I314" i="7"/>
  <c r="I316" i="7"/>
  <c r="I318" i="7"/>
  <c r="I320" i="7"/>
  <c r="I324" i="7"/>
  <c r="I326" i="7"/>
  <c r="I328" i="7"/>
  <c r="I330" i="7"/>
  <c r="I332" i="7"/>
  <c r="I334" i="7"/>
  <c r="I336" i="7"/>
  <c r="I338" i="7"/>
  <c r="I340" i="7"/>
  <c r="I342" i="7"/>
  <c r="I344" i="7"/>
  <c r="I346" i="7"/>
  <c r="I348" i="7"/>
  <c r="I350" i="7"/>
  <c r="I352" i="7"/>
  <c r="I354" i="7"/>
  <c r="I356" i="7"/>
  <c r="I358" i="7"/>
  <c r="I360" i="7"/>
  <c r="I362" i="7"/>
  <c r="I364" i="7"/>
  <c r="I366" i="7"/>
  <c r="I368" i="7"/>
  <c r="I370" i="7"/>
  <c r="I372" i="7"/>
  <c r="I374" i="7"/>
  <c r="I376" i="7"/>
  <c r="I378" i="7"/>
  <c r="I380" i="7"/>
  <c r="I382" i="7"/>
  <c r="I384" i="7"/>
  <c r="I386" i="7"/>
  <c r="I388" i="7"/>
  <c r="I390" i="7"/>
  <c r="I392" i="7"/>
  <c r="I394" i="7"/>
  <c r="I398" i="7"/>
  <c r="I400" i="7"/>
  <c r="I402" i="7"/>
  <c r="I404" i="7"/>
  <c r="I406" i="7"/>
  <c r="I408" i="7"/>
  <c r="I410" i="7"/>
  <c r="I412" i="7"/>
  <c r="I414" i="7"/>
  <c r="I416" i="7"/>
  <c r="I418" i="7"/>
  <c r="I420" i="7"/>
  <c r="I422" i="7"/>
  <c r="I424" i="7"/>
  <c r="I426" i="7"/>
  <c r="I428" i="7"/>
  <c r="I430" i="7"/>
  <c r="I432" i="7"/>
  <c r="I434" i="7"/>
  <c r="I436" i="7"/>
  <c r="I438" i="7"/>
  <c r="I440" i="7"/>
  <c r="I442" i="7"/>
  <c r="I444" i="7"/>
  <c r="I446" i="7"/>
  <c r="I448" i="7"/>
  <c r="I450" i="7"/>
  <c r="I452" i="7"/>
  <c r="I454" i="7"/>
  <c r="I456" i="7"/>
  <c r="I458" i="7"/>
  <c r="I460" i="7"/>
  <c r="I462" i="7"/>
  <c r="I464" i="7"/>
  <c r="I466" i="7"/>
  <c r="I468" i="7"/>
  <c r="I470" i="7"/>
  <c r="I472" i="7"/>
  <c r="I474" i="7"/>
  <c r="I476" i="7"/>
  <c r="I478" i="7"/>
  <c r="I480" i="7"/>
  <c r="I482" i="7"/>
  <c r="I484" i="7"/>
  <c r="I486" i="7"/>
  <c r="I488" i="7"/>
  <c r="I490" i="7"/>
  <c r="I492" i="7"/>
  <c r="I494" i="7"/>
  <c r="I496" i="7"/>
  <c r="I498" i="7"/>
  <c r="I500" i="7"/>
  <c r="I502" i="7"/>
  <c r="I504" i="7"/>
  <c r="I506" i="7"/>
  <c r="I508" i="7"/>
  <c r="I510" i="7"/>
  <c r="I512" i="7"/>
  <c r="I514" i="7"/>
  <c r="I516" i="7"/>
  <c r="I518" i="7"/>
  <c r="I520" i="7"/>
  <c r="I522" i="7"/>
  <c r="I524" i="7"/>
  <c r="I526" i="7"/>
  <c r="I528" i="7"/>
  <c r="I530" i="7"/>
  <c r="I532" i="7"/>
  <c r="I534" i="7"/>
  <c r="I536" i="7"/>
  <c r="I538" i="7"/>
  <c r="I540" i="7"/>
  <c r="I542" i="7"/>
  <c r="I544" i="7"/>
  <c r="I546" i="7"/>
  <c r="I548" i="7"/>
  <c r="I550" i="7"/>
  <c r="I552" i="7"/>
  <c r="I554" i="7"/>
  <c r="I556" i="7"/>
  <c r="I558" i="7"/>
  <c r="I560" i="7"/>
  <c r="I562" i="7"/>
  <c r="I564" i="7"/>
  <c r="I566" i="7"/>
  <c r="I568" i="7"/>
  <c r="I570" i="7"/>
  <c r="I572" i="7"/>
  <c r="I574" i="7"/>
  <c r="I576" i="7"/>
  <c r="I578" i="7"/>
  <c r="I580" i="7"/>
  <c r="I582" i="7"/>
  <c r="I584" i="7"/>
  <c r="I586" i="7"/>
  <c r="I588" i="7"/>
  <c r="I590" i="7"/>
  <c r="I592" i="7"/>
  <c r="I594" i="7"/>
  <c r="I596" i="7"/>
  <c r="I598" i="7"/>
  <c r="I600" i="7"/>
  <c r="I602" i="7"/>
  <c r="I604" i="7"/>
  <c r="I606" i="7"/>
  <c r="I608" i="7"/>
  <c r="I610" i="7"/>
  <c r="I612" i="7"/>
  <c r="I614" i="7"/>
  <c r="I616" i="7"/>
  <c r="I618" i="7"/>
  <c r="I620" i="7"/>
  <c r="I622" i="7"/>
  <c r="I624" i="7"/>
  <c r="I626" i="7"/>
  <c r="I628" i="7"/>
  <c r="I630" i="7"/>
  <c r="I632" i="7"/>
  <c r="I634" i="7"/>
  <c r="I636" i="7"/>
  <c r="I638" i="7"/>
  <c r="I640" i="7"/>
  <c r="I642" i="7"/>
  <c r="I644" i="7"/>
  <c r="I646" i="7"/>
  <c r="I648" i="7"/>
  <c r="I650" i="7"/>
  <c r="I652" i="7"/>
  <c r="I654" i="7"/>
  <c r="I656" i="7"/>
  <c r="I658" i="7"/>
  <c r="I660" i="7"/>
  <c r="I662" i="7"/>
  <c r="I664" i="7"/>
  <c r="I666" i="7"/>
  <c r="I668" i="7"/>
  <c r="I670" i="7"/>
  <c r="I672" i="7"/>
  <c r="I674" i="7"/>
  <c r="I676" i="7"/>
  <c r="I678" i="7"/>
  <c r="I680" i="7"/>
  <c r="I682" i="7"/>
  <c r="I684" i="7"/>
  <c r="I686" i="7"/>
  <c r="I688" i="7"/>
  <c r="I690" i="7"/>
  <c r="I692" i="7"/>
  <c r="I694" i="7"/>
  <c r="I696" i="7"/>
  <c r="I698" i="7"/>
  <c r="I700" i="7"/>
  <c r="I702" i="7"/>
  <c r="I704" i="7"/>
  <c r="I706" i="7"/>
  <c r="I708" i="7"/>
  <c r="I710" i="7"/>
  <c r="I712" i="7"/>
  <c r="I714" i="7"/>
  <c r="I716" i="7"/>
  <c r="I718" i="7"/>
  <c r="I720" i="7"/>
  <c r="I722" i="7"/>
  <c r="I724" i="7"/>
  <c r="I726" i="7"/>
  <c r="I728" i="7"/>
  <c r="I730" i="7"/>
  <c r="I732" i="7"/>
  <c r="I734" i="7"/>
  <c r="I736" i="7"/>
  <c r="I738" i="7"/>
  <c r="I740" i="7"/>
  <c r="I742" i="7"/>
  <c r="I744" i="7"/>
  <c r="I746" i="7"/>
  <c r="I748" i="7"/>
  <c r="I750" i="7"/>
  <c r="I752" i="7"/>
  <c r="I754" i="7"/>
  <c r="I756" i="7"/>
  <c r="I758" i="7"/>
  <c r="I760" i="7"/>
  <c r="I762" i="7"/>
  <c r="I764" i="7"/>
  <c r="I766" i="7"/>
  <c r="I768" i="7"/>
  <c r="I770" i="7"/>
  <c r="I772" i="7"/>
  <c r="I774" i="7"/>
  <c r="I776" i="7"/>
  <c r="I778" i="7"/>
  <c r="I780" i="7"/>
  <c r="I782" i="7"/>
  <c r="I784" i="7"/>
  <c r="I786" i="7"/>
  <c r="I788" i="7"/>
  <c r="I790" i="7"/>
  <c r="I792" i="7"/>
  <c r="I794" i="7"/>
  <c r="I796" i="7"/>
  <c r="I798" i="7"/>
  <c r="I800" i="7"/>
  <c r="I802" i="7"/>
  <c r="I804" i="7"/>
  <c r="I806" i="7"/>
  <c r="I808" i="7"/>
  <c r="I810" i="7"/>
  <c r="I812" i="7"/>
  <c r="I814" i="7"/>
  <c r="I816" i="7"/>
  <c r="I818" i="7"/>
  <c r="I820" i="7"/>
  <c r="I822" i="7"/>
  <c r="I824" i="7"/>
  <c r="I826" i="7"/>
  <c r="I828" i="7"/>
  <c r="I830" i="7"/>
  <c r="I832" i="7"/>
  <c r="I834" i="7"/>
  <c r="I836" i="7"/>
  <c r="I838" i="7"/>
  <c r="I840" i="7"/>
  <c r="I842" i="7"/>
  <c r="I844" i="7"/>
  <c r="I846" i="7"/>
  <c r="I3" i="7"/>
  <c r="I5" i="7"/>
  <c r="I7" i="7"/>
  <c r="I9" i="7"/>
  <c r="I11" i="7"/>
  <c r="I13" i="7"/>
  <c r="I15" i="7"/>
  <c r="I17" i="7"/>
  <c r="I19" i="7"/>
  <c r="I21" i="7"/>
  <c r="I23" i="7"/>
  <c r="I25" i="7"/>
  <c r="I27" i="7"/>
  <c r="I29" i="7"/>
  <c r="I31" i="7"/>
  <c r="I33" i="7"/>
  <c r="I35" i="7"/>
  <c r="I37" i="7"/>
  <c r="I39" i="7"/>
  <c r="I41" i="7"/>
  <c r="I43" i="7"/>
  <c r="I45" i="7"/>
  <c r="I47" i="7"/>
  <c r="I49" i="7"/>
  <c r="I51" i="7"/>
  <c r="I53" i="7"/>
  <c r="I55" i="7"/>
  <c r="I57" i="7"/>
  <c r="I59" i="7"/>
  <c r="I61" i="7"/>
  <c r="I63" i="7"/>
  <c r="I65" i="7"/>
  <c r="I67" i="7"/>
  <c r="I69" i="7"/>
  <c r="I71" i="7"/>
  <c r="I73" i="7"/>
  <c r="I75" i="7"/>
  <c r="I77" i="7"/>
  <c r="I79" i="7"/>
  <c r="I81" i="7"/>
  <c r="I83" i="7"/>
  <c r="I85" i="7"/>
  <c r="I87" i="7"/>
  <c r="I89" i="7"/>
  <c r="I91" i="7"/>
  <c r="I93" i="7"/>
  <c r="I95" i="7"/>
  <c r="I97" i="7"/>
  <c r="I99" i="7"/>
  <c r="I101" i="7"/>
  <c r="I103" i="7"/>
  <c r="I105" i="7"/>
  <c r="I107" i="7"/>
  <c r="I109" i="7"/>
  <c r="I111" i="7"/>
  <c r="I113" i="7"/>
  <c r="I115" i="7"/>
  <c r="I117" i="7"/>
  <c r="I119" i="7"/>
  <c r="I121" i="7"/>
  <c r="I123" i="7"/>
  <c r="I125" i="7"/>
  <c r="I127" i="7"/>
  <c r="I129" i="7"/>
  <c r="I131" i="7"/>
  <c r="I133" i="7"/>
  <c r="I135" i="7"/>
  <c r="I137" i="7"/>
  <c r="I139" i="7"/>
  <c r="I141" i="7"/>
  <c r="I143" i="7"/>
  <c r="I145" i="7"/>
  <c r="I147" i="7"/>
  <c r="I149" i="7"/>
  <c r="I151" i="7"/>
  <c r="I153" i="7"/>
  <c r="I155" i="7"/>
  <c r="I157" i="7"/>
  <c r="I159" i="7"/>
  <c r="I161" i="7"/>
  <c r="I163" i="7"/>
  <c r="I165" i="7"/>
  <c r="I167" i="7"/>
  <c r="I169" i="7"/>
  <c r="I171" i="7"/>
  <c r="I173" i="7"/>
  <c r="I175" i="7"/>
  <c r="I177" i="7"/>
  <c r="I179" i="7"/>
  <c r="I181" i="7"/>
  <c r="I183" i="7"/>
  <c r="I185" i="7"/>
  <c r="I187" i="7"/>
  <c r="I189" i="7"/>
  <c r="I191" i="7"/>
  <c r="I193" i="7"/>
  <c r="I195" i="7"/>
  <c r="I197" i="7"/>
  <c r="I199" i="7"/>
  <c r="I201" i="7"/>
  <c r="I203" i="7"/>
  <c r="I205" i="7"/>
  <c r="I207" i="7"/>
  <c r="I209" i="7"/>
  <c r="I211" i="7"/>
  <c r="I213" i="7"/>
  <c r="I215" i="7"/>
  <c r="I217" i="7"/>
  <c r="I219" i="7"/>
  <c r="I221" i="7"/>
  <c r="I223" i="7"/>
  <c r="I225" i="7"/>
  <c r="I227" i="7"/>
  <c r="I229" i="7"/>
  <c r="I231" i="7"/>
  <c r="I233" i="7"/>
  <c r="I235" i="7"/>
  <c r="I237" i="7"/>
  <c r="I239" i="7"/>
  <c r="I241" i="7"/>
  <c r="I243" i="7"/>
  <c r="I245" i="7"/>
  <c r="I247" i="7"/>
  <c r="I249" i="7"/>
  <c r="I251" i="7"/>
  <c r="I253" i="7"/>
  <c r="I255" i="7"/>
  <c r="I257" i="7"/>
  <c r="I259" i="7"/>
  <c r="I261" i="7"/>
  <c r="I263" i="7"/>
  <c r="I265" i="7"/>
  <c r="I267" i="7"/>
  <c r="I269" i="7"/>
  <c r="I271" i="7"/>
  <c r="I273" i="7"/>
  <c r="I275" i="7"/>
  <c r="I277" i="7"/>
  <c r="I279" i="7"/>
  <c r="I281" i="7"/>
  <c r="I283" i="7"/>
  <c r="I285" i="7"/>
  <c r="I287" i="7"/>
  <c r="I289" i="7"/>
  <c r="I291" i="7"/>
  <c r="I293" i="7"/>
  <c r="I295" i="7"/>
  <c r="I297" i="7"/>
  <c r="I299" i="7"/>
  <c r="I301" i="7"/>
  <c r="I303" i="7"/>
  <c r="I305" i="7"/>
  <c r="I307" i="7"/>
  <c r="I309" i="7"/>
  <c r="I311" i="7"/>
  <c r="I313" i="7"/>
  <c r="I315" i="7"/>
  <c r="I317" i="7"/>
  <c r="I319" i="7"/>
  <c r="I321" i="7"/>
  <c r="I323" i="7"/>
  <c r="I325" i="7"/>
  <c r="I327" i="7"/>
  <c r="I329" i="7"/>
  <c r="I331" i="7"/>
  <c r="I333" i="7"/>
  <c r="I335" i="7"/>
  <c r="I337" i="7"/>
  <c r="I339" i="7"/>
  <c r="I341" i="7"/>
  <c r="I343" i="7"/>
  <c r="I345" i="7"/>
  <c r="I347" i="7"/>
  <c r="I349" i="7"/>
  <c r="I351" i="7"/>
  <c r="I353" i="7"/>
  <c r="I355" i="7"/>
  <c r="I357" i="7"/>
  <c r="I359" i="7"/>
  <c r="I361" i="7"/>
  <c r="I363" i="7"/>
  <c r="I365" i="7"/>
  <c r="I367" i="7"/>
  <c r="I369" i="7"/>
  <c r="I371" i="7"/>
  <c r="I373" i="7"/>
  <c r="I375" i="7"/>
  <c r="I377" i="7"/>
  <c r="I379" i="7"/>
  <c r="I381" i="7"/>
  <c r="I383" i="7"/>
  <c r="I385" i="7"/>
  <c r="I387" i="7"/>
  <c r="I389" i="7"/>
  <c r="I391" i="7"/>
  <c r="I393" i="7"/>
  <c r="I395" i="7"/>
  <c r="I397" i="7"/>
  <c r="I399" i="7"/>
  <c r="I401" i="7"/>
  <c r="I403" i="7"/>
  <c r="I405" i="7"/>
  <c r="I407" i="7"/>
  <c r="I409" i="7"/>
  <c r="I411" i="7"/>
  <c r="I413" i="7"/>
  <c r="I415" i="7"/>
  <c r="I417" i="7"/>
  <c r="I419" i="7"/>
  <c r="I421" i="7"/>
  <c r="I423" i="7"/>
  <c r="I425" i="7"/>
  <c r="I429" i="7"/>
  <c r="I431" i="7"/>
  <c r="I433" i="7"/>
  <c r="I435" i="7"/>
  <c r="I437" i="7"/>
  <c r="I439" i="7"/>
  <c r="I441" i="7"/>
  <c r="I443" i="7"/>
  <c r="I445" i="7"/>
  <c r="I447" i="7"/>
  <c r="I449" i="7"/>
  <c r="I451" i="7"/>
  <c r="I453" i="7"/>
  <c r="I455" i="7"/>
  <c r="I457" i="7"/>
  <c r="I459" i="7"/>
  <c r="I461" i="7"/>
  <c r="I463" i="7"/>
  <c r="I465" i="7"/>
  <c r="I467" i="7"/>
  <c r="I469" i="7"/>
  <c r="I471" i="7"/>
  <c r="I473" i="7"/>
  <c r="I475" i="7"/>
  <c r="I477" i="7"/>
  <c r="I479" i="7"/>
  <c r="I481" i="7"/>
  <c r="I483" i="7"/>
  <c r="I485" i="7"/>
  <c r="I487" i="7"/>
  <c r="I489" i="7"/>
  <c r="I491" i="7"/>
  <c r="I493" i="7"/>
  <c r="I495" i="7"/>
  <c r="I497" i="7"/>
  <c r="I499" i="7"/>
  <c r="I501" i="7"/>
  <c r="I503" i="7"/>
  <c r="I505" i="7"/>
  <c r="I507" i="7"/>
  <c r="I509" i="7"/>
  <c r="I511" i="7"/>
  <c r="I513" i="7"/>
  <c r="I515" i="7"/>
  <c r="I517" i="7"/>
  <c r="I519" i="7"/>
  <c r="I521" i="7"/>
  <c r="I523" i="7"/>
  <c r="I525" i="7"/>
  <c r="I527" i="7"/>
  <c r="I529" i="7"/>
  <c r="I531" i="7"/>
  <c r="I533" i="7"/>
  <c r="I535" i="7"/>
  <c r="I537" i="7"/>
  <c r="I539" i="7"/>
  <c r="I541" i="7"/>
  <c r="I543" i="7"/>
  <c r="I545" i="7"/>
  <c r="I547" i="7"/>
  <c r="I549" i="7"/>
  <c r="I551" i="7"/>
  <c r="I553" i="7"/>
  <c r="I555" i="7"/>
  <c r="I557" i="7"/>
  <c r="I559" i="7"/>
  <c r="I561" i="7"/>
  <c r="I563" i="7"/>
  <c r="I565" i="7"/>
  <c r="I567" i="7"/>
  <c r="I569" i="7"/>
  <c r="I571" i="7"/>
  <c r="I573" i="7"/>
  <c r="I575" i="7"/>
  <c r="I577" i="7"/>
  <c r="I579" i="7"/>
  <c r="I581" i="7"/>
  <c r="I583" i="7"/>
  <c r="I585" i="7"/>
  <c r="I587" i="7"/>
  <c r="I589" i="7"/>
  <c r="I591" i="7"/>
  <c r="I593" i="7"/>
  <c r="I595" i="7"/>
  <c r="I597" i="7"/>
  <c r="I599" i="7"/>
  <c r="I601" i="7"/>
  <c r="I603" i="7"/>
  <c r="I605" i="7"/>
  <c r="I607" i="7"/>
  <c r="I609" i="7"/>
  <c r="I611" i="7"/>
  <c r="I613" i="7"/>
  <c r="I615" i="7"/>
  <c r="I617" i="7"/>
  <c r="I619" i="7"/>
  <c r="I621" i="7"/>
  <c r="I623" i="7"/>
  <c r="I625" i="7"/>
  <c r="I627" i="7"/>
  <c r="I629" i="7"/>
  <c r="I631" i="7"/>
  <c r="I633" i="7"/>
  <c r="I635" i="7"/>
  <c r="I637" i="7"/>
  <c r="I639" i="7"/>
  <c r="I641" i="7"/>
  <c r="I643" i="7"/>
  <c r="I645" i="7"/>
  <c r="I647" i="7"/>
  <c r="I649" i="7"/>
  <c r="I651" i="7"/>
  <c r="I653" i="7"/>
  <c r="I655" i="7"/>
  <c r="I657" i="7"/>
  <c r="I659" i="7"/>
  <c r="I661" i="7"/>
  <c r="I663" i="7"/>
  <c r="I665" i="7"/>
  <c r="I667" i="7"/>
  <c r="I669" i="7"/>
  <c r="I671" i="7"/>
  <c r="I673" i="7"/>
  <c r="I675" i="7"/>
  <c r="I677" i="7"/>
  <c r="I679" i="7"/>
  <c r="I681" i="7"/>
  <c r="I683" i="7"/>
  <c r="I685" i="7"/>
  <c r="I687" i="7"/>
  <c r="I689" i="7"/>
  <c r="I691" i="7"/>
  <c r="I693" i="7"/>
  <c r="I695" i="7"/>
  <c r="I697" i="7"/>
  <c r="I699" i="7"/>
  <c r="I701" i="7"/>
  <c r="I703" i="7"/>
  <c r="I705" i="7"/>
  <c r="I707" i="7"/>
  <c r="I709" i="7"/>
  <c r="I711" i="7"/>
  <c r="I713" i="7"/>
  <c r="I715" i="7"/>
  <c r="I717" i="7"/>
  <c r="I719" i="7"/>
  <c r="I721" i="7"/>
  <c r="I723" i="7"/>
  <c r="I725" i="7"/>
  <c r="I727" i="7"/>
  <c r="I729" i="7"/>
  <c r="I731" i="7"/>
  <c r="I733" i="7"/>
  <c r="I735" i="7"/>
  <c r="I737" i="7"/>
  <c r="I739" i="7"/>
  <c r="I741" i="7"/>
  <c r="I743" i="7"/>
  <c r="I745" i="7"/>
  <c r="I747" i="7"/>
  <c r="I749" i="7"/>
  <c r="I751" i="7"/>
  <c r="I753" i="7"/>
  <c r="I755" i="7"/>
  <c r="I757" i="7"/>
  <c r="I759" i="7"/>
  <c r="I761" i="7"/>
  <c r="I763" i="7"/>
  <c r="I765" i="7"/>
  <c r="I767" i="7"/>
  <c r="I769" i="7"/>
  <c r="I771" i="7"/>
  <c r="I773" i="7"/>
  <c r="I775" i="7"/>
  <c r="I777" i="7"/>
  <c r="I779" i="7"/>
  <c r="I781" i="7"/>
  <c r="I783" i="7"/>
  <c r="I785" i="7"/>
  <c r="I787" i="7"/>
  <c r="I789" i="7"/>
  <c r="I791" i="7"/>
  <c r="I793" i="7"/>
  <c r="I795" i="7"/>
  <c r="I797" i="7"/>
  <c r="I799" i="7"/>
  <c r="I801" i="7"/>
  <c r="I803" i="7"/>
  <c r="I805" i="7"/>
  <c r="I807" i="7"/>
  <c r="I809" i="7"/>
  <c r="I811" i="7"/>
  <c r="I813" i="7"/>
  <c r="I815" i="7"/>
  <c r="I817" i="7"/>
  <c r="I819" i="7"/>
  <c r="I821" i="7"/>
  <c r="I823" i="7"/>
  <c r="I825" i="7"/>
  <c r="I827" i="7"/>
  <c r="I829" i="7"/>
  <c r="I831" i="7"/>
  <c r="I833" i="7"/>
  <c r="I835" i="7"/>
  <c r="I837" i="7"/>
  <c r="I839" i="7"/>
  <c r="I841" i="7"/>
  <c r="I843" i="7"/>
  <c r="I845" i="7"/>
  <c r="I847" i="7"/>
  <c r="I396" i="7"/>
  <c r="I427" i="7"/>
  <c r="E110" i="7"/>
  <c r="E111" i="7"/>
  <c r="E112" i="7"/>
  <c r="E113" i="7"/>
  <c r="E114" i="7"/>
  <c r="E115" i="7"/>
  <c r="E116" i="7"/>
  <c r="E117" i="7"/>
  <c r="E118" i="7"/>
  <c r="E119" i="7"/>
  <c r="E120" i="7"/>
  <c r="E121" i="7"/>
  <c r="E122" i="7"/>
  <c r="E123" i="7"/>
  <c r="E124" i="7"/>
  <c r="E125" i="7"/>
  <c r="E126" i="7"/>
  <c r="D648" i="7"/>
  <c r="D649" i="7"/>
  <c r="D650" i="7"/>
  <c r="D651" i="7"/>
  <c r="D652" i="7"/>
  <c r="D653" i="7"/>
  <c r="D654" i="7"/>
  <c r="D655" i="7"/>
  <c r="D656" i="7"/>
  <c r="D657" i="7"/>
  <c r="D658" i="7"/>
  <c r="D659" i="7"/>
  <c r="D660" i="7"/>
  <c r="D661" i="7"/>
  <c r="D662" i="7"/>
  <c r="D663" i="7"/>
  <c r="D664" i="7"/>
  <c r="D665" i="7"/>
  <c r="D666" i="7"/>
  <c r="D667" i="7"/>
  <c r="D668" i="7"/>
  <c r="D669" i="7"/>
  <c r="D670" i="7"/>
  <c r="D671" i="7"/>
  <c r="D672" i="7"/>
  <c r="D673" i="7"/>
  <c r="D674" i="7"/>
  <c r="D675" i="7"/>
  <c r="D676" i="7"/>
  <c r="D677" i="7"/>
  <c r="D678" i="7"/>
  <c r="D679" i="7"/>
  <c r="D680" i="7"/>
  <c r="D681" i="7"/>
  <c r="D682" i="7"/>
  <c r="D683" i="7"/>
  <c r="D684" i="7"/>
  <c r="D685" i="7"/>
  <c r="D686" i="7"/>
  <c r="D687" i="7"/>
  <c r="D688" i="7"/>
  <c r="D689" i="7"/>
  <c r="D690" i="7"/>
  <c r="D691" i="7"/>
  <c r="D692" i="7"/>
  <c r="D693" i="7"/>
  <c r="D694" i="7"/>
  <c r="D695" i="7"/>
  <c r="D696" i="7"/>
  <c r="D697" i="7"/>
  <c r="D698" i="7"/>
  <c r="D699" i="7"/>
  <c r="D700" i="7"/>
  <c r="D701" i="7"/>
  <c r="D702" i="7"/>
  <c r="D703" i="7"/>
  <c r="D704" i="7"/>
  <c r="D705" i="7"/>
  <c r="D706" i="7"/>
  <c r="D707" i="7"/>
  <c r="D708" i="7"/>
  <c r="D709" i="7"/>
  <c r="D710" i="7"/>
  <c r="D711" i="7"/>
  <c r="D712" i="7"/>
  <c r="D713" i="7"/>
  <c r="D714" i="7"/>
  <c r="D715" i="7"/>
  <c r="D716" i="7"/>
  <c r="D717" i="7"/>
  <c r="D718" i="7"/>
  <c r="D719" i="7"/>
  <c r="D720" i="7"/>
  <c r="D721" i="7"/>
  <c r="D722" i="7"/>
  <c r="D723" i="7"/>
  <c r="D724" i="7"/>
  <c r="D725" i="7"/>
  <c r="D726" i="7"/>
  <c r="D727" i="7"/>
  <c r="D728" i="7"/>
  <c r="D729" i="7"/>
  <c r="D730" i="7"/>
  <c r="D731" i="7"/>
  <c r="D732" i="7"/>
  <c r="D733" i="7"/>
  <c r="D734" i="7"/>
  <c r="D735" i="7"/>
  <c r="D736" i="7"/>
  <c r="D737" i="7"/>
  <c r="D738" i="7"/>
  <c r="D739" i="7"/>
  <c r="D740" i="7"/>
  <c r="D741" i="7"/>
  <c r="D742" i="7"/>
  <c r="D743" i="7"/>
  <c r="D744" i="7"/>
  <c r="D745" i="7"/>
  <c r="D746" i="7"/>
  <c r="D747" i="7"/>
  <c r="D748" i="7"/>
  <c r="D749" i="7"/>
  <c r="D750" i="7"/>
  <c r="D751" i="7"/>
  <c r="D752" i="7"/>
  <c r="D753" i="7"/>
  <c r="D754" i="7"/>
  <c r="D755" i="7"/>
  <c r="D756" i="7"/>
  <c r="D757" i="7"/>
  <c r="D758" i="7"/>
  <c r="D759" i="7"/>
  <c r="D760" i="7"/>
  <c r="D761" i="7"/>
  <c r="D762" i="7"/>
  <c r="D763" i="7"/>
  <c r="D764" i="7"/>
  <c r="D765" i="7"/>
  <c r="D766" i="7"/>
  <c r="D767" i="7"/>
  <c r="D768" i="7"/>
  <c r="D769" i="7"/>
  <c r="D770" i="7"/>
  <c r="D771" i="7"/>
  <c r="D772" i="7"/>
  <c r="D773" i="7"/>
  <c r="D774" i="7"/>
  <c r="D775" i="7"/>
  <c r="D776" i="7"/>
  <c r="D777" i="7"/>
  <c r="D778" i="7"/>
  <c r="D779" i="7"/>
  <c r="D780" i="7"/>
  <c r="D781" i="7"/>
  <c r="D782" i="7"/>
  <c r="D783" i="7"/>
  <c r="D784" i="7"/>
  <c r="D785" i="7"/>
  <c r="D786" i="7"/>
  <c r="D787" i="7"/>
  <c r="D788" i="7"/>
  <c r="D789" i="7"/>
  <c r="D790" i="7"/>
  <c r="D791" i="7"/>
  <c r="D792" i="7"/>
  <c r="D793" i="7"/>
  <c r="D794" i="7"/>
  <c r="D795" i="7"/>
  <c r="D796" i="7"/>
  <c r="D797" i="7"/>
  <c r="D798" i="7"/>
  <c r="D799" i="7"/>
  <c r="D800" i="7"/>
  <c r="D801" i="7"/>
  <c r="D802" i="7"/>
  <c r="D803" i="7"/>
  <c r="D804" i="7"/>
  <c r="D805" i="7"/>
  <c r="D806" i="7"/>
  <c r="D807" i="7"/>
  <c r="D808" i="7"/>
  <c r="D809" i="7"/>
  <c r="D810" i="7"/>
  <c r="D811" i="7"/>
  <c r="D812" i="7"/>
  <c r="D813" i="7"/>
  <c r="D814" i="7"/>
  <c r="D815" i="7"/>
  <c r="D816" i="7"/>
  <c r="D817" i="7"/>
  <c r="D818" i="7"/>
  <c r="D819" i="7"/>
  <c r="D820" i="7"/>
  <c r="D821" i="7"/>
  <c r="D822" i="7"/>
  <c r="D823" i="7"/>
  <c r="D824" i="7"/>
  <c r="D825" i="7"/>
  <c r="D826" i="7"/>
  <c r="D827" i="7"/>
  <c r="D828" i="7"/>
  <c r="D829" i="7"/>
  <c r="D830" i="7"/>
  <c r="D831" i="7"/>
  <c r="D832" i="7"/>
  <c r="D833" i="7"/>
  <c r="D834" i="7"/>
  <c r="D835" i="7"/>
  <c r="D836" i="7"/>
  <c r="D837" i="7"/>
  <c r="D838" i="7"/>
  <c r="D839" i="7"/>
  <c r="D840" i="7"/>
  <c r="D841" i="7"/>
  <c r="D842" i="7"/>
  <c r="D843" i="7"/>
  <c r="D844" i="7"/>
  <c r="D845" i="7"/>
  <c r="D846" i="7"/>
  <c r="D847" i="7"/>
  <c r="M94" i="8"/>
  <c r="N93" i="8"/>
  <c r="M98" i="8"/>
  <c r="N97" i="8"/>
  <c r="M144" i="8"/>
  <c r="N143" i="8"/>
  <c r="B118" i="8"/>
  <c r="B99" i="8"/>
  <c r="C98" i="8"/>
  <c r="K98" i="8"/>
  <c r="L98" i="8"/>
  <c r="B145" i="8"/>
  <c r="C144" i="8"/>
  <c r="K144" i="8"/>
  <c r="L144" i="8"/>
  <c r="B123" i="8"/>
  <c r="C122" i="8"/>
  <c r="K122" i="8"/>
  <c r="L122" i="8"/>
  <c r="M123" i="8"/>
  <c r="K847" i="7"/>
  <c r="K845" i="7"/>
  <c r="K843" i="7"/>
  <c r="K841" i="7"/>
  <c r="K839" i="7"/>
  <c r="K837" i="7"/>
  <c r="K835" i="7"/>
  <c r="K833" i="7"/>
  <c r="K831" i="7"/>
  <c r="K829" i="7"/>
  <c r="K827" i="7"/>
  <c r="K825" i="7"/>
  <c r="K823" i="7"/>
  <c r="K821" i="7"/>
  <c r="K819" i="7"/>
  <c r="K817" i="7"/>
  <c r="K815" i="7"/>
  <c r="K813" i="7"/>
  <c r="K811" i="7"/>
  <c r="K809" i="7"/>
  <c r="K807" i="7"/>
  <c r="K805" i="7"/>
  <c r="K803" i="7"/>
  <c r="K801" i="7"/>
  <c r="K799" i="7"/>
  <c r="K797" i="7"/>
  <c r="K795" i="7"/>
  <c r="K793" i="7"/>
  <c r="K791" i="7"/>
  <c r="K789" i="7"/>
  <c r="K787" i="7"/>
  <c r="K785" i="7"/>
  <c r="K783" i="7"/>
  <c r="K781" i="7"/>
  <c r="K779" i="7"/>
  <c r="K777" i="7"/>
  <c r="K775" i="7"/>
  <c r="K773" i="7"/>
  <c r="K771" i="7"/>
  <c r="K769" i="7"/>
  <c r="K767" i="7"/>
  <c r="K765" i="7"/>
  <c r="K763" i="7"/>
  <c r="K761" i="7"/>
  <c r="K759" i="7"/>
  <c r="K757" i="7"/>
  <c r="K755" i="7"/>
  <c r="K753" i="7"/>
  <c r="K751" i="7"/>
  <c r="K749" i="7"/>
  <c r="K747" i="7"/>
  <c r="K745" i="7"/>
  <c r="K743" i="7"/>
  <c r="K741" i="7"/>
  <c r="K739" i="7"/>
  <c r="K737" i="7"/>
  <c r="K735" i="7"/>
  <c r="K733" i="7"/>
  <c r="K731" i="7"/>
  <c r="K729" i="7"/>
  <c r="K727" i="7"/>
  <c r="K725" i="7"/>
  <c r="K723" i="7"/>
  <c r="K721" i="7"/>
  <c r="K719" i="7"/>
  <c r="K717" i="7"/>
  <c r="K715" i="7"/>
  <c r="K713" i="7"/>
  <c r="K711" i="7"/>
  <c r="K709" i="7"/>
  <c r="K707" i="7"/>
  <c r="K705" i="7"/>
  <c r="K703" i="7"/>
  <c r="K701" i="7"/>
  <c r="K699" i="7"/>
  <c r="K697" i="7"/>
  <c r="K695" i="7"/>
  <c r="K693" i="7"/>
  <c r="K691" i="7"/>
  <c r="K689" i="7"/>
  <c r="K687" i="7"/>
  <c r="K685" i="7"/>
  <c r="K683" i="7"/>
  <c r="K681" i="7"/>
  <c r="K679" i="7"/>
  <c r="K846" i="7"/>
  <c r="K844" i="7"/>
  <c r="K842" i="7"/>
  <c r="K840" i="7"/>
  <c r="K838" i="7"/>
  <c r="K836" i="7"/>
  <c r="K834" i="7"/>
  <c r="K832" i="7"/>
  <c r="K830" i="7"/>
  <c r="K828" i="7"/>
  <c r="K826" i="7"/>
  <c r="K824" i="7"/>
  <c r="K822" i="7"/>
  <c r="K820" i="7"/>
  <c r="K818" i="7"/>
  <c r="K816" i="7"/>
  <c r="K814" i="7"/>
  <c r="K812" i="7"/>
  <c r="K810" i="7"/>
  <c r="K808" i="7"/>
  <c r="K806" i="7"/>
  <c r="K804" i="7"/>
  <c r="K802" i="7"/>
  <c r="K800" i="7"/>
  <c r="K798" i="7"/>
  <c r="K796" i="7"/>
  <c r="K794" i="7"/>
  <c r="K792" i="7"/>
  <c r="K790" i="7"/>
  <c r="K788" i="7"/>
  <c r="K786" i="7"/>
  <c r="K784" i="7"/>
  <c r="K782" i="7"/>
  <c r="K780" i="7"/>
  <c r="K778" i="7"/>
  <c r="K776" i="7"/>
  <c r="K774" i="7"/>
  <c r="K772" i="7"/>
  <c r="K770" i="7"/>
  <c r="K768" i="7"/>
  <c r="K766" i="7"/>
  <c r="K764" i="7"/>
  <c r="K762" i="7"/>
  <c r="K760" i="7"/>
  <c r="K758" i="7"/>
  <c r="K756" i="7"/>
  <c r="K754" i="7"/>
  <c r="K752" i="7"/>
  <c r="K750" i="7"/>
  <c r="K748" i="7"/>
  <c r="K746" i="7"/>
  <c r="K744" i="7"/>
  <c r="K742" i="7"/>
  <c r="K740" i="7"/>
  <c r="K738" i="7"/>
  <c r="K736" i="7"/>
  <c r="K734" i="7"/>
  <c r="K732" i="7"/>
  <c r="K730" i="7"/>
  <c r="K728" i="7"/>
  <c r="K726" i="7"/>
  <c r="K724" i="7"/>
  <c r="K722" i="7"/>
  <c r="K720" i="7"/>
  <c r="K718" i="7"/>
  <c r="K716" i="7"/>
  <c r="K714" i="7"/>
  <c r="K712" i="7"/>
  <c r="K710" i="7"/>
  <c r="K708" i="7"/>
  <c r="K706" i="7"/>
  <c r="K704" i="7"/>
  <c r="K700" i="7"/>
  <c r="K696" i="7"/>
  <c r="K692" i="7"/>
  <c r="K688" i="7"/>
  <c r="K684" i="7"/>
  <c r="K680" i="7"/>
  <c r="K677" i="7"/>
  <c r="K675" i="7"/>
  <c r="K673" i="7"/>
  <c r="K671" i="7"/>
  <c r="K669" i="7"/>
  <c r="K667" i="7"/>
  <c r="K665" i="7"/>
  <c r="K663" i="7"/>
  <c r="K661" i="7"/>
  <c r="K659" i="7"/>
  <c r="K657" i="7"/>
  <c r="K655" i="7"/>
  <c r="K653" i="7"/>
  <c r="K651" i="7"/>
  <c r="K649" i="7"/>
  <c r="K647" i="7"/>
  <c r="K645" i="7"/>
  <c r="K643" i="7"/>
  <c r="K641" i="7"/>
  <c r="K639" i="7"/>
  <c r="K637" i="7"/>
  <c r="K635" i="7"/>
  <c r="K633" i="7"/>
  <c r="K631" i="7"/>
  <c r="K629" i="7"/>
  <c r="K627" i="7"/>
  <c r="K625" i="7"/>
  <c r="K623" i="7"/>
  <c r="K621" i="7"/>
  <c r="K619" i="7"/>
  <c r="K617" i="7"/>
  <c r="K615" i="7"/>
  <c r="K613" i="7"/>
  <c r="K611" i="7"/>
  <c r="K609" i="7"/>
  <c r="K607" i="7"/>
  <c r="K605" i="7"/>
  <c r="K603" i="7"/>
  <c r="K601" i="7"/>
  <c r="K599" i="7"/>
  <c r="K597" i="7"/>
  <c r="K595" i="7"/>
  <c r="K593" i="7"/>
  <c r="K591" i="7"/>
  <c r="K589" i="7"/>
  <c r="K587" i="7"/>
  <c r="K585" i="7"/>
  <c r="K583" i="7"/>
  <c r="K581" i="7"/>
  <c r="K579" i="7"/>
  <c r="K577" i="7"/>
  <c r="K575" i="7"/>
  <c r="K573" i="7"/>
  <c r="K571" i="7"/>
  <c r="K569" i="7"/>
  <c r="K567" i="7"/>
  <c r="K565" i="7"/>
  <c r="K563" i="7"/>
  <c r="K561" i="7"/>
  <c r="K559" i="7"/>
  <c r="K557" i="7"/>
  <c r="K555" i="7"/>
  <c r="K553" i="7"/>
  <c r="K551" i="7"/>
  <c r="K549" i="7"/>
  <c r="K702" i="7"/>
  <c r="K698" i="7"/>
  <c r="K694" i="7"/>
  <c r="K690" i="7"/>
  <c r="K686" i="7"/>
  <c r="K682" i="7"/>
  <c r="K678" i="7"/>
  <c r="K676" i="7"/>
  <c r="K674" i="7"/>
  <c r="K672" i="7"/>
  <c r="K670" i="7"/>
  <c r="K668" i="7"/>
  <c r="K666" i="7"/>
  <c r="K664" i="7"/>
  <c r="K662" i="7"/>
  <c r="K660" i="7"/>
  <c r="K658" i="7"/>
  <c r="K656" i="7"/>
  <c r="K654" i="7"/>
  <c r="K652" i="7"/>
  <c r="K650" i="7"/>
  <c r="K648" i="7"/>
  <c r="K646" i="7"/>
  <c r="K644" i="7"/>
  <c r="K642" i="7"/>
  <c r="K640" i="7"/>
  <c r="K638" i="7"/>
  <c r="K636" i="7"/>
  <c r="K634" i="7"/>
  <c r="K632" i="7"/>
  <c r="K630" i="7"/>
  <c r="K628" i="7"/>
  <c r="K626" i="7"/>
  <c r="K624" i="7"/>
  <c r="K622" i="7"/>
  <c r="K620" i="7"/>
  <c r="K618" i="7"/>
  <c r="K616" i="7"/>
  <c r="K614" i="7"/>
  <c r="K612" i="7"/>
  <c r="K610" i="7"/>
  <c r="K608" i="7"/>
  <c r="K606" i="7"/>
  <c r="K604" i="7"/>
  <c r="K602" i="7"/>
  <c r="K600" i="7"/>
  <c r="K598" i="7"/>
  <c r="K596" i="7"/>
  <c r="K594" i="7"/>
  <c r="K592" i="7"/>
  <c r="K590" i="7"/>
  <c r="K588" i="7"/>
  <c r="K586" i="7"/>
  <c r="K584" i="7"/>
  <c r="K582" i="7"/>
  <c r="K580" i="7"/>
  <c r="K578" i="7"/>
  <c r="K576" i="7"/>
  <c r="K574" i="7"/>
  <c r="K572" i="7"/>
  <c r="K570" i="7"/>
  <c r="K568" i="7"/>
  <c r="K566" i="7"/>
  <c r="K564" i="7"/>
  <c r="K562" i="7"/>
  <c r="K560" i="7"/>
  <c r="K558" i="7"/>
  <c r="K556" i="7"/>
  <c r="K554" i="7"/>
  <c r="K552" i="7"/>
  <c r="K550" i="7"/>
  <c r="K548" i="7"/>
  <c r="K546" i="7"/>
  <c r="K544" i="7"/>
  <c r="K542" i="7"/>
  <c r="K540" i="7"/>
  <c r="K538" i="7"/>
  <c r="K536" i="7"/>
  <c r="K534" i="7"/>
  <c r="K532" i="7"/>
  <c r="K530" i="7"/>
  <c r="K528" i="7"/>
  <c r="K526" i="7"/>
  <c r="K524" i="7"/>
  <c r="K522" i="7"/>
  <c r="K547" i="7"/>
  <c r="K543" i="7"/>
  <c r="K539" i="7"/>
  <c r="K535" i="7"/>
  <c r="K531" i="7"/>
  <c r="K527" i="7"/>
  <c r="K523" i="7"/>
  <c r="K520" i="7"/>
  <c r="K518" i="7"/>
  <c r="K516" i="7"/>
  <c r="K514" i="7"/>
  <c r="K512" i="7"/>
  <c r="K510" i="7"/>
  <c r="K508" i="7"/>
  <c r="K506" i="7"/>
  <c r="K504" i="7"/>
  <c r="K502" i="7"/>
  <c r="K500" i="7"/>
  <c r="K498" i="7"/>
  <c r="K496" i="7"/>
  <c r="K494" i="7"/>
  <c r="K492" i="7"/>
  <c r="K490" i="7"/>
  <c r="K488" i="7"/>
  <c r="K486" i="7"/>
  <c r="K484" i="7"/>
  <c r="K482" i="7"/>
  <c r="K480" i="7"/>
  <c r="K478" i="7"/>
  <c r="K476" i="7"/>
  <c r="K474" i="7"/>
  <c r="K472" i="7"/>
  <c r="K470" i="7"/>
  <c r="K468" i="7"/>
  <c r="K466" i="7"/>
  <c r="K464" i="7"/>
  <c r="K462" i="7"/>
  <c r="K460" i="7"/>
  <c r="K458" i="7"/>
  <c r="K456" i="7"/>
  <c r="K454" i="7"/>
  <c r="K452" i="7"/>
  <c r="K450" i="7"/>
  <c r="K448" i="7"/>
  <c r="K446" i="7"/>
  <c r="K444" i="7"/>
  <c r="K442" i="7"/>
  <c r="K440" i="7"/>
  <c r="K438" i="7"/>
  <c r="K436" i="7"/>
  <c r="K434" i="7"/>
  <c r="K432" i="7"/>
  <c r="K430" i="7"/>
  <c r="K428" i="7"/>
  <c r="K426" i="7"/>
  <c r="K424" i="7"/>
  <c r="K422" i="7"/>
  <c r="K420" i="7"/>
  <c r="K418" i="7"/>
  <c r="K416" i="7"/>
  <c r="K414" i="7"/>
  <c r="K412" i="7"/>
  <c r="K410" i="7"/>
  <c r="K408" i="7"/>
  <c r="K406" i="7"/>
  <c r="K404" i="7"/>
  <c r="K402" i="7"/>
  <c r="K400" i="7"/>
  <c r="K398" i="7"/>
  <c r="K396" i="7"/>
  <c r="K394" i="7"/>
  <c r="K392" i="7"/>
  <c r="K390" i="7"/>
  <c r="K388" i="7"/>
  <c r="K386" i="7"/>
  <c r="K384" i="7"/>
  <c r="K382" i="7"/>
  <c r="K380" i="7"/>
  <c r="K378" i="7"/>
  <c r="K376" i="7"/>
  <c r="K374" i="7"/>
  <c r="K372" i="7"/>
  <c r="K370" i="7"/>
  <c r="K368" i="7"/>
  <c r="K366" i="7"/>
  <c r="K364" i="7"/>
  <c r="K362" i="7"/>
  <c r="K360" i="7"/>
  <c r="K358" i="7"/>
  <c r="K356" i="7"/>
  <c r="K354" i="7"/>
  <c r="K352" i="7"/>
  <c r="K350" i="7"/>
  <c r="K348" i="7"/>
  <c r="K346" i="7"/>
  <c r="K344" i="7"/>
  <c r="K342" i="7"/>
  <c r="K340" i="7"/>
  <c r="K338" i="7"/>
  <c r="K336" i="7"/>
  <c r="K334" i="7"/>
  <c r="K332" i="7"/>
  <c r="K330" i="7"/>
  <c r="K328" i="7"/>
  <c r="K326" i="7"/>
  <c r="K324" i="7"/>
  <c r="K322" i="7"/>
  <c r="K320" i="7"/>
  <c r="K318" i="7"/>
  <c r="K316" i="7"/>
  <c r="K314" i="7"/>
  <c r="K312" i="7"/>
  <c r="K310" i="7"/>
  <c r="K308" i="7"/>
  <c r="K306" i="7"/>
  <c r="K304" i="7"/>
  <c r="K302" i="7"/>
  <c r="K300" i="7"/>
  <c r="K298" i="7"/>
  <c r="K296" i="7"/>
  <c r="K294" i="7"/>
  <c r="K292" i="7"/>
  <c r="K290" i="7"/>
  <c r="K288" i="7"/>
  <c r="K286" i="7"/>
  <c r="K284" i="7"/>
  <c r="K282" i="7"/>
  <c r="K280" i="7"/>
  <c r="K278" i="7"/>
  <c r="K276" i="7"/>
  <c r="K274" i="7"/>
  <c r="K272" i="7"/>
  <c r="K270" i="7"/>
  <c r="K268" i="7"/>
  <c r="K266" i="7"/>
  <c r="K264" i="7"/>
  <c r="K262" i="7"/>
  <c r="K260" i="7"/>
  <c r="K258" i="7"/>
  <c r="K256" i="7"/>
  <c r="K254" i="7"/>
  <c r="K252" i="7"/>
  <c r="K250" i="7"/>
  <c r="K248" i="7"/>
  <c r="K246" i="7"/>
  <c r="K244" i="7"/>
  <c r="K242" i="7"/>
  <c r="K240" i="7"/>
  <c r="K238" i="7"/>
  <c r="K236" i="7"/>
  <c r="K234" i="7"/>
  <c r="K232" i="7"/>
  <c r="K230" i="7"/>
  <c r="K228" i="7"/>
  <c r="K226" i="7"/>
  <c r="K224" i="7"/>
  <c r="K222" i="7"/>
  <c r="K220" i="7"/>
  <c r="K218" i="7"/>
  <c r="K216" i="7"/>
  <c r="K214" i="7"/>
  <c r="K212" i="7"/>
  <c r="K210" i="7"/>
  <c r="K208" i="7"/>
  <c r="K206" i="7"/>
  <c r="K204" i="7"/>
  <c r="K202" i="7"/>
  <c r="K200" i="7"/>
  <c r="K198" i="7"/>
  <c r="K196" i="7"/>
  <c r="K545" i="7"/>
  <c r="K541" i="7"/>
  <c r="K537" i="7"/>
  <c r="K533" i="7"/>
  <c r="K529" i="7"/>
  <c r="K525" i="7"/>
  <c r="K521" i="7"/>
  <c r="K519" i="7"/>
  <c r="K517" i="7"/>
  <c r="K515" i="7"/>
  <c r="K513" i="7"/>
  <c r="K511" i="7"/>
  <c r="K509" i="7"/>
  <c r="K507" i="7"/>
  <c r="K505" i="7"/>
  <c r="K503" i="7"/>
  <c r="K501" i="7"/>
  <c r="K499" i="7"/>
  <c r="K497" i="7"/>
  <c r="K495" i="7"/>
  <c r="K493" i="7"/>
  <c r="K491" i="7"/>
  <c r="K489" i="7"/>
  <c r="K487" i="7"/>
  <c r="K485" i="7"/>
  <c r="K483" i="7"/>
  <c r="K481" i="7"/>
  <c r="K479" i="7"/>
  <c r="K477" i="7"/>
  <c r="K475" i="7"/>
  <c r="K473" i="7"/>
  <c r="K471" i="7"/>
  <c r="K469" i="7"/>
  <c r="K467" i="7"/>
  <c r="K465" i="7"/>
  <c r="K463" i="7"/>
  <c r="K461" i="7"/>
  <c r="K459" i="7"/>
  <c r="K457" i="7"/>
  <c r="K455" i="7"/>
  <c r="K453" i="7"/>
  <c r="K451" i="7"/>
  <c r="K449" i="7"/>
  <c r="K447" i="7"/>
  <c r="K445" i="7"/>
  <c r="K443" i="7"/>
  <c r="K441" i="7"/>
  <c r="K439" i="7"/>
  <c r="K437" i="7"/>
  <c r="K435" i="7"/>
  <c r="K433" i="7"/>
  <c r="K431" i="7"/>
  <c r="K429" i="7"/>
  <c r="K427" i="7"/>
  <c r="K425" i="7"/>
  <c r="K423" i="7"/>
  <c r="K421" i="7"/>
  <c r="K419" i="7"/>
  <c r="K417" i="7"/>
  <c r="K415" i="7"/>
  <c r="K413" i="7"/>
  <c r="K411" i="7"/>
  <c r="K409" i="7"/>
  <c r="K407" i="7"/>
  <c r="K405" i="7"/>
  <c r="K403" i="7"/>
  <c r="K401" i="7"/>
  <c r="K399" i="7"/>
  <c r="K397" i="7"/>
  <c r="K395" i="7"/>
  <c r="K393" i="7"/>
  <c r="K391" i="7"/>
  <c r="K389" i="7"/>
  <c r="K387" i="7"/>
  <c r="K385" i="7"/>
  <c r="K383" i="7"/>
  <c r="K381" i="7"/>
  <c r="K379" i="7"/>
  <c r="K377" i="7"/>
  <c r="K375" i="7"/>
  <c r="K373" i="7"/>
  <c r="K371" i="7"/>
  <c r="K369" i="7"/>
  <c r="K367" i="7"/>
  <c r="K365" i="7"/>
  <c r="K363" i="7"/>
  <c r="K361" i="7"/>
  <c r="K359" i="7"/>
  <c r="K357" i="7"/>
  <c r="K355" i="7"/>
  <c r="K353" i="7"/>
  <c r="K351" i="7"/>
  <c r="K349" i="7"/>
  <c r="K347" i="7"/>
  <c r="K345" i="7"/>
  <c r="K343" i="7"/>
  <c r="K341" i="7"/>
  <c r="K339" i="7"/>
  <c r="K337" i="7"/>
  <c r="K335" i="7"/>
  <c r="K333" i="7"/>
  <c r="K331" i="7"/>
  <c r="K329" i="7"/>
  <c r="K327" i="7"/>
  <c r="K325" i="7"/>
  <c r="K323" i="7"/>
  <c r="K321" i="7"/>
  <c r="K319" i="7"/>
  <c r="K317" i="7"/>
  <c r="K315" i="7"/>
  <c r="K313" i="7"/>
  <c r="K311" i="7"/>
  <c r="K309" i="7"/>
  <c r="K307" i="7"/>
  <c r="K305" i="7"/>
  <c r="K303" i="7"/>
  <c r="K301" i="7"/>
  <c r="K299" i="7"/>
  <c r="K297" i="7"/>
  <c r="K295" i="7"/>
  <c r="K293" i="7"/>
  <c r="K291" i="7"/>
  <c r="K289" i="7"/>
  <c r="K287" i="7"/>
  <c r="K285" i="7"/>
  <c r="K283" i="7"/>
  <c r="K281" i="7"/>
  <c r="K279" i="7"/>
  <c r="K277" i="7"/>
  <c r="K275" i="7"/>
  <c r="K273" i="7"/>
  <c r="K271" i="7"/>
  <c r="K269" i="7"/>
  <c r="K267" i="7"/>
  <c r="K265" i="7"/>
  <c r="K263" i="7"/>
  <c r="K261" i="7"/>
  <c r="K259" i="7"/>
  <c r="K257" i="7"/>
  <c r="K255" i="7"/>
  <c r="K253" i="7"/>
  <c r="K251" i="7"/>
  <c r="K249" i="7"/>
  <c r="K247" i="7"/>
  <c r="K245" i="7"/>
  <c r="K243" i="7"/>
  <c r="K241" i="7"/>
  <c r="K239" i="7"/>
  <c r="K237" i="7"/>
  <c r="K235" i="7"/>
  <c r="K233" i="7"/>
  <c r="K231" i="7"/>
  <c r="K229" i="7"/>
  <c r="K227" i="7"/>
  <c r="K225" i="7"/>
  <c r="K223" i="7"/>
  <c r="K221" i="7"/>
  <c r="K219" i="7"/>
  <c r="K217" i="7"/>
  <c r="K215" i="7"/>
  <c r="K213" i="7"/>
  <c r="K211" i="7"/>
  <c r="K209" i="7"/>
  <c r="K207" i="7"/>
  <c r="K205" i="7"/>
  <c r="K203" i="7"/>
  <c r="K201" i="7"/>
  <c r="K199" i="7"/>
  <c r="K197" i="7"/>
  <c r="K195" i="7"/>
  <c r="K194" i="7"/>
  <c r="K192" i="7"/>
  <c r="K190" i="7"/>
  <c r="K188" i="7"/>
  <c r="K186" i="7"/>
  <c r="K184" i="7"/>
  <c r="K182" i="7"/>
  <c r="K180" i="7"/>
  <c r="K178" i="7"/>
  <c r="K176" i="7"/>
  <c r="K174" i="7"/>
  <c r="K172" i="7"/>
  <c r="K170" i="7"/>
  <c r="K168" i="7"/>
  <c r="K166" i="7"/>
  <c r="K164" i="7"/>
  <c r="K162" i="7"/>
  <c r="K160" i="7"/>
  <c r="K158" i="7"/>
  <c r="K156" i="7"/>
  <c r="K154" i="7"/>
  <c r="K152" i="7"/>
  <c r="K150" i="7"/>
  <c r="K148" i="7"/>
  <c r="K146" i="7"/>
  <c r="K144" i="7"/>
  <c r="K142" i="7"/>
  <c r="K140" i="7"/>
  <c r="K138" i="7"/>
  <c r="K136" i="7"/>
  <c r="K134" i="7"/>
  <c r="K132" i="7"/>
  <c r="K130" i="7"/>
  <c r="K128" i="7"/>
  <c r="K126" i="7"/>
  <c r="K124" i="7"/>
  <c r="K122" i="7"/>
  <c r="K120" i="7"/>
  <c r="K118" i="7"/>
  <c r="K116" i="7"/>
  <c r="K114" i="7"/>
  <c r="K112" i="7"/>
  <c r="K110" i="7"/>
  <c r="K108" i="7"/>
  <c r="K106" i="7"/>
  <c r="K104" i="7"/>
  <c r="K102" i="7"/>
  <c r="K100" i="7"/>
  <c r="K98" i="7"/>
  <c r="K96" i="7"/>
  <c r="K94" i="7"/>
  <c r="K92" i="7"/>
  <c r="K90" i="7"/>
  <c r="K88" i="7"/>
  <c r="K86" i="7"/>
  <c r="K84" i="7"/>
  <c r="K82" i="7"/>
  <c r="K80" i="7"/>
  <c r="K78" i="7"/>
  <c r="K76" i="7"/>
  <c r="K74" i="7"/>
  <c r="K72" i="7"/>
  <c r="K70" i="7"/>
  <c r="K68" i="7"/>
  <c r="K66" i="7"/>
  <c r="K64" i="7"/>
  <c r="K62" i="7"/>
  <c r="K60" i="7"/>
  <c r="K58" i="7"/>
  <c r="K56" i="7"/>
  <c r="K54" i="7"/>
  <c r="K52" i="7"/>
  <c r="K50" i="7"/>
  <c r="K48" i="7"/>
  <c r="K46" i="7"/>
  <c r="K44" i="7"/>
  <c r="K42" i="7"/>
  <c r="K40" i="7"/>
  <c r="K38" i="7"/>
  <c r="K36" i="7"/>
  <c r="K34" i="7"/>
  <c r="K32" i="7"/>
  <c r="K30" i="7"/>
  <c r="K28" i="7"/>
  <c r="K26" i="7"/>
  <c r="K24" i="7"/>
  <c r="K22" i="7"/>
  <c r="K20" i="7"/>
  <c r="K18" i="7"/>
  <c r="K16" i="7"/>
  <c r="K14" i="7"/>
  <c r="K12" i="7"/>
  <c r="K10" i="7"/>
  <c r="K8" i="7"/>
  <c r="K6" i="7"/>
  <c r="K4" i="7"/>
  <c r="K2" i="7"/>
  <c r="L2" i="7"/>
  <c r="K193" i="7"/>
  <c r="K191" i="7"/>
  <c r="K189" i="7"/>
  <c r="K187" i="7"/>
  <c r="K185" i="7"/>
  <c r="K183" i="7"/>
  <c r="K181" i="7"/>
  <c r="K179" i="7"/>
  <c r="K177" i="7"/>
  <c r="K175" i="7"/>
  <c r="K173" i="7"/>
  <c r="K171" i="7"/>
  <c r="K169" i="7"/>
  <c r="K167" i="7"/>
  <c r="K165" i="7"/>
  <c r="K163" i="7"/>
  <c r="K161" i="7"/>
  <c r="K159" i="7"/>
  <c r="K157" i="7"/>
  <c r="K155" i="7"/>
  <c r="K153" i="7"/>
  <c r="K151" i="7"/>
  <c r="K149" i="7"/>
  <c r="K147" i="7"/>
  <c r="K145" i="7"/>
  <c r="K143" i="7"/>
  <c r="K141" i="7"/>
  <c r="K139" i="7"/>
  <c r="K137" i="7"/>
  <c r="K135" i="7"/>
  <c r="K133" i="7"/>
  <c r="K131" i="7"/>
  <c r="K129" i="7"/>
  <c r="K127" i="7"/>
  <c r="K125" i="7"/>
  <c r="K123" i="7"/>
  <c r="K121" i="7"/>
  <c r="K119" i="7"/>
  <c r="K117" i="7"/>
  <c r="K115" i="7"/>
  <c r="K113" i="7"/>
  <c r="K111" i="7"/>
  <c r="K109" i="7"/>
  <c r="K107" i="7"/>
  <c r="K105" i="7"/>
  <c r="K103" i="7"/>
  <c r="K101" i="7"/>
  <c r="K99" i="7"/>
  <c r="K97" i="7"/>
  <c r="K95" i="7"/>
  <c r="K93" i="7"/>
  <c r="K91" i="7"/>
  <c r="K89" i="7"/>
  <c r="K87" i="7"/>
  <c r="K85" i="7"/>
  <c r="K83" i="7"/>
  <c r="K81" i="7"/>
  <c r="K79" i="7"/>
  <c r="K77" i="7"/>
  <c r="K75" i="7"/>
  <c r="K73" i="7"/>
  <c r="K71" i="7"/>
  <c r="K69" i="7"/>
  <c r="K67" i="7"/>
  <c r="K65" i="7"/>
  <c r="K63" i="7"/>
  <c r="K61" i="7"/>
  <c r="K59" i="7"/>
  <c r="K57" i="7"/>
  <c r="K55" i="7"/>
  <c r="K53" i="7"/>
  <c r="K51" i="7"/>
  <c r="K49" i="7"/>
  <c r="K47" i="7"/>
  <c r="K45" i="7"/>
  <c r="K43" i="7"/>
  <c r="K41" i="7"/>
  <c r="K39" i="7"/>
  <c r="K37" i="7"/>
  <c r="K35" i="7"/>
  <c r="K33" i="7"/>
  <c r="K31" i="7"/>
  <c r="K29" i="7"/>
  <c r="K27" i="7"/>
  <c r="K25" i="7"/>
  <c r="K23" i="7"/>
  <c r="K21" i="7"/>
  <c r="K19" i="7"/>
  <c r="K17" i="7"/>
  <c r="K15" i="7"/>
  <c r="K13" i="7"/>
  <c r="K11" i="7"/>
  <c r="K9" i="7"/>
  <c r="K7" i="7"/>
  <c r="K5" i="7"/>
  <c r="K3" i="7"/>
  <c r="L3" i="7"/>
  <c r="L4" i="7"/>
  <c r="M145" i="8"/>
  <c r="N144" i="8"/>
  <c r="M99" i="8"/>
  <c r="N98" i="8"/>
  <c r="B119" i="8"/>
  <c r="B124" i="8"/>
  <c r="C123" i="8"/>
  <c r="K123" i="8"/>
  <c r="L123" i="8"/>
  <c r="N123" i="8"/>
  <c r="B146" i="8"/>
  <c r="C145" i="8"/>
  <c r="K145" i="8"/>
  <c r="L145" i="8"/>
  <c r="B100" i="8"/>
  <c r="C99" i="8"/>
  <c r="K99" i="8"/>
  <c r="L99" i="8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L230" i="7"/>
  <c r="L231" i="7"/>
  <c r="L232" i="7"/>
  <c r="L233" i="7"/>
  <c r="L234" i="7"/>
  <c r="L235" i="7"/>
  <c r="L236" i="7"/>
  <c r="L237" i="7"/>
  <c r="L238" i="7"/>
  <c r="L239" i="7"/>
  <c r="L240" i="7"/>
  <c r="L241" i="7"/>
  <c r="L242" i="7"/>
  <c r="L243" i="7"/>
  <c r="L244" i="7"/>
  <c r="L245" i="7"/>
  <c r="L246" i="7"/>
  <c r="L247" i="7"/>
  <c r="L248" i="7"/>
  <c r="L249" i="7"/>
  <c r="L250" i="7"/>
  <c r="L251" i="7"/>
  <c r="L252" i="7"/>
  <c r="L253" i="7"/>
  <c r="L254" i="7"/>
  <c r="L255" i="7"/>
  <c r="L256" i="7"/>
  <c r="L257" i="7"/>
  <c r="L258" i="7"/>
  <c r="L259" i="7"/>
  <c r="L260" i="7"/>
  <c r="L261" i="7"/>
  <c r="L262" i="7"/>
  <c r="L263" i="7"/>
  <c r="L264" i="7"/>
  <c r="L265" i="7"/>
  <c r="L266" i="7"/>
  <c r="L267" i="7"/>
  <c r="L268" i="7"/>
  <c r="L269" i="7"/>
  <c r="L270" i="7"/>
  <c r="L271" i="7"/>
  <c r="L272" i="7"/>
  <c r="L273" i="7"/>
  <c r="L274" i="7"/>
  <c r="L275" i="7"/>
  <c r="L276" i="7"/>
  <c r="L277" i="7"/>
  <c r="L278" i="7"/>
  <c r="L279" i="7"/>
  <c r="L280" i="7"/>
  <c r="L281" i="7"/>
  <c r="L282" i="7"/>
  <c r="L283" i="7"/>
  <c r="L284" i="7"/>
  <c r="L285" i="7"/>
  <c r="L286" i="7"/>
  <c r="L287" i="7"/>
  <c r="L288" i="7"/>
  <c r="L289" i="7"/>
  <c r="L290" i="7"/>
  <c r="L291" i="7"/>
  <c r="L292" i="7"/>
  <c r="L293" i="7"/>
  <c r="L294" i="7"/>
  <c r="L295" i="7"/>
  <c r="L296" i="7"/>
  <c r="L297" i="7"/>
  <c r="L298" i="7"/>
  <c r="L299" i="7"/>
  <c r="L300" i="7"/>
  <c r="L301" i="7"/>
  <c r="L302" i="7"/>
  <c r="L303" i="7"/>
  <c r="L304" i="7"/>
  <c r="L305" i="7"/>
  <c r="L306" i="7"/>
  <c r="L307" i="7"/>
  <c r="L308" i="7"/>
  <c r="L309" i="7"/>
  <c r="L310" i="7"/>
  <c r="L311" i="7"/>
  <c r="L312" i="7"/>
  <c r="L313" i="7"/>
  <c r="L314" i="7"/>
  <c r="L315" i="7"/>
  <c r="L316" i="7"/>
  <c r="L317" i="7"/>
  <c r="L318" i="7"/>
  <c r="L319" i="7"/>
  <c r="L320" i="7"/>
  <c r="L321" i="7"/>
  <c r="L322" i="7"/>
  <c r="L323" i="7"/>
  <c r="L324" i="7"/>
  <c r="L325" i="7"/>
  <c r="L326" i="7"/>
  <c r="L327" i="7"/>
  <c r="L328" i="7"/>
  <c r="L329" i="7"/>
  <c r="L330" i="7"/>
  <c r="L331" i="7"/>
  <c r="L332" i="7"/>
  <c r="L333" i="7"/>
  <c r="L334" i="7"/>
  <c r="L335" i="7"/>
  <c r="L336" i="7"/>
  <c r="L337" i="7"/>
  <c r="L338" i="7"/>
  <c r="L339" i="7"/>
  <c r="L340" i="7"/>
  <c r="L341" i="7"/>
  <c r="L342" i="7"/>
  <c r="L343" i="7"/>
  <c r="L344" i="7"/>
  <c r="L345" i="7"/>
  <c r="L346" i="7"/>
  <c r="L347" i="7"/>
  <c r="L348" i="7"/>
  <c r="L349" i="7"/>
  <c r="L350" i="7"/>
  <c r="L351" i="7"/>
  <c r="L352" i="7"/>
  <c r="L353" i="7"/>
  <c r="L354" i="7"/>
  <c r="L355" i="7"/>
  <c r="L356" i="7"/>
  <c r="L357" i="7"/>
  <c r="L358" i="7"/>
  <c r="L359" i="7"/>
  <c r="L360" i="7"/>
  <c r="L361" i="7"/>
  <c r="L362" i="7"/>
  <c r="L363" i="7"/>
  <c r="L364" i="7"/>
  <c r="L365" i="7"/>
  <c r="L366" i="7"/>
  <c r="L367" i="7"/>
  <c r="L368" i="7"/>
  <c r="L369" i="7"/>
  <c r="L370" i="7"/>
  <c r="L371" i="7"/>
  <c r="L372" i="7"/>
  <c r="L373" i="7"/>
  <c r="L374" i="7"/>
  <c r="L375" i="7"/>
  <c r="L376" i="7"/>
  <c r="L377" i="7"/>
  <c r="L378" i="7"/>
  <c r="L379" i="7"/>
  <c r="L380" i="7"/>
  <c r="L381" i="7"/>
  <c r="L382" i="7"/>
  <c r="L383" i="7"/>
  <c r="L384" i="7"/>
  <c r="L385" i="7"/>
  <c r="L386" i="7"/>
  <c r="L387" i="7"/>
  <c r="L388" i="7"/>
  <c r="L389" i="7"/>
  <c r="L390" i="7"/>
  <c r="L391" i="7"/>
  <c r="L392" i="7"/>
  <c r="L393" i="7"/>
  <c r="L394" i="7"/>
  <c r="L395" i="7"/>
  <c r="L396" i="7"/>
  <c r="L397" i="7"/>
  <c r="L398" i="7"/>
  <c r="L399" i="7"/>
  <c r="L400" i="7"/>
  <c r="L401" i="7"/>
  <c r="L402" i="7"/>
  <c r="L403" i="7"/>
  <c r="L404" i="7"/>
  <c r="L405" i="7"/>
  <c r="L406" i="7"/>
  <c r="L407" i="7"/>
  <c r="L408" i="7"/>
  <c r="L409" i="7"/>
  <c r="L410" i="7"/>
  <c r="L411" i="7"/>
  <c r="L412" i="7"/>
  <c r="L413" i="7"/>
  <c r="L414" i="7"/>
  <c r="L415" i="7"/>
  <c r="L416" i="7"/>
  <c r="L417" i="7"/>
  <c r="L418" i="7"/>
  <c r="L419" i="7"/>
  <c r="L420" i="7"/>
  <c r="L421" i="7"/>
  <c r="L422" i="7"/>
  <c r="L423" i="7"/>
  <c r="L424" i="7"/>
  <c r="L425" i="7"/>
  <c r="L426" i="7"/>
  <c r="L427" i="7"/>
  <c r="L428" i="7"/>
  <c r="L429" i="7"/>
  <c r="L430" i="7"/>
  <c r="L431" i="7"/>
  <c r="L432" i="7"/>
  <c r="L433" i="7"/>
  <c r="L434" i="7"/>
  <c r="L435" i="7"/>
  <c r="L436" i="7"/>
  <c r="L437" i="7"/>
  <c r="L438" i="7"/>
  <c r="L439" i="7"/>
  <c r="L440" i="7"/>
  <c r="L441" i="7"/>
  <c r="L442" i="7"/>
  <c r="L443" i="7"/>
  <c r="L444" i="7"/>
  <c r="L445" i="7"/>
  <c r="L446" i="7"/>
  <c r="L447" i="7"/>
  <c r="L448" i="7"/>
  <c r="L449" i="7"/>
  <c r="L450" i="7"/>
  <c r="L451" i="7"/>
  <c r="L452" i="7"/>
  <c r="L453" i="7"/>
  <c r="L454" i="7"/>
  <c r="L455" i="7"/>
  <c r="L456" i="7"/>
  <c r="L457" i="7"/>
  <c r="L458" i="7"/>
  <c r="L459" i="7"/>
  <c r="L460" i="7"/>
  <c r="L461" i="7"/>
  <c r="L462" i="7"/>
  <c r="L463" i="7"/>
  <c r="L464" i="7"/>
  <c r="L465" i="7"/>
  <c r="L466" i="7"/>
  <c r="L467" i="7"/>
  <c r="L468" i="7"/>
  <c r="L469" i="7"/>
  <c r="L470" i="7"/>
  <c r="L471" i="7"/>
  <c r="L472" i="7"/>
  <c r="L473" i="7"/>
  <c r="L474" i="7"/>
  <c r="L475" i="7"/>
  <c r="L476" i="7"/>
  <c r="L477" i="7"/>
  <c r="L478" i="7"/>
  <c r="L479" i="7"/>
  <c r="L480" i="7"/>
  <c r="L481" i="7"/>
  <c r="L482" i="7"/>
  <c r="L483" i="7"/>
  <c r="L484" i="7"/>
  <c r="L485" i="7"/>
  <c r="L486" i="7"/>
  <c r="L487" i="7"/>
  <c r="L488" i="7"/>
  <c r="L489" i="7"/>
  <c r="L490" i="7"/>
  <c r="L491" i="7"/>
  <c r="L492" i="7"/>
  <c r="L493" i="7"/>
  <c r="L494" i="7"/>
  <c r="L495" i="7"/>
  <c r="L496" i="7"/>
  <c r="L497" i="7"/>
  <c r="L498" i="7"/>
  <c r="L499" i="7"/>
  <c r="L500" i="7"/>
  <c r="L501" i="7"/>
  <c r="L502" i="7"/>
  <c r="L503" i="7"/>
  <c r="L504" i="7"/>
  <c r="L505" i="7"/>
  <c r="L506" i="7"/>
  <c r="L507" i="7"/>
  <c r="L508" i="7"/>
  <c r="L509" i="7"/>
  <c r="L510" i="7"/>
  <c r="L511" i="7"/>
  <c r="L512" i="7"/>
  <c r="L513" i="7"/>
  <c r="L514" i="7"/>
  <c r="L515" i="7"/>
  <c r="L516" i="7"/>
  <c r="L517" i="7"/>
  <c r="L518" i="7"/>
  <c r="L519" i="7"/>
  <c r="L520" i="7"/>
  <c r="L521" i="7"/>
  <c r="L522" i="7"/>
  <c r="L523" i="7"/>
  <c r="L524" i="7"/>
  <c r="L525" i="7"/>
  <c r="L526" i="7"/>
  <c r="L527" i="7"/>
  <c r="L528" i="7"/>
  <c r="L529" i="7"/>
  <c r="L530" i="7"/>
  <c r="L531" i="7"/>
  <c r="L532" i="7"/>
  <c r="L533" i="7"/>
  <c r="L534" i="7"/>
  <c r="L535" i="7"/>
  <c r="L536" i="7"/>
  <c r="L537" i="7"/>
  <c r="L538" i="7"/>
  <c r="L539" i="7"/>
  <c r="L540" i="7"/>
  <c r="L541" i="7"/>
  <c r="L542" i="7"/>
  <c r="L543" i="7"/>
  <c r="L544" i="7"/>
  <c r="L545" i="7"/>
  <c r="L546" i="7"/>
  <c r="L547" i="7"/>
  <c r="L548" i="7"/>
  <c r="L549" i="7"/>
  <c r="L550" i="7"/>
  <c r="L551" i="7"/>
  <c r="L552" i="7"/>
  <c r="L553" i="7"/>
  <c r="L554" i="7"/>
  <c r="L555" i="7"/>
  <c r="L556" i="7"/>
  <c r="L557" i="7"/>
  <c r="L558" i="7"/>
  <c r="L559" i="7"/>
  <c r="L560" i="7"/>
  <c r="L561" i="7"/>
  <c r="L562" i="7"/>
  <c r="L563" i="7"/>
  <c r="L564" i="7"/>
  <c r="L565" i="7"/>
  <c r="L566" i="7"/>
  <c r="L567" i="7"/>
  <c r="L568" i="7"/>
  <c r="L569" i="7"/>
  <c r="L570" i="7"/>
  <c r="L571" i="7"/>
  <c r="L572" i="7"/>
  <c r="L573" i="7"/>
  <c r="L574" i="7"/>
  <c r="L575" i="7"/>
  <c r="L576" i="7"/>
  <c r="L577" i="7"/>
  <c r="L578" i="7"/>
  <c r="L579" i="7"/>
  <c r="L580" i="7"/>
  <c r="L581" i="7"/>
  <c r="L582" i="7"/>
  <c r="L583" i="7"/>
  <c r="L584" i="7"/>
  <c r="L585" i="7"/>
  <c r="L586" i="7"/>
  <c r="L587" i="7"/>
  <c r="L588" i="7"/>
  <c r="L589" i="7"/>
  <c r="L590" i="7"/>
  <c r="L591" i="7"/>
  <c r="L592" i="7"/>
  <c r="L593" i="7"/>
  <c r="L594" i="7"/>
  <c r="L595" i="7"/>
  <c r="L596" i="7"/>
  <c r="L597" i="7"/>
  <c r="L598" i="7"/>
  <c r="L599" i="7"/>
  <c r="L600" i="7"/>
  <c r="L601" i="7"/>
  <c r="L602" i="7"/>
  <c r="L603" i="7"/>
  <c r="L604" i="7"/>
  <c r="L605" i="7"/>
  <c r="L606" i="7"/>
  <c r="L607" i="7"/>
  <c r="L608" i="7"/>
  <c r="L609" i="7"/>
  <c r="L610" i="7"/>
  <c r="L611" i="7"/>
  <c r="L612" i="7"/>
  <c r="L613" i="7"/>
  <c r="L614" i="7"/>
  <c r="L615" i="7"/>
  <c r="L616" i="7"/>
  <c r="L617" i="7"/>
  <c r="L618" i="7"/>
  <c r="L619" i="7"/>
  <c r="L620" i="7"/>
  <c r="L621" i="7"/>
  <c r="L622" i="7"/>
  <c r="L623" i="7"/>
  <c r="L624" i="7"/>
  <c r="L625" i="7"/>
  <c r="L626" i="7"/>
  <c r="L627" i="7"/>
  <c r="L628" i="7"/>
  <c r="L629" i="7"/>
  <c r="L630" i="7"/>
  <c r="L631" i="7"/>
  <c r="L632" i="7"/>
  <c r="L633" i="7"/>
  <c r="L634" i="7"/>
  <c r="L635" i="7"/>
  <c r="L636" i="7"/>
  <c r="L637" i="7"/>
  <c r="L638" i="7"/>
  <c r="L639" i="7"/>
  <c r="L640" i="7"/>
  <c r="L641" i="7"/>
  <c r="L642" i="7"/>
  <c r="L643" i="7"/>
  <c r="L644" i="7"/>
  <c r="L645" i="7"/>
  <c r="L646" i="7"/>
  <c r="L647" i="7"/>
  <c r="L648" i="7"/>
  <c r="L649" i="7"/>
  <c r="L650" i="7"/>
  <c r="L651" i="7"/>
  <c r="L652" i="7"/>
  <c r="L653" i="7"/>
  <c r="L654" i="7"/>
  <c r="L655" i="7"/>
  <c r="L656" i="7"/>
  <c r="L657" i="7"/>
  <c r="L658" i="7"/>
  <c r="L659" i="7"/>
  <c r="L660" i="7"/>
  <c r="L661" i="7"/>
  <c r="L662" i="7"/>
  <c r="L663" i="7"/>
  <c r="L664" i="7"/>
  <c r="L665" i="7"/>
  <c r="L666" i="7"/>
  <c r="L667" i="7"/>
  <c r="L668" i="7"/>
  <c r="L669" i="7"/>
  <c r="L670" i="7"/>
  <c r="L671" i="7"/>
  <c r="L672" i="7"/>
  <c r="L673" i="7"/>
  <c r="L674" i="7"/>
  <c r="L675" i="7"/>
  <c r="L676" i="7"/>
  <c r="L677" i="7"/>
  <c r="L678" i="7"/>
  <c r="L679" i="7"/>
  <c r="L680" i="7"/>
  <c r="L681" i="7"/>
  <c r="L682" i="7"/>
  <c r="L683" i="7"/>
  <c r="L684" i="7"/>
  <c r="L685" i="7"/>
  <c r="L686" i="7"/>
  <c r="L687" i="7"/>
  <c r="L688" i="7"/>
  <c r="L689" i="7"/>
  <c r="L690" i="7"/>
  <c r="L691" i="7"/>
  <c r="L692" i="7"/>
  <c r="L693" i="7"/>
  <c r="L694" i="7"/>
  <c r="L695" i="7"/>
  <c r="L696" i="7"/>
  <c r="L697" i="7"/>
  <c r="L698" i="7"/>
  <c r="L699" i="7"/>
  <c r="L700" i="7"/>
  <c r="L701" i="7"/>
  <c r="L702" i="7"/>
  <c r="L703" i="7"/>
  <c r="L704" i="7"/>
  <c r="L705" i="7"/>
  <c r="L706" i="7"/>
  <c r="L707" i="7"/>
  <c r="L708" i="7"/>
  <c r="L709" i="7"/>
  <c r="L710" i="7"/>
  <c r="L711" i="7"/>
  <c r="L712" i="7"/>
  <c r="L713" i="7"/>
  <c r="L714" i="7"/>
  <c r="L715" i="7"/>
  <c r="L716" i="7"/>
  <c r="L717" i="7"/>
  <c r="L718" i="7"/>
  <c r="L719" i="7"/>
  <c r="L720" i="7"/>
  <c r="L721" i="7"/>
  <c r="L722" i="7"/>
  <c r="L723" i="7"/>
  <c r="L724" i="7"/>
  <c r="L725" i="7"/>
  <c r="L726" i="7"/>
  <c r="L727" i="7"/>
  <c r="L728" i="7"/>
  <c r="L729" i="7"/>
  <c r="L730" i="7"/>
  <c r="L731" i="7"/>
  <c r="L732" i="7"/>
  <c r="L733" i="7"/>
  <c r="L734" i="7"/>
  <c r="L735" i="7"/>
  <c r="L736" i="7"/>
  <c r="L737" i="7"/>
  <c r="L738" i="7"/>
  <c r="L739" i="7"/>
  <c r="L740" i="7"/>
  <c r="L741" i="7"/>
  <c r="L742" i="7"/>
  <c r="L743" i="7"/>
  <c r="L744" i="7"/>
  <c r="L745" i="7"/>
  <c r="L746" i="7"/>
  <c r="L747" i="7"/>
  <c r="L748" i="7"/>
  <c r="L749" i="7"/>
  <c r="L750" i="7"/>
  <c r="L751" i="7"/>
  <c r="L752" i="7"/>
  <c r="L753" i="7"/>
  <c r="L754" i="7"/>
  <c r="L755" i="7"/>
  <c r="L756" i="7"/>
  <c r="L757" i="7"/>
  <c r="L758" i="7"/>
  <c r="L759" i="7"/>
  <c r="L760" i="7"/>
  <c r="L761" i="7"/>
  <c r="L762" i="7"/>
  <c r="L763" i="7"/>
  <c r="L764" i="7"/>
  <c r="L765" i="7"/>
  <c r="L766" i="7"/>
  <c r="L767" i="7"/>
  <c r="L768" i="7"/>
  <c r="L769" i="7"/>
  <c r="L770" i="7"/>
  <c r="L771" i="7"/>
  <c r="L772" i="7"/>
  <c r="L773" i="7"/>
  <c r="L774" i="7"/>
  <c r="L775" i="7"/>
  <c r="L776" i="7"/>
  <c r="L777" i="7"/>
  <c r="L778" i="7"/>
  <c r="L779" i="7"/>
  <c r="L780" i="7"/>
  <c r="L781" i="7"/>
  <c r="L782" i="7"/>
  <c r="L783" i="7"/>
  <c r="L784" i="7"/>
  <c r="L785" i="7"/>
  <c r="L786" i="7"/>
  <c r="L787" i="7"/>
  <c r="L788" i="7"/>
  <c r="L789" i="7"/>
  <c r="L790" i="7"/>
  <c r="L791" i="7"/>
  <c r="L792" i="7"/>
  <c r="L793" i="7"/>
  <c r="L794" i="7"/>
  <c r="L795" i="7"/>
  <c r="L796" i="7"/>
  <c r="L797" i="7"/>
  <c r="L798" i="7"/>
  <c r="L799" i="7"/>
  <c r="L800" i="7"/>
  <c r="L801" i="7"/>
  <c r="L802" i="7"/>
  <c r="L803" i="7"/>
  <c r="L804" i="7"/>
  <c r="L805" i="7"/>
  <c r="L806" i="7"/>
  <c r="L807" i="7"/>
  <c r="L808" i="7"/>
  <c r="L809" i="7"/>
  <c r="L810" i="7"/>
  <c r="L811" i="7"/>
  <c r="L812" i="7"/>
  <c r="L813" i="7"/>
  <c r="L814" i="7"/>
  <c r="L815" i="7"/>
  <c r="L816" i="7"/>
  <c r="L817" i="7"/>
  <c r="L818" i="7"/>
  <c r="L819" i="7"/>
  <c r="L820" i="7"/>
  <c r="L821" i="7"/>
  <c r="L822" i="7"/>
  <c r="L823" i="7"/>
  <c r="L824" i="7"/>
  <c r="L825" i="7"/>
  <c r="L826" i="7"/>
  <c r="L827" i="7"/>
  <c r="L828" i="7"/>
  <c r="L829" i="7"/>
  <c r="L830" i="7"/>
  <c r="L831" i="7"/>
  <c r="L832" i="7"/>
  <c r="L833" i="7"/>
  <c r="L834" i="7"/>
  <c r="L835" i="7"/>
  <c r="L836" i="7"/>
  <c r="L837" i="7"/>
  <c r="L838" i="7"/>
  <c r="L839" i="7"/>
  <c r="L840" i="7"/>
  <c r="L841" i="7"/>
  <c r="L842" i="7"/>
  <c r="L843" i="7"/>
  <c r="L844" i="7"/>
  <c r="L845" i="7"/>
  <c r="L846" i="7"/>
  <c r="L847" i="7"/>
  <c r="M146" i="8"/>
  <c r="N145" i="8"/>
  <c r="M100" i="8"/>
  <c r="N99" i="8"/>
  <c r="B101" i="8"/>
  <c r="C100" i="8"/>
  <c r="K100" i="8"/>
  <c r="L100" i="8"/>
  <c r="B147" i="8"/>
  <c r="C146" i="8"/>
  <c r="K146" i="8"/>
  <c r="L146" i="8"/>
  <c r="B125" i="8"/>
  <c r="C124" i="8"/>
  <c r="K124" i="8"/>
  <c r="L124" i="8"/>
  <c r="M125" i="8"/>
  <c r="E284" i="7"/>
  <c r="E285" i="7"/>
  <c r="E286" i="7"/>
  <c r="E287" i="7"/>
  <c r="E288" i="7"/>
  <c r="E289" i="7"/>
  <c r="E290" i="7"/>
  <c r="E291" i="7"/>
  <c r="E292" i="7"/>
  <c r="E293" i="7"/>
  <c r="E294" i="7"/>
  <c r="E295" i="7"/>
  <c r="E296" i="7"/>
  <c r="E297" i="7"/>
  <c r="E298" i="7"/>
  <c r="E299" i="7"/>
  <c r="E300" i="7"/>
  <c r="E301" i="7"/>
  <c r="E302" i="7"/>
  <c r="E303" i="7"/>
  <c r="E304" i="7"/>
  <c r="E305" i="7"/>
  <c r="E306" i="7"/>
  <c r="E307" i="7"/>
  <c r="E308" i="7"/>
  <c r="E309" i="7"/>
  <c r="E310" i="7"/>
  <c r="E311" i="7"/>
  <c r="E345" i="7"/>
  <c r="E346" i="7"/>
  <c r="E347" i="7"/>
  <c r="E348" i="7"/>
  <c r="E349" i="7"/>
  <c r="E350" i="7"/>
  <c r="E351" i="7"/>
  <c r="E352" i="7"/>
  <c r="E353" i="7"/>
  <c r="E354" i="7"/>
  <c r="E355" i="7"/>
  <c r="E356" i="7"/>
  <c r="E357" i="7"/>
  <c r="E358" i="7"/>
  <c r="E359" i="7"/>
  <c r="E360" i="7"/>
  <c r="E361" i="7"/>
  <c r="E362" i="7"/>
  <c r="E363" i="7"/>
  <c r="E364" i="7"/>
  <c r="E365" i="7"/>
  <c r="E366" i="7"/>
  <c r="E367" i="7"/>
  <c r="E368" i="7"/>
  <c r="E369" i="7"/>
  <c r="E370" i="7"/>
  <c r="E371" i="7"/>
  <c r="E372" i="7"/>
  <c r="E373" i="7"/>
  <c r="E374" i="7"/>
  <c r="E375" i="7"/>
  <c r="E376" i="7"/>
  <c r="E377" i="7"/>
  <c r="E412" i="7"/>
  <c r="E413" i="7"/>
  <c r="E414" i="7"/>
  <c r="E415" i="7"/>
  <c r="E416" i="7"/>
  <c r="E417" i="7"/>
  <c r="E418" i="7"/>
  <c r="E419" i="7"/>
  <c r="E420" i="7"/>
  <c r="E421" i="7"/>
  <c r="E422" i="7"/>
  <c r="E423" i="7"/>
  <c r="E424" i="7"/>
  <c r="E425" i="7"/>
  <c r="E426" i="7"/>
  <c r="E427" i="7"/>
  <c r="E428" i="7"/>
  <c r="E429" i="7"/>
  <c r="E430" i="7"/>
  <c r="E431" i="7"/>
  <c r="E432" i="7"/>
  <c r="E433" i="7"/>
  <c r="E434" i="7"/>
  <c r="E435" i="7"/>
  <c r="E436" i="7"/>
  <c r="E437" i="7"/>
  <c r="E438" i="7"/>
  <c r="E439" i="7"/>
  <c r="E440" i="7"/>
  <c r="E441" i="7"/>
  <c r="E442" i="7"/>
  <c r="E443" i="7"/>
  <c r="E444" i="7"/>
  <c r="E445" i="7"/>
  <c r="E498" i="7"/>
  <c r="E499" i="7"/>
  <c r="E500" i="7"/>
  <c r="E501" i="7"/>
  <c r="E502" i="7"/>
  <c r="E503" i="7"/>
  <c r="E504" i="7"/>
  <c r="E505" i="7"/>
  <c r="E506" i="7"/>
  <c r="E507" i="7"/>
  <c r="E508" i="7"/>
  <c r="E509" i="7"/>
  <c r="E510" i="7"/>
  <c r="E511" i="7"/>
  <c r="E512" i="7"/>
  <c r="E513" i="7"/>
  <c r="E514" i="7"/>
  <c r="E515" i="7"/>
  <c r="E516" i="7"/>
  <c r="E517" i="7"/>
  <c r="E518" i="7"/>
  <c r="E519" i="7"/>
  <c r="E520" i="7"/>
  <c r="E521" i="7"/>
  <c r="E522" i="7"/>
  <c r="E523" i="7"/>
  <c r="E524" i="7"/>
  <c r="E525" i="7"/>
  <c r="E526" i="7"/>
  <c r="E527" i="7"/>
  <c r="E528" i="7"/>
  <c r="E529" i="7"/>
  <c r="E530" i="7"/>
  <c r="E531" i="7"/>
  <c r="E532" i="7"/>
  <c r="E533" i="7"/>
  <c r="E661" i="7"/>
  <c r="E662" i="7"/>
  <c r="E663" i="7"/>
  <c r="E664" i="7"/>
  <c r="E665" i="7"/>
  <c r="E666" i="7"/>
  <c r="E667" i="7"/>
  <c r="E668" i="7"/>
  <c r="E669" i="7"/>
  <c r="E670" i="7"/>
  <c r="E671" i="7"/>
  <c r="E672" i="7"/>
  <c r="E673" i="7"/>
  <c r="E702" i="7"/>
  <c r="E703" i="7"/>
  <c r="E704" i="7"/>
  <c r="E705" i="7"/>
  <c r="E706" i="7"/>
  <c r="E707" i="7"/>
  <c r="E708" i="7"/>
  <c r="E709" i="7"/>
  <c r="E710" i="7"/>
  <c r="E711" i="7"/>
  <c r="E712" i="7"/>
  <c r="E713" i="7"/>
  <c r="E714" i="7"/>
  <c r="E715" i="7"/>
  <c r="E716" i="7"/>
  <c r="E717" i="7"/>
  <c r="E718" i="7"/>
  <c r="E719" i="7"/>
  <c r="E720" i="7"/>
  <c r="E721" i="7"/>
  <c r="E722" i="7"/>
  <c r="E723" i="7"/>
  <c r="E724" i="7"/>
  <c r="E725" i="7"/>
  <c r="E726" i="7"/>
  <c r="E727" i="7"/>
  <c r="E728" i="7"/>
  <c r="E729" i="7"/>
  <c r="E754" i="7"/>
  <c r="E755" i="7"/>
  <c r="E756" i="7"/>
  <c r="E757" i="7"/>
  <c r="E758" i="7"/>
  <c r="E759" i="7"/>
  <c r="E760" i="7"/>
  <c r="E761" i="7"/>
  <c r="E762" i="7"/>
  <c r="E763" i="7"/>
  <c r="E764" i="7"/>
  <c r="E765" i="7"/>
  <c r="E766" i="7"/>
  <c r="E767" i="7"/>
  <c r="E768" i="7"/>
  <c r="E769" i="7"/>
  <c r="E770" i="7"/>
  <c r="E771" i="7"/>
  <c r="E772" i="7"/>
  <c r="E773" i="7"/>
  <c r="E774" i="7"/>
  <c r="E775" i="7"/>
  <c r="E776" i="7"/>
  <c r="E777" i="7"/>
  <c r="E804" i="7"/>
  <c r="E805" i="7"/>
  <c r="E806" i="7"/>
  <c r="E807" i="7"/>
  <c r="E808" i="7"/>
  <c r="E809" i="7"/>
  <c r="E810" i="7"/>
  <c r="E811" i="7"/>
  <c r="E812" i="7"/>
  <c r="E813" i="7"/>
  <c r="E814" i="7"/>
  <c r="E815" i="7"/>
  <c r="E816" i="7"/>
  <c r="E817" i="7"/>
  <c r="E818" i="7"/>
  <c r="E819" i="7"/>
  <c r="E820" i="7"/>
  <c r="E821" i="7"/>
  <c r="E822" i="7"/>
  <c r="E823" i="7"/>
  <c r="E824" i="7"/>
  <c r="E825" i="7"/>
  <c r="E826" i="7"/>
  <c r="E827" i="7"/>
  <c r="E828" i="7"/>
  <c r="E829" i="7"/>
  <c r="E839" i="7"/>
  <c r="E840" i="7"/>
  <c r="E841" i="7"/>
  <c r="E842" i="7"/>
  <c r="E843" i="7"/>
  <c r="E844" i="7"/>
  <c r="E845" i="7"/>
  <c r="E846" i="7"/>
  <c r="E847" i="7"/>
  <c r="M101" i="8"/>
  <c r="N100" i="8"/>
  <c r="M147" i="8"/>
  <c r="N146" i="8"/>
  <c r="B126" i="8"/>
  <c r="C125" i="8"/>
  <c r="K125" i="8"/>
  <c r="L125" i="8"/>
  <c r="B148" i="8"/>
  <c r="C148" i="8"/>
  <c r="K148" i="8"/>
  <c r="L148" i="8"/>
  <c r="N148" i="8"/>
  <c r="C147" i="8"/>
  <c r="K147" i="8"/>
  <c r="L147" i="8"/>
  <c r="B102" i="8"/>
  <c r="C101" i="8"/>
  <c r="K101" i="8"/>
  <c r="L101" i="8"/>
  <c r="M102" i="8"/>
  <c r="N101" i="8"/>
  <c r="M148" i="8"/>
  <c r="N147" i="8"/>
  <c r="M126" i="8"/>
  <c r="N125" i="8"/>
  <c r="B103" i="8"/>
  <c r="C102" i="8"/>
  <c r="K102" i="8"/>
  <c r="L102" i="8"/>
  <c r="B127" i="8"/>
  <c r="C126" i="8"/>
  <c r="K126" i="8"/>
  <c r="L126" i="8"/>
  <c r="N126" i="8"/>
  <c r="M103" i="8"/>
  <c r="N102" i="8"/>
  <c r="B128" i="8"/>
  <c r="C127" i="8"/>
  <c r="K127" i="8"/>
  <c r="L127" i="8"/>
  <c r="M128" i="8"/>
  <c r="B104" i="8"/>
  <c r="C103" i="8"/>
  <c r="K103" i="8"/>
  <c r="L103" i="8"/>
  <c r="M104" i="8"/>
  <c r="N103" i="8"/>
  <c r="B105" i="8"/>
  <c r="C104" i="8"/>
  <c r="K104" i="8"/>
  <c r="L104" i="8"/>
  <c r="N104" i="8"/>
  <c r="B129" i="8"/>
  <c r="C128" i="8"/>
  <c r="K128" i="8"/>
  <c r="L128" i="8"/>
  <c r="M129" i="8"/>
  <c r="N128" i="8"/>
  <c r="B130" i="8"/>
  <c r="C129" i="8"/>
  <c r="K129" i="8"/>
  <c r="L129" i="8"/>
  <c r="B106" i="8"/>
  <c r="C105" i="8"/>
  <c r="K105" i="8"/>
  <c r="L105" i="8"/>
  <c r="M106" i="8"/>
  <c r="M130" i="8"/>
  <c r="N129" i="8"/>
  <c r="B107" i="8"/>
  <c r="C106" i="8"/>
  <c r="K106" i="8"/>
  <c r="L106" i="8"/>
  <c r="B131" i="8"/>
  <c r="C130" i="8"/>
  <c r="K130" i="8"/>
  <c r="L130" i="8"/>
  <c r="M107" i="8"/>
  <c r="N106" i="8"/>
  <c r="M131" i="8"/>
  <c r="N130" i="8"/>
  <c r="B132" i="8"/>
  <c r="C131" i="8"/>
  <c r="K131" i="8"/>
  <c r="L131" i="8"/>
  <c r="B108" i="8"/>
  <c r="C107" i="8"/>
  <c r="K107" i="8"/>
  <c r="L107" i="8"/>
  <c r="M132" i="8"/>
  <c r="N131" i="8"/>
  <c r="M108" i="8"/>
  <c r="N107" i="8"/>
  <c r="B109" i="8"/>
  <c r="C108" i="8"/>
  <c r="K108" i="8"/>
  <c r="L108" i="8"/>
  <c r="B133" i="8"/>
  <c r="C132" i="8"/>
  <c r="K132" i="8"/>
  <c r="L132" i="8"/>
  <c r="M109" i="8"/>
  <c r="N108" i="8"/>
  <c r="M133" i="8"/>
  <c r="N132" i="8"/>
  <c r="B134" i="8"/>
  <c r="C133" i="8"/>
  <c r="K133" i="8"/>
  <c r="L133" i="8"/>
  <c r="B110" i="8"/>
  <c r="C109" i="8"/>
  <c r="K109" i="8"/>
  <c r="L109" i="8"/>
  <c r="M134" i="8"/>
  <c r="N133" i="8"/>
  <c r="M110" i="8"/>
  <c r="N109" i="8"/>
  <c r="B111" i="8"/>
  <c r="C110" i="8"/>
  <c r="K110" i="8"/>
  <c r="L110" i="8"/>
  <c r="B135" i="8"/>
  <c r="C134" i="8"/>
  <c r="K134" i="8"/>
  <c r="L134" i="8"/>
  <c r="M111" i="8"/>
  <c r="N110" i="8"/>
  <c r="M135" i="8"/>
  <c r="N134" i="8"/>
  <c r="B136" i="8"/>
  <c r="C135" i="8"/>
  <c r="K135" i="8"/>
  <c r="L135" i="8"/>
  <c r="B112" i="8"/>
  <c r="C112" i="8"/>
  <c r="K112" i="8"/>
  <c r="L112" i="8"/>
  <c r="N112" i="8"/>
  <c r="C111" i="8"/>
  <c r="K111" i="8"/>
  <c r="L111" i="8"/>
  <c r="M112" i="8"/>
  <c r="N111" i="8"/>
  <c r="M136" i="8"/>
  <c r="N135" i="8"/>
  <c r="B137" i="8"/>
  <c r="C136" i="8"/>
  <c r="K136" i="8"/>
  <c r="L136" i="8"/>
  <c r="M137" i="8"/>
  <c r="N136" i="8"/>
  <c r="B138" i="8"/>
  <c r="C137" i="8"/>
  <c r="K137" i="8"/>
  <c r="L137" i="8"/>
  <c r="M138" i="8"/>
  <c r="N137" i="8"/>
  <c r="B139" i="8"/>
  <c r="C138" i="8"/>
  <c r="K138" i="8"/>
  <c r="L138" i="8"/>
  <c r="M139" i="8"/>
  <c r="N138" i="8"/>
  <c r="B140" i="8"/>
  <c r="C139" i="8"/>
  <c r="K139" i="8"/>
  <c r="L139" i="8"/>
  <c r="M140" i="8"/>
  <c r="N139" i="8"/>
  <c r="B141" i="8"/>
  <c r="C141" i="8"/>
  <c r="K141" i="8"/>
  <c r="L141" i="8"/>
  <c r="N141" i="8"/>
  <c r="C140" i="8"/>
  <c r="K140" i="8"/>
  <c r="L140" i="8"/>
  <c r="M141" i="8"/>
  <c r="N140" i="8"/>
  <c r="L591" i="4"/>
  <c r="N591" i="4"/>
</calcChain>
</file>

<file path=xl/sharedStrings.xml><?xml version="1.0" encoding="utf-8"?>
<sst xmlns="http://schemas.openxmlformats.org/spreadsheetml/2006/main" count="7387" uniqueCount="1021">
  <si>
    <t>Abbesses</t>
  </si>
  <si>
    <t>Alésia</t>
  </si>
  <si>
    <t>Alexandre Dumas</t>
  </si>
  <si>
    <t>Anatole France</t>
  </si>
  <si>
    <t>Anvers</t>
  </si>
  <si>
    <t>Argentine</t>
  </si>
  <si>
    <t>Arts Et Métiers</t>
  </si>
  <si>
    <t>Assemblée nationale</t>
  </si>
  <si>
    <t>Avenue Émile-Zola</t>
  </si>
  <si>
    <t>Avron</t>
  </si>
  <si>
    <t>Balard</t>
  </si>
  <si>
    <t>Basilique de Saint-Denis</t>
  </si>
  <si>
    <t>Bastille</t>
  </si>
  <si>
    <t>Bel-Air</t>
  </si>
  <si>
    <t>Belleville</t>
  </si>
  <si>
    <t>Bérault</t>
  </si>
  <si>
    <t>Bercy</t>
  </si>
  <si>
    <t>Bibliothèque François Mitterrand</t>
  </si>
  <si>
    <t>Billancourt</t>
  </si>
  <si>
    <t>Bir-Hakeim</t>
  </si>
  <si>
    <t>Blanche</t>
  </si>
  <si>
    <t>Boissière</t>
  </si>
  <si>
    <t>Bolivar</t>
  </si>
  <si>
    <t>Bonne Nouvelle</t>
  </si>
  <si>
    <t>Botzaris</t>
  </si>
  <si>
    <t>Boucicaut</t>
  </si>
  <si>
    <t>Bourse</t>
  </si>
  <si>
    <t>Brochant</t>
  </si>
  <si>
    <t>Buttes Chaumont</t>
  </si>
  <si>
    <t>Buzenval</t>
  </si>
  <si>
    <t>Cadet</t>
  </si>
  <si>
    <t>Cambronne</t>
  </si>
  <si>
    <t>Campo-Formio</t>
  </si>
  <si>
    <t>Cardinal Lemoine</t>
  </si>
  <si>
    <t>Carrefour Pleyel</t>
  </si>
  <si>
    <t>Chardon-Lagache</t>
  </si>
  <si>
    <t>Charles Michels</t>
  </si>
  <si>
    <t>Charonne</t>
  </si>
  <si>
    <t>Château de Vincennes</t>
  </si>
  <si>
    <t>Château d'Eau</t>
  </si>
  <si>
    <t>Château Rouge</t>
  </si>
  <si>
    <t>Château-Landon</t>
  </si>
  <si>
    <t>Châtelet</t>
  </si>
  <si>
    <t>Chemin Vert</t>
  </si>
  <si>
    <t>Chevaleret</t>
  </si>
  <si>
    <t>Cité</t>
  </si>
  <si>
    <t>Colonel Fabien</t>
  </si>
  <si>
    <t>Commerce</t>
  </si>
  <si>
    <t>Concorde</t>
  </si>
  <si>
    <t>Convention</t>
  </si>
  <si>
    <t>Corentin Cariou</t>
  </si>
  <si>
    <t>Corentin Celton</t>
  </si>
  <si>
    <t>Corvisart</t>
  </si>
  <si>
    <t>Cour Saint-Émilion</t>
  </si>
  <si>
    <t>Courcelles</t>
  </si>
  <si>
    <t>Couronnes</t>
  </si>
  <si>
    <t>Crimée</t>
  </si>
  <si>
    <t>Croix de Chavaux</t>
  </si>
  <si>
    <t>Danube</t>
  </si>
  <si>
    <t>Daumesnil</t>
  </si>
  <si>
    <t>Denfert-Rochereau</t>
  </si>
  <si>
    <t>Dugommier</t>
  </si>
  <si>
    <t>Dupleix</t>
  </si>
  <si>
    <t>Duroc</t>
  </si>
  <si>
    <t>École Militaire</t>
  </si>
  <si>
    <t>École Vétérinaire de Maisons-Alfort</t>
  </si>
  <si>
    <t>Edgar Quinet</t>
  </si>
  <si>
    <t>Église d'Auteuil</t>
  </si>
  <si>
    <t>Église de Pantin</t>
  </si>
  <si>
    <t>Esplanade de la Défense</t>
  </si>
  <si>
    <t>Étienne Marcel</t>
  </si>
  <si>
    <t>Europe</t>
  </si>
  <si>
    <t>Exelmans</t>
  </si>
  <si>
    <t>Falguière</t>
  </si>
  <si>
    <t>Félix Faure</t>
  </si>
  <si>
    <t>Filles du Calvaire</t>
  </si>
  <si>
    <t>Fort d'Aubervilliers</t>
  </si>
  <si>
    <t>Franklin D. Roosevelt</t>
  </si>
  <si>
    <t>Gabriel Péri</t>
  </si>
  <si>
    <t>Gaîté</t>
  </si>
  <si>
    <t>Gallieni</t>
  </si>
  <si>
    <t>Gambetta</t>
  </si>
  <si>
    <t>Gare d'Austerlitz</t>
  </si>
  <si>
    <t>Gare de L'Est</t>
  </si>
  <si>
    <t>Gare de Lyon</t>
  </si>
  <si>
    <t>Gare du Nord</t>
  </si>
  <si>
    <t>Garibaldi</t>
  </si>
  <si>
    <t>George V</t>
  </si>
  <si>
    <t>Glacière</t>
  </si>
  <si>
    <t>Goncourt</t>
  </si>
  <si>
    <t>Grands Boulevards</t>
  </si>
  <si>
    <t>Guy Môquet</t>
  </si>
  <si>
    <t>Hoche</t>
  </si>
  <si>
    <t>Hôtel de Ville</t>
  </si>
  <si>
    <t>Iéna</t>
  </si>
  <si>
    <t>Invalides</t>
  </si>
  <si>
    <t>Jacques Bonsergent</t>
  </si>
  <si>
    <t>Jasmin</t>
  </si>
  <si>
    <t>Jaurès</t>
  </si>
  <si>
    <t>Jourdain</t>
  </si>
  <si>
    <t>Jules Joffrin</t>
  </si>
  <si>
    <t>Jussieu</t>
  </si>
  <si>
    <t>Kléber</t>
  </si>
  <si>
    <t>La Chapelle</t>
  </si>
  <si>
    <t>La Défense - Grande arche</t>
  </si>
  <si>
    <t>La Fourche</t>
  </si>
  <si>
    <t>La Muette</t>
  </si>
  <si>
    <t>La Tour-Maubourg</t>
  </si>
  <si>
    <t>Laumière</t>
  </si>
  <si>
    <t>Le Kremlin-Bicêtre</t>
  </si>
  <si>
    <t>Le Peletier</t>
  </si>
  <si>
    <t>Ledru-Rollin</t>
  </si>
  <si>
    <t>Les Gobelins</t>
  </si>
  <si>
    <t>Les Halles</t>
  </si>
  <si>
    <t>Les Sablons</t>
  </si>
  <si>
    <t>Liberté</t>
  </si>
  <si>
    <t>Liège</t>
  </si>
  <si>
    <t>Louis Blanc</t>
  </si>
  <si>
    <t>Louise Michel</t>
  </si>
  <si>
    <t>Lourmel</t>
  </si>
  <si>
    <t>Mabillon</t>
  </si>
  <si>
    <t>Madeleine</t>
  </si>
  <si>
    <t>Mairie de Clichy</t>
  </si>
  <si>
    <t>Mairie de Montreuil</t>
  </si>
  <si>
    <t>Mairie de Saint-Ouen</t>
  </si>
  <si>
    <t>Mairie des Lilas</t>
  </si>
  <si>
    <t>Mairie d'Issy</t>
  </si>
  <si>
    <t>Mairie d'Ivry</t>
  </si>
  <si>
    <t>Maison Blanche</t>
  </si>
  <si>
    <t>Malesherbes</t>
  </si>
  <si>
    <t>Maraîchers</t>
  </si>
  <si>
    <t>Marcel Sembat</t>
  </si>
  <si>
    <t>Marx-Dormoy</t>
  </si>
  <si>
    <t>Ménilmontant</t>
  </si>
  <si>
    <t>Michel Bizot</t>
  </si>
  <si>
    <t>Mirabeau</t>
  </si>
  <si>
    <t>Miromesnil</t>
  </si>
  <si>
    <t>Monceau</t>
  </si>
  <si>
    <t>Montgallet</t>
  </si>
  <si>
    <t>Mouton-Duvernet</t>
  </si>
  <si>
    <t>Nation</t>
  </si>
  <si>
    <t>Nationale</t>
  </si>
  <si>
    <t>Notre-Dame-de-Lorette</t>
  </si>
  <si>
    <t>Notre-Dame-des-Champs</t>
  </si>
  <si>
    <t>Oberkampf</t>
  </si>
  <si>
    <t>Odéon</t>
  </si>
  <si>
    <t>Olympiades</t>
  </si>
  <si>
    <t>Opéra</t>
  </si>
  <si>
    <t>Ourcq</t>
  </si>
  <si>
    <t>Parmentier</t>
  </si>
  <si>
    <t>Passy</t>
  </si>
  <si>
    <t>Pasteur</t>
  </si>
  <si>
    <t>Pelleport</t>
  </si>
  <si>
    <t>Père Lachaise</t>
  </si>
  <si>
    <t>Pereire</t>
  </si>
  <si>
    <t>Pernety</t>
  </si>
  <si>
    <t>Philippe Auguste</t>
  </si>
  <si>
    <t>Picpus</t>
  </si>
  <si>
    <t>Pierre et Marie Curie</t>
  </si>
  <si>
    <t>Pigalle</t>
  </si>
  <si>
    <t>Place de Clichy</t>
  </si>
  <si>
    <t>Place des Fêtes</t>
  </si>
  <si>
    <t>Place d'Italie</t>
  </si>
  <si>
    <t>Place Monge</t>
  </si>
  <si>
    <t>Plaisance</t>
  </si>
  <si>
    <t>Poissonnière</t>
  </si>
  <si>
    <t>Pont de Neuilly</t>
  </si>
  <si>
    <t>Pont de Sèvres</t>
  </si>
  <si>
    <t>Pont Marie</t>
  </si>
  <si>
    <t>Pont-Neuf</t>
  </si>
  <si>
    <t>Porte Dauphine</t>
  </si>
  <si>
    <t>Porte d'Auteuil</t>
  </si>
  <si>
    <t>Porte de Bagnolet</t>
  </si>
  <si>
    <t>Porte de Champerret</t>
  </si>
  <si>
    <t>Porte de Charenton</t>
  </si>
  <si>
    <t>Porte de Choisy</t>
  </si>
  <si>
    <t>Porte de Clichy</t>
  </si>
  <si>
    <t>Porte de Clignancourt</t>
  </si>
  <si>
    <t>Porte de la Chapelle</t>
  </si>
  <si>
    <t>Porte de la Villette</t>
  </si>
  <si>
    <t>Porte de Montreuil</t>
  </si>
  <si>
    <t>Porte de Pantin</t>
  </si>
  <si>
    <t>Porte de Saint-Cloud</t>
  </si>
  <si>
    <t>Porte de Saint-Ouen</t>
  </si>
  <si>
    <t>Porte de Vanves</t>
  </si>
  <si>
    <t>Porte de Versailles</t>
  </si>
  <si>
    <t>Porte de Vincennes</t>
  </si>
  <si>
    <t>Porte des Lilas</t>
  </si>
  <si>
    <t>Porte d'Italie</t>
  </si>
  <si>
    <t>Porte d'Ivry</t>
  </si>
  <si>
    <t>Porte Dorée</t>
  </si>
  <si>
    <t>Porte d'Orléans</t>
  </si>
  <si>
    <t>Porte Maillot</t>
  </si>
  <si>
    <t>Pré-Saint-Gervais</t>
  </si>
  <si>
    <t>Pyramides</t>
  </si>
  <si>
    <t>Pyrénées</t>
  </si>
  <si>
    <t>Quai de La Gare</t>
  </si>
  <si>
    <t>Quai de La Rapée</t>
  </si>
  <si>
    <t>Quatre-Septembre</t>
  </si>
  <si>
    <t>Rambuteau</t>
  </si>
  <si>
    <t>Ranelagh</t>
  </si>
  <si>
    <t>Raspail</t>
  </si>
  <si>
    <t>Rennes</t>
  </si>
  <si>
    <t>République</t>
  </si>
  <si>
    <t>Richard-Lenoir</t>
  </si>
  <si>
    <t>Riquet</t>
  </si>
  <si>
    <t>Robespierre</t>
  </si>
  <si>
    <t>Rome</t>
  </si>
  <si>
    <t>Rue de la Pompe</t>
  </si>
  <si>
    <t>Rue des Boulets</t>
  </si>
  <si>
    <t>Rue du Bac</t>
  </si>
  <si>
    <t>Rue Saint-Maur</t>
  </si>
  <si>
    <t>Saint-Ambroise</t>
  </si>
  <si>
    <t>Saint-Augustin</t>
  </si>
  <si>
    <t>Saint-Fargeau</t>
  </si>
  <si>
    <t>Saint-François-Xavier</t>
  </si>
  <si>
    <t>Saint-Georges</t>
  </si>
  <si>
    <t>Saint-Germain-des-Prés</t>
  </si>
  <si>
    <t>Saint-Jacques</t>
  </si>
  <si>
    <t>Saint-Lazare</t>
  </si>
  <si>
    <t>Saint-Mandé</t>
  </si>
  <si>
    <t>Saint-Marcel</t>
  </si>
  <si>
    <t>Saint-Michel</t>
  </si>
  <si>
    <t>Saint-Paul</t>
  </si>
  <si>
    <t>Saint-Philippe-du-Roule</t>
  </si>
  <si>
    <t>Saint-Placide</t>
  </si>
  <si>
    <t>Saint-Sulpice</t>
  </si>
  <si>
    <t>Ségur</t>
  </si>
  <si>
    <t>Sentier</t>
  </si>
  <si>
    <t>Simplon</t>
  </si>
  <si>
    <t>Solférino</t>
  </si>
  <si>
    <t>Stalingrad</t>
  </si>
  <si>
    <t>Télégraphe</t>
  </si>
  <si>
    <t>Temple</t>
  </si>
  <si>
    <t>Ternes</t>
  </si>
  <si>
    <t>Tolbiac</t>
  </si>
  <si>
    <t>Trocadéro</t>
  </si>
  <si>
    <t>Tuileries</t>
  </si>
  <si>
    <t>Vaneau</t>
  </si>
  <si>
    <t>Varenne</t>
  </si>
  <si>
    <t>Vaugirard</t>
  </si>
  <si>
    <t>Vavin</t>
  </si>
  <si>
    <t>Victor Hugo</t>
  </si>
  <si>
    <t>Villiers</t>
  </si>
  <si>
    <t>Volontaires</t>
  </si>
  <si>
    <t>Voltaire</t>
  </si>
  <si>
    <t>Wagram</t>
  </si>
  <si>
    <t>x</t>
  </si>
  <si>
    <t>y</t>
  </si>
  <si>
    <t>Station</t>
  </si>
  <si>
    <t>Communes desservies</t>
  </si>
  <si>
    <t>Correspondances29</t>
  </si>
  <si>
    <t>o</t>
  </si>
  <si>
    <t>La Défense</t>
  </si>
  <si>
    <t>Puteaux</t>
  </si>
  <si>
    <t>•</t>
  </si>
  <si>
    <t>Neuilly-sur-Seine</t>
  </si>
  <si>
    <t>Charles de Gaulle — Étoile</t>
  </si>
  <si>
    <t>8e</t>
  </si>
  <si>
    <t>Champs-Élysées — Clemenceau</t>
  </si>
  <si>
    <t>1er</t>
  </si>
  <si>
    <t>Palais Royal — Musée du Louvre</t>
  </si>
  <si>
    <t>Louvre — Rivoli</t>
  </si>
  <si>
    <t>4e</t>
  </si>
  <si>
    <t>12e</t>
  </si>
  <si>
    <t>grandes lignes</t>
  </si>
  <si>
    <t>Reuilly — Diderot</t>
  </si>
  <si>
    <t>(RER)(A)</t>
  </si>
  <si>
    <t>Esplanade de la Défense Accessible</t>
  </si>
  <si>
    <t>Courbevoie, Puteaux</t>
  </si>
  <si>
    <t>16e, 17e</t>
  </si>
  <si>
    <t>(RER)(C)</t>
  </si>
  <si>
    <t>8e, 16e, 17e</t>
  </si>
  <si>
    <t>(M)(2)(6)</t>
  </si>
  <si>
    <t>(M)(9)</t>
  </si>
  <si>
    <t>(M)(13)</t>
  </si>
  <si>
    <t>1er, 8e</t>
  </si>
  <si>
    <t>(M)(8)(12)</t>
  </si>
  <si>
    <t>(M)(7)</t>
  </si>
  <si>
    <t>1er, 4e</t>
  </si>
  <si>
    <t>(M)(4)(7)(11)(14)</t>
  </si>
  <si>
    <t>(RER)(A)(B)(D)</t>
  </si>
  <si>
    <t>(M)(11)</t>
  </si>
  <si>
    <t>4e, 11e, 12e</t>
  </si>
  <si>
    <t>(M)(5)(8)</t>
  </si>
  <si>
    <t>(M)(14)</t>
  </si>
  <si>
    <t>(M)(8)</t>
  </si>
  <si>
    <t>11e, 12e</t>
  </si>
  <si>
    <t>(M)(2)(6)(9)</t>
  </si>
  <si>
    <t>12e, 20e</t>
  </si>
  <si>
    <t>Saint-Mandé, Vincennes</t>
  </si>
  <si>
    <t>12e, Vincennes</t>
  </si>
  <si>
    <t>16e</t>
  </si>
  <si>
    <t>Funiculaire de Montmartre</t>
  </si>
  <si>
    <t>Barbès — Rochechouart</t>
  </si>
  <si>
    <t>(M)(1)(6)</t>
  </si>
  <si>
    <t>8e, 17e</t>
  </si>
  <si>
    <t>(M)(3)</t>
  </si>
  <si>
    <t>8e, 9e, 17e, 18e</t>
  </si>
  <si>
    <t>9e, 18e</t>
  </si>
  <si>
    <t>(M)(12)</t>
  </si>
  <si>
    <t>9e, 10e, 18e</t>
  </si>
  <si>
    <t>(M)(4)</t>
  </si>
  <si>
    <t>10e, 18e</t>
  </si>
  <si>
    <t>(M)(4)(5)</t>
  </si>
  <si>
    <t>10e, 19e</t>
  </si>
  <si>
    <t>(M)(5)(7)</t>
  </si>
  <si>
    <t>(M)(5)(7bis)</t>
  </si>
  <si>
    <t>10e, 11e, 19e, 20e</t>
  </si>
  <si>
    <t>11e, 20e</t>
  </si>
  <si>
    <t>(M)(1)(6)(9)</t>
  </si>
  <si>
    <t>Correspondances18</t>
  </si>
  <si>
    <t>Pont de Levallois — Bécon</t>
  </si>
  <si>
    <t>Levallois-Perret</t>
  </si>
  <si>
    <t>17e</t>
  </si>
  <si>
    <t>Havre — Caumartin</t>
  </si>
  <si>
    <t>9e</t>
  </si>
  <si>
    <t>2e</t>
  </si>
  <si>
    <t>Réaumur — Sébastopol</t>
  </si>
  <si>
    <t>Arts et Métiers</t>
  </si>
  <si>
    <t>3e</t>
  </si>
  <si>
    <t>11e</t>
  </si>
  <si>
    <t>20e</t>
  </si>
  <si>
    <t>Parc de Bagnolet</t>
  </si>
  <si>
    <t>Bagnolet</t>
  </si>
  <si>
    <t>(M)(2)</t>
  </si>
  <si>
    <t>(M)(12)(13)(14)</t>
  </si>
  <si>
    <t>2e, 9e</t>
  </si>
  <si>
    <t>(M)(7)(8)</t>
  </si>
  <si>
    <t>2e, 3e</t>
  </si>
  <si>
    <t>3e, 10e, 11e</t>
  </si>
  <si>
    <t>(M)(5)(8)(9)(11)</t>
  </si>
  <si>
    <t>(M)(3bis)</t>
  </si>
  <si>
    <t>19e, 20e</t>
  </si>
  <si>
    <t>18e</t>
  </si>
  <si>
    <t>Marcadet — Poissonniers</t>
  </si>
  <si>
    <t>10e</t>
  </si>
  <si>
    <t>Gare de l'Est</t>
  </si>
  <si>
    <t>Strasbourg — Saint-Denis</t>
  </si>
  <si>
    <t>6e</t>
  </si>
  <si>
    <t>Montparnasse — Bienvenüe</t>
  </si>
  <si>
    <t>14e</t>
  </si>
  <si>
    <t>Général Leclerc</t>
  </si>
  <si>
    <t>(M)(2)(5)</t>
  </si>
  <si>
    <t>[T][P]</t>
  </si>
  <si>
    <t>2e, 3e, 10e</t>
  </si>
  <si>
    <t>(M)(8)(9)</t>
  </si>
  <si>
    <t>1er, 2e</t>
  </si>
  <si>
    <t>5e, 6e</t>
  </si>
  <si>
    <t>(RER)(B)(C)</t>
  </si>
  <si>
    <t>(M)(10)</t>
  </si>
  <si>
    <t>6e, 14e, 15e</t>
  </si>
  <si>
    <t>(M)(6)(12)(13)</t>
  </si>
  <si>
    <t>ter Centre</t>
  </si>
  <si>
    <t>6e, 14e</t>
  </si>
  <si>
    <t>(M)(6)</t>
  </si>
  <si>
    <t>(T)(3)</t>
  </si>
  <si>
    <t>Bobigny — Pablo Picasso</t>
  </si>
  <si>
    <t>Bobigny — Pantin — Raymond Queneau</t>
  </si>
  <si>
    <t>Pantin</t>
  </si>
  <si>
    <t>19e</t>
  </si>
  <si>
    <t>Bréguet — Sabin</t>
  </si>
  <si>
    <t>Quai de la Rapée</t>
  </si>
  <si>
    <t>13e</t>
  </si>
  <si>
    <t>(T)(1)</t>
  </si>
  <si>
    <t>Bobigny, Pantin</t>
  </si>
  <si>
    <t>(M)(2)(7bis)</t>
  </si>
  <si>
    <t>(M)(2)(7)</t>
  </si>
  <si>
    <t>(M)(2)(4)</t>
  </si>
  <si>
    <t>(M)(4)(7)</t>
  </si>
  <si>
    <t>(M)(3)(8)(9)(11)</t>
  </si>
  <si>
    <t>(M)(1)(8)</t>
  </si>
  <si>
    <t>5e, 13e</t>
  </si>
  <si>
    <t>(M)(6)(7)</t>
  </si>
  <si>
    <t>15e</t>
  </si>
  <si>
    <t>La Motte-Picquet — Grenelle</t>
  </si>
  <si>
    <t>Sèvres — Lecourbe</t>
  </si>
  <si>
    <t>Quai de la Gare</t>
  </si>
  <si>
    <t>(M)(1)(2)</t>
  </si>
  <si>
    <t>(M)(8)(10)</t>
  </si>
  <si>
    <t>(M)(4)(12)(13)</t>
  </si>
  <si>
    <t>(M)(1)(2)(9)</t>
  </si>
  <si>
    <t>La Courneuve — 8 Mai 1945</t>
  </si>
  <si>
    <t>La Courneuve</t>
  </si>
  <si>
    <t>Aubervilliers</t>
  </si>
  <si>
    <t>Aubervilliers — Pantin — Quatre Chemins</t>
  </si>
  <si>
    <t>Chaussée d'Antin — La Fayette</t>
  </si>
  <si>
    <t>Pont Neuf</t>
  </si>
  <si>
    <t>Sully — Morland</t>
  </si>
  <si>
    <t>5e</t>
  </si>
  <si>
    <t>Censier — Daubenton</t>
  </si>
  <si>
    <t>Villejuif — Léo Lagrange</t>
  </si>
  <si>
    <t>Villejuif</t>
  </si>
  <si>
    <t>Villejuif — Paul Vaillant-Couturier</t>
  </si>
  <si>
    <t>Villejuif — Louis Aragon</t>
  </si>
  <si>
    <t>Ivry-sur-Seine</t>
  </si>
  <si>
    <t>Aubervilliers, Pantin</t>
  </si>
  <si>
    <t>(M)(7bis)</t>
  </si>
  <si>
    <t>9e, 10e</t>
  </si>
  <si>
    <t>(M)(3)(8)</t>
  </si>
  <si>
    <t>(M)(1)</t>
  </si>
  <si>
    <t>(M)(1)(4)(11)(14)</t>
  </si>
  <si>
    <t>(M)(5)(6)</t>
  </si>
  <si>
    <t>⇃</t>
  </si>
  <si>
    <t>↾</t>
  </si>
  <si>
    <t>Pré Saint-Gervais</t>
  </si>
  <si>
    <t>7e</t>
  </si>
  <si>
    <t>Richelieu — Drouot</t>
  </si>
  <si>
    <t>Saint-Sébastien — Froissart</t>
  </si>
  <si>
    <t>Faidherbe — Chaligny</t>
  </si>
  <si>
    <t>Charenton-le-Pont</t>
  </si>
  <si>
    <t>Charenton — Écoles</t>
  </si>
  <si>
    <t>Maisons-Alfort</t>
  </si>
  <si>
    <t>Maisons-Alfort — Stade</t>
  </si>
  <si>
    <t>Maisons-Alfort — Les Juilliottes</t>
  </si>
  <si>
    <t>Créteil — L'Échat</t>
  </si>
  <si>
    <t>Créteil</t>
  </si>
  <si>
    <t>Créteil — Université</t>
  </si>
  <si>
    <t>Créteil — Préfecture</t>
  </si>
  <si>
    <t>(M)(6)(10)</t>
  </si>
  <si>
    <t>(M)(1)(12)</t>
  </si>
  <si>
    <t>(M)(12)(14)</t>
  </si>
  <si>
    <t>(M)(3)(7)</t>
  </si>
  <si>
    <t>2e, 9e, 10e</t>
  </si>
  <si>
    <t>(M)(4)(9)</t>
  </si>
  <si>
    <t>(M)(3)(5)(9)(11)</t>
  </si>
  <si>
    <t>3e, 11e</t>
  </si>
  <si>
    <t>(M)(1)(5)</t>
  </si>
  <si>
    <t>(BUS) RATP TVM</t>
  </si>
  <si>
    <t>Boulogne-Billancourt</t>
  </si>
  <si>
    <t>Michel-Ange — Molitor</t>
  </si>
  <si>
    <t>Michel-Ange — Auteuil</t>
  </si>
  <si>
    <t>Alma — Marceau</t>
  </si>
  <si>
    <t>Saint-Philippe du Roule</t>
  </si>
  <si>
    <t>Montreuil</t>
  </si>
  <si>
    <t>(M)(10) (→ Gare d'Austerlitz)</t>
  </si>
  <si>
    <t>(M)(10) (→ Boulogne)</t>
  </si>
  <si>
    <t>(RER)(C) (par l'extérieur)</t>
  </si>
  <si>
    <t>(M)(4)(8)</t>
  </si>
  <si>
    <t>(M)(3)(5)(8)(11)</t>
  </si>
  <si>
    <t>(M)(5)</t>
  </si>
  <si>
    <t>(M)(1)(2)(6)</t>
  </si>
  <si>
    <t>Boulogne — Pont de Saint-Cloud</t>
  </si>
  <si>
    <t>Rhin et Danube</t>
  </si>
  <si>
    <t>Boulogne — Jean Jaurès</t>
  </si>
  <si>
    <t>Javel — André Citroën</t>
  </si>
  <si>
    <t>Avenue Émile Zola</t>
  </si>
  <si>
    <t>Sèvres — Babylone</t>
  </si>
  <si>
    <t>Cluny — La Sorbonne</t>
  </si>
  <si>
    <t>Maubert — Mutualité</t>
  </si>
  <si>
    <t>(T)(2) (à distance)</t>
  </si>
  <si>
    <t>(M)(6)(8)</t>
  </si>
  <si>
    <t>7e, 15e</t>
  </si>
  <si>
    <t>6e, 7e, 15e</t>
  </si>
  <si>
    <t>6e, 7e</t>
  </si>
  <si>
    <t>Correspondances14</t>
  </si>
  <si>
    <t>Les Lilas</t>
  </si>
  <si>
    <t>(M)(1)(4)(7)(14)</t>
  </si>
  <si>
    <t>3e, 4e</t>
  </si>
  <si>
    <t>(M)(3)(5)(8)(9)</t>
  </si>
  <si>
    <t>10e, 11e</t>
  </si>
  <si>
    <t>Marx Dormoy</t>
  </si>
  <si>
    <t>Lamarck — Caulaincourt</t>
  </si>
  <si>
    <t>Trinité — d'Estienne d'Orves</t>
  </si>
  <si>
    <t>Musée d'Orsay</t>
  </si>
  <si>
    <t>Adolphe Chérioux</t>
  </si>
  <si>
    <t>Parc des Expositions de Paris</t>
  </si>
  <si>
    <t>Issy-les-Moulineaux</t>
  </si>
  <si>
    <t>8e, 9e</t>
  </si>
  <si>
    <t>(M)(3)(9)(13)(14)</t>
  </si>
  <si>
    <t>(M)(8)(14)</t>
  </si>
  <si>
    <t>(RER)(C) (à distance)</t>
  </si>
  <si>
    <t>(M)(4)(6)(13)</t>
  </si>
  <si>
    <t>Clichy</t>
  </si>
  <si>
    <t>Saint-Denis</t>
  </si>
  <si>
    <t>Saint-Denis — Porte de Paris</t>
  </si>
  <si>
    <t>Saint-Ouen</t>
  </si>
  <si>
    <t>Malakoff — Plateau de Vanves</t>
  </si>
  <si>
    <t>Malakoff</t>
  </si>
  <si>
    <t>Châtillon — Montrouge</t>
  </si>
  <si>
    <t>Saint-Denis — Université Accessible</t>
  </si>
  <si>
    <t>17e, 18e</t>
  </si>
  <si>
    <t>(M)(3)(9)(12)(14)</t>
  </si>
  <si>
    <t>(M)(4)(6)(12)</t>
  </si>
  <si>
    <t>Châtillon, Montrouge</t>
  </si>
  <si>
    <t>Saint-Lazare Accessible</t>
  </si>
  <si>
    <t>(M)(3)(9)(12)(13)</t>
  </si>
  <si>
    <t>Madeleine Accessible</t>
  </si>
  <si>
    <t>Pyramides Accessible</t>
  </si>
  <si>
    <t>Châtelet Accessible</t>
  </si>
  <si>
    <t>Gare de Lyon Accessible</t>
  </si>
  <si>
    <t>Bercy Accessible</t>
  </si>
  <si>
    <t>Cour Saint-Émilion Accessible</t>
  </si>
  <si>
    <t>Bibliothèque François Mitterrand Accessible</t>
  </si>
  <si>
    <t>Olympiades Accessible</t>
  </si>
  <si>
    <t>ligne</t>
  </si>
  <si>
    <t>sens</t>
  </si>
  <si>
    <t>ligne RATP</t>
  </si>
  <si>
    <t>nom de station</t>
  </si>
  <si>
    <t>pos</t>
  </si>
  <si>
    <t>3 bis</t>
  </si>
  <si>
    <t>7bis</t>
  </si>
  <si>
    <t>Malakoff — Rue Étienne-Dolet</t>
  </si>
  <si>
    <t>Saint-Denis — Université</t>
  </si>
  <si>
    <t>Trinité — d'Estienne-d'Orves</t>
  </si>
  <si>
    <t>Javel — André-Citroën</t>
  </si>
  <si>
    <t>Boulogne — Jean-Jaurès</t>
  </si>
  <si>
    <t>Asnières — Gennevilliers — Les Courtilles</t>
  </si>
  <si>
    <t>Asnières — Gennevilliers — Les Agnettes</t>
  </si>
  <si>
    <t>ligne RATP #id</t>
  </si>
  <si>
    <t>node ID = stationID+(ligne RATP ID)/100</t>
  </si>
  <si>
    <t>Node ID</t>
  </si>
  <si>
    <t>Station ID</t>
  </si>
  <si>
    <t>Station name in full</t>
  </si>
  <si>
    <t>Ligne RATP</t>
  </si>
  <si>
    <t>Ligne</t>
  </si>
  <si>
    <t>Direction</t>
  </si>
  <si>
    <t>H. arr.</t>
  </si>
  <si>
    <t>H. dép.</t>
  </si>
  <si>
    <t>É.</t>
  </si>
  <si>
    <t>R.</t>
  </si>
  <si>
    <t>Ligne 9</t>
  </si>
  <si>
    <t>*</t>
  </si>
  <si>
    <t>Ligne 2</t>
  </si>
  <si>
    <t>Charles de Gaulle Étoile</t>
  </si>
  <si>
    <t>RER C</t>
  </si>
  <si>
    <t>Pontoise</t>
  </si>
  <si>
    <t>Av. Foch</t>
  </si>
  <si>
    <t>Neuilly Porte Maillot</t>
  </si>
  <si>
    <t>Pereire Levallois</t>
  </si>
  <si>
    <t>Ligne 3</t>
  </si>
  <si>
    <t>Pont de Levallois Bécon</t>
  </si>
  <si>
    <t>Ligne 11</t>
  </si>
  <si>
    <t>Pré-St-Gervais</t>
  </si>
  <si>
    <t>Ligne 5</t>
  </si>
  <si>
    <t>Ligne 6</t>
  </si>
  <si>
    <t>Ligne 8</t>
  </si>
  <si>
    <t>Ligne 10</t>
  </si>
  <si>
    <t>Boulogne Pont de St-Cloud</t>
  </si>
  <si>
    <t>Ligne 7</t>
  </si>
  <si>
    <t>La Courneuve 8 Mai 1945</t>
  </si>
  <si>
    <t>Villejuif Louis Aragon</t>
  </si>
  <si>
    <t>Ligne 12</t>
  </si>
  <si>
    <t>Ligne 4</t>
  </si>
  <si>
    <t>Ligne 13</t>
  </si>
  <si>
    <t>Châtillon Montrouge</t>
  </si>
  <si>
    <t>Pont de Rungis</t>
  </si>
  <si>
    <t>Ligne 1</t>
  </si>
  <si>
    <t>RER A</t>
  </si>
  <si>
    <t>Marne-la-Vallée</t>
  </si>
  <si>
    <t>Auber</t>
  </si>
  <si>
    <t>Ligne 14</t>
  </si>
  <si>
    <t>St-Quentin-en-Yvelines</t>
  </si>
  <si>
    <t>Assemblée Nationale</t>
  </si>
  <si>
    <t>Saint-Michel Notre-Dame</t>
  </si>
  <si>
    <r>
      <t xml:space="preserve">Sèvres </t>
    </r>
    <r>
      <rPr>
        <b/>
        <sz val="11"/>
        <color theme="1"/>
        <rFont val="Calibri"/>
        <family val="2"/>
        <scheme val="minor"/>
      </rPr>
      <t xml:space="preserve">— </t>
    </r>
    <r>
      <rPr>
        <sz val="11"/>
        <color theme="1"/>
        <rFont val="Calibri"/>
        <family val="2"/>
        <scheme val="minor"/>
      </rPr>
      <t>Lecourbe</t>
    </r>
  </si>
  <si>
    <t>Châtelet — Les Halles</t>
  </si>
  <si>
    <t>Ligne 3 bis</t>
  </si>
  <si>
    <t>Ligne 7 bis</t>
  </si>
  <si>
    <t>numéro de station</t>
  </si>
  <si>
    <t>numéro de node</t>
  </si>
  <si>
    <t>node ID</t>
  </si>
  <si>
    <t>node départ</t>
  </si>
  <si>
    <t>node arrivée</t>
  </si>
  <si>
    <t>temps en secondes</t>
  </si>
  <si>
    <t>start</t>
  </si>
  <si>
    <t>end</t>
  </si>
  <si>
    <t>length</t>
  </si>
  <si>
    <t>type</t>
  </si>
  <si>
    <t>exit</t>
  </si>
  <si>
    <t>entrance</t>
  </si>
  <si>
    <t>outside</t>
  </si>
  <si>
    <t>station</t>
  </si>
  <si>
    <t>name</t>
  </si>
  <si>
    <t>lon</t>
  </si>
  <si>
    <t>lat</t>
  </si>
  <si>
    <t>TUILERIES</t>
  </si>
  <si>
    <t>ARGENTINE</t>
  </si>
  <si>
    <t>PORTE DE VINCENNES</t>
  </si>
  <si>
    <t>LES SABLONS</t>
  </si>
  <si>
    <t>GEORGE V</t>
  </si>
  <si>
    <t>SAINT-PAUL</t>
  </si>
  <si>
    <t>PONT DE NEUILLY</t>
  </si>
  <si>
    <t>CONCORDE</t>
  </si>
  <si>
    <t>ESPLANADE DE LA DEFENSE</t>
  </si>
  <si>
    <t>PORTE MAILLOT</t>
  </si>
  <si>
    <t>CHARLES DE GAULLE-ETOILE</t>
  </si>
  <si>
    <t>NATION</t>
  </si>
  <si>
    <t>PALAIS-ROYAL</t>
  </si>
  <si>
    <t>BASTILLE</t>
  </si>
  <si>
    <t>FRANKLIN D. ROOSEVELT</t>
  </si>
  <si>
    <t>HOTEL DE VILLE</t>
  </si>
  <si>
    <t>LA DEFENSE</t>
  </si>
  <si>
    <t>CHATELET</t>
  </si>
  <si>
    <t xml:space="preserve">GARE DE LYON </t>
  </si>
  <si>
    <t>MONCEAU</t>
  </si>
  <si>
    <t>PHILIPPE AUGUSTE</t>
  </si>
  <si>
    <t>AVRON</t>
  </si>
  <si>
    <t>COURCELLES</t>
  </si>
  <si>
    <t>ROME</t>
  </si>
  <si>
    <t>PORTE DAUPHINE</t>
  </si>
  <si>
    <t>COURONNES</t>
  </si>
  <si>
    <t>FUNICULAIRE</t>
  </si>
  <si>
    <t>ALEXANDRE DUMAS</t>
  </si>
  <si>
    <t>TERNES</t>
  </si>
  <si>
    <t>VICTOR HUGO</t>
  </si>
  <si>
    <t>BLANCHE</t>
  </si>
  <si>
    <t>MENILMONTANT</t>
  </si>
  <si>
    <t>COLONEL FABIEN</t>
  </si>
  <si>
    <t>PERE LACHAISE</t>
  </si>
  <si>
    <t>JAURES</t>
  </si>
  <si>
    <t>PIGALLE</t>
  </si>
  <si>
    <t>VILLIERS</t>
  </si>
  <si>
    <t>ANVERS</t>
  </si>
  <si>
    <t>LA CHAPELLE</t>
  </si>
  <si>
    <t>STALINGRAD</t>
  </si>
  <si>
    <t>PLACE CLICHY</t>
  </si>
  <si>
    <t>BELLEVILLE</t>
  </si>
  <si>
    <t>TEMPLE</t>
  </si>
  <si>
    <t>EUROPE</t>
  </si>
  <si>
    <t>QUATRE-SEPTEMBRE</t>
  </si>
  <si>
    <t>MALESHERBES</t>
  </si>
  <si>
    <t>WAGRAM</t>
  </si>
  <si>
    <t>SAINT-MAUR</t>
  </si>
  <si>
    <t>LOUISE MICHEL</t>
  </si>
  <si>
    <t>SENTIER</t>
  </si>
  <si>
    <t>BOURSE</t>
  </si>
  <si>
    <t>PARMENTIER</t>
  </si>
  <si>
    <t>PORTE DE CHAMPERRET</t>
  </si>
  <si>
    <t>ANATOLE FRANCE</t>
  </si>
  <si>
    <t>PEREIRE</t>
  </si>
  <si>
    <t>PORTE DE BAGNOLET</t>
  </si>
  <si>
    <t>PONT DE LEVALLOIS-BECON</t>
  </si>
  <si>
    <t>REAUMUR-SEBASTOPOL</t>
  </si>
  <si>
    <t>GALLIENI</t>
  </si>
  <si>
    <t>GAMBETTA</t>
  </si>
  <si>
    <t>HAVRE-CAUMARTIN</t>
  </si>
  <si>
    <t>OPERA</t>
  </si>
  <si>
    <t>REPUBLIQUE</t>
  </si>
  <si>
    <t xml:space="preserve">SAINT-LAZARE </t>
  </si>
  <si>
    <t>MOUTON-DUVERNET</t>
  </si>
  <si>
    <t>RASPAIL</t>
  </si>
  <si>
    <t>VAVIN</t>
  </si>
  <si>
    <t>CITE</t>
  </si>
  <si>
    <t>SAINT-SULPICE</t>
  </si>
  <si>
    <t>ETIENNE MARCEL</t>
  </si>
  <si>
    <t>SIMPLON</t>
  </si>
  <si>
    <t>SAINT-PLACIDE</t>
  </si>
  <si>
    <t>DENFERT-ROCHEREAU</t>
  </si>
  <si>
    <t>SAINT-GERMAIN DES PRES</t>
  </si>
  <si>
    <t>CHATEAU D'EAU</t>
  </si>
  <si>
    <t>MARCADET-POISSONNIERS</t>
  </si>
  <si>
    <t>ODEON</t>
  </si>
  <si>
    <t>CHATEAU ROUGE</t>
  </si>
  <si>
    <t>STRASBOURG-SAINT-DENIS</t>
  </si>
  <si>
    <t>PORTE DE CLIGNANCOURT</t>
  </si>
  <si>
    <t>SAINT-MICHEL</t>
  </si>
  <si>
    <t>PORTE D'ORLEANS</t>
  </si>
  <si>
    <t>LES HALLES</t>
  </si>
  <si>
    <t>GARE DE L'EST</t>
  </si>
  <si>
    <t>MONTPARNASSE-BIENVENUE</t>
  </si>
  <si>
    <t>GARE DU NORD</t>
  </si>
  <si>
    <t>QUAI DE LA RAPEE</t>
  </si>
  <si>
    <t>CAMPO-FORMIO</t>
  </si>
  <si>
    <t>RICHARD LENOIR</t>
  </si>
  <si>
    <t>SAINT-MARCEL</t>
  </si>
  <si>
    <t>BOBIGNY-PANTIN-RAYMOND QUENEAU</t>
  </si>
  <si>
    <t>BREGUET-SABIN</t>
  </si>
  <si>
    <t>JACQUES BONSERGENT</t>
  </si>
  <si>
    <t>EGLISE DE PANTIN</t>
  </si>
  <si>
    <t>OURCQ</t>
  </si>
  <si>
    <t>OBERKAMPF</t>
  </si>
  <si>
    <t>PORTE DE PANTIN</t>
  </si>
  <si>
    <t>LAUMIERE</t>
  </si>
  <si>
    <t>HOCHE</t>
  </si>
  <si>
    <t>BOBIGNY-PABLO PICASSO</t>
  </si>
  <si>
    <t>GARE D'AUSTERLITZ</t>
  </si>
  <si>
    <t>PLACE D'ITALIE</t>
  </si>
  <si>
    <t>KLEBER</t>
  </si>
  <si>
    <t>PICPUS</t>
  </si>
  <si>
    <t>SAINT-JACQUES</t>
  </si>
  <si>
    <t>EDGAR QUINET</t>
  </si>
  <si>
    <t>SEVRES-LECOURBE</t>
  </si>
  <si>
    <t>CORVISART</t>
  </si>
  <si>
    <t>NATIONALE</t>
  </si>
  <si>
    <t>DUGOMMIER</t>
  </si>
  <si>
    <t>CHEVALERET</t>
  </si>
  <si>
    <t>QUAI DE LA GARE</t>
  </si>
  <si>
    <t>CAMBRONNE</t>
  </si>
  <si>
    <t>DUPLEIX</t>
  </si>
  <si>
    <t>PASSY</t>
  </si>
  <si>
    <t>GLACIERE</t>
  </si>
  <si>
    <t>PASTEUR</t>
  </si>
  <si>
    <t>DAUMESNIL</t>
  </si>
  <si>
    <t>BERCY</t>
  </si>
  <si>
    <t>BIR-HAKEIM</t>
  </si>
  <si>
    <t>LA MOTTE-PICQUET-GRENELLE</t>
  </si>
  <si>
    <t>TROCADERO</t>
  </si>
  <si>
    <t>PIERRE CURIE</t>
  </si>
  <si>
    <t>PONT MARIE</t>
  </si>
  <si>
    <t>CHATEAU-LANDON</t>
  </si>
  <si>
    <t>SULLY-MORLAND</t>
  </si>
  <si>
    <t>PONT NEUF</t>
  </si>
  <si>
    <t>PORTE D'IVRY</t>
  </si>
  <si>
    <t>VILLEJUIF-PAUL VAILLANT-COUTURIER</t>
  </si>
  <si>
    <t>MAISON BLANCHE</t>
  </si>
  <si>
    <t>LE PELETIER</t>
  </si>
  <si>
    <t>VILLEJUIF-LEO LAGRANGE</t>
  </si>
  <si>
    <t>RIQUET</t>
  </si>
  <si>
    <t>LOUIS BLANC</t>
  </si>
  <si>
    <t>PORTE D'ITALIE</t>
  </si>
  <si>
    <t>PLACE MONGE</t>
  </si>
  <si>
    <t>MAIRIE D'IVRY</t>
  </si>
  <si>
    <t>CORENTIN CARIOU</t>
  </si>
  <si>
    <t>PORTE DE CHOISY</t>
  </si>
  <si>
    <t>PORTE DE LA VILLETTE</t>
  </si>
  <si>
    <t>FORT D'AUBERVILLIERS</t>
  </si>
  <si>
    <t>POISSONNIERE</t>
  </si>
  <si>
    <t>TOLBIAC</t>
  </si>
  <si>
    <t>CADET</t>
  </si>
  <si>
    <t>CENSIER-DAUBENTON</t>
  </si>
  <si>
    <t>LES GOBELINS</t>
  </si>
  <si>
    <t>JUSSIEU</t>
  </si>
  <si>
    <t>LE KREMLIN-BICETRE</t>
  </si>
  <si>
    <t>PYRAMIDES</t>
  </si>
  <si>
    <t>VILLEJUIF-LOUIS ARAGON</t>
  </si>
  <si>
    <t>LA COURNEUVE-8 MAI 1945</t>
  </si>
  <si>
    <t>CRIMEE</t>
  </si>
  <si>
    <t>CHAUSSEE D'ANTIN-LA FAYETTE</t>
  </si>
  <si>
    <t>CRETEIL-POINTE DU LAC</t>
  </si>
  <si>
    <t>PORTE DE CHARENTON</t>
  </si>
  <si>
    <t>CHEMIN VERT</t>
  </si>
  <si>
    <t>MAISONS-ALFORT-STADE</t>
  </si>
  <si>
    <t>FILLES DU CALVAIRE</t>
  </si>
  <si>
    <t>SAINT-SEBASTIEN-FROISSART</t>
  </si>
  <si>
    <t>MONTGALLET</t>
  </si>
  <si>
    <t>FELIX FAURE</t>
  </si>
  <si>
    <t>MAISONS-ALFORT-LES JUILLIOTTES</t>
  </si>
  <si>
    <t>LA TOUR-MAUBOURG</t>
  </si>
  <si>
    <t>CRETEIL-L'ECHAT</t>
  </si>
  <si>
    <t>MICHEL BIZOT</t>
  </si>
  <si>
    <t>LOURMEL</t>
  </si>
  <si>
    <t>LIBERTE</t>
  </si>
  <si>
    <t>PORTE DOREE</t>
  </si>
  <si>
    <t>COMMERCE</t>
  </si>
  <si>
    <t>BOUCICAUT</t>
  </si>
  <si>
    <t>FAIDHERBE-CHALIGNY</t>
  </si>
  <si>
    <t>CHARENTON-ECOLES</t>
  </si>
  <si>
    <t>CRETEIL-UNIVERSITE</t>
  </si>
  <si>
    <t>ECOLE VETERINAIRE DE MAISONS-ALFORT</t>
  </si>
  <si>
    <t>LEDRU-ROLLIN</t>
  </si>
  <si>
    <t>BALARD</t>
  </si>
  <si>
    <t>ECOLE MILITAIRE</t>
  </si>
  <si>
    <t>CRETEIL-PREFECTURE</t>
  </si>
  <si>
    <t>BONNE NOUVELLE</t>
  </si>
  <si>
    <t>RICHELIEU-DROUOT</t>
  </si>
  <si>
    <t>GRANDS BOULEVARDS</t>
  </si>
  <si>
    <t>INVALIDES</t>
  </si>
  <si>
    <t>MADELEINE</t>
  </si>
  <si>
    <t>BUZENVAL</t>
  </si>
  <si>
    <t>MICHEL-ANGE-MOLITOR</t>
  </si>
  <si>
    <t>EXELMANS</t>
  </si>
  <si>
    <t>JASMIN</t>
  </si>
  <si>
    <t>IENA</t>
  </si>
  <si>
    <t>MICHEL-ANGE-AUTEUIL</t>
  </si>
  <si>
    <t>RANELAGH</t>
  </si>
  <si>
    <t>BILLANCOURT</t>
  </si>
  <si>
    <t>RUE DES BOULETS</t>
  </si>
  <si>
    <t>SAINT-AMBROISE</t>
  </si>
  <si>
    <t>SAINT-PHILIPPE-DU-ROULE</t>
  </si>
  <si>
    <t>SAINT-AUGUSTIN</t>
  </si>
  <si>
    <t>MARAICHERS</t>
  </si>
  <si>
    <t>RUE DE LA POMPE</t>
  </si>
  <si>
    <t>CHARONNE</t>
  </si>
  <si>
    <t>LA MUETTE</t>
  </si>
  <si>
    <t>ROBESPIERRE</t>
  </si>
  <si>
    <t>PONT DE SEVRES</t>
  </si>
  <si>
    <t>PORTE DE MONTREUIL</t>
  </si>
  <si>
    <t>PORTE DE SAINT-CLOUD</t>
  </si>
  <si>
    <t>CROIX DE CHAVAUX</t>
  </si>
  <si>
    <t>VOLTAIRE</t>
  </si>
  <si>
    <t>MIROMESNIL</t>
  </si>
  <si>
    <t>MARCEL SEMBAT</t>
  </si>
  <si>
    <t>MAIRIE DE MONTREUIL</t>
  </si>
  <si>
    <t>EGLISE D'AUTEUIL</t>
  </si>
  <si>
    <t>CHARDON-LAGACHE</t>
  </si>
  <si>
    <t>PORTE D'AUTEUIL</t>
  </si>
  <si>
    <t>VANEAU</t>
  </si>
  <si>
    <t>MIRABEAU</t>
  </si>
  <si>
    <t>SEGUR</t>
  </si>
  <si>
    <t>CARDINAL LEMOINE</t>
  </si>
  <si>
    <t>MABILLON</t>
  </si>
  <si>
    <t>JAVEL-ANDRE CITROEN</t>
  </si>
  <si>
    <t>MAUBERT-MUTUALITE</t>
  </si>
  <si>
    <t>CLUNY LA SORBONNE</t>
  </si>
  <si>
    <t>BOULOGNE-PONT DE SAINT-CLOUD</t>
  </si>
  <si>
    <t>DUROC</t>
  </si>
  <si>
    <t>BOULOGNE-JEAN JAURES</t>
  </si>
  <si>
    <t>CHARLES MICHELS</t>
  </si>
  <si>
    <t>SEVRES-BABYLONE</t>
  </si>
  <si>
    <t>TELEGRAPHE</t>
  </si>
  <si>
    <t>PYRENEES</t>
  </si>
  <si>
    <t>JOURDAIN</t>
  </si>
  <si>
    <t>GONCOURT</t>
  </si>
  <si>
    <t>RAMBUTEAU</t>
  </si>
  <si>
    <t>MAIRIE DES LILAS</t>
  </si>
  <si>
    <t>FALGUIERE</t>
  </si>
  <si>
    <t>SAINT-GEORGES</t>
  </si>
  <si>
    <t>RENNES</t>
  </si>
  <si>
    <t>NOTRE-DAME-DES-CHAMPS</t>
  </si>
  <si>
    <t>TRINITE-D'ESTIENNE D'ORVES</t>
  </si>
  <si>
    <t>SOLFERINO</t>
  </si>
  <si>
    <t>ABBESSES</t>
  </si>
  <si>
    <t>VOLONTAIRES</t>
  </si>
  <si>
    <t>RUE DU BAC</t>
  </si>
  <si>
    <t>NOTRE-DAME-DE-LORETTE</t>
  </si>
  <si>
    <t>LAMARCK-CAULAINCOURT</t>
  </si>
  <si>
    <t>CORENTIN CELTON</t>
  </si>
  <si>
    <t>PORTE DE LA CHAPELLE</t>
  </si>
  <si>
    <t>MARX DORMOY</t>
  </si>
  <si>
    <t>VAUGIRARD</t>
  </si>
  <si>
    <t>MAIRIE D'ISSY</t>
  </si>
  <si>
    <t>JULES JOFFRIN</t>
  </si>
  <si>
    <t>CONVENTION</t>
  </si>
  <si>
    <t>PORTE DE VERSAILLES</t>
  </si>
  <si>
    <t>VARENNE</t>
  </si>
  <si>
    <t>LIEGE</t>
  </si>
  <si>
    <t>MALAKOFF-RUE ETIENNE DOLET</t>
  </si>
  <si>
    <t>SAINT-FRANCOIS-XAVIER</t>
  </si>
  <si>
    <t>LES AGNETTES</t>
  </si>
  <si>
    <t>CARREFOUR PLEYEL</t>
  </si>
  <si>
    <t>LA FOURCHE</t>
  </si>
  <si>
    <t>GARIBALDI</t>
  </si>
  <si>
    <t>GAITE</t>
  </si>
  <si>
    <t>PERNETY</t>
  </si>
  <si>
    <t>LES COURTILLES</t>
  </si>
  <si>
    <t>BROCHANT</t>
  </si>
  <si>
    <t>SAINT-DENIS-PORTE DE PARIS</t>
  </si>
  <si>
    <t>MAIRIE DE SAINT-OUEN</t>
  </si>
  <si>
    <t>PORTE DE SAINT-OUEN</t>
  </si>
  <si>
    <t>MALAKOFF-PLATEAU DE VANVES</t>
  </si>
  <si>
    <t>PORTE DE CLICHY</t>
  </si>
  <si>
    <t>GUY MOQUET</t>
  </si>
  <si>
    <t>PLAISANCE</t>
  </si>
  <si>
    <t>PORTE DE VANVES</t>
  </si>
  <si>
    <t>SAINT-DENIS-UNIVERSITE</t>
  </si>
  <si>
    <t>GABRIEL PERI</t>
  </si>
  <si>
    <t>BASILIQUE DE SAINT-DENIS</t>
  </si>
  <si>
    <t>CHATILLON-MONTROUGE</t>
  </si>
  <si>
    <t>MAIRIE DE CLICHY</t>
  </si>
  <si>
    <t>COUR SAINT-EMILION</t>
  </si>
  <si>
    <t>OLYMPIADES</t>
  </si>
  <si>
    <t>PELLEPORT</t>
  </si>
  <si>
    <t>SAINT-FARGEAU</t>
  </si>
  <si>
    <t>PORTE DES LILAS</t>
  </si>
  <si>
    <t>PRE-SAINT-GERVAIS</t>
  </si>
  <si>
    <t>BUTTES-CHAUMONT</t>
  </si>
  <si>
    <t>BOLIVAR</t>
  </si>
  <si>
    <t>DANUBE</t>
  </si>
  <si>
    <t>BOTZARIS</t>
  </si>
  <si>
    <t>PLACE DES FETES</t>
  </si>
  <si>
    <t>bérault</t>
  </si>
  <si>
    <t>ChâTEAU DE VINCENNES</t>
  </si>
  <si>
    <t>SAINT-MANDé-TOURELLE</t>
  </si>
  <si>
    <t>alésia</t>
  </si>
  <si>
    <t>ARTS ET MéTIERS</t>
  </si>
  <si>
    <t>ASSEMBLéE NATIONALE</t>
  </si>
  <si>
    <t>BEL-AIR</t>
  </si>
  <si>
    <t>BOISSIèRE</t>
  </si>
  <si>
    <t>de</t>
  </si>
  <si>
    <t>à</t>
  </si>
  <si>
    <t>est</t>
  </si>
  <si>
    <t>Alexandre-Dumas</t>
  </si>
  <si>
    <t>Alma-Marceau</t>
  </si>
  <si>
    <t>Anatole-France</t>
  </si>
  <si>
    <t>Arts-et-Métiers</t>
  </si>
  <si>
    <t>Asnieres-Gennevilliers Les Courtilles</t>
  </si>
  <si>
    <t>Aubervilliers Pantin (4 Chemins)</t>
  </si>
  <si>
    <t>Avenue Emile-Zola</t>
  </si>
  <si>
    <t>Barbès-Rochechouart</t>
  </si>
  <si>
    <t>Bibliotheque-Francois Mitterrand</t>
  </si>
  <si>
    <t>Bir-Hakeim (Grenelle)</t>
  </si>
  <si>
    <t>Bobigny-Pablo-Picasso</t>
  </si>
  <si>
    <t>Bobigny-Pantin (Raymond Queneau)</t>
  </si>
  <si>
    <t>Boulogne-Jean-Jaurès</t>
  </si>
  <si>
    <t>Boulogne Pont de Saint-Cloud</t>
  </si>
  <si>
    <t>Bréguet-Sabin</t>
  </si>
  <si>
    <t>Buttes-Chaumont</t>
  </si>
  <si>
    <t>Cardinal-Lemoine</t>
  </si>
  <si>
    <t>Carrefour-Pleyel</t>
  </si>
  <si>
    <t>Censier-Daubenton</t>
  </si>
  <si>
    <t>Champs-Elysées-Clémenceau</t>
  </si>
  <si>
    <t>Charenton-Ecoles</t>
  </si>
  <si>
    <t>Charles de Gaulle-Etoile</t>
  </si>
  <si>
    <t>Château Landon</t>
  </si>
  <si>
    <t>Chaussée d'Antin (La Fayette)</t>
  </si>
  <si>
    <t>Cluny-La Sorbonne</t>
  </si>
  <si>
    <t>Corentin-Cariou</t>
  </si>
  <si>
    <t>Corentin-Celton</t>
  </si>
  <si>
    <t>Cour Saint-Emilion</t>
  </si>
  <si>
    <t>Créteil-L'Echat (Hôpital Henri Mondor)</t>
  </si>
  <si>
    <t>Créteil-Préfecture (Hôtel de Ville)</t>
  </si>
  <si>
    <t>Créteil-Université</t>
  </si>
  <si>
    <t>Croix-de-Chavaux (Jacques Duclos)</t>
  </si>
  <si>
    <t>Daumesnil (Félix Eboué)</t>
  </si>
  <si>
    <t>Ecole Militaire</t>
  </si>
  <si>
    <t>Ecole Vétérinaire de Maisons-Alfort</t>
  </si>
  <si>
    <t>Edgar-Quinet</t>
  </si>
  <si>
    <t>Eglise d'Auteuil</t>
  </si>
  <si>
    <t>Eglise de Pantin</t>
  </si>
  <si>
    <t>Etienne Marcel</t>
  </si>
  <si>
    <t>Faidherbe-Chaligny</t>
  </si>
  <si>
    <t>Franklin-Roosevelt</t>
  </si>
  <si>
    <t>Front Populaire</t>
  </si>
  <si>
    <t>Funiculaire Gare basse</t>
  </si>
  <si>
    <t>Funiculaire Gare haute</t>
  </si>
  <si>
    <t>Gabriel-Péri</t>
  </si>
  <si>
    <t>Gaité</t>
  </si>
  <si>
    <t>Gallieni (Parc de Bagnolet)</t>
  </si>
  <si>
    <t>Gare de l'Est (Verdun)</t>
  </si>
  <si>
    <t>Goncourt (Hôpital Saint-Louis)</t>
  </si>
  <si>
    <t>Guy-Môquet</t>
  </si>
  <si>
    <t>Havre-Caumartin</t>
  </si>
  <si>
    <t>Jacques-Bonsergent</t>
  </si>
  <si>
    <t>Javel-André-Citroen</t>
  </si>
  <si>
    <t>La Courneuve-8-Mai-1945</t>
  </si>
  <si>
    <t>La Défense (Grande Arche)</t>
  </si>
  <si>
    <t>Lamarck-Caulaincourt</t>
  </si>
  <si>
    <t>La Motte-Picquet-Grenelle</t>
  </si>
  <si>
    <t>Les Agnettes</t>
  </si>
  <si>
    <t>Les Sablons (Jardin d'acclimatation)</t>
  </si>
  <si>
    <t>Louvre-Rivoli</t>
  </si>
  <si>
    <t>Maisons-Alfort-Les Juilliottes</t>
  </si>
  <si>
    <t>Maisons-Alfort-Stade</t>
  </si>
  <si>
    <t>Malakoff-Plateau de Vanves</t>
  </si>
  <si>
    <t>Malakoff-Rue Etienne Dolet</t>
  </si>
  <si>
    <t>Maraichers</t>
  </si>
  <si>
    <t>Marcadet-Poissonniers</t>
  </si>
  <si>
    <t>Maubert-Mutualité</t>
  </si>
  <si>
    <t>Michel-Ange-Auteuil</t>
  </si>
  <si>
    <t>Michel-Ange-Molitor</t>
  </si>
  <si>
    <t>Montparnasse-Bienvenüe</t>
  </si>
  <si>
    <t>Notre-Dame de Lorette</t>
  </si>
  <si>
    <t>Notre-Dame des Champs</t>
  </si>
  <si>
    <t>Orly-Ouest</t>
  </si>
  <si>
    <t>Orly-Sud</t>
  </si>
  <si>
    <t>Palais-Royal (Musée du Louvre)</t>
  </si>
  <si>
    <t>Péreire</t>
  </si>
  <si>
    <t>Père-Lachaise</t>
  </si>
  <si>
    <t>Pernéty</t>
  </si>
  <si>
    <t>Place Monge (Jardin des Plantes)</t>
  </si>
  <si>
    <t>Pointe du Lac</t>
  </si>
  <si>
    <t>Pont de Levallois-Bécon</t>
  </si>
  <si>
    <t>Pont Marie (Cité des Arts)</t>
  </si>
  <si>
    <t>Porte Dauphine (Maréchal de Lattre de Tassigny)</t>
  </si>
  <si>
    <t>Porte d'Orléans (Général Leclerc)</t>
  </si>
  <si>
    <t>Pyrenees</t>
  </si>
  <si>
    <t>Quatre Septembre</t>
  </si>
  <si>
    <t>Réaumur-Sébastopol</t>
  </si>
  <si>
    <t>Reuilly-Diderot</t>
  </si>
  <si>
    <t>Richelieu-Drouot</t>
  </si>
  <si>
    <t>Rue de la Pompe (Avenue Georges Mandel)</t>
  </si>
  <si>
    <t>Saint-Denis-Porte de Paris</t>
  </si>
  <si>
    <t>Saint-Denis-Universite</t>
  </si>
  <si>
    <t>Saint-Francois-Xavier</t>
  </si>
  <si>
    <t>Saint-Germain des Prés</t>
  </si>
  <si>
    <t>Saint-Paul (Le Marais)</t>
  </si>
  <si>
    <t>Saint-Sébastien-Froissart</t>
  </si>
  <si>
    <t>Sèvres-Babylone</t>
  </si>
  <si>
    <t>Sèvres-Lecourbe</t>
  </si>
  <si>
    <t>Strasbourg-Saint-Denis</t>
  </si>
  <si>
    <t>Sully-Morland</t>
  </si>
  <si>
    <t>Telegraphe</t>
  </si>
  <si>
    <t>Trinité-d'Estienne d'Orves</t>
  </si>
  <si>
    <t>Vaugirard (Adolphe Chérioux)</t>
  </si>
  <si>
    <t>Villejuif-Léo Lagrange</t>
  </si>
  <si>
    <t>Villejuif-Louis Aragon</t>
  </si>
  <si>
    <t>Villejuif-Paul Vaillant Couturier (Hôpital Paul Brousse)</t>
  </si>
  <si>
    <t>Voltaire (Léon Blum)</t>
  </si>
  <si>
    <t>ratpId</t>
  </si>
  <si>
    <t>trafic</t>
  </si>
  <si>
    <t>main</t>
  </si>
  <si>
    <t>ratpx</t>
  </si>
  <si>
    <t>ratpy</t>
  </si>
  <si>
    <t>correspondance</t>
  </si>
  <si>
    <t>sta1</t>
  </si>
  <si>
    <t>sta2</t>
  </si>
  <si>
    <t>crudeDist</t>
  </si>
  <si>
    <r>
      <t>y = 0.1991x</t>
    </r>
    <r>
      <rPr>
        <vertAlign val="superscript"/>
        <sz val="10"/>
        <color rgb="FF000000"/>
        <rFont val="Calibri"/>
        <family val="2"/>
        <scheme val="minor"/>
      </rPr>
      <t>2</t>
    </r>
    <r>
      <rPr>
        <sz val="10"/>
        <color rgb="FF000000"/>
        <rFont val="Calibri"/>
        <family val="2"/>
        <scheme val="minor"/>
      </rPr>
      <t xml:space="preserve"> + 1.4441x + 45.121</t>
    </r>
  </si>
  <si>
    <t>181,154</t>
  </si>
  <si>
    <t>38,257</t>
  </si>
  <si>
    <t>154,181</t>
  </si>
  <si>
    <t>159,127</t>
  </si>
  <si>
    <t>127,159</t>
  </si>
  <si>
    <t>70,146</t>
  </si>
  <si>
    <t>146,301</t>
  </si>
  <si>
    <t>301,146</t>
  </si>
  <si>
    <t>146,70</t>
  </si>
  <si>
    <t>335,187</t>
  </si>
  <si>
    <t>187,83</t>
  </si>
  <si>
    <t>83,11</t>
  </si>
  <si>
    <t>11,83</t>
  </si>
  <si>
    <t>83,187</t>
  </si>
  <si>
    <t>187,335</t>
  </si>
  <si>
    <t>337,188</t>
  </si>
  <si>
    <t>188,296</t>
  </si>
  <si>
    <t>296,71</t>
  </si>
  <si>
    <t>71,132</t>
  </si>
  <si>
    <t>132,71</t>
  </si>
  <si>
    <t>71,296</t>
  </si>
  <si>
    <t>296,188</t>
  </si>
  <si>
    <t>188,337</t>
  </si>
  <si>
    <t>38,258</t>
  </si>
  <si>
    <t/>
  </si>
  <si>
    <t>3bis</t>
  </si>
  <si>
    <t>corr</t>
  </si>
  <si>
    <t>ligne - name</t>
  </si>
  <si>
    <t>node,station,ligne</t>
  </si>
  <si>
    <t>edge</t>
  </si>
  <si>
    <t>value</t>
  </si>
  <si>
    <t>voters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</si>
</sst>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name val="Parisine Office"/>
      <family val="2"/>
    </font>
    <font>
      <sz val="14"/>
      <color rgb="FF333333"/>
      <name val="Helvetica Neue"/>
    </font>
    <font>
      <sz val="10"/>
      <color rgb="FF000000"/>
      <name val="Calibri"/>
      <family val="2"/>
      <scheme val="minor"/>
    </font>
    <font>
      <vertAlign val="superscript"/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7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NumberFormat="1"/>
    <xf numFmtId="21" fontId="0" fillId="0" borderId="0" xfId="0" applyNumberFormat="1"/>
    <xf numFmtId="3" fontId="4" fillId="0" borderId="1" xfId="0" applyNumberFormat="1" applyFont="1" applyBorder="1"/>
    <xf numFmtId="3" fontId="4" fillId="0" borderId="2" xfId="0" applyNumberFormat="1" applyFont="1" applyBorder="1"/>
    <xf numFmtId="3" fontId="4" fillId="0" borderId="3" xfId="0" applyNumberFormat="1" applyFont="1" applyBorder="1"/>
    <xf numFmtId="0" fontId="4" fillId="0" borderId="1" xfId="0" applyNumberFormat="1" applyFont="1" applyBorder="1" applyAlignment="1">
      <alignment horizontal="center"/>
    </xf>
    <xf numFmtId="0" fontId="4" fillId="0" borderId="2" xfId="0" applyNumberFormat="1" applyFont="1" applyBorder="1" applyAlignment="1">
      <alignment horizontal="center"/>
    </xf>
    <xf numFmtId="0" fontId="4" fillId="0" borderId="3" xfId="0" applyNumberFormat="1" applyFont="1" applyBorder="1" applyAlignment="1">
      <alignment horizontal="center"/>
    </xf>
    <xf numFmtId="3" fontId="4" fillId="0" borderId="0" xfId="0" applyNumberFormat="1" applyFont="1" applyBorder="1"/>
    <xf numFmtId="0" fontId="0" fillId="0" borderId="2" xfId="0" applyBorder="1"/>
    <xf numFmtId="0" fontId="0" fillId="0" borderId="2" xfId="0" applyNumberFormat="1" applyBorder="1"/>
    <xf numFmtId="0" fontId="0" fillId="0" borderId="0" xfId="0" applyBorder="1"/>
    <xf numFmtId="0" fontId="5" fillId="0" borderId="0" xfId="0" applyFont="1"/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right"/>
    </xf>
  </cellXfs>
  <cellStyles count="77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externalLink" Target="externalLinks/externalLink1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7" Type="http://schemas.openxmlformats.org/officeDocument/2006/relationships/calcChain" Target="calcChain.xml"/><Relationship Id="rId18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trendline>
            <c:trendlineType val="poly"/>
            <c:order val="2"/>
            <c:dispRSqr val="1"/>
            <c:dispEq val="1"/>
            <c:trendlineLbl>
              <c:layout>
                <c:manualLayout>
                  <c:x val="0.254527121609799"/>
                  <c:y val="-0.332651283172937"/>
                </c:manualLayout>
              </c:layout>
              <c:numFmt formatCode="General" sourceLinked="0"/>
            </c:trendlineLbl>
          </c:trendline>
          <c:xVal>
            <c:numRef>
              <c:f>estimator!$L$2:$L$589</c:f>
              <c:numCache>
                <c:formatCode>General</c:formatCode>
                <c:ptCount val="588"/>
                <c:pt idx="0">
                  <c:v>5.041324778292874</c:v>
                </c:pt>
                <c:pt idx="1">
                  <c:v>3.038460999632917</c:v>
                </c:pt>
                <c:pt idx="2">
                  <c:v>3.881445937287126</c:v>
                </c:pt>
                <c:pt idx="3">
                  <c:v>5.737127238982519</c:v>
                </c:pt>
                <c:pt idx="4">
                  <c:v>3.592975627324615</c:v>
                </c:pt>
                <c:pt idx="5">
                  <c:v>4.89572787471219</c:v>
                </c:pt>
                <c:pt idx="6">
                  <c:v>8.172831221699293</c:v>
                </c:pt>
                <c:pt idx="7">
                  <c:v>8.032311736145109</c:v>
                </c:pt>
                <c:pt idx="8">
                  <c:v>6.42569576668541</c:v>
                </c:pt>
                <c:pt idx="9">
                  <c:v>6.868079528021585</c:v>
                </c:pt>
                <c:pt idx="10">
                  <c:v>10.47986951254583</c:v>
                </c:pt>
                <c:pt idx="11">
                  <c:v>2.968091019326133</c:v>
                </c:pt>
                <c:pt idx="12">
                  <c:v>4.752574617126539</c:v>
                </c:pt>
                <c:pt idx="13">
                  <c:v>7.707443395142582</c:v>
                </c:pt>
                <c:pt idx="14">
                  <c:v>6.52659228260134</c:v>
                </c:pt>
                <c:pt idx="15">
                  <c:v>5.361570841393904</c:v>
                </c:pt>
                <c:pt idx="16">
                  <c:v>4.9300691987855</c:v>
                </c:pt>
                <c:pt idx="17">
                  <c:v>7.02805929538511</c:v>
                </c:pt>
                <c:pt idx="18">
                  <c:v>4.621178901604508</c:v>
                </c:pt>
                <c:pt idx="19">
                  <c:v>3.824883658839885</c:v>
                </c:pt>
                <c:pt idx="20">
                  <c:v>9.923285044320644</c:v>
                </c:pt>
                <c:pt idx="21">
                  <c:v>5.82927280035199</c:v>
                </c:pt>
                <c:pt idx="22">
                  <c:v>6.246022780443126</c:v>
                </c:pt>
                <c:pt idx="23">
                  <c:v>6.852192697985269</c:v>
                </c:pt>
                <c:pt idx="24">
                  <c:v>5.276161217388294</c:v>
                </c:pt>
                <c:pt idx="25">
                  <c:v>6.419906625066043</c:v>
                </c:pt>
                <c:pt idx="26">
                  <c:v>6.604547675568431</c:v>
                </c:pt>
                <c:pt idx="27">
                  <c:v>7.201846568764557</c:v>
                </c:pt>
                <c:pt idx="28">
                  <c:v>5.022022410358174</c:v>
                </c:pt>
                <c:pt idx="29">
                  <c:v>5.337984899939975</c:v>
                </c:pt>
                <c:pt idx="30">
                  <c:v>5.337984899939975</c:v>
                </c:pt>
                <c:pt idx="31">
                  <c:v>5.022022410358174</c:v>
                </c:pt>
                <c:pt idx="32">
                  <c:v>7.201846568764557</c:v>
                </c:pt>
                <c:pt idx="33">
                  <c:v>4.106770894547096</c:v>
                </c:pt>
                <c:pt idx="34">
                  <c:v>5.017659051871648</c:v>
                </c:pt>
                <c:pt idx="35">
                  <c:v>4.393961765877866</c:v>
                </c:pt>
                <c:pt idx="36">
                  <c:v>6.050826389840527</c:v>
                </c:pt>
                <c:pt idx="37">
                  <c:v>5.028103916984386</c:v>
                </c:pt>
                <c:pt idx="38">
                  <c:v>4.982727967689883</c:v>
                </c:pt>
                <c:pt idx="39">
                  <c:v>3.879998161606121</c:v>
                </c:pt>
                <c:pt idx="40">
                  <c:v>7.682697967488988</c:v>
                </c:pt>
                <c:pt idx="41">
                  <c:v>4.752386088880423</c:v>
                </c:pt>
                <c:pt idx="42">
                  <c:v>5.025230362053656</c:v>
                </c:pt>
                <c:pt idx="43">
                  <c:v>5.538061538721972</c:v>
                </c:pt>
                <c:pt idx="44">
                  <c:v>9.80198454311716</c:v>
                </c:pt>
                <c:pt idx="45">
                  <c:v>5.702416424010638</c:v>
                </c:pt>
                <c:pt idx="46">
                  <c:v>7.314583304864795</c:v>
                </c:pt>
                <c:pt idx="47">
                  <c:v>4.052963853774602</c:v>
                </c:pt>
                <c:pt idx="48">
                  <c:v>6.088068987782457</c:v>
                </c:pt>
                <c:pt idx="49">
                  <c:v>5.742280470336241</c:v>
                </c:pt>
                <c:pt idx="50">
                  <c:v>7.300623393465322</c:v>
                </c:pt>
                <c:pt idx="51">
                  <c:v>6.3164105450294</c:v>
                </c:pt>
                <c:pt idx="52">
                  <c:v>4.361699210170033</c:v>
                </c:pt>
                <c:pt idx="53">
                  <c:v>5.798444015424104</c:v>
                </c:pt>
                <c:pt idx="54">
                  <c:v>5.74631403597016</c:v>
                </c:pt>
                <c:pt idx="55">
                  <c:v>10.55165674195372</c:v>
                </c:pt>
                <c:pt idx="56">
                  <c:v>8.606261964406927</c:v>
                </c:pt>
                <c:pt idx="57">
                  <c:v>5.849049922851786</c:v>
                </c:pt>
                <c:pt idx="58">
                  <c:v>5.849049922851786</c:v>
                </c:pt>
                <c:pt idx="59">
                  <c:v>4.496012677918003</c:v>
                </c:pt>
                <c:pt idx="60">
                  <c:v>7.502474058602344</c:v>
                </c:pt>
                <c:pt idx="61">
                  <c:v>4.092615885483656</c:v>
                </c:pt>
                <c:pt idx="62">
                  <c:v>7.859851067307794</c:v>
                </c:pt>
                <c:pt idx="63">
                  <c:v>4.502629120860038</c:v>
                </c:pt>
                <c:pt idx="64">
                  <c:v>3.720136902399157</c:v>
                </c:pt>
                <c:pt idx="65">
                  <c:v>4.7026288957635</c:v>
                </c:pt>
                <c:pt idx="66">
                  <c:v>4.410359244071708</c:v>
                </c:pt>
                <c:pt idx="67">
                  <c:v>4.8102650555091</c:v>
                </c:pt>
                <c:pt idx="68">
                  <c:v>5.151309471722419</c:v>
                </c:pt>
                <c:pt idx="69">
                  <c:v>6.145532834725053</c:v>
                </c:pt>
                <c:pt idx="70">
                  <c:v>4.50915751207584</c:v>
                </c:pt>
                <c:pt idx="71">
                  <c:v>3.986829567462522</c:v>
                </c:pt>
                <c:pt idx="72">
                  <c:v>3.03046327287987</c:v>
                </c:pt>
                <c:pt idx="73">
                  <c:v>10.92816519241261</c:v>
                </c:pt>
                <c:pt idx="74">
                  <c:v>5.157885710250438</c:v>
                </c:pt>
                <c:pt idx="75">
                  <c:v>8.064923806211203</c:v>
                </c:pt>
                <c:pt idx="76">
                  <c:v>11.24698381789553</c:v>
                </c:pt>
                <c:pt idx="77">
                  <c:v>8.835261908964332</c:v>
                </c:pt>
                <c:pt idx="78">
                  <c:v>8.835261908964332</c:v>
                </c:pt>
                <c:pt idx="79">
                  <c:v>4.97598788834775</c:v>
                </c:pt>
                <c:pt idx="80">
                  <c:v>4.39367272998006</c:v>
                </c:pt>
                <c:pt idx="81">
                  <c:v>5.529242865894532</c:v>
                </c:pt>
                <c:pt idx="82">
                  <c:v>8.39907782638521</c:v>
                </c:pt>
                <c:pt idx="83">
                  <c:v>5.645092613097175</c:v>
                </c:pt>
                <c:pt idx="84">
                  <c:v>4.157752371130164</c:v>
                </c:pt>
                <c:pt idx="85">
                  <c:v>4.149886919024107</c:v>
                </c:pt>
                <c:pt idx="86">
                  <c:v>8.503222229842323</c:v>
                </c:pt>
                <c:pt idx="87">
                  <c:v>6.652731264455402</c:v>
                </c:pt>
                <c:pt idx="88">
                  <c:v>7.650769846009385</c:v>
                </c:pt>
                <c:pt idx="89">
                  <c:v>7.000186997675449</c:v>
                </c:pt>
                <c:pt idx="90">
                  <c:v>4.41156174160741</c:v>
                </c:pt>
                <c:pt idx="91">
                  <c:v>4.41156174160741</c:v>
                </c:pt>
                <c:pt idx="92">
                  <c:v>7.000186997675449</c:v>
                </c:pt>
                <c:pt idx="93">
                  <c:v>7.650769846009385</c:v>
                </c:pt>
                <c:pt idx="94">
                  <c:v>6.652731264455402</c:v>
                </c:pt>
                <c:pt idx="95">
                  <c:v>8.503222229842323</c:v>
                </c:pt>
                <c:pt idx="96">
                  <c:v>4.149886919024107</c:v>
                </c:pt>
                <c:pt idx="97">
                  <c:v>4.157752371130164</c:v>
                </c:pt>
                <c:pt idx="98">
                  <c:v>6.861676201004588</c:v>
                </c:pt>
                <c:pt idx="99">
                  <c:v>4.96334883275509</c:v>
                </c:pt>
                <c:pt idx="100">
                  <c:v>6.561097456938095</c:v>
                </c:pt>
                <c:pt idx="101">
                  <c:v>6.355874260570557</c:v>
                </c:pt>
                <c:pt idx="102">
                  <c:v>7.136928804012717</c:v>
                </c:pt>
                <c:pt idx="103">
                  <c:v>4.895735629892775</c:v>
                </c:pt>
                <c:pt idx="104">
                  <c:v>8.925149143524015</c:v>
                </c:pt>
                <c:pt idx="105">
                  <c:v>6.2785548934186</c:v>
                </c:pt>
                <c:pt idx="106">
                  <c:v>6.2785548934186</c:v>
                </c:pt>
                <c:pt idx="107">
                  <c:v>7.456191804587024</c:v>
                </c:pt>
                <c:pt idx="108">
                  <c:v>5.025230362053656</c:v>
                </c:pt>
                <c:pt idx="109">
                  <c:v>11.49992148282637</c:v>
                </c:pt>
                <c:pt idx="110">
                  <c:v>5.268726976969673</c:v>
                </c:pt>
                <c:pt idx="111">
                  <c:v>6.315280067294016</c:v>
                </c:pt>
                <c:pt idx="112">
                  <c:v>4.536957530582321</c:v>
                </c:pt>
                <c:pt idx="113">
                  <c:v>5.82927280035199</c:v>
                </c:pt>
                <c:pt idx="114">
                  <c:v>5.61949152504057</c:v>
                </c:pt>
                <c:pt idx="115">
                  <c:v>4.037189994130504</c:v>
                </c:pt>
                <c:pt idx="116">
                  <c:v>3.216384878124115</c:v>
                </c:pt>
                <c:pt idx="117">
                  <c:v>7.305749527046772</c:v>
                </c:pt>
                <c:pt idx="118">
                  <c:v>4.005831374564103</c:v>
                </c:pt>
                <c:pt idx="119">
                  <c:v>6.499915874349269</c:v>
                </c:pt>
                <c:pt idx="120">
                  <c:v>3.745872192681388</c:v>
                </c:pt>
                <c:pt idx="121">
                  <c:v>3.819976189506532</c:v>
                </c:pt>
                <c:pt idx="122">
                  <c:v>7.256881047038236</c:v>
                </c:pt>
                <c:pt idx="123">
                  <c:v>5.583432532486316</c:v>
                </c:pt>
                <c:pt idx="124">
                  <c:v>5.152385086435381</c:v>
                </c:pt>
                <c:pt idx="125">
                  <c:v>8.162513908001121</c:v>
                </c:pt>
                <c:pt idx="126">
                  <c:v>9.586541253361136</c:v>
                </c:pt>
                <c:pt idx="127">
                  <c:v>5.858724345240633</c:v>
                </c:pt>
                <c:pt idx="128">
                  <c:v>5.854837648015692</c:v>
                </c:pt>
                <c:pt idx="129">
                  <c:v>5.261990634796076</c:v>
                </c:pt>
                <c:pt idx="130">
                  <c:v>6.307409062598455</c:v>
                </c:pt>
                <c:pt idx="131">
                  <c:v>6.307409062598455</c:v>
                </c:pt>
                <c:pt idx="132">
                  <c:v>5.261990634796076</c:v>
                </c:pt>
                <c:pt idx="133">
                  <c:v>5.854837648015692</c:v>
                </c:pt>
                <c:pt idx="134">
                  <c:v>7.436510384735474</c:v>
                </c:pt>
                <c:pt idx="135">
                  <c:v>4.465034184907552</c:v>
                </c:pt>
                <c:pt idx="136">
                  <c:v>4.379672133253996</c:v>
                </c:pt>
                <c:pt idx="137">
                  <c:v>8.350441259832827</c:v>
                </c:pt>
                <c:pt idx="138">
                  <c:v>6.27856322257273</c:v>
                </c:pt>
                <c:pt idx="139">
                  <c:v>3.766866153914892</c:v>
                </c:pt>
                <c:pt idx="140">
                  <c:v>3.832302322615158</c:v>
                </c:pt>
                <c:pt idx="141">
                  <c:v>3.799453603610334</c:v>
                </c:pt>
                <c:pt idx="142">
                  <c:v>3.864526022577788</c:v>
                </c:pt>
                <c:pt idx="143">
                  <c:v>9.923285044320644</c:v>
                </c:pt>
                <c:pt idx="144">
                  <c:v>3.824883658839885</c:v>
                </c:pt>
                <c:pt idx="145">
                  <c:v>4.621178901604508</c:v>
                </c:pt>
                <c:pt idx="146">
                  <c:v>7.02805929538511</c:v>
                </c:pt>
                <c:pt idx="147">
                  <c:v>6.530381471820326</c:v>
                </c:pt>
                <c:pt idx="148">
                  <c:v>7.353536984754373</c:v>
                </c:pt>
                <c:pt idx="149">
                  <c:v>5.032255607152108</c:v>
                </c:pt>
                <c:pt idx="150">
                  <c:v>9.44361503874424</c:v>
                </c:pt>
                <c:pt idx="151">
                  <c:v>5.266361706062548</c:v>
                </c:pt>
                <c:pt idx="152">
                  <c:v>4.465805311981478</c:v>
                </c:pt>
                <c:pt idx="153">
                  <c:v>8.00169091296691</c:v>
                </c:pt>
                <c:pt idx="154">
                  <c:v>8.103608019215517</c:v>
                </c:pt>
                <c:pt idx="155">
                  <c:v>4.222450118117086</c:v>
                </c:pt>
                <c:pt idx="156">
                  <c:v>4.72820998299424</c:v>
                </c:pt>
                <c:pt idx="157">
                  <c:v>5.19347408840983</c:v>
                </c:pt>
                <c:pt idx="158">
                  <c:v>4.46467089846143</c:v>
                </c:pt>
                <c:pt idx="159">
                  <c:v>9.748062159378243</c:v>
                </c:pt>
                <c:pt idx="160">
                  <c:v>5.184894962956275</c:v>
                </c:pt>
                <c:pt idx="161">
                  <c:v>5.126520994747935</c:v>
                </c:pt>
                <c:pt idx="162">
                  <c:v>20.68685981491626</c:v>
                </c:pt>
                <c:pt idx="163">
                  <c:v>22.47715250598477</c:v>
                </c:pt>
                <c:pt idx="164">
                  <c:v>5.023635722058916</c:v>
                </c:pt>
                <c:pt idx="165">
                  <c:v>5.721708547029532</c:v>
                </c:pt>
                <c:pt idx="166">
                  <c:v>7.03205016583406</c:v>
                </c:pt>
                <c:pt idx="167">
                  <c:v>8.236754210141324</c:v>
                </c:pt>
                <c:pt idx="168">
                  <c:v>7.579630619964396</c:v>
                </c:pt>
                <c:pt idx="169">
                  <c:v>6.6821576174256</c:v>
                </c:pt>
                <c:pt idx="170">
                  <c:v>7.554082660509807</c:v>
                </c:pt>
                <c:pt idx="171">
                  <c:v>9.645467395176578</c:v>
                </c:pt>
                <c:pt idx="172">
                  <c:v>5.501492212185982</c:v>
                </c:pt>
                <c:pt idx="173">
                  <c:v>5.706681208723289</c:v>
                </c:pt>
                <c:pt idx="174">
                  <c:v>8.758119325208458</c:v>
                </c:pt>
                <c:pt idx="175">
                  <c:v>3.697995164991406</c:v>
                </c:pt>
                <c:pt idx="176">
                  <c:v>5.728780277269377</c:v>
                </c:pt>
                <c:pt idx="177">
                  <c:v>3.453011142177381</c:v>
                </c:pt>
                <c:pt idx="178">
                  <c:v>4.471765660324065</c:v>
                </c:pt>
                <c:pt idx="179">
                  <c:v>4.663579877239607</c:v>
                </c:pt>
                <c:pt idx="180">
                  <c:v>4.245718431550615</c:v>
                </c:pt>
                <c:pt idx="181">
                  <c:v>3.035304597561644</c:v>
                </c:pt>
                <c:pt idx="182">
                  <c:v>4.223906367338344</c:v>
                </c:pt>
                <c:pt idx="183">
                  <c:v>5.397216503680359</c:v>
                </c:pt>
                <c:pt idx="184">
                  <c:v>5.880389678030832</c:v>
                </c:pt>
                <c:pt idx="185">
                  <c:v>4.589957407206133</c:v>
                </c:pt>
                <c:pt idx="186">
                  <c:v>3.731857044424942</c:v>
                </c:pt>
                <c:pt idx="187">
                  <c:v>4.625097634002714</c:v>
                </c:pt>
                <c:pt idx="188">
                  <c:v>5.187364502925182</c:v>
                </c:pt>
                <c:pt idx="189">
                  <c:v>5.187364502925182</c:v>
                </c:pt>
                <c:pt idx="190">
                  <c:v>4.625097634002714</c:v>
                </c:pt>
                <c:pt idx="191">
                  <c:v>3.731857044424942</c:v>
                </c:pt>
                <c:pt idx="192">
                  <c:v>4.589957407206133</c:v>
                </c:pt>
                <c:pt idx="193">
                  <c:v>5.880389678030832</c:v>
                </c:pt>
                <c:pt idx="194">
                  <c:v>5.397216503680359</c:v>
                </c:pt>
                <c:pt idx="195">
                  <c:v>4.223906367338344</c:v>
                </c:pt>
                <c:pt idx="196">
                  <c:v>3.035304597561644</c:v>
                </c:pt>
                <c:pt idx="197">
                  <c:v>4.245718431550615</c:v>
                </c:pt>
                <c:pt idx="198">
                  <c:v>8.17109188277202</c:v>
                </c:pt>
                <c:pt idx="199">
                  <c:v>4.665754168187417</c:v>
                </c:pt>
                <c:pt idx="200">
                  <c:v>9.667297056349147</c:v>
                </c:pt>
                <c:pt idx="201">
                  <c:v>7.517910832657082</c:v>
                </c:pt>
                <c:pt idx="202">
                  <c:v>6.31267965729753</c:v>
                </c:pt>
                <c:pt idx="203">
                  <c:v>3.750016551402991</c:v>
                </c:pt>
                <c:pt idx="204">
                  <c:v>5.29749171087099</c:v>
                </c:pt>
                <c:pt idx="205">
                  <c:v>2.90374867783719</c:v>
                </c:pt>
                <c:pt idx="206">
                  <c:v>5.853248521691768</c:v>
                </c:pt>
                <c:pt idx="207">
                  <c:v>5.511547893906252</c:v>
                </c:pt>
                <c:pt idx="208">
                  <c:v>3.691759186372456</c:v>
                </c:pt>
                <c:pt idx="209">
                  <c:v>9.243463935660411</c:v>
                </c:pt>
                <c:pt idx="210">
                  <c:v>5.048802196430168</c:v>
                </c:pt>
                <c:pt idx="211">
                  <c:v>3.853665652393072</c:v>
                </c:pt>
                <c:pt idx="212">
                  <c:v>3.276851564471158</c:v>
                </c:pt>
                <c:pt idx="213">
                  <c:v>8.55651751599251</c:v>
                </c:pt>
                <c:pt idx="214">
                  <c:v>5.087793867418898</c:v>
                </c:pt>
                <c:pt idx="215">
                  <c:v>5.428913402938584</c:v>
                </c:pt>
                <c:pt idx="216">
                  <c:v>4.961792018756026</c:v>
                </c:pt>
                <c:pt idx="217">
                  <c:v>4.961792018756026</c:v>
                </c:pt>
                <c:pt idx="218">
                  <c:v>5.428913402938584</c:v>
                </c:pt>
                <c:pt idx="219">
                  <c:v>5.087793867418898</c:v>
                </c:pt>
                <c:pt idx="220">
                  <c:v>8.55651751599251</c:v>
                </c:pt>
                <c:pt idx="221">
                  <c:v>3.276851564471158</c:v>
                </c:pt>
                <c:pt idx="222">
                  <c:v>3.853665652393072</c:v>
                </c:pt>
                <c:pt idx="223">
                  <c:v>5.048802196430168</c:v>
                </c:pt>
                <c:pt idx="224">
                  <c:v>9.243463935660411</c:v>
                </c:pt>
                <c:pt idx="225">
                  <c:v>3.691759186372456</c:v>
                </c:pt>
                <c:pt idx="226">
                  <c:v>5.511547893906252</c:v>
                </c:pt>
                <c:pt idx="227">
                  <c:v>5.853248521691768</c:v>
                </c:pt>
                <c:pt idx="228">
                  <c:v>7.612455834678116</c:v>
                </c:pt>
                <c:pt idx="229">
                  <c:v>4.15234036111264</c:v>
                </c:pt>
                <c:pt idx="230">
                  <c:v>2.409987745857261</c:v>
                </c:pt>
                <c:pt idx="231">
                  <c:v>3.810597723604527</c:v>
                </c:pt>
                <c:pt idx="232">
                  <c:v>2.82295281841159</c:v>
                </c:pt>
                <c:pt idx="233">
                  <c:v>4.322943977347253</c:v>
                </c:pt>
                <c:pt idx="234">
                  <c:v>7.398657415850252</c:v>
                </c:pt>
                <c:pt idx="235">
                  <c:v>5.639491988680677</c:v>
                </c:pt>
                <c:pt idx="236">
                  <c:v>9.917300053696456</c:v>
                </c:pt>
                <c:pt idx="237">
                  <c:v>6.103356064983883</c:v>
                </c:pt>
                <c:pt idx="238">
                  <c:v>6.103356064983883</c:v>
                </c:pt>
                <c:pt idx="239">
                  <c:v>9.917300053696456</c:v>
                </c:pt>
                <c:pt idx="240">
                  <c:v>3.52263385273482</c:v>
                </c:pt>
                <c:pt idx="241">
                  <c:v>4.895460817120846</c:v>
                </c:pt>
                <c:pt idx="242">
                  <c:v>4.895460817120846</c:v>
                </c:pt>
                <c:pt idx="243">
                  <c:v>3.52263385273482</c:v>
                </c:pt>
                <c:pt idx="244">
                  <c:v>3.669779489431565</c:v>
                </c:pt>
                <c:pt idx="245">
                  <c:v>3.236880597118328</c:v>
                </c:pt>
                <c:pt idx="246">
                  <c:v>5.374939876162617</c:v>
                </c:pt>
                <c:pt idx="247">
                  <c:v>5.268726976969673</c:v>
                </c:pt>
                <c:pt idx="248">
                  <c:v>3.538143799213096</c:v>
                </c:pt>
                <c:pt idx="249">
                  <c:v>3.924976059345474</c:v>
                </c:pt>
                <c:pt idx="250">
                  <c:v>3.71685084081708</c:v>
                </c:pt>
                <c:pt idx="251">
                  <c:v>2.780296996820642</c:v>
                </c:pt>
                <c:pt idx="252">
                  <c:v>4.942013182405675</c:v>
                </c:pt>
                <c:pt idx="253">
                  <c:v>5.716017017293647</c:v>
                </c:pt>
                <c:pt idx="254">
                  <c:v>3.109742869168753</c:v>
                </c:pt>
                <c:pt idx="255">
                  <c:v>3.184773577304964</c:v>
                </c:pt>
                <c:pt idx="256">
                  <c:v>5.223871225745058</c:v>
                </c:pt>
                <c:pt idx="257">
                  <c:v>5.922172492527025</c:v>
                </c:pt>
                <c:pt idx="258">
                  <c:v>3.859231492512801</c:v>
                </c:pt>
                <c:pt idx="259">
                  <c:v>5.566629454768545</c:v>
                </c:pt>
                <c:pt idx="260">
                  <c:v>5.115416329705151</c:v>
                </c:pt>
                <c:pt idx="261">
                  <c:v>6.004791216058257</c:v>
                </c:pt>
                <c:pt idx="262">
                  <c:v>3.460878481805739</c:v>
                </c:pt>
                <c:pt idx="263">
                  <c:v>5.70222755947386</c:v>
                </c:pt>
                <c:pt idx="264">
                  <c:v>2.979877692856741</c:v>
                </c:pt>
                <c:pt idx="265">
                  <c:v>5.270853698985268</c:v>
                </c:pt>
                <c:pt idx="266">
                  <c:v>5.229806125694023</c:v>
                </c:pt>
                <c:pt idx="267">
                  <c:v>5.229806125694023</c:v>
                </c:pt>
                <c:pt idx="268">
                  <c:v>5.270853698985268</c:v>
                </c:pt>
                <c:pt idx="269">
                  <c:v>2.979877692856741</c:v>
                </c:pt>
                <c:pt idx="270">
                  <c:v>5.70222755947386</c:v>
                </c:pt>
                <c:pt idx="271">
                  <c:v>3.460878481805739</c:v>
                </c:pt>
                <c:pt idx="272">
                  <c:v>6.004791216058257</c:v>
                </c:pt>
                <c:pt idx="273">
                  <c:v>4.83165184836924</c:v>
                </c:pt>
                <c:pt idx="274">
                  <c:v>6.063308129043804</c:v>
                </c:pt>
                <c:pt idx="275">
                  <c:v>5.461627726769755</c:v>
                </c:pt>
                <c:pt idx="276">
                  <c:v>8.647004496632236</c:v>
                </c:pt>
                <c:pt idx="277">
                  <c:v>8.647004496632236</c:v>
                </c:pt>
                <c:pt idx="278">
                  <c:v>5.461627726769755</c:v>
                </c:pt>
                <c:pt idx="279">
                  <c:v>6.063308129043804</c:v>
                </c:pt>
                <c:pt idx="280">
                  <c:v>4.83165184836924</c:v>
                </c:pt>
                <c:pt idx="281">
                  <c:v>7.400982142678802</c:v>
                </c:pt>
                <c:pt idx="282">
                  <c:v>5.499974446584266</c:v>
                </c:pt>
                <c:pt idx="283">
                  <c:v>4.309848954082637</c:v>
                </c:pt>
                <c:pt idx="284">
                  <c:v>4.534050711347899</c:v>
                </c:pt>
                <c:pt idx="285">
                  <c:v>6.858406884980778</c:v>
                </c:pt>
                <c:pt idx="286">
                  <c:v>6.204838821325939</c:v>
                </c:pt>
                <c:pt idx="287">
                  <c:v>11.32632196741996</c:v>
                </c:pt>
                <c:pt idx="288">
                  <c:v>4.174265564146058</c:v>
                </c:pt>
                <c:pt idx="289">
                  <c:v>4.231979796735802</c:v>
                </c:pt>
                <c:pt idx="290">
                  <c:v>3.552010838945415</c:v>
                </c:pt>
                <c:pt idx="291">
                  <c:v>5.477265923800167</c:v>
                </c:pt>
                <c:pt idx="292">
                  <c:v>4.80470938119334</c:v>
                </c:pt>
                <c:pt idx="293">
                  <c:v>4.80470938119334</c:v>
                </c:pt>
                <c:pt idx="294">
                  <c:v>5.477265923800167</c:v>
                </c:pt>
                <c:pt idx="295">
                  <c:v>7.33289817287128</c:v>
                </c:pt>
                <c:pt idx="296">
                  <c:v>6.983014420968403</c:v>
                </c:pt>
                <c:pt idx="297">
                  <c:v>10.43449145494761</c:v>
                </c:pt>
                <c:pt idx="298">
                  <c:v>5.113780975540302</c:v>
                </c:pt>
                <c:pt idx="299">
                  <c:v>5.858612805092153</c:v>
                </c:pt>
                <c:pt idx="300">
                  <c:v>9.80297592570829</c:v>
                </c:pt>
                <c:pt idx="301">
                  <c:v>3.927851830199596</c:v>
                </c:pt>
                <c:pt idx="302">
                  <c:v>8.958071779127023</c:v>
                </c:pt>
                <c:pt idx="303">
                  <c:v>7.405027008729152</c:v>
                </c:pt>
                <c:pt idx="304">
                  <c:v>7.212231970755406</c:v>
                </c:pt>
                <c:pt idx="305">
                  <c:v>4.021581902685367</c:v>
                </c:pt>
                <c:pt idx="306">
                  <c:v>9.34477282898292</c:v>
                </c:pt>
                <c:pt idx="307">
                  <c:v>2.612651259009484</c:v>
                </c:pt>
                <c:pt idx="308">
                  <c:v>9.606772871261716</c:v>
                </c:pt>
                <c:pt idx="309">
                  <c:v>8.490049940959144</c:v>
                </c:pt>
                <c:pt idx="310">
                  <c:v>9.660764712424336</c:v>
                </c:pt>
                <c:pt idx="311">
                  <c:v>12.72466025830582</c:v>
                </c:pt>
                <c:pt idx="312">
                  <c:v>9.45353024007369</c:v>
                </c:pt>
                <c:pt idx="313">
                  <c:v>12.00615050713552</c:v>
                </c:pt>
                <c:pt idx="314">
                  <c:v>12.00615050713552</c:v>
                </c:pt>
                <c:pt idx="315">
                  <c:v>5.702919280971241</c:v>
                </c:pt>
                <c:pt idx="316">
                  <c:v>3.828744629738202</c:v>
                </c:pt>
                <c:pt idx="317">
                  <c:v>5.395169028282524</c:v>
                </c:pt>
                <c:pt idx="318">
                  <c:v>5.858724345240633</c:v>
                </c:pt>
                <c:pt idx="319">
                  <c:v>9.586541253361136</c:v>
                </c:pt>
                <c:pt idx="320">
                  <c:v>8.162513908001121</c:v>
                </c:pt>
                <c:pt idx="321">
                  <c:v>5.152385086435381</c:v>
                </c:pt>
                <c:pt idx="322">
                  <c:v>5.583432532486316</c:v>
                </c:pt>
                <c:pt idx="323">
                  <c:v>7.256881047038236</c:v>
                </c:pt>
                <c:pt idx="324">
                  <c:v>5.605790952096927</c:v>
                </c:pt>
                <c:pt idx="325">
                  <c:v>7.155918320475719</c:v>
                </c:pt>
                <c:pt idx="326">
                  <c:v>6.640128290150813</c:v>
                </c:pt>
                <c:pt idx="327">
                  <c:v>4.464093517418815</c:v>
                </c:pt>
                <c:pt idx="328">
                  <c:v>5.70222755947386</c:v>
                </c:pt>
                <c:pt idx="329">
                  <c:v>5.825434118708626</c:v>
                </c:pt>
                <c:pt idx="330">
                  <c:v>3.145571630947656</c:v>
                </c:pt>
                <c:pt idx="331">
                  <c:v>10.41000542815369</c:v>
                </c:pt>
                <c:pt idx="332">
                  <c:v>4.254567153589057</c:v>
                </c:pt>
                <c:pt idx="333">
                  <c:v>6.810436114037685</c:v>
                </c:pt>
                <c:pt idx="334">
                  <c:v>4.295692391024088</c:v>
                </c:pt>
                <c:pt idx="335">
                  <c:v>6.446827497644608</c:v>
                </c:pt>
                <c:pt idx="336">
                  <c:v>5.543413365804358</c:v>
                </c:pt>
                <c:pt idx="337">
                  <c:v>5.007054323648891</c:v>
                </c:pt>
                <c:pt idx="338">
                  <c:v>5.995002561321644</c:v>
                </c:pt>
                <c:pt idx="339">
                  <c:v>5.270880748044058</c:v>
                </c:pt>
                <c:pt idx="340">
                  <c:v>4.637710380079044</c:v>
                </c:pt>
                <c:pt idx="341">
                  <c:v>3.227072047535993</c:v>
                </c:pt>
                <c:pt idx="342">
                  <c:v>8.06956748725999</c:v>
                </c:pt>
                <c:pt idx="343">
                  <c:v>8.472163868686584</c:v>
                </c:pt>
                <c:pt idx="344">
                  <c:v>9.865262287441087</c:v>
                </c:pt>
                <c:pt idx="345">
                  <c:v>3.189556050070915</c:v>
                </c:pt>
                <c:pt idx="346">
                  <c:v>3.495822489285151</c:v>
                </c:pt>
                <c:pt idx="347">
                  <c:v>4.31046596978506</c:v>
                </c:pt>
                <c:pt idx="348">
                  <c:v>3.496524643465108</c:v>
                </c:pt>
                <c:pt idx="349">
                  <c:v>3.767532689664334</c:v>
                </c:pt>
                <c:pt idx="350">
                  <c:v>5.820933607198766</c:v>
                </c:pt>
                <c:pt idx="351">
                  <c:v>4.909875232268546</c:v>
                </c:pt>
                <c:pt idx="352">
                  <c:v>5.86666283721963</c:v>
                </c:pt>
                <c:pt idx="353">
                  <c:v>5.38777475343088</c:v>
                </c:pt>
                <c:pt idx="354">
                  <c:v>6.247337073084691</c:v>
                </c:pt>
                <c:pt idx="355">
                  <c:v>5.198587885187661</c:v>
                </c:pt>
                <c:pt idx="356">
                  <c:v>10.30011635856625</c:v>
                </c:pt>
                <c:pt idx="357">
                  <c:v>5.041324778292874</c:v>
                </c:pt>
                <c:pt idx="358">
                  <c:v>3.038460999632917</c:v>
                </c:pt>
                <c:pt idx="359">
                  <c:v>3.881445937287126</c:v>
                </c:pt>
                <c:pt idx="360">
                  <c:v>5.737127238982519</c:v>
                </c:pt>
                <c:pt idx="361">
                  <c:v>3.592975627324615</c:v>
                </c:pt>
                <c:pt idx="362">
                  <c:v>4.89572787471219</c:v>
                </c:pt>
                <c:pt idx="363">
                  <c:v>8.172831221699293</c:v>
                </c:pt>
                <c:pt idx="364">
                  <c:v>8.032311736145109</c:v>
                </c:pt>
                <c:pt idx="365">
                  <c:v>6.42569576668541</c:v>
                </c:pt>
                <c:pt idx="366">
                  <c:v>6.868079528021585</c:v>
                </c:pt>
                <c:pt idx="367">
                  <c:v>10.47986951254583</c:v>
                </c:pt>
                <c:pt idx="368">
                  <c:v>2.968091019326133</c:v>
                </c:pt>
                <c:pt idx="369">
                  <c:v>4.752574617126539</c:v>
                </c:pt>
                <c:pt idx="370">
                  <c:v>7.707443395142582</c:v>
                </c:pt>
                <c:pt idx="371">
                  <c:v>6.52659228260134</c:v>
                </c:pt>
                <c:pt idx="372">
                  <c:v>5.361570841393904</c:v>
                </c:pt>
                <c:pt idx="373">
                  <c:v>4.9300691987855</c:v>
                </c:pt>
                <c:pt idx="374">
                  <c:v>7.02805929538511</c:v>
                </c:pt>
                <c:pt idx="375">
                  <c:v>4.621178901604508</c:v>
                </c:pt>
                <c:pt idx="376">
                  <c:v>3.824883658839885</c:v>
                </c:pt>
                <c:pt idx="377">
                  <c:v>9.923285044320644</c:v>
                </c:pt>
                <c:pt idx="378">
                  <c:v>5.82927280035199</c:v>
                </c:pt>
                <c:pt idx="379">
                  <c:v>6.246022780443126</c:v>
                </c:pt>
                <c:pt idx="380">
                  <c:v>6.852192697985269</c:v>
                </c:pt>
                <c:pt idx="381">
                  <c:v>5.276161217388294</c:v>
                </c:pt>
                <c:pt idx="382">
                  <c:v>6.419906625066043</c:v>
                </c:pt>
                <c:pt idx="383">
                  <c:v>6.604547675568431</c:v>
                </c:pt>
                <c:pt idx="384">
                  <c:v>4.106770894547096</c:v>
                </c:pt>
                <c:pt idx="385">
                  <c:v>5.017659051871648</c:v>
                </c:pt>
                <c:pt idx="386">
                  <c:v>4.393961765877866</c:v>
                </c:pt>
                <c:pt idx="387">
                  <c:v>6.050826389840527</c:v>
                </c:pt>
                <c:pt idx="388">
                  <c:v>5.028103916984386</c:v>
                </c:pt>
                <c:pt idx="389">
                  <c:v>4.982727967689883</c:v>
                </c:pt>
                <c:pt idx="390">
                  <c:v>3.879998161606121</c:v>
                </c:pt>
                <c:pt idx="391">
                  <c:v>7.682697967488988</c:v>
                </c:pt>
                <c:pt idx="392">
                  <c:v>4.752386088880423</c:v>
                </c:pt>
                <c:pt idx="393">
                  <c:v>5.025230362053656</c:v>
                </c:pt>
                <c:pt idx="394">
                  <c:v>5.538061538721972</c:v>
                </c:pt>
                <c:pt idx="395">
                  <c:v>9.80198454311716</c:v>
                </c:pt>
                <c:pt idx="396">
                  <c:v>5.702416424010638</c:v>
                </c:pt>
                <c:pt idx="397">
                  <c:v>7.314583304864795</c:v>
                </c:pt>
                <c:pt idx="398">
                  <c:v>4.052963853774602</c:v>
                </c:pt>
                <c:pt idx="399">
                  <c:v>6.088068987782457</c:v>
                </c:pt>
                <c:pt idx="400">
                  <c:v>5.742280470336241</c:v>
                </c:pt>
                <c:pt idx="401">
                  <c:v>7.300623393465322</c:v>
                </c:pt>
                <c:pt idx="402">
                  <c:v>6.3164105450294</c:v>
                </c:pt>
                <c:pt idx="403">
                  <c:v>4.361699210170033</c:v>
                </c:pt>
                <c:pt idx="404">
                  <c:v>5.798444015424104</c:v>
                </c:pt>
                <c:pt idx="405">
                  <c:v>5.74631403597016</c:v>
                </c:pt>
                <c:pt idx="406">
                  <c:v>10.55165674195372</c:v>
                </c:pt>
                <c:pt idx="407">
                  <c:v>8.606261964406927</c:v>
                </c:pt>
                <c:pt idx="408">
                  <c:v>4.496012677918003</c:v>
                </c:pt>
                <c:pt idx="409">
                  <c:v>7.502474058602344</c:v>
                </c:pt>
                <c:pt idx="410">
                  <c:v>4.092615885483656</c:v>
                </c:pt>
                <c:pt idx="411">
                  <c:v>7.859851067307794</c:v>
                </c:pt>
                <c:pt idx="412">
                  <c:v>4.502629120860038</c:v>
                </c:pt>
                <c:pt idx="413">
                  <c:v>3.720136902399157</c:v>
                </c:pt>
                <c:pt idx="414">
                  <c:v>4.7026288957635</c:v>
                </c:pt>
                <c:pt idx="415">
                  <c:v>4.410359244071708</c:v>
                </c:pt>
                <c:pt idx="416">
                  <c:v>4.8102650555091</c:v>
                </c:pt>
                <c:pt idx="417">
                  <c:v>5.151309471722419</c:v>
                </c:pt>
                <c:pt idx="418">
                  <c:v>6.145532834725053</c:v>
                </c:pt>
                <c:pt idx="419">
                  <c:v>4.50915751207584</c:v>
                </c:pt>
                <c:pt idx="420">
                  <c:v>3.986829567462522</c:v>
                </c:pt>
                <c:pt idx="421">
                  <c:v>3.03046327287987</c:v>
                </c:pt>
                <c:pt idx="422">
                  <c:v>10.92816519241261</c:v>
                </c:pt>
                <c:pt idx="423">
                  <c:v>5.157885710250438</c:v>
                </c:pt>
                <c:pt idx="424">
                  <c:v>8.064923806211203</c:v>
                </c:pt>
                <c:pt idx="425">
                  <c:v>11.24698381789553</c:v>
                </c:pt>
                <c:pt idx="426">
                  <c:v>4.97598788834775</c:v>
                </c:pt>
                <c:pt idx="427">
                  <c:v>4.39367272998006</c:v>
                </c:pt>
                <c:pt idx="428">
                  <c:v>5.529242865894532</c:v>
                </c:pt>
                <c:pt idx="429">
                  <c:v>8.39907782638521</c:v>
                </c:pt>
                <c:pt idx="430">
                  <c:v>5.645092613097175</c:v>
                </c:pt>
                <c:pt idx="431">
                  <c:v>4.96334883275509</c:v>
                </c:pt>
                <c:pt idx="432">
                  <c:v>6.355874260570557</c:v>
                </c:pt>
                <c:pt idx="433">
                  <c:v>7.136928804012717</c:v>
                </c:pt>
                <c:pt idx="434">
                  <c:v>4.895735629892775</c:v>
                </c:pt>
                <c:pt idx="435">
                  <c:v>8.925149143524015</c:v>
                </c:pt>
                <c:pt idx="436">
                  <c:v>7.456191804587024</c:v>
                </c:pt>
                <c:pt idx="437">
                  <c:v>5.025230362053656</c:v>
                </c:pt>
                <c:pt idx="438">
                  <c:v>11.49992148282637</c:v>
                </c:pt>
                <c:pt idx="439">
                  <c:v>5.268726976969673</c:v>
                </c:pt>
                <c:pt idx="440">
                  <c:v>6.315280067294016</c:v>
                </c:pt>
                <c:pt idx="441">
                  <c:v>4.536957530582321</c:v>
                </c:pt>
                <c:pt idx="442">
                  <c:v>5.82927280035199</c:v>
                </c:pt>
                <c:pt idx="443">
                  <c:v>5.61949152504057</c:v>
                </c:pt>
                <c:pt idx="444">
                  <c:v>4.037189994130504</c:v>
                </c:pt>
                <c:pt idx="445">
                  <c:v>3.216384878124115</c:v>
                </c:pt>
                <c:pt idx="446">
                  <c:v>7.305749527046772</c:v>
                </c:pt>
                <c:pt idx="447">
                  <c:v>4.005831374564103</c:v>
                </c:pt>
                <c:pt idx="448">
                  <c:v>6.499915874349269</c:v>
                </c:pt>
                <c:pt idx="449">
                  <c:v>3.745872192681388</c:v>
                </c:pt>
                <c:pt idx="450">
                  <c:v>3.819976189506532</c:v>
                </c:pt>
                <c:pt idx="451">
                  <c:v>7.436510384735474</c:v>
                </c:pt>
                <c:pt idx="452">
                  <c:v>4.465034184907552</c:v>
                </c:pt>
                <c:pt idx="453">
                  <c:v>4.379672133253996</c:v>
                </c:pt>
                <c:pt idx="454">
                  <c:v>8.350441259832827</c:v>
                </c:pt>
                <c:pt idx="455">
                  <c:v>6.27856322257273</c:v>
                </c:pt>
                <c:pt idx="456">
                  <c:v>3.766866153914892</c:v>
                </c:pt>
                <c:pt idx="457">
                  <c:v>3.832302322615158</c:v>
                </c:pt>
                <c:pt idx="458">
                  <c:v>3.799453603610334</c:v>
                </c:pt>
                <c:pt idx="459">
                  <c:v>3.864526022577788</c:v>
                </c:pt>
                <c:pt idx="460">
                  <c:v>9.923285044320644</c:v>
                </c:pt>
                <c:pt idx="461">
                  <c:v>3.824883658839885</c:v>
                </c:pt>
                <c:pt idx="462">
                  <c:v>4.621178901604508</c:v>
                </c:pt>
                <c:pt idx="463">
                  <c:v>7.02805929538511</c:v>
                </c:pt>
                <c:pt idx="464">
                  <c:v>6.530381471820326</c:v>
                </c:pt>
                <c:pt idx="465">
                  <c:v>7.353536984754373</c:v>
                </c:pt>
                <c:pt idx="466">
                  <c:v>5.032255607152108</c:v>
                </c:pt>
                <c:pt idx="467">
                  <c:v>9.44361503874424</c:v>
                </c:pt>
                <c:pt idx="468">
                  <c:v>5.266361706062548</c:v>
                </c:pt>
                <c:pt idx="469">
                  <c:v>4.465805311981478</c:v>
                </c:pt>
                <c:pt idx="470">
                  <c:v>8.00169091296691</c:v>
                </c:pt>
                <c:pt idx="471">
                  <c:v>8.103608019215517</c:v>
                </c:pt>
                <c:pt idx="472">
                  <c:v>4.222450118117086</c:v>
                </c:pt>
                <c:pt idx="473">
                  <c:v>4.72820998299424</c:v>
                </c:pt>
                <c:pt idx="474">
                  <c:v>5.19347408840983</c:v>
                </c:pt>
                <c:pt idx="475">
                  <c:v>4.46467089846143</c:v>
                </c:pt>
                <c:pt idx="476">
                  <c:v>20.68685981491626</c:v>
                </c:pt>
                <c:pt idx="477">
                  <c:v>7.03205016583406</c:v>
                </c:pt>
                <c:pt idx="478">
                  <c:v>8.236754210141324</c:v>
                </c:pt>
                <c:pt idx="479">
                  <c:v>7.579630619964396</c:v>
                </c:pt>
                <c:pt idx="480">
                  <c:v>6.6821576174256</c:v>
                </c:pt>
                <c:pt idx="481">
                  <c:v>7.554082660509807</c:v>
                </c:pt>
                <c:pt idx="482">
                  <c:v>9.645467395176578</c:v>
                </c:pt>
                <c:pt idx="483">
                  <c:v>5.501492212185982</c:v>
                </c:pt>
                <c:pt idx="484">
                  <c:v>5.706681208723289</c:v>
                </c:pt>
                <c:pt idx="485">
                  <c:v>8.758119325208458</c:v>
                </c:pt>
                <c:pt idx="486">
                  <c:v>3.697995164991406</c:v>
                </c:pt>
                <c:pt idx="487">
                  <c:v>5.728780277269377</c:v>
                </c:pt>
                <c:pt idx="488">
                  <c:v>3.453011142177381</c:v>
                </c:pt>
                <c:pt idx="489">
                  <c:v>4.471765660324065</c:v>
                </c:pt>
                <c:pt idx="490">
                  <c:v>4.663579877239607</c:v>
                </c:pt>
                <c:pt idx="491">
                  <c:v>8.17109188277202</c:v>
                </c:pt>
                <c:pt idx="492">
                  <c:v>4.665754168187417</c:v>
                </c:pt>
                <c:pt idx="493">
                  <c:v>9.667297056349147</c:v>
                </c:pt>
                <c:pt idx="494">
                  <c:v>7.517910832657082</c:v>
                </c:pt>
                <c:pt idx="495">
                  <c:v>6.31267965729753</c:v>
                </c:pt>
                <c:pt idx="496">
                  <c:v>3.750016551402991</c:v>
                </c:pt>
                <c:pt idx="497">
                  <c:v>5.29749171087099</c:v>
                </c:pt>
                <c:pt idx="498">
                  <c:v>2.90374867783719</c:v>
                </c:pt>
                <c:pt idx="499">
                  <c:v>7.612455834678116</c:v>
                </c:pt>
                <c:pt idx="500">
                  <c:v>4.15234036111264</c:v>
                </c:pt>
                <c:pt idx="501">
                  <c:v>2.409987745857261</c:v>
                </c:pt>
                <c:pt idx="502">
                  <c:v>3.810597723604527</c:v>
                </c:pt>
                <c:pt idx="503">
                  <c:v>2.82295281841159</c:v>
                </c:pt>
                <c:pt idx="504">
                  <c:v>4.322943977347253</c:v>
                </c:pt>
                <c:pt idx="505">
                  <c:v>7.398657415850252</c:v>
                </c:pt>
                <c:pt idx="506">
                  <c:v>5.639491988680677</c:v>
                </c:pt>
                <c:pt idx="507">
                  <c:v>3.669779489431565</c:v>
                </c:pt>
                <c:pt idx="508">
                  <c:v>3.236880597118328</c:v>
                </c:pt>
                <c:pt idx="509">
                  <c:v>5.374939876162617</c:v>
                </c:pt>
                <c:pt idx="510">
                  <c:v>5.268726976969673</c:v>
                </c:pt>
                <c:pt idx="511">
                  <c:v>3.538143799213096</c:v>
                </c:pt>
                <c:pt idx="512">
                  <c:v>3.924976059345474</c:v>
                </c:pt>
                <c:pt idx="513">
                  <c:v>3.71685084081708</c:v>
                </c:pt>
                <c:pt idx="514">
                  <c:v>2.780296996820642</c:v>
                </c:pt>
                <c:pt idx="515">
                  <c:v>4.942013182405675</c:v>
                </c:pt>
                <c:pt idx="516">
                  <c:v>5.716017017293647</c:v>
                </c:pt>
                <c:pt idx="517">
                  <c:v>3.109742869168753</c:v>
                </c:pt>
                <c:pt idx="518">
                  <c:v>3.184773577304964</c:v>
                </c:pt>
                <c:pt idx="519">
                  <c:v>5.223871225745058</c:v>
                </c:pt>
                <c:pt idx="520">
                  <c:v>5.922172492527025</c:v>
                </c:pt>
                <c:pt idx="521">
                  <c:v>3.859231492512801</c:v>
                </c:pt>
                <c:pt idx="522">
                  <c:v>5.566629454768545</c:v>
                </c:pt>
                <c:pt idx="523">
                  <c:v>5.115416329705151</c:v>
                </c:pt>
                <c:pt idx="524">
                  <c:v>7.400982142678802</c:v>
                </c:pt>
                <c:pt idx="525">
                  <c:v>5.499974446584266</c:v>
                </c:pt>
                <c:pt idx="526">
                  <c:v>4.309848954082637</c:v>
                </c:pt>
                <c:pt idx="527">
                  <c:v>4.534050711347899</c:v>
                </c:pt>
                <c:pt idx="528">
                  <c:v>6.858406884980778</c:v>
                </c:pt>
                <c:pt idx="529">
                  <c:v>6.204838821325939</c:v>
                </c:pt>
                <c:pt idx="530">
                  <c:v>11.32632196741996</c:v>
                </c:pt>
                <c:pt idx="531">
                  <c:v>4.174265564146058</c:v>
                </c:pt>
                <c:pt idx="532">
                  <c:v>4.231979796735802</c:v>
                </c:pt>
                <c:pt idx="533">
                  <c:v>3.552010838945415</c:v>
                </c:pt>
                <c:pt idx="534">
                  <c:v>7.33289817287128</c:v>
                </c:pt>
                <c:pt idx="535">
                  <c:v>6.983014420968403</c:v>
                </c:pt>
                <c:pt idx="536">
                  <c:v>10.43449145494761</c:v>
                </c:pt>
                <c:pt idx="537">
                  <c:v>5.113780975540302</c:v>
                </c:pt>
                <c:pt idx="538">
                  <c:v>5.858612805092153</c:v>
                </c:pt>
                <c:pt idx="539">
                  <c:v>9.80297592570829</c:v>
                </c:pt>
                <c:pt idx="540">
                  <c:v>3.927851830199596</c:v>
                </c:pt>
                <c:pt idx="541">
                  <c:v>8.958071779127023</c:v>
                </c:pt>
                <c:pt idx="542">
                  <c:v>7.405027008729152</c:v>
                </c:pt>
                <c:pt idx="543">
                  <c:v>7.212231970755406</c:v>
                </c:pt>
                <c:pt idx="544">
                  <c:v>4.021581902685367</c:v>
                </c:pt>
                <c:pt idx="545">
                  <c:v>9.34477282898292</c:v>
                </c:pt>
                <c:pt idx="546">
                  <c:v>2.612651259009484</c:v>
                </c:pt>
                <c:pt idx="547">
                  <c:v>9.606772871261716</c:v>
                </c:pt>
                <c:pt idx="548">
                  <c:v>8.490049940959144</c:v>
                </c:pt>
                <c:pt idx="549">
                  <c:v>9.660764712424336</c:v>
                </c:pt>
                <c:pt idx="550">
                  <c:v>12.72466025830582</c:v>
                </c:pt>
                <c:pt idx="551">
                  <c:v>9.45353024007369</c:v>
                </c:pt>
                <c:pt idx="552">
                  <c:v>5.702919280971241</c:v>
                </c:pt>
                <c:pt idx="553">
                  <c:v>3.828744629738202</c:v>
                </c:pt>
                <c:pt idx="554">
                  <c:v>5.395169028282524</c:v>
                </c:pt>
                <c:pt idx="555">
                  <c:v>5.605790952096927</c:v>
                </c:pt>
                <c:pt idx="556">
                  <c:v>7.155918320475719</c:v>
                </c:pt>
                <c:pt idx="557">
                  <c:v>6.640128290150813</c:v>
                </c:pt>
                <c:pt idx="558">
                  <c:v>4.464093517418815</c:v>
                </c:pt>
                <c:pt idx="559">
                  <c:v>5.70222755947386</c:v>
                </c:pt>
                <c:pt idx="560">
                  <c:v>5.825434118708626</c:v>
                </c:pt>
                <c:pt idx="561">
                  <c:v>3.145571630947656</c:v>
                </c:pt>
                <c:pt idx="562">
                  <c:v>10.41000542815369</c:v>
                </c:pt>
                <c:pt idx="563">
                  <c:v>4.254567153589057</c:v>
                </c:pt>
                <c:pt idx="564">
                  <c:v>6.810436114037685</c:v>
                </c:pt>
                <c:pt idx="565">
                  <c:v>4.295692391024088</c:v>
                </c:pt>
                <c:pt idx="566">
                  <c:v>6.446827497644608</c:v>
                </c:pt>
                <c:pt idx="567">
                  <c:v>5.543413365804358</c:v>
                </c:pt>
                <c:pt idx="568">
                  <c:v>5.007054323648891</c:v>
                </c:pt>
                <c:pt idx="569">
                  <c:v>5.995002561321644</c:v>
                </c:pt>
                <c:pt idx="570">
                  <c:v>5.270880748044058</c:v>
                </c:pt>
                <c:pt idx="571">
                  <c:v>4.637710380079044</c:v>
                </c:pt>
                <c:pt idx="572">
                  <c:v>3.227072047535993</c:v>
                </c:pt>
                <c:pt idx="573">
                  <c:v>8.06956748725999</c:v>
                </c:pt>
                <c:pt idx="574">
                  <c:v>8.472163868686584</c:v>
                </c:pt>
                <c:pt idx="575">
                  <c:v>9.865262287441087</c:v>
                </c:pt>
                <c:pt idx="576">
                  <c:v>3.189556050070915</c:v>
                </c:pt>
                <c:pt idx="577">
                  <c:v>3.495822489285151</c:v>
                </c:pt>
                <c:pt idx="578">
                  <c:v>4.31046596978506</c:v>
                </c:pt>
                <c:pt idx="579">
                  <c:v>3.496524643465108</c:v>
                </c:pt>
                <c:pt idx="580">
                  <c:v>3.767532689664334</c:v>
                </c:pt>
                <c:pt idx="581">
                  <c:v>5.820933607198766</c:v>
                </c:pt>
                <c:pt idx="582">
                  <c:v>4.909875232268546</c:v>
                </c:pt>
                <c:pt idx="583">
                  <c:v>5.86666283721963</c:v>
                </c:pt>
                <c:pt idx="584">
                  <c:v>5.38777475343088</c:v>
                </c:pt>
                <c:pt idx="585">
                  <c:v>6.247337073084691</c:v>
                </c:pt>
                <c:pt idx="586">
                  <c:v>5.198587885187661</c:v>
                </c:pt>
                <c:pt idx="587">
                  <c:v>10.30011635856625</c:v>
                </c:pt>
              </c:numCache>
            </c:numRef>
          </c:xVal>
          <c:yVal>
            <c:numRef>
              <c:f>estimator!$M$2:$M$589</c:f>
              <c:numCache>
                <c:formatCode>General</c:formatCode>
                <c:ptCount val="588"/>
                <c:pt idx="0">
                  <c:v>80.99999999999826</c:v>
                </c:pt>
                <c:pt idx="1">
                  <c:v>42.00000000000177</c:v>
                </c:pt>
                <c:pt idx="2">
                  <c:v>41.99999999999937</c:v>
                </c:pt>
                <c:pt idx="3">
                  <c:v>70.00000000000295</c:v>
                </c:pt>
                <c:pt idx="4">
                  <c:v>47.00000000000095</c:v>
                </c:pt>
                <c:pt idx="5">
                  <c:v>50.00000000000142</c:v>
                </c:pt>
                <c:pt idx="6">
                  <c:v>97.99999999999933</c:v>
                </c:pt>
                <c:pt idx="7">
                  <c:v>61.00000000000154</c:v>
                </c:pt>
                <c:pt idx="8">
                  <c:v>63.00000000000026</c:v>
                </c:pt>
                <c:pt idx="9">
                  <c:v>60.99999999999914</c:v>
                </c:pt>
                <c:pt idx="10">
                  <c:v>82.99999999999938</c:v>
                </c:pt>
                <c:pt idx="11">
                  <c:v>55.000000000003</c:v>
                </c:pt>
                <c:pt idx="12">
                  <c:v>57.00000000000172</c:v>
                </c:pt>
                <c:pt idx="13">
                  <c:v>64.99999999999657</c:v>
                </c:pt>
                <c:pt idx="14">
                  <c:v>62.0000000000009</c:v>
                </c:pt>
                <c:pt idx="15">
                  <c:v>55.000000000003</c:v>
                </c:pt>
                <c:pt idx="16">
                  <c:v>51.00000000000318</c:v>
                </c:pt>
                <c:pt idx="17">
                  <c:v>52.00000000000253</c:v>
                </c:pt>
                <c:pt idx="18">
                  <c:v>48.99999999999967</c:v>
                </c:pt>
                <c:pt idx="19">
                  <c:v>59.99999999999739</c:v>
                </c:pt>
                <c:pt idx="20">
                  <c:v>87.00000000000161</c:v>
                </c:pt>
                <c:pt idx="21">
                  <c:v>75.00000000000453</c:v>
                </c:pt>
                <c:pt idx="22">
                  <c:v>68.00000000000423</c:v>
                </c:pt>
                <c:pt idx="23">
                  <c:v>63.99999999999721</c:v>
                </c:pt>
                <c:pt idx="24">
                  <c:v>52.9999999999971</c:v>
                </c:pt>
                <c:pt idx="25">
                  <c:v>61.00000000000154</c:v>
                </c:pt>
                <c:pt idx="26">
                  <c:v>69.00000000000119</c:v>
                </c:pt>
                <c:pt idx="27">
                  <c:v>64.99999999999897</c:v>
                </c:pt>
                <c:pt idx="28">
                  <c:v>52.00000000000014</c:v>
                </c:pt>
                <c:pt idx="29">
                  <c:v>64.99999999999897</c:v>
                </c:pt>
                <c:pt idx="30">
                  <c:v>60.99999999999674</c:v>
                </c:pt>
                <c:pt idx="31">
                  <c:v>41.00000000000001</c:v>
                </c:pt>
                <c:pt idx="32">
                  <c:v>67.99999999999943</c:v>
                </c:pt>
                <c:pt idx="33">
                  <c:v>94.99999999999886</c:v>
                </c:pt>
                <c:pt idx="34">
                  <c:v>55.0000000000054</c:v>
                </c:pt>
                <c:pt idx="35">
                  <c:v>52.00000000000014</c:v>
                </c:pt>
                <c:pt idx="36">
                  <c:v>63.00000000000026</c:v>
                </c:pt>
                <c:pt idx="37">
                  <c:v>59.99999999999978</c:v>
                </c:pt>
                <c:pt idx="38">
                  <c:v>56.00000000000236</c:v>
                </c:pt>
                <c:pt idx="39">
                  <c:v>54.9999999999958</c:v>
                </c:pt>
                <c:pt idx="40">
                  <c:v>64.00000000000201</c:v>
                </c:pt>
                <c:pt idx="41">
                  <c:v>59.99999999999978</c:v>
                </c:pt>
                <c:pt idx="42">
                  <c:v>59.99999999999978</c:v>
                </c:pt>
                <c:pt idx="43">
                  <c:v>52.00000000000014</c:v>
                </c:pt>
                <c:pt idx="44">
                  <c:v>80.00000000000131</c:v>
                </c:pt>
                <c:pt idx="45">
                  <c:v>56.00000000000236</c:v>
                </c:pt>
                <c:pt idx="46">
                  <c:v>52.9999999999971</c:v>
                </c:pt>
                <c:pt idx="47">
                  <c:v>53.99999999999884</c:v>
                </c:pt>
                <c:pt idx="48">
                  <c:v>52.00000000000014</c:v>
                </c:pt>
                <c:pt idx="49">
                  <c:v>58.00000000000107</c:v>
                </c:pt>
                <c:pt idx="50">
                  <c:v>72.9999999999986</c:v>
                </c:pt>
                <c:pt idx="51">
                  <c:v>61.9999999999985</c:v>
                </c:pt>
                <c:pt idx="52">
                  <c:v>37.99999999999954</c:v>
                </c:pt>
                <c:pt idx="53">
                  <c:v>58.99999999999803</c:v>
                </c:pt>
                <c:pt idx="54">
                  <c:v>47.00000000000095</c:v>
                </c:pt>
                <c:pt idx="55">
                  <c:v>100.0000000000028</c:v>
                </c:pt>
                <c:pt idx="56">
                  <c:v>89.00000000000273</c:v>
                </c:pt>
                <c:pt idx="57">
                  <c:v>64.00000000000201</c:v>
                </c:pt>
                <c:pt idx="58">
                  <c:v>64.00000000000201</c:v>
                </c:pt>
                <c:pt idx="59">
                  <c:v>47.00000000000095</c:v>
                </c:pt>
                <c:pt idx="60">
                  <c:v>45.9999999999992</c:v>
                </c:pt>
                <c:pt idx="61">
                  <c:v>78.0000000000026</c:v>
                </c:pt>
                <c:pt idx="62">
                  <c:v>74.9999999999973</c:v>
                </c:pt>
                <c:pt idx="63">
                  <c:v>69.99999999999815</c:v>
                </c:pt>
                <c:pt idx="64">
                  <c:v>50.99999999999838</c:v>
                </c:pt>
                <c:pt idx="65">
                  <c:v>48.00000000000271</c:v>
                </c:pt>
                <c:pt idx="66">
                  <c:v>50.99999999999838</c:v>
                </c:pt>
                <c:pt idx="67">
                  <c:v>47.00000000000095</c:v>
                </c:pt>
                <c:pt idx="68">
                  <c:v>50.99999999999838</c:v>
                </c:pt>
                <c:pt idx="69">
                  <c:v>52.00000000000014</c:v>
                </c:pt>
                <c:pt idx="70">
                  <c:v>47.00000000000095</c:v>
                </c:pt>
                <c:pt idx="71">
                  <c:v>59.00000000000283</c:v>
                </c:pt>
                <c:pt idx="72">
                  <c:v>47.00000000000095</c:v>
                </c:pt>
                <c:pt idx="73">
                  <c:v>72.00000000000166</c:v>
                </c:pt>
                <c:pt idx="74">
                  <c:v>48.99999999999967</c:v>
                </c:pt>
                <c:pt idx="75">
                  <c:v>65.00000000000377</c:v>
                </c:pt>
                <c:pt idx="76">
                  <c:v>79.00000000000435</c:v>
                </c:pt>
                <c:pt idx="77">
                  <c:v>78.99999999999955</c:v>
                </c:pt>
                <c:pt idx="78">
                  <c:v>109.0000000000042</c:v>
                </c:pt>
                <c:pt idx="79">
                  <c:v>56.00000000000236</c:v>
                </c:pt>
                <c:pt idx="80">
                  <c:v>56.00000000000236</c:v>
                </c:pt>
                <c:pt idx="81">
                  <c:v>64.99999999999417</c:v>
                </c:pt>
                <c:pt idx="82">
                  <c:v>72.00000000000166</c:v>
                </c:pt>
                <c:pt idx="83">
                  <c:v>55.0000000000006</c:v>
                </c:pt>
                <c:pt idx="84">
                  <c:v>39.0000000000013</c:v>
                </c:pt>
                <c:pt idx="85">
                  <c:v>47.99999999999791</c:v>
                </c:pt>
                <c:pt idx="86">
                  <c:v>68.9999999999964</c:v>
                </c:pt>
                <c:pt idx="87">
                  <c:v>54.00000000000365</c:v>
                </c:pt>
                <c:pt idx="88">
                  <c:v>43.00000000000352</c:v>
                </c:pt>
                <c:pt idx="89">
                  <c:v>72.00000000000645</c:v>
                </c:pt>
                <c:pt idx="90">
                  <c:v>53.99999999999884</c:v>
                </c:pt>
                <c:pt idx="91">
                  <c:v>60.00000000000458</c:v>
                </c:pt>
                <c:pt idx="92">
                  <c:v>71.0000000000047</c:v>
                </c:pt>
                <c:pt idx="93">
                  <c:v>39.99999999999826</c:v>
                </c:pt>
                <c:pt idx="94">
                  <c:v>56.99999999999932</c:v>
                </c:pt>
                <c:pt idx="95">
                  <c:v>66.00000000000551</c:v>
                </c:pt>
                <c:pt idx="96">
                  <c:v>42.99999999999872</c:v>
                </c:pt>
                <c:pt idx="97">
                  <c:v>37.00000000000259</c:v>
                </c:pt>
                <c:pt idx="98">
                  <c:v>141.999999999995</c:v>
                </c:pt>
                <c:pt idx="99">
                  <c:v>57.00000000000411</c:v>
                </c:pt>
                <c:pt idx="100">
                  <c:v>63.00000000000026</c:v>
                </c:pt>
                <c:pt idx="101">
                  <c:v>54.9999999999958</c:v>
                </c:pt>
                <c:pt idx="102">
                  <c:v>66.00000000000072</c:v>
                </c:pt>
                <c:pt idx="103">
                  <c:v>43.00000000000352</c:v>
                </c:pt>
                <c:pt idx="104">
                  <c:v>56.00000000000236</c:v>
                </c:pt>
                <c:pt idx="105">
                  <c:v>59.999999999995</c:v>
                </c:pt>
                <c:pt idx="106">
                  <c:v>63.99999999999721</c:v>
                </c:pt>
                <c:pt idx="107">
                  <c:v>52.00000000000014</c:v>
                </c:pt>
                <c:pt idx="108">
                  <c:v>47.99999999999791</c:v>
                </c:pt>
                <c:pt idx="109">
                  <c:v>109.0000000000042</c:v>
                </c:pt>
                <c:pt idx="110">
                  <c:v>108.9999999999995</c:v>
                </c:pt>
                <c:pt idx="111">
                  <c:v>74.00000000000037</c:v>
                </c:pt>
                <c:pt idx="112">
                  <c:v>75.9999999999991</c:v>
                </c:pt>
                <c:pt idx="113">
                  <c:v>66.00000000000551</c:v>
                </c:pt>
                <c:pt idx="114">
                  <c:v>60.00000000000458</c:v>
                </c:pt>
                <c:pt idx="115">
                  <c:v>53.00000000000669</c:v>
                </c:pt>
                <c:pt idx="116">
                  <c:v>49.99999999999662</c:v>
                </c:pt>
                <c:pt idx="117">
                  <c:v>83.99999999999874</c:v>
                </c:pt>
                <c:pt idx="118">
                  <c:v>86.00000000000224</c:v>
                </c:pt>
                <c:pt idx="119">
                  <c:v>85.99999999999745</c:v>
                </c:pt>
                <c:pt idx="120">
                  <c:v>50.00000000000142</c:v>
                </c:pt>
                <c:pt idx="121">
                  <c:v>89.99999999999968</c:v>
                </c:pt>
                <c:pt idx="122">
                  <c:v>47.99999999999791</c:v>
                </c:pt>
                <c:pt idx="123">
                  <c:v>47.00000000000574</c:v>
                </c:pt>
                <c:pt idx="124">
                  <c:v>42.00000000000177</c:v>
                </c:pt>
                <c:pt idx="125">
                  <c:v>72.9999999999986</c:v>
                </c:pt>
                <c:pt idx="126">
                  <c:v>58.99999999999803</c:v>
                </c:pt>
                <c:pt idx="127">
                  <c:v>50.00000000000142</c:v>
                </c:pt>
                <c:pt idx="128">
                  <c:v>64.99999999999897</c:v>
                </c:pt>
                <c:pt idx="129">
                  <c:v>65.99999999999593</c:v>
                </c:pt>
                <c:pt idx="130">
                  <c:v>64.00000000000201</c:v>
                </c:pt>
                <c:pt idx="131">
                  <c:v>62.0000000000033</c:v>
                </c:pt>
                <c:pt idx="132">
                  <c:v>70.9999999999999</c:v>
                </c:pt>
                <c:pt idx="133">
                  <c:v>53.99999999999884</c:v>
                </c:pt>
                <c:pt idx="134">
                  <c:v>58.99999999999803</c:v>
                </c:pt>
                <c:pt idx="135">
                  <c:v>66.00000000000551</c:v>
                </c:pt>
                <c:pt idx="136">
                  <c:v>59.99999999999978</c:v>
                </c:pt>
                <c:pt idx="137">
                  <c:v>66.99999999999768</c:v>
                </c:pt>
                <c:pt idx="138">
                  <c:v>59.00000000000283</c:v>
                </c:pt>
                <c:pt idx="139">
                  <c:v>46.99999999999616</c:v>
                </c:pt>
                <c:pt idx="140">
                  <c:v>55.0000000000006</c:v>
                </c:pt>
                <c:pt idx="141">
                  <c:v>45.9999999999992</c:v>
                </c:pt>
                <c:pt idx="142">
                  <c:v>67.00000000000247</c:v>
                </c:pt>
                <c:pt idx="143">
                  <c:v>106.0000000000038</c:v>
                </c:pt>
                <c:pt idx="144">
                  <c:v>46.000000000004</c:v>
                </c:pt>
                <c:pt idx="145">
                  <c:v>48.99999999999967</c:v>
                </c:pt>
                <c:pt idx="146">
                  <c:v>56.00000000000236</c:v>
                </c:pt>
                <c:pt idx="147">
                  <c:v>80.00000000000131</c:v>
                </c:pt>
                <c:pt idx="148">
                  <c:v>52.00000000000493</c:v>
                </c:pt>
                <c:pt idx="149">
                  <c:v>62.0000000000033</c:v>
                </c:pt>
                <c:pt idx="150">
                  <c:v>88.9999999999979</c:v>
                </c:pt>
                <c:pt idx="151">
                  <c:v>63.99999999999721</c:v>
                </c:pt>
                <c:pt idx="152">
                  <c:v>53.0000000000019</c:v>
                </c:pt>
                <c:pt idx="153">
                  <c:v>99.99999999999803</c:v>
                </c:pt>
                <c:pt idx="154">
                  <c:v>82.00000000000003</c:v>
                </c:pt>
                <c:pt idx="155">
                  <c:v>46.99999999999616</c:v>
                </c:pt>
                <c:pt idx="156">
                  <c:v>50.00000000000142</c:v>
                </c:pt>
                <c:pt idx="157">
                  <c:v>48.00000000000271</c:v>
                </c:pt>
                <c:pt idx="158">
                  <c:v>63.99999999999721</c:v>
                </c:pt>
                <c:pt idx="159">
                  <c:v>88.9999999999979</c:v>
                </c:pt>
                <c:pt idx="160">
                  <c:v>72.99999999999383</c:v>
                </c:pt>
                <c:pt idx="161">
                  <c:v>97.99999999999454</c:v>
                </c:pt>
                <c:pt idx="162">
                  <c:v>168.0000000000023</c:v>
                </c:pt>
                <c:pt idx="163">
                  <c:v>169.000000000004</c:v>
                </c:pt>
                <c:pt idx="164">
                  <c:v>63.99999999999721</c:v>
                </c:pt>
                <c:pt idx="165">
                  <c:v>60.00000000000458</c:v>
                </c:pt>
                <c:pt idx="166">
                  <c:v>80.00000000000131</c:v>
                </c:pt>
                <c:pt idx="167">
                  <c:v>78.99999999999955</c:v>
                </c:pt>
                <c:pt idx="168">
                  <c:v>70.9999999999999</c:v>
                </c:pt>
                <c:pt idx="169">
                  <c:v>73.99999999999558</c:v>
                </c:pt>
                <c:pt idx="170">
                  <c:v>85.00000000000528</c:v>
                </c:pt>
                <c:pt idx="171">
                  <c:v>91.00000000000144</c:v>
                </c:pt>
                <c:pt idx="172">
                  <c:v>70.9999999999999</c:v>
                </c:pt>
                <c:pt idx="173">
                  <c:v>59.00000000000283</c:v>
                </c:pt>
                <c:pt idx="174">
                  <c:v>84.00000000000354</c:v>
                </c:pt>
                <c:pt idx="175">
                  <c:v>69.00000000000119</c:v>
                </c:pt>
                <c:pt idx="176">
                  <c:v>37.99999999999954</c:v>
                </c:pt>
                <c:pt idx="177">
                  <c:v>45.9999999999944</c:v>
                </c:pt>
                <c:pt idx="178">
                  <c:v>78.0000000000026</c:v>
                </c:pt>
                <c:pt idx="179">
                  <c:v>57.99999999999628</c:v>
                </c:pt>
                <c:pt idx="180">
                  <c:v>52.00000000000014</c:v>
                </c:pt>
                <c:pt idx="181">
                  <c:v>63.00000000000026</c:v>
                </c:pt>
                <c:pt idx="182">
                  <c:v>63.00000000000026</c:v>
                </c:pt>
                <c:pt idx="183">
                  <c:v>63.00000000000026</c:v>
                </c:pt>
                <c:pt idx="184">
                  <c:v>59.00000000000283</c:v>
                </c:pt>
                <c:pt idx="185">
                  <c:v>59.99999999999978</c:v>
                </c:pt>
                <c:pt idx="186">
                  <c:v>60.00000000000458</c:v>
                </c:pt>
                <c:pt idx="187">
                  <c:v>51.99999999999534</c:v>
                </c:pt>
                <c:pt idx="188">
                  <c:v>54.00000000000365</c:v>
                </c:pt>
                <c:pt idx="189">
                  <c:v>56.99999999999932</c:v>
                </c:pt>
                <c:pt idx="190">
                  <c:v>47.00000000000574</c:v>
                </c:pt>
                <c:pt idx="191">
                  <c:v>59.99999999999978</c:v>
                </c:pt>
                <c:pt idx="192">
                  <c:v>55.99999999999277</c:v>
                </c:pt>
                <c:pt idx="193">
                  <c:v>65.00000000000377</c:v>
                </c:pt>
                <c:pt idx="194">
                  <c:v>53.0000000000019</c:v>
                </c:pt>
                <c:pt idx="195">
                  <c:v>63.99999999999721</c:v>
                </c:pt>
                <c:pt idx="196">
                  <c:v>44.99999999999744</c:v>
                </c:pt>
                <c:pt idx="197">
                  <c:v>59.99999999999978</c:v>
                </c:pt>
                <c:pt idx="198">
                  <c:v>88.00000000000097</c:v>
                </c:pt>
                <c:pt idx="199">
                  <c:v>54.9999999999958</c:v>
                </c:pt>
                <c:pt idx="200">
                  <c:v>72.00000000000166</c:v>
                </c:pt>
                <c:pt idx="201">
                  <c:v>59.00000000000283</c:v>
                </c:pt>
                <c:pt idx="202">
                  <c:v>86.9999999999944</c:v>
                </c:pt>
                <c:pt idx="203">
                  <c:v>54.9999999999958</c:v>
                </c:pt>
                <c:pt idx="204">
                  <c:v>69.00000000000119</c:v>
                </c:pt>
                <c:pt idx="205">
                  <c:v>59.00000000000283</c:v>
                </c:pt>
                <c:pt idx="206">
                  <c:v>50.00000000000142</c:v>
                </c:pt>
                <c:pt idx="207">
                  <c:v>50.00000000000142</c:v>
                </c:pt>
                <c:pt idx="208">
                  <c:v>41.99999999999697</c:v>
                </c:pt>
                <c:pt idx="209">
                  <c:v>87.00000000000401</c:v>
                </c:pt>
                <c:pt idx="210">
                  <c:v>50.99999999999838</c:v>
                </c:pt>
                <c:pt idx="211">
                  <c:v>54.9999999999958</c:v>
                </c:pt>
                <c:pt idx="212">
                  <c:v>62.0000000000033</c:v>
                </c:pt>
                <c:pt idx="213">
                  <c:v>56.99999999999932</c:v>
                </c:pt>
                <c:pt idx="214">
                  <c:v>50.99999999999838</c:v>
                </c:pt>
                <c:pt idx="215">
                  <c:v>56.99999999999932</c:v>
                </c:pt>
                <c:pt idx="216">
                  <c:v>43.00000000000352</c:v>
                </c:pt>
                <c:pt idx="217">
                  <c:v>59.00000000000283</c:v>
                </c:pt>
                <c:pt idx="218">
                  <c:v>51.99999999999534</c:v>
                </c:pt>
                <c:pt idx="219">
                  <c:v>49.00000000000446</c:v>
                </c:pt>
                <c:pt idx="220">
                  <c:v>54.00000000000844</c:v>
                </c:pt>
                <c:pt idx="221">
                  <c:v>62.0000000000033</c:v>
                </c:pt>
                <c:pt idx="222">
                  <c:v>70.00000000000774</c:v>
                </c:pt>
                <c:pt idx="223">
                  <c:v>55.0000000000054</c:v>
                </c:pt>
                <c:pt idx="224">
                  <c:v>92.99999999999535</c:v>
                </c:pt>
                <c:pt idx="225">
                  <c:v>43.00000000000352</c:v>
                </c:pt>
                <c:pt idx="226">
                  <c:v>51.99999999999534</c:v>
                </c:pt>
                <c:pt idx="227">
                  <c:v>56.00000000000236</c:v>
                </c:pt>
                <c:pt idx="228">
                  <c:v>50.00000000000142</c:v>
                </c:pt>
                <c:pt idx="229">
                  <c:v>45.9999999999944</c:v>
                </c:pt>
                <c:pt idx="230">
                  <c:v>66.99999999999768</c:v>
                </c:pt>
                <c:pt idx="231">
                  <c:v>66.00000000000072</c:v>
                </c:pt>
                <c:pt idx="232">
                  <c:v>43.9999999999909</c:v>
                </c:pt>
                <c:pt idx="233">
                  <c:v>63.00000000000026</c:v>
                </c:pt>
                <c:pt idx="234">
                  <c:v>77.999999999993</c:v>
                </c:pt>
                <c:pt idx="235">
                  <c:v>54.9999999999958</c:v>
                </c:pt>
                <c:pt idx="236">
                  <c:v>82.00000000000003</c:v>
                </c:pt>
                <c:pt idx="237">
                  <c:v>89.99999999999488</c:v>
                </c:pt>
                <c:pt idx="238">
                  <c:v>82.00000000000962</c:v>
                </c:pt>
                <c:pt idx="239">
                  <c:v>75.00000000000213</c:v>
                </c:pt>
                <c:pt idx="240">
                  <c:v>42.99999999999393</c:v>
                </c:pt>
                <c:pt idx="241">
                  <c:v>58.00000000000587</c:v>
                </c:pt>
                <c:pt idx="242">
                  <c:v>47.00000000000095</c:v>
                </c:pt>
                <c:pt idx="243">
                  <c:v>41.00000000000001</c:v>
                </c:pt>
                <c:pt idx="244">
                  <c:v>40.00000000000306</c:v>
                </c:pt>
                <c:pt idx="245">
                  <c:v>44.00000000000048</c:v>
                </c:pt>
                <c:pt idx="246">
                  <c:v>74.99999999999253</c:v>
                </c:pt>
                <c:pt idx="247">
                  <c:v>61.00000000000634</c:v>
                </c:pt>
                <c:pt idx="248">
                  <c:v>40.00000000000306</c:v>
                </c:pt>
                <c:pt idx="249">
                  <c:v>42.99999999999393</c:v>
                </c:pt>
                <c:pt idx="250">
                  <c:v>31.99999999999861</c:v>
                </c:pt>
                <c:pt idx="251">
                  <c:v>48.99999999999487</c:v>
                </c:pt>
                <c:pt idx="252">
                  <c:v>45.9999999999944</c:v>
                </c:pt>
                <c:pt idx="253">
                  <c:v>45.00000000000703</c:v>
                </c:pt>
                <c:pt idx="254">
                  <c:v>55.0000000000054</c:v>
                </c:pt>
                <c:pt idx="255">
                  <c:v>42.99999999999393</c:v>
                </c:pt>
                <c:pt idx="256">
                  <c:v>43.00000000000352</c:v>
                </c:pt>
                <c:pt idx="257">
                  <c:v>42.99999999999393</c:v>
                </c:pt>
                <c:pt idx="258">
                  <c:v>46.000000000004</c:v>
                </c:pt>
                <c:pt idx="259">
                  <c:v>48.0000000000075</c:v>
                </c:pt>
                <c:pt idx="260">
                  <c:v>62.0000000000033</c:v>
                </c:pt>
                <c:pt idx="261">
                  <c:v>40.00000000000306</c:v>
                </c:pt>
                <c:pt idx="262">
                  <c:v>54.9999999999958</c:v>
                </c:pt>
                <c:pt idx="263">
                  <c:v>56.00000000000236</c:v>
                </c:pt>
                <c:pt idx="264">
                  <c:v>36.00000000000563</c:v>
                </c:pt>
                <c:pt idx="265">
                  <c:v>44.99999999999744</c:v>
                </c:pt>
                <c:pt idx="266">
                  <c:v>60.99999999999674</c:v>
                </c:pt>
                <c:pt idx="267">
                  <c:v>57.99999999999628</c:v>
                </c:pt>
                <c:pt idx="268">
                  <c:v>33.99999999999253</c:v>
                </c:pt>
                <c:pt idx="269">
                  <c:v>34.00000000000212</c:v>
                </c:pt>
                <c:pt idx="270">
                  <c:v>51.00000000000797</c:v>
                </c:pt>
                <c:pt idx="271">
                  <c:v>50.00000000000142</c:v>
                </c:pt>
                <c:pt idx="272">
                  <c:v>36.00000000000563</c:v>
                </c:pt>
                <c:pt idx="273">
                  <c:v>59.00000000000283</c:v>
                </c:pt>
                <c:pt idx="274">
                  <c:v>69.99999999999815</c:v>
                </c:pt>
                <c:pt idx="275">
                  <c:v>51.99999999999534</c:v>
                </c:pt>
                <c:pt idx="276">
                  <c:v>68.9999999999916</c:v>
                </c:pt>
                <c:pt idx="277">
                  <c:v>66.00000000000072</c:v>
                </c:pt>
                <c:pt idx="278">
                  <c:v>53.0000000000019</c:v>
                </c:pt>
                <c:pt idx="279">
                  <c:v>68.00000000000423</c:v>
                </c:pt>
                <c:pt idx="280">
                  <c:v>69.00000000000119</c:v>
                </c:pt>
                <c:pt idx="281">
                  <c:v>69.00000000000119</c:v>
                </c:pt>
                <c:pt idx="282">
                  <c:v>47.99999999999791</c:v>
                </c:pt>
                <c:pt idx="283">
                  <c:v>52.00000000000493</c:v>
                </c:pt>
                <c:pt idx="284">
                  <c:v>56.99999999999932</c:v>
                </c:pt>
                <c:pt idx="285">
                  <c:v>82.00000000000003</c:v>
                </c:pt>
                <c:pt idx="286">
                  <c:v>73.99999999999558</c:v>
                </c:pt>
                <c:pt idx="287">
                  <c:v>97.99999999998973</c:v>
                </c:pt>
                <c:pt idx="288">
                  <c:v>65.00000000000377</c:v>
                </c:pt>
                <c:pt idx="289">
                  <c:v>63.99999999999721</c:v>
                </c:pt>
                <c:pt idx="290">
                  <c:v>43.00000000000352</c:v>
                </c:pt>
                <c:pt idx="291">
                  <c:v>86.9999999999944</c:v>
                </c:pt>
                <c:pt idx="292">
                  <c:v>59.99999999999978</c:v>
                </c:pt>
                <c:pt idx="293">
                  <c:v>60.99999999999674</c:v>
                </c:pt>
                <c:pt idx="294">
                  <c:v>70.9999999999951</c:v>
                </c:pt>
                <c:pt idx="295">
                  <c:v>92.99999999999535</c:v>
                </c:pt>
                <c:pt idx="296">
                  <c:v>75.9999999999991</c:v>
                </c:pt>
                <c:pt idx="297">
                  <c:v>63.00000000000026</c:v>
                </c:pt>
                <c:pt idx="298">
                  <c:v>59.9999999999902</c:v>
                </c:pt>
                <c:pt idx="299">
                  <c:v>56.99999999999932</c:v>
                </c:pt>
                <c:pt idx="300">
                  <c:v>57.99999999999628</c:v>
                </c:pt>
                <c:pt idx="301">
                  <c:v>59.99999999999978</c:v>
                </c:pt>
                <c:pt idx="302">
                  <c:v>75.9999999999991</c:v>
                </c:pt>
                <c:pt idx="303">
                  <c:v>53.0000000000019</c:v>
                </c:pt>
                <c:pt idx="304">
                  <c:v>60.99999999999674</c:v>
                </c:pt>
                <c:pt idx="305">
                  <c:v>50.00000000000142</c:v>
                </c:pt>
                <c:pt idx="306">
                  <c:v>50.99999999999838</c:v>
                </c:pt>
                <c:pt idx="307">
                  <c:v>62.0000000000033</c:v>
                </c:pt>
                <c:pt idx="308">
                  <c:v>55.0000000000054</c:v>
                </c:pt>
                <c:pt idx="309">
                  <c:v>95.00000000000845</c:v>
                </c:pt>
                <c:pt idx="310">
                  <c:v>97.00000000000237</c:v>
                </c:pt>
                <c:pt idx="311">
                  <c:v>87.00000000000401</c:v>
                </c:pt>
                <c:pt idx="312">
                  <c:v>83.00000000000658</c:v>
                </c:pt>
                <c:pt idx="313">
                  <c:v>72.00000000001125</c:v>
                </c:pt>
                <c:pt idx="314">
                  <c:v>68.00000000001383</c:v>
                </c:pt>
                <c:pt idx="315">
                  <c:v>95.9999999999958</c:v>
                </c:pt>
                <c:pt idx="316">
                  <c:v>54.9999999999958</c:v>
                </c:pt>
                <c:pt idx="317">
                  <c:v>53.99999999998925</c:v>
                </c:pt>
                <c:pt idx="318">
                  <c:v>44.99999999999744</c:v>
                </c:pt>
                <c:pt idx="319">
                  <c:v>56.00000000001195</c:v>
                </c:pt>
                <c:pt idx="320">
                  <c:v>66.9999999999881</c:v>
                </c:pt>
                <c:pt idx="321">
                  <c:v>42.00000000000657</c:v>
                </c:pt>
                <c:pt idx="322">
                  <c:v>43.9999999999909</c:v>
                </c:pt>
                <c:pt idx="323">
                  <c:v>46.000000000004</c:v>
                </c:pt>
                <c:pt idx="324">
                  <c:v>64.00000000000681</c:v>
                </c:pt>
                <c:pt idx="325">
                  <c:v>56.99999999999932</c:v>
                </c:pt>
                <c:pt idx="326">
                  <c:v>47.99999999998832</c:v>
                </c:pt>
                <c:pt idx="327">
                  <c:v>44.00000000000048</c:v>
                </c:pt>
                <c:pt idx="328">
                  <c:v>47.00000000000095</c:v>
                </c:pt>
                <c:pt idx="329">
                  <c:v>53.99999999998925</c:v>
                </c:pt>
                <c:pt idx="330">
                  <c:v>45.9999999999944</c:v>
                </c:pt>
                <c:pt idx="331">
                  <c:v>64.00000000000681</c:v>
                </c:pt>
                <c:pt idx="332">
                  <c:v>52.00000000001452</c:v>
                </c:pt>
                <c:pt idx="333">
                  <c:v>50.00000000000142</c:v>
                </c:pt>
                <c:pt idx="334">
                  <c:v>37.00000000000259</c:v>
                </c:pt>
                <c:pt idx="335">
                  <c:v>44.00000000001008</c:v>
                </c:pt>
                <c:pt idx="336">
                  <c:v>54.00000000000844</c:v>
                </c:pt>
                <c:pt idx="337">
                  <c:v>49.00000000001405</c:v>
                </c:pt>
                <c:pt idx="338">
                  <c:v>67.99999999999464</c:v>
                </c:pt>
                <c:pt idx="339">
                  <c:v>46.000000000004</c:v>
                </c:pt>
                <c:pt idx="340">
                  <c:v>43.00000000000352</c:v>
                </c:pt>
                <c:pt idx="341">
                  <c:v>91.00000000000144</c:v>
                </c:pt>
                <c:pt idx="342">
                  <c:v>54.99999999998622</c:v>
                </c:pt>
                <c:pt idx="343">
                  <c:v>69.00000000000119</c:v>
                </c:pt>
                <c:pt idx="344">
                  <c:v>64.00000000000681</c:v>
                </c:pt>
                <c:pt idx="345">
                  <c:v>44.00000000000048</c:v>
                </c:pt>
                <c:pt idx="346">
                  <c:v>54.99999999998622</c:v>
                </c:pt>
                <c:pt idx="347">
                  <c:v>46.000000000004</c:v>
                </c:pt>
                <c:pt idx="348">
                  <c:v>49.00000000000446</c:v>
                </c:pt>
                <c:pt idx="349">
                  <c:v>51.00000000000797</c:v>
                </c:pt>
                <c:pt idx="350">
                  <c:v>70.00000000000774</c:v>
                </c:pt>
                <c:pt idx="351">
                  <c:v>55.99999999999277</c:v>
                </c:pt>
                <c:pt idx="352">
                  <c:v>61.00000000000634</c:v>
                </c:pt>
                <c:pt idx="353">
                  <c:v>47.00000000001054</c:v>
                </c:pt>
                <c:pt idx="354">
                  <c:v>62.0000000000033</c:v>
                </c:pt>
                <c:pt idx="355">
                  <c:v>55.0000000000054</c:v>
                </c:pt>
                <c:pt idx="356">
                  <c:v>86.00000000000704</c:v>
                </c:pt>
                <c:pt idx="357">
                  <c:v>80.99999999999826</c:v>
                </c:pt>
                <c:pt idx="358">
                  <c:v>42.00000000000177</c:v>
                </c:pt>
                <c:pt idx="359">
                  <c:v>41.99999999999937</c:v>
                </c:pt>
                <c:pt idx="360">
                  <c:v>70.00000000000295</c:v>
                </c:pt>
                <c:pt idx="361">
                  <c:v>47.00000000000095</c:v>
                </c:pt>
                <c:pt idx="362">
                  <c:v>50.00000000000142</c:v>
                </c:pt>
                <c:pt idx="363">
                  <c:v>97.99999999999933</c:v>
                </c:pt>
                <c:pt idx="364">
                  <c:v>61.00000000000154</c:v>
                </c:pt>
                <c:pt idx="365">
                  <c:v>63.00000000000026</c:v>
                </c:pt>
                <c:pt idx="366">
                  <c:v>60.99999999999914</c:v>
                </c:pt>
                <c:pt idx="367">
                  <c:v>82.99999999999938</c:v>
                </c:pt>
                <c:pt idx="368">
                  <c:v>55.000000000003</c:v>
                </c:pt>
                <c:pt idx="369">
                  <c:v>57.00000000000172</c:v>
                </c:pt>
                <c:pt idx="370">
                  <c:v>64.99999999999657</c:v>
                </c:pt>
                <c:pt idx="371">
                  <c:v>62.0000000000009</c:v>
                </c:pt>
                <c:pt idx="372">
                  <c:v>55.000000000003</c:v>
                </c:pt>
                <c:pt idx="373">
                  <c:v>51.00000000000318</c:v>
                </c:pt>
                <c:pt idx="374">
                  <c:v>52.00000000000253</c:v>
                </c:pt>
                <c:pt idx="375">
                  <c:v>48.99999999999967</c:v>
                </c:pt>
                <c:pt idx="376">
                  <c:v>59.99999999999739</c:v>
                </c:pt>
                <c:pt idx="377">
                  <c:v>87.00000000000161</c:v>
                </c:pt>
                <c:pt idx="378">
                  <c:v>75.00000000000453</c:v>
                </c:pt>
                <c:pt idx="379">
                  <c:v>68.00000000000423</c:v>
                </c:pt>
                <c:pt idx="380">
                  <c:v>63.99999999999721</c:v>
                </c:pt>
                <c:pt idx="381">
                  <c:v>52.9999999999971</c:v>
                </c:pt>
                <c:pt idx="382">
                  <c:v>61.00000000000154</c:v>
                </c:pt>
                <c:pt idx="383">
                  <c:v>69.00000000000119</c:v>
                </c:pt>
                <c:pt idx="384">
                  <c:v>94.99999999999886</c:v>
                </c:pt>
                <c:pt idx="385">
                  <c:v>55.0000000000054</c:v>
                </c:pt>
                <c:pt idx="386">
                  <c:v>52.00000000000014</c:v>
                </c:pt>
                <c:pt idx="387">
                  <c:v>63.00000000000026</c:v>
                </c:pt>
                <c:pt idx="388">
                  <c:v>59.99999999999978</c:v>
                </c:pt>
                <c:pt idx="389">
                  <c:v>56.00000000000236</c:v>
                </c:pt>
                <c:pt idx="390">
                  <c:v>54.9999999999958</c:v>
                </c:pt>
                <c:pt idx="391">
                  <c:v>64.00000000000201</c:v>
                </c:pt>
                <c:pt idx="392">
                  <c:v>59.99999999999978</c:v>
                </c:pt>
                <c:pt idx="393">
                  <c:v>59.99999999999978</c:v>
                </c:pt>
                <c:pt idx="394">
                  <c:v>52.00000000000014</c:v>
                </c:pt>
                <c:pt idx="395">
                  <c:v>80.00000000000131</c:v>
                </c:pt>
                <c:pt idx="396">
                  <c:v>56.00000000000236</c:v>
                </c:pt>
                <c:pt idx="397">
                  <c:v>52.9999999999971</c:v>
                </c:pt>
                <c:pt idx="398">
                  <c:v>53.99999999999884</c:v>
                </c:pt>
                <c:pt idx="399">
                  <c:v>52.00000000000014</c:v>
                </c:pt>
                <c:pt idx="400">
                  <c:v>58.00000000000107</c:v>
                </c:pt>
                <c:pt idx="401">
                  <c:v>72.9999999999986</c:v>
                </c:pt>
                <c:pt idx="402">
                  <c:v>61.9999999999985</c:v>
                </c:pt>
                <c:pt idx="403">
                  <c:v>37.99999999999954</c:v>
                </c:pt>
                <c:pt idx="404">
                  <c:v>58.99999999999803</c:v>
                </c:pt>
                <c:pt idx="405">
                  <c:v>47.00000000000095</c:v>
                </c:pt>
                <c:pt idx="406">
                  <c:v>100.0000000000028</c:v>
                </c:pt>
                <c:pt idx="407">
                  <c:v>89.00000000000273</c:v>
                </c:pt>
                <c:pt idx="408">
                  <c:v>47.00000000000095</c:v>
                </c:pt>
                <c:pt idx="409">
                  <c:v>45.9999999999992</c:v>
                </c:pt>
                <c:pt idx="410">
                  <c:v>78.0000000000026</c:v>
                </c:pt>
                <c:pt idx="411">
                  <c:v>74.9999999999973</c:v>
                </c:pt>
                <c:pt idx="412">
                  <c:v>69.99999999999815</c:v>
                </c:pt>
                <c:pt idx="413">
                  <c:v>50.99999999999838</c:v>
                </c:pt>
                <c:pt idx="414">
                  <c:v>48.00000000000271</c:v>
                </c:pt>
                <c:pt idx="415">
                  <c:v>50.99999999999838</c:v>
                </c:pt>
                <c:pt idx="416">
                  <c:v>47.00000000000095</c:v>
                </c:pt>
                <c:pt idx="417">
                  <c:v>50.99999999999838</c:v>
                </c:pt>
                <c:pt idx="418">
                  <c:v>52.00000000000014</c:v>
                </c:pt>
                <c:pt idx="419">
                  <c:v>47.00000000000095</c:v>
                </c:pt>
                <c:pt idx="420">
                  <c:v>59.00000000000283</c:v>
                </c:pt>
                <c:pt idx="421">
                  <c:v>47.00000000000095</c:v>
                </c:pt>
                <c:pt idx="422">
                  <c:v>72.00000000000166</c:v>
                </c:pt>
                <c:pt idx="423">
                  <c:v>48.99999999999967</c:v>
                </c:pt>
                <c:pt idx="424">
                  <c:v>65.00000000000377</c:v>
                </c:pt>
                <c:pt idx="425">
                  <c:v>79.00000000000435</c:v>
                </c:pt>
                <c:pt idx="426">
                  <c:v>56.00000000000236</c:v>
                </c:pt>
                <c:pt idx="427">
                  <c:v>56.00000000000236</c:v>
                </c:pt>
                <c:pt idx="428">
                  <c:v>64.99999999999417</c:v>
                </c:pt>
                <c:pt idx="429">
                  <c:v>72.00000000000166</c:v>
                </c:pt>
                <c:pt idx="430">
                  <c:v>55.0000000000006</c:v>
                </c:pt>
                <c:pt idx="431">
                  <c:v>63.0</c:v>
                </c:pt>
                <c:pt idx="432">
                  <c:v>54.9999999999958</c:v>
                </c:pt>
                <c:pt idx="433">
                  <c:v>66.00000000000072</c:v>
                </c:pt>
                <c:pt idx="434">
                  <c:v>43.00000000000352</c:v>
                </c:pt>
                <c:pt idx="435">
                  <c:v>56.00000000000236</c:v>
                </c:pt>
                <c:pt idx="436">
                  <c:v>52.00000000000014</c:v>
                </c:pt>
                <c:pt idx="437">
                  <c:v>47.99999999999791</c:v>
                </c:pt>
                <c:pt idx="438">
                  <c:v>109.0000000000042</c:v>
                </c:pt>
                <c:pt idx="439">
                  <c:v>108.9999999999995</c:v>
                </c:pt>
                <c:pt idx="440">
                  <c:v>74.00000000000037</c:v>
                </c:pt>
                <c:pt idx="441">
                  <c:v>75.9999999999991</c:v>
                </c:pt>
                <c:pt idx="442">
                  <c:v>66.00000000000551</c:v>
                </c:pt>
                <c:pt idx="443">
                  <c:v>60.00000000000458</c:v>
                </c:pt>
                <c:pt idx="444">
                  <c:v>53.00000000000669</c:v>
                </c:pt>
                <c:pt idx="445">
                  <c:v>49.99999999999662</c:v>
                </c:pt>
                <c:pt idx="446">
                  <c:v>83.99999999999874</c:v>
                </c:pt>
                <c:pt idx="447">
                  <c:v>86.00000000000224</c:v>
                </c:pt>
                <c:pt idx="448">
                  <c:v>85.99999999999745</c:v>
                </c:pt>
                <c:pt idx="449">
                  <c:v>50.00000000000142</c:v>
                </c:pt>
                <c:pt idx="450">
                  <c:v>89.99999999999968</c:v>
                </c:pt>
                <c:pt idx="451">
                  <c:v>58.99999999999803</c:v>
                </c:pt>
                <c:pt idx="452">
                  <c:v>66.00000000000551</c:v>
                </c:pt>
                <c:pt idx="453">
                  <c:v>59.99999999999978</c:v>
                </c:pt>
                <c:pt idx="454">
                  <c:v>66.99999999999768</c:v>
                </c:pt>
                <c:pt idx="455">
                  <c:v>59.00000000000283</c:v>
                </c:pt>
                <c:pt idx="456">
                  <c:v>46.99999999999616</c:v>
                </c:pt>
                <c:pt idx="457">
                  <c:v>55.0000000000006</c:v>
                </c:pt>
                <c:pt idx="458">
                  <c:v>45.9999999999992</c:v>
                </c:pt>
                <c:pt idx="459">
                  <c:v>67.00000000000247</c:v>
                </c:pt>
                <c:pt idx="460">
                  <c:v>106.0000000000038</c:v>
                </c:pt>
                <c:pt idx="461">
                  <c:v>46.000000000004</c:v>
                </c:pt>
                <c:pt idx="462">
                  <c:v>48.99999999999967</c:v>
                </c:pt>
                <c:pt idx="463">
                  <c:v>56.00000000000236</c:v>
                </c:pt>
                <c:pt idx="464">
                  <c:v>80.00000000000131</c:v>
                </c:pt>
                <c:pt idx="465">
                  <c:v>52.00000000000493</c:v>
                </c:pt>
                <c:pt idx="466">
                  <c:v>62.0000000000033</c:v>
                </c:pt>
                <c:pt idx="467">
                  <c:v>88.9999999999979</c:v>
                </c:pt>
                <c:pt idx="468">
                  <c:v>63.99999999999721</c:v>
                </c:pt>
                <c:pt idx="469">
                  <c:v>53.0000000000019</c:v>
                </c:pt>
                <c:pt idx="470">
                  <c:v>99.99999999999803</c:v>
                </c:pt>
                <c:pt idx="471">
                  <c:v>82.00000000000003</c:v>
                </c:pt>
                <c:pt idx="472">
                  <c:v>46.99999999999616</c:v>
                </c:pt>
                <c:pt idx="473">
                  <c:v>50.00000000000142</c:v>
                </c:pt>
                <c:pt idx="474">
                  <c:v>48.00000000000271</c:v>
                </c:pt>
                <c:pt idx="475">
                  <c:v>63.99999999999721</c:v>
                </c:pt>
                <c:pt idx="476">
                  <c:v>168.0000000000023</c:v>
                </c:pt>
                <c:pt idx="477">
                  <c:v>80.00000000000131</c:v>
                </c:pt>
                <c:pt idx="478">
                  <c:v>78.99999999999955</c:v>
                </c:pt>
                <c:pt idx="479">
                  <c:v>70.9999999999999</c:v>
                </c:pt>
                <c:pt idx="480">
                  <c:v>73.99999999999558</c:v>
                </c:pt>
                <c:pt idx="481">
                  <c:v>85.00000000000528</c:v>
                </c:pt>
                <c:pt idx="482">
                  <c:v>91.00000000000144</c:v>
                </c:pt>
                <c:pt idx="483">
                  <c:v>70.9999999999999</c:v>
                </c:pt>
                <c:pt idx="484">
                  <c:v>59.00000000000283</c:v>
                </c:pt>
                <c:pt idx="485">
                  <c:v>84.00000000000354</c:v>
                </c:pt>
                <c:pt idx="486">
                  <c:v>69.00000000000119</c:v>
                </c:pt>
                <c:pt idx="487">
                  <c:v>37.99999999999954</c:v>
                </c:pt>
                <c:pt idx="488">
                  <c:v>45.9999999999944</c:v>
                </c:pt>
                <c:pt idx="489">
                  <c:v>78.0000000000026</c:v>
                </c:pt>
                <c:pt idx="490">
                  <c:v>57.99999999999628</c:v>
                </c:pt>
                <c:pt idx="491">
                  <c:v>88.00000000000097</c:v>
                </c:pt>
                <c:pt idx="492">
                  <c:v>54.9999999999958</c:v>
                </c:pt>
                <c:pt idx="493">
                  <c:v>72.00000000000166</c:v>
                </c:pt>
                <c:pt idx="494">
                  <c:v>59.00000000000283</c:v>
                </c:pt>
                <c:pt idx="495">
                  <c:v>86.9999999999944</c:v>
                </c:pt>
                <c:pt idx="496">
                  <c:v>54.9999999999958</c:v>
                </c:pt>
                <c:pt idx="497">
                  <c:v>69.00000000000119</c:v>
                </c:pt>
                <c:pt idx="498">
                  <c:v>59.00000000000283</c:v>
                </c:pt>
                <c:pt idx="499">
                  <c:v>50.00000000000142</c:v>
                </c:pt>
                <c:pt idx="500">
                  <c:v>45.9999999999944</c:v>
                </c:pt>
                <c:pt idx="501">
                  <c:v>66.99999999999768</c:v>
                </c:pt>
                <c:pt idx="502">
                  <c:v>66.00000000000072</c:v>
                </c:pt>
                <c:pt idx="503">
                  <c:v>43.9999999999909</c:v>
                </c:pt>
                <c:pt idx="504">
                  <c:v>63.00000000000026</c:v>
                </c:pt>
                <c:pt idx="505">
                  <c:v>77.999999999993</c:v>
                </c:pt>
                <c:pt idx="506">
                  <c:v>54.9999999999958</c:v>
                </c:pt>
                <c:pt idx="507">
                  <c:v>40.00000000000306</c:v>
                </c:pt>
                <c:pt idx="508">
                  <c:v>44.00000000000048</c:v>
                </c:pt>
                <c:pt idx="509">
                  <c:v>74.99999999999253</c:v>
                </c:pt>
                <c:pt idx="510">
                  <c:v>61.00000000000634</c:v>
                </c:pt>
                <c:pt idx="511">
                  <c:v>40.00000000000306</c:v>
                </c:pt>
                <c:pt idx="512">
                  <c:v>42.99999999999393</c:v>
                </c:pt>
                <c:pt idx="513">
                  <c:v>31.99999999999861</c:v>
                </c:pt>
                <c:pt idx="514">
                  <c:v>48.99999999999487</c:v>
                </c:pt>
                <c:pt idx="515">
                  <c:v>45.9999999999944</c:v>
                </c:pt>
                <c:pt idx="516">
                  <c:v>45.00000000000703</c:v>
                </c:pt>
                <c:pt idx="517">
                  <c:v>55.0000000000054</c:v>
                </c:pt>
                <c:pt idx="518">
                  <c:v>42.99999999999393</c:v>
                </c:pt>
                <c:pt idx="519">
                  <c:v>43.00000000000352</c:v>
                </c:pt>
                <c:pt idx="520">
                  <c:v>42.99999999999393</c:v>
                </c:pt>
                <c:pt idx="521">
                  <c:v>46.000000000004</c:v>
                </c:pt>
                <c:pt idx="522">
                  <c:v>48.0000000000075</c:v>
                </c:pt>
                <c:pt idx="523">
                  <c:v>62.0000000000033</c:v>
                </c:pt>
                <c:pt idx="524">
                  <c:v>69.00000000000119</c:v>
                </c:pt>
                <c:pt idx="525">
                  <c:v>47.99999999999791</c:v>
                </c:pt>
                <c:pt idx="526">
                  <c:v>52.00000000000493</c:v>
                </c:pt>
                <c:pt idx="527">
                  <c:v>56.99999999999932</c:v>
                </c:pt>
                <c:pt idx="528">
                  <c:v>82.00000000000003</c:v>
                </c:pt>
                <c:pt idx="529">
                  <c:v>73.99999999999558</c:v>
                </c:pt>
                <c:pt idx="530">
                  <c:v>97.99999999998973</c:v>
                </c:pt>
                <c:pt idx="531">
                  <c:v>65.00000000000377</c:v>
                </c:pt>
                <c:pt idx="532">
                  <c:v>63.99999999999721</c:v>
                </c:pt>
                <c:pt idx="533">
                  <c:v>43.00000000000352</c:v>
                </c:pt>
                <c:pt idx="534">
                  <c:v>92.99999999999535</c:v>
                </c:pt>
                <c:pt idx="535">
                  <c:v>75.9999999999991</c:v>
                </c:pt>
                <c:pt idx="536">
                  <c:v>63.00000000000026</c:v>
                </c:pt>
                <c:pt idx="537">
                  <c:v>59.9999999999902</c:v>
                </c:pt>
                <c:pt idx="538">
                  <c:v>56.99999999999932</c:v>
                </c:pt>
                <c:pt idx="539">
                  <c:v>57.99999999999628</c:v>
                </c:pt>
                <c:pt idx="540">
                  <c:v>59.99999999999978</c:v>
                </c:pt>
                <c:pt idx="541">
                  <c:v>75.9999999999991</c:v>
                </c:pt>
                <c:pt idx="542">
                  <c:v>53.0000000000019</c:v>
                </c:pt>
                <c:pt idx="543">
                  <c:v>60.99999999999674</c:v>
                </c:pt>
                <c:pt idx="544">
                  <c:v>50.00000000000142</c:v>
                </c:pt>
                <c:pt idx="545">
                  <c:v>50.99999999999838</c:v>
                </c:pt>
                <c:pt idx="546">
                  <c:v>62.0000000000033</c:v>
                </c:pt>
                <c:pt idx="547">
                  <c:v>55.0000000000054</c:v>
                </c:pt>
                <c:pt idx="548">
                  <c:v>95.00000000000845</c:v>
                </c:pt>
                <c:pt idx="549">
                  <c:v>97.00000000000237</c:v>
                </c:pt>
                <c:pt idx="550">
                  <c:v>87.00000000000401</c:v>
                </c:pt>
                <c:pt idx="551">
                  <c:v>83.00000000000658</c:v>
                </c:pt>
                <c:pt idx="552">
                  <c:v>95.9999999999958</c:v>
                </c:pt>
                <c:pt idx="553">
                  <c:v>54.9999999999958</c:v>
                </c:pt>
                <c:pt idx="554">
                  <c:v>53.99999999998925</c:v>
                </c:pt>
                <c:pt idx="555">
                  <c:v>64.00000000000681</c:v>
                </c:pt>
                <c:pt idx="556">
                  <c:v>56.99999999999932</c:v>
                </c:pt>
                <c:pt idx="557">
                  <c:v>47.99999999998832</c:v>
                </c:pt>
                <c:pt idx="558">
                  <c:v>44.00000000000048</c:v>
                </c:pt>
                <c:pt idx="559">
                  <c:v>47.00000000000095</c:v>
                </c:pt>
                <c:pt idx="560">
                  <c:v>53.99999999998925</c:v>
                </c:pt>
                <c:pt idx="561">
                  <c:v>45.9999999999944</c:v>
                </c:pt>
                <c:pt idx="562">
                  <c:v>64.00000000000681</c:v>
                </c:pt>
                <c:pt idx="563">
                  <c:v>52.00000000001452</c:v>
                </c:pt>
                <c:pt idx="564">
                  <c:v>50.00000000000142</c:v>
                </c:pt>
                <c:pt idx="565">
                  <c:v>37.00000000000259</c:v>
                </c:pt>
                <c:pt idx="566">
                  <c:v>44.00000000001008</c:v>
                </c:pt>
                <c:pt idx="567">
                  <c:v>54.00000000000844</c:v>
                </c:pt>
                <c:pt idx="568">
                  <c:v>49.00000000001405</c:v>
                </c:pt>
                <c:pt idx="569">
                  <c:v>67.99999999999464</c:v>
                </c:pt>
                <c:pt idx="570">
                  <c:v>46.000000000004</c:v>
                </c:pt>
                <c:pt idx="571">
                  <c:v>43.00000000000352</c:v>
                </c:pt>
                <c:pt idx="572">
                  <c:v>91.00000000000144</c:v>
                </c:pt>
                <c:pt idx="573">
                  <c:v>54.99999999998622</c:v>
                </c:pt>
                <c:pt idx="574">
                  <c:v>69.00000000000119</c:v>
                </c:pt>
                <c:pt idx="575">
                  <c:v>64.00000000000681</c:v>
                </c:pt>
                <c:pt idx="576">
                  <c:v>44.00000000000048</c:v>
                </c:pt>
                <c:pt idx="577">
                  <c:v>54.99999999998622</c:v>
                </c:pt>
                <c:pt idx="578">
                  <c:v>46.000000000004</c:v>
                </c:pt>
                <c:pt idx="579">
                  <c:v>49.00000000000446</c:v>
                </c:pt>
                <c:pt idx="580">
                  <c:v>51.00000000000797</c:v>
                </c:pt>
                <c:pt idx="581">
                  <c:v>70.00000000000774</c:v>
                </c:pt>
                <c:pt idx="582">
                  <c:v>55.99999999999277</c:v>
                </c:pt>
                <c:pt idx="583">
                  <c:v>61.00000000000634</c:v>
                </c:pt>
                <c:pt idx="584">
                  <c:v>47.00000000001054</c:v>
                </c:pt>
                <c:pt idx="585">
                  <c:v>62.0000000000033</c:v>
                </c:pt>
                <c:pt idx="586">
                  <c:v>55.0000000000054</c:v>
                </c:pt>
                <c:pt idx="587">
                  <c:v>86.00000000000704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23610648"/>
        <c:axId val="-2123608408"/>
      </c:scatterChart>
      <c:valAx>
        <c:axId val="-21236106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123608408"/>
        <c:crosses val="autoZero"/>
        <c:crossBetween val="midCat"/>
      </c:valAx>
      <c:valAx>
        <c:axId val="-2123608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2361064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trendline>
            <c:trendlineType val="poly"/>
            <c:order val="2"/>
            <c:dispRSqr val="1"/>
            <c:dispEq val="1"/>
            <c:trendlineLbl>
              <c:layout>
                <c:manualLayout>
                  <c:x val="0.254527121609799"/>
                  <c:y val="-0.332651283172937"/>
                </c:manualLayout>
              </c:layout>
              <c:numFmt formatCode="General" sourceLinked="0"/>
            </c:trendlineLbl>
          </c:trendline>
          <c:xVal>
            <c:numRef>
              <c:f>estimator!$L$2:$L$589</c:f>
              <c:numCache>
                <c:formatCode>General</c:formatCode>
                <c:ptCount val="588"/>
                <c:pt idx="0">
                  <c:v>5.041324778292874</c:v>
                </c:pt>
                <c:pt idx="1">
                  <c:v>3.038460999632917</c:v>
                </c:pt>
                <c:pt idx="2">
                  <c:v>3.881445937287126</c:v>
                </c:pt>
                <c:pt idx="3">
                  <c:v>5.737127238982519</c:v>
                </c:pt>
                <c:pt idx="4">
                  <c:v>3.592975627324615</c:v>
                </c:pt>
                <c:pt idx="5">
                  <c:v>4.89572787471219</c:v>
                </c:pt>
                <c:pt idx="6">
                  <c:v>8.172831221699293</c:v>
                </c:pt>
                <c:pt idx="7">
                  <c:v>8.032311736145109</c:v>
                </c:pt>
                <c:pt idx="8">
                  <c:v>6.42569576668541</c:v>
                </c:pt>
                <c:pt idx="9">
                  <c:v>6.868079528021585</c:v>
                </c:pt>
                <c:pt idx="10">
                  <c:v>10.47986951254583</c:v>
                </c:pt>
                <c:pt idx="11">
                  <c:v>2.968091019326133</c:v>
                </c:pt>
                <c:pt idx="12">
                  <c:v>4.752574617126539</c:v>
                </c:pt>
                <c:pt idx="13">
                  <c:v>7.707443395142582</c:v>
                </c:pt>
                <c:pt idx="14">
                  <c:v>6.52659228260134</c:v>
                </c:pt>
                <c:pt idx="15">
                  <c:v>5.361570841393904</c:v>
                </c:pt>
                <c:pt idx="16">
                  <c:v>4.9300691987855</c:v>
                </c:pt>
                <c:pt idx="17">
                  <c:v>7.02805929538511</c:v>
                </c:pt>
                <c:pt idx="18">
                  <c:v>4.621178901604508</c:v>
                </c:pt>
                <c:pt idx="19">
                  <c:v>3.824883658839885</c:v>
                </c:pt>
                <c:pt idx="20">
                  <c:v>9.923285044320644</c:v>
                </c:pt>
                <c:pt idx="21">
                  <c:v>5.82927280035199</c:v>
                </c:pt>
                <c:pt idx="22">
                  <c:v>6.246022780443126</c:v>
                </c:pt>
                <c:pt idx="23">
                  <c:v>6.852192697985269</c:v>
                </c:pt>
                <c:pt idx="24">
                  <c:v>5.276161217388294</c:v>
                </c:pt>
                <c:pt idx="25">
                  <c:v>6.419906625066043</c:v>
                </c:pt>
                <c:pt idx="26">
                  <c:v>6.604547675568431</c:v>
                </c:pt>
                <c:pt idx="27">
                  <c:v>7.201846568764557</c:v>
                </c:pt>
                <c:pt idx="28">
                  <c:v>5.022022410358174</c:v>
                </c:pt>
                <c:pt idx="29">
                  <c:v>5.337984899939975</c:v>
                </c:pt>
                <c:pt idx="30">
                  <c:v>5.337984899939975</c:v>
                </c:pt>
                <c:pt idx="31">
                  <c:v>5.022022410358174</c:v>
                </c:pt>
                <c:pt idx="32">
                  <c:v>7.201846568764557</c:v>
                </c:pt>
                <c:pt idx="33">
                  <c:v>4.106770894547096</c:v>
                </c:pt>
                <c:pt idx="34">
                  <c:v>5.017659051871648</c:v>
                </c:pt>
                <c:pt idx="35">
                  <c:v>4.393961765877866</c:v>
                </c:pt>
                <c:pt idx="36">
                  <c:v>6.050826389840527</c:v>
                </c:pt>
                <c:pt idx="37">
                  <c:v>5.028103916984386</c:v>
                </c:pt>
                <c:pt idx="38">
                  <c:v>4.982727967689883</c:v>
                </c:pt>
                <c:pt idx="39">
                  <c:v>3.879998161606121</c:v>
                </c:pt>
                <c:pt idx="40">
                  <c:v>7.682697967488988</c:v>
                </c:pt>
                <c:pt idx="41">
                  <c:v>4.752386088880423</c:v>
                </c:pt>
                <c:pt idx="42">
                  <c:v>5.025230362053656</c:v>
                </c:pt>
                <c:pt idx="43">
                  <c:v>5.538061538721972</c:v>
                </c:pt>
                <c:pt idx="44">
                  <c:v>9.80198454311716</c:v>
                </c:pt>
                <c:pt idx="45">
                  <c:v>5.702416424010638</c:v>
                </c:pt>
                <c:pt idx="46">
                  <c:v>7.314583304864795</c:v>
                </c:pt>
                <c:pt idx="47">
                  <c:v>4.052963853774602</c:v>
                </c:pt>
                <c:pt idx="48">
                  <c:v>6.088068987782457</c:v>
                </c:pt>
                <c:pt idx="49">
                  <c:v>5.742280470336241</c:v>
                </c:pt>
                <c:pt idx="50">
                  <c:v>7.300623393465322</c:v>
                </c:pt>
                <c:pt idx="51">
                  <c:v>6.3164105450294</c:v>
                </c:pt>
                <c:pt idx="52">
                  <c:v>4.361699210170033</c:v>
                </c:pt>
                <c:pt idx="53">
                  <c:v>5.798444015424104</c:v>
                </c:pt>
                <c:pt idx="54">
                  <c:v>5.74631403597016</c:v>
                </c:pt>
                <c:pt idx="55">
                  <c:v>10.55165674195372</c:v>
                </c:pt>
                <c:pt idx="56">
                  <c:v>8.606261964406927</c:v>
                </c:pt>
                <c:pt idx="57">
                  <c:v>5.849049922851786</c:v>
                </c:pt>
                <c:pt idx="58">
                  <c:v>5.849049922851786</c:v>
                </c:pt>
                <c:pt idx="59">
                  <c:v>4.496012677918003</c:v>
                </c:pt>
                <c:pt idx="60">
                  <c:v>7.502474058602344</c:v>
                </c:pt>
                <c:pt idx="61">
                  <c:v>4.092615885483656</c:v>
                </c:pt>
                <c:pt idx="62">
                  <c:v>7.859851067307794</c:v>
                </c:pt>
                <c:pt idx="63">
                  <c:v>4.502629120860038</c:v>
                </c:pt>
                <c:pt idx="64">
                  <c:v>3.720136902399157</c:v>
                </c:pt>
                <c:pt idx="65">
                  <c:v>4.7026288957635</c:v>
                </c:pt>
                <c:pt idx="66">
                  <c:v>4.410359244071708</c:v>
                </c:pt>
                <c:pt idx="67">
                  <c:v>4.8102650555091</c:v>
                </c:pt>
                <c:pt idx="68">
                  <c:v>5.151309471722419</c:v>
                </c:pt>
                <c:pt idx="69">
                  <c:v>6.145532834725053</c:v>
                </c:pt>
                <c:pt idx="70">
                  <c:v>4.50915751207584</c:v>
                </c:pt>
                <c:pt idx="71">
                  <c:v>3.986829567462522</c:v>
                </c:pt>
                <c:pt idx="72">
                  <c:v>3.03046327287987</c:v>
                </c:pt>
                <c:pt idx="73">
                  <c:v>10.92816519241261</c:v>
                </c:pt>
                <c:pt idx="74">
                  <c:v>5.157885710250438</c:v>
                </c:pt>
                <c:pt idx="75">
                  <c:v>8.064923806211203</c:v>
                </c:pt>
                <c:pt idx="76">
                  <c:v>11.24698381789553</c:v>
                </c:pt>
                <c:pt idx="77">
                  <c:v>8.835261908964332</c:v>
                </c:pt>
                <c:pt idx="78">
                  <c:v>8.835261908964332</c:v>
                </c:pt>
                <c:pt idx="79">
                  <c:v>4.97598788834775</c:v>
                </c:pt>
                <c:pt idx="80">
                  <c:v>4.39367272998006</c:v>
                </c:pt>
                <c:pt idx="81">
                  <c:v>5.529242865894532</c:v>
                </c:pt>
                <c:pt idx="82">
                  <c:v>8.39907782638521</c:v>
                </c:pt>
                <c:pt idx="83">
                  <c:v>5.645092613097175</c:v>
                </c:pt>
                <c:pt idx="84">
                  <c:v>4.157752371130164</c:v>
                </c:pt>
                <c:pt idx="85">
                  <c:v>4.149886919024107</c:v>
                </c:pt>
                <c:pt idx="86">
                  <c:v>8.503222229842323</c:v>
                </c:pt>
                <c:pt idx="87">
                  <c:v>6.652731264455402</c:v>
                </c:pt>
                <c:pt idx="88">
                  <c:v>7.650769846009385</c:v>
                </c:pt>
                <c:pt idx="89">
                  <c:v>7.000186997675449</c:v>
                </c:pt>
                <c:pt idx="90">
                  <c:v>4.41156174160741</c:v>
                </c:pt>
                <c:pt idx="91">
                  <c:v>4.41156174160741</c:v>
                </c:pt>
                <c:pt idx="92">
                  <c:v>7.000186997675449</c:v>
                </c:pt>
                <c:pt idx="93">
                  <c:v>7.650769846009385</c:v>
                </c:pt>
                <c:pt idx="94">
                  <c:v>6.652731264455402</c:v>
                </c:pt>
                <c:pt idx="95">
                  <c:v>8.503222229842323</c:v>
                </c:pt>
                <c:pt idx="96">
                  <c:v>4.149886919024107</c:v>
                </c:pt>
                <c:pt idx="97">
                  <c:v>4.157752371130164</c:v>
                </c:pt>
                <c:pt idx="98">
                  <c:v>6.861676201004588</c:v>
                </c:pt>
                <c:pt idx="99">
                  <c:v>4.96334883275509</c:v>
                </c:pt>
                <c:pt idx="100">
                  <c:v>6.561097456938095</c:v>
                </c:pt>
                <c:pt idx="101">
                  <c:v>6.355874260570557</c:v>
                </c:pt>
                <c:pt idx="102">
                  <c:v>7.136928804012717</c:v>
                </c:pt>
                <c:pt idx="103">
                  <c:v>4.895735629892775</c:v>
                </c:pt>
                <c:pt idx="104">
                  <c:v>8.925149143524015</c:v>
                </c:pt>
                <c:pt idx="105">
                  <c:v>6.2785548934186</c:v>
                </c:pt>
                <c:pt idx="106">
                  <c:v>6.2785548934186</c:v>
                </c:pt>
                <c:pt idx="107">
                  <c:v>7.456191804587024</c:v>
                </c:pt>
                <c:pt idx="108">
                  <c:v>5.025230362053656</c:v>
                </c:pt>
                <c:pt idx="109">
                  <c:v>11.49992148282637</c:v>
                </c:pt>
                <c:pt idx="110">
                  <c:v>5.268726976969673</c:v>
                </c:pt>
                <c:pt idx="111">
                  <c:v>6.315280067294016</c:v>
                </c:pt>
                <c:pt idx="112">
                  <c:v>4.536957530582321</c:v>
                </c:pt>
                <c:pt idx="113">
                  <c:v>5.82927280035199</c:v>
                </c:pt>
                <c:pt idx="114">
                  <c:v>5.61949152504057</c:v>
                </c:pt>
                <c:pt idx="115">
                  <c:v>4.037189994130504</c:v>
                </c:pt>
                <c:pt idx="116">
                  <c:v>3.216384878124115</c:v>
                </c:pt>
                <c:pt idx="117">
                  <c:v>7.305749527046772</c:v>
                </c:pt>
                <c:pt idx="118">
                  <c:v>4.005831374564103</c:v>
                </c:pt>
                <c:pt idx="119">
                  <c:v>6.499915874349269</c:v>
                </c:pt>
                <c:pt idx="120">
                  <c:v>3.745872192681388</c:v>
                </c:pt>
                <c:pt idx="121">
                  <c:v>3.819976189506532</c:v>
                </c:pt>
                <c:pt idx="122">
                  <c:v>7.256881047038236</c:v>
                </c:pt>
                <c:pt idx="123">
                  <c:v>5.583432532486316</c:v>
                </c:pt>
                <c:pt idx="124">
                  <c:v>5.152385086435381</c:v>
                </c:pt>
                <c:pt idx="125">
                  <c:v>8.162513908001121</c:v>
                </c:pt>
                <c:pt idx="126">
                  <c:v>9.586541253361136</c:v>
                </c:pt>
                <c:pt idx="127">
                  <c:v>5.858724345240633</c:v>
                </c:pt>
                <c:pt idx="128">
                  <c:v>5.854837648015692</c:v>
                </c:pt>
                <c:pt idx="129">
                  <c:v>5.261990634796076</c:v>
                </c:pt>
                <c:pt idx="130">
                  <c:v>6.307409062598455</c:v>
                </c:pt>
                <c:pt idx="131">
                  <c:v>6.307409062598455</c:v>
                </c:pt>
                <c:pt idx="132">
                  <c:v>5.261990634796076</c:v>
                </c:pt>
                <c:pt idx="133">
                  <c:v>5.854837648015692</c:v>
                </c:pt>
                <c:pt idx="134">
                  <c:v>7.436510384735474</c:v>
                </c:pt>
                <c:pt idx="135">
                  <c:v>4.465034184907552</c:v>
                </c:pt>
                <c:pt idx="136">
                  <c:v>4.379672133253996</c:v>
                </c:pt>
                <c:pt idx="137">
                  <c:v>8.350441259832827</c:v>
                </c:pt>
                <c:pt idx="138">
                  <c:v>6.27856322257273</c:v>
                </c:pt>
                <c:pt idx="139">
                  <c:v>3.766866153914892</c:v>
                </c:pt>
                <c:pt idx="140">
                  <c:v>3.832302322615158</c:v>
                </c:pt>
                <c:pt idx="141">
                  <c:v>3.799453603610334</c:v>
                </c:pt>
                <c:pt idx="142">
                  <c:v>3.864526022577788</c:v>
                </c:pt>
                <c:pt idx="143">
                  <c:v>9.923285044320644</c:v>
                </c:pt>
                <c:pt idx="144">
                  <c:v>3.824883658839885</c:v>
                </c:pt>
                <c:pt idx="145">
                  <c:v>4.621178901604508</c:v>
                </c:pt>
                <c:pt idx="146">
                  <c:v>7.02805929538511</c:v>
                </c:pt>
                <c:pt idx="147">
                  <c:v>6.530381471820326</c:v>
                </c:pt>
                <c:pt idx="148">
                  <c:v>7.353536984754373</c:v>
                </c:pt>
                <c:pt idx="149">
                  <c:v>5.032255607152108</c:v>
                </c:pt>
                <c:pt idx="150">
                  <c:v>9.44361503874424</c:v>
                </c:pt>
                <c:pt idx="151">
                  <c:v>5.266361706062548</c:v>
                </c:pt>
                <c:pt idx="152">
                  <c:v>4.465805311981478</c:v>
                </c:pt>
                <c:pt idx="153">
                  <c:v>8.00169091296691</c:v>
                </c:pt>
                <c:pt idx="154">
                  <c:v>8.103608019215517</c:v>
                </c:pt>
                <c:pt idx="155">
                  <c:v>4.222450118117086</c:v>
                </c:pt>
                <c:pt idx="156">
                  <c:v>4.72820998299424</c:v>
                </c:pt>
                <c:pt idx="157">
                  <c:v>5.19347408840983</c:v>
                </c:pt>
                <c:pt idx="158">
                  <c:v>4.46467089846143</c:v>
                </c:pt>
                <c:pt idx="159">
                  <c:v>9.748062159378243</c:v>
                </c:pt>
                <c:pt idx="160">
                  <c:v>5.184894962956275</c:v>
                </c:pt>
                <c:pt idx="161">
                  <c:v>5.126520994747935</c:v>
                </c:pt>
                <c:pt idx="162">
                  <c:v>20.68685981491626</c:v>
                </c:pt>
                <c:pt idx="163">
                  <c:v>22.47715250598477</c:v>
                </c:pt>
                <c:pt idx="164">
                  <c:v>5.023635722058916</c:v>
                </c:pt>
                <c:pt idx="165">
                  <c:v>5.721708547029532</c:v>
                </c:pt>
                <c:pt idx="166">
                  <c:v>7.03205016583406</c:v>
                </c:pt>
                <c:pt idx="167">
                  <c:v>8.236754210141324</c:v>
                </c:pt>
                <c:pt idx="168">
                  <c:v>7.579630619964396</c:v>
                </c:pt>
                <c:pt idx="169">
                  <c:v>6.6821576174256</c:v>
                </c:pt>
                <c:pt idx="170">
                  <c:v>7.554082660509807</c:v>
                </c:pt>
                <c:pt idx="171">
                  <c:v>9.645467395176578</c:v>
                </c:pt>
                <c:pt idx="172">
                  <c:v>5.501492212185982</c:v>
                </c:pt>
                <c:pt idx="173">
                  <c:v>5.706681208723289</c:v>
                </c:pt>
                <c:pt idx="174">
                  <c:v>8.758119325208458</c:v>
                </c:pt>
                <c:pt idx="175">
                  <c:v>3.697995164991406</c:v>
                </c:pt>
                <c:pt idx="176">
                  <c:v>5.728780277269377</c:v>
                </c:pt>
                <c:pt idx="177">
                  <c:v>3.453011142177381</c:v>
                </c:pt>
                <c:pt idx="178">
                  <c:v>4.471765660324065</c:v>
                </c:pt>
                <c:pt idx="179">
                  <c:v>4.663579877239607</c:v>
                </c:pt>
                <c:pt idx="180">
                  <c:v>4.245718431550615</c:v>
                </c:pt>
                <c:pt idx="181">
                  <c:v>3.035304597561644</c:v>
                </c:pt>
                <c:pt idx="182">
                  <c:v>4.223906367338344</c:v>
                </c:pt>
                <c:pt idx="183">
                  <c:v>5.397216503680359</c:v>
                </c:pt>
                <c:pt idx="184">
                  <c:v>5.880389678030832</c:v>
                </c:pt>
                <c:pt idx="185">
                  <c:v>4.589957407206133</c:v>
                </c:pt>
                <c:pt idx="186">
                  <c:v>3.731857044424942</c:v>
                </c:pt>
                <c:pt idx="187">
                  <c:v>4.625097634002714</c:v>
                </c:pt>
                <c:pt idx="188">
                  <c:v>5.187364502925182</c:v>
                </c:pt>
                <c:pt idx="189">
                  <c:v>5.187364502925182</c:v>
                </c:pt>
                <c:pt idx="190">
                  <c:v>4.625097634002714</c:v>
                </c:pt>
                <c:pt idx="191">
                  <c:v>3.731857044424942</c:v>
                </c:pt>
                <c:pt idx="192">
                  <c:v>4.589957407206133</c:v>
                </c:pt>
                <c:pt idx="193">
                  <c:v>5.880389678030832</c:v>
                </c:pt>
                <c:pt idx="194">
                  <c:v>5.397216503680359</c:v>
                </c:pt>
                <c:pt idx="195">
                  <c:v>4.223906367338344</c:v>
                </c:pt>
                <c:pt idx="196">
                  <c:v>3.035304597561644</c:v>
                </c:pt>
                <c:pt idx="197">
                  <c:v>4.245718431550615</c:v>
                </c:pt>
                <c:pt idx="198">
                  <c:v>8.17109188277202</c:v>
                </c:pt>
                <c:pt idx="199">
                  <c:v>4.665754168187417</c:v>
                </c:pt>
                <c:pt idx="200">
                  <c:v>9.667297056349147</c:v>
                </c:pt>
                <c:pt idx="201">
                  <c:v>7.517910832657082</c:v>
                </c:pt>
                <c:pt idx="202">
                  <c:v>6.31267965729753</c:v>
                </c:pt>
                <c:pt idx="203">
                  <c:v>3.750016551402991</c:v>
                </c:pt>
                <c:pt idx="204">
                  <c:v>5.29749171087099</c:v>
                </c:pt>
                <c:pt idx="205">
                  <c:v>2.90374867783719</c:v>
                </c:pt>
                <c:pt idx="206">
                  <c:v>5.853248521691768</c:v>
                </c:pt>
                <c:pt idx="207">
                  <c:v>5.511547893906252</c:v>
                </c:pt>
                <c:pt idx="208">
                  <c:v>3.691759186372456</c:v>
                </c:pt>
                <c:pt idx="209">
                  <c:v>9.243463935660411</c:v>
                </c:pt>
                <c:pt idx="210">
                  <c:v>5.048802196430168</c:v>
                </c:pt>
                <c:pt idx="211">
                  <c:v>3.853665652393072</c:v>
                </c:pt>
                <c:pt idx="212">
                  <c:v>3.276851564471158</c:v>
                </c:pt>
                <c:pt idx="213">
                  <c:v>8.55651751599251</c:v>
                </c:pt>
                <c:pt idx="214">
                  <c:v>5.087793867418898</c:v>
                </c:pt>
                <c:pt idx="215">
                  <c:v>5.428913402938584</c:v>
                </c:pt>
                <c:pt idx="216">
                  <c:v>4.961792018756026</c:v>
                </c:pt>
                <c:pt idx="217">
                  <c:v>4.961792018756026</c:v>
                </c:pt>
                <c:pt idx="218">
                  <c:v>5.428913402938584</c:v>
                </c:pt>
                <c:pt idx="219">
                  <c:v>5.087793867418898</c:v>
                </c:pt>
                <c:pt idx="220">
                  <c:v>8.55651751599251</c:v>
                </c:pt>
                <c:pt idx="221">
                  <c:v>3.276851564471158</c:v>
                </c:pt>
                <c:pt idx="222">
                  <c:v>3.853665652393072</c:v>
                </c:pt>
                <c:pt idx="223">
                  <c:v>5.048802196430168</c:v>
                </c:pt>
                <c:pt idx="224">
                  <c:v>9.243463935660411</c:v>
                </c:pt>
                <c:pt idx="225">
                  <c:v>3.691759186372456</c:v>
                </c:pt>
                <c:pt idx="226">
                  <c:v>5.511547893906252</c:v>
                </c:pt>
                <c:pt idx="227">
                  <c:v>5.853248521691768</c:v>
                </c:pt>
                <c:pt idx="228">
                  <c:v>7.612455834678116</c:v>
                </c:pt>
                <c:pt idx="229">
                  <c:v>4.15234036111264</c:v>
                </c:pt>
                <c:pt idx="230">
                  <c:v>2.409987745857261</c:v>
                </c:pt>
                <c:pt idx="231">
                  <c:v>3.810597723604527</c:v>
                </c:pt>
                <c:pt idx="232">
                  <c:v>2.82295281841159</c:v>
                </c:pt>
                <c:pt idx="233">
                  <c:v>4.322943977347253</c:v>
                </c:pt>
                <c:pt idx="234">
                  <c:v>7.398657415850252</c:v>
                </c:pt>
                <c:pt idx="235">
                  <c:v>5.639491988680677</c:v>
                </c:pt>
                <c:pt idx="236">
                  <c:v>9.917300053696456</c:v>
                </c:pt>
                <c:pt idx="237">
                  <c:v>6.103356064983883</c:v>
                </c:pt>
                <c:pt idx="238">
                  <c:v>6.103356064983883</c:v>
                </c:pt>
                <c:pt idx="239">
                  <c:v>9.917300053696456</c:v>
                </c:pt>
                <c:pt idx="240">
                  <c:v>3.52263385273482</c:v>
                </c:pt>
                <c:pt idx="241">
                  <c:v>4.895460817120846</c:v>
                </c:pt>
                <c:pt idx="242">
                  <c:v>4.895460817120846</c:v>
                </c:pt>
                <c:pt idx="243">
                  <c:v>3.52263385273482</c:v>
                </c:pt>
                <c:pt idx="244">
                  <c:v>3.669779489431565</c:v>
                </c:pt>
                <c:pt idx="245">
                  <c:v>3.236880597118328</c:v>
                </c:pt>
                <c:pt idx="246">
                  <c:v>5.374939876162617</c:v>
                </c:pt>
                <c:pt idx="247">
                  <c:v>5.268726976969673</c:v>
                </c:pt>
                <c:pt idx="248">
                  <c:v>3.538143799213096</c:v>
                </c:pt>
                <c:pt idx="249">
                  <c:v>3.924976059345474</c:v>
                </c:pt>
                <c:pt idx="250">
                  <c:v>3.71685084081708</c:v>
                </c:pt>
                <c:pt idx="251">
                  <c:v>2.780296996820642</c:v>
                </c:pt>
                <c:pt idx="252">
                  <c:v>4.942013182405675</c:v>
                </c:pt>
                <c:pt idx="253">
                  <c:v>5.716017017293647</c:v>
                </c:pt>
                <c:pt idx="254">
                  <c:v>3.109742869168753</c:v>
                </c:pt>
                <c:pt idx="255">
                  <c:v>3.184773577304964</c:v>
                </c:pt>
                <c:pt idx="256">
                  <c:v>5.223871225745058</c:v>
                </c:pt>
                <c:pt idx="257">
                  <c:v>5.922172492527025</c:v>
                </c:pt>
                <c:pt idx="258">
                  <c:v>3.859231492512801</c:v>
                </c:pt>
                <c:pt idx="259">
                  <c:v>5.566629454768545</c:v>
                </c:pt>
                <c:pt idx="260">
                  <c:v>5.115416329705151</c:v>
                </c:pt>
                <c:pt idx="261">
                  <c:v>6.004791216058257</c:v>
                </c:pt>
                <c:pt idx="262">
                  <c:v>3.460878481805739</c:v>
                </c:pt>
                <c:pt idx="263">
                  <c:v>5.70222755947386</c:v>
                </c:pt>
                <c:pt idx="264">
                  <c:v>2.979877692856741</c:v>
                </c:pt>
                <c:pt idx="265">
                  <c:v>5.270853698985268</c:v>
                </c:pt>
                <c:pt idx="266">
                  <c:v>5.229806125694023</c:v>
                </c:pt>
                <c:pt idx="267">
                  <c:v>5.229806125694023</c:v>
                </c:pt>
                <c:pt idx="268">
                  <c:v>5.270853698985268</c:v>
                </c:pt>
                <c:pt idx="269">
                  <c:v>2.979877692856741</c:v>
                </c:pt>
                <c:pt idx="270">
                  <c:v>5.70222755947386</c:v>
                </c:pt>
                <c:pt idx="271">
                  <c:v>3.460878481805739</c:v>
                </c:pt>
                <c:pt idx="272">
                  <c:v>6.004791216058257</c:v>
                </c:pt>
                <c:pt idx="273">
                  <c:v>4.83165184836924</c:v>
                </c:pt>
                <c:pt idx="274">
                  <c:v>6.063308129043804</c:v>
                </c:pt>
                <c:pt idx="275">
                  <c:v>5.461627726769755</c:v>
                </c:pt>
                <c:pt idx="276">
                  <c:v>8.647004496632236</c:v>
                </c:pt>
                <c:pt idx="277">
                  <c:v>8.647004496632236</c:v>
                </c:pt>
                <c:pt idx="278">
                  <c:v>5.461627726769755</c:v>
                </c:pt>
                <c:pt idx="279">
                  <c:v>6.063308129043804</c:v>
                </c:pt>
                <c:pt idx="280">
                  <c:v>4.83165184836924</c:v>
                </c:pt>
                <c:pt idx="281">
                  <c:v>7.400982142678802</c:v>
                </c:pt>
                <c:pt idx="282">
                  <c:v>5.499974446584266</c:v>
                </c:pt>
                <c:pt idx="283">
                  <c:v>4.309848954082637</c:v>
                </c:pt>
                <c:pt idx="284">
                  <c:v>4.534050711347899</c:v>
                </c:pt>
                <c:pt idx="285">
                  <c:v>6.858406884980778</c:v>
                </c:pt>
                <c:pt idx="286">
                  <c:v>6.204838821325939</c:v>
                </c:pt>
                <c:pt idx="287">
                  <c:v>11.32632196741996</c:v>
                </c:pt>
                <c:pt idx="288">
                  <c:v>4.174265564146058</c:v>
                </c:pt>
                <c:pt idx="289">
                  <c:v>4.231979796735802</c:v>
                </c:pt>
                <c:pt idx="290">
                  <c:v>3.552010838945415</c:v>
                </c:pt>
                <c:pt idx="291">
                  <c:v>5.477265923800167</c:v>
                </c:pt>
                <c:pt idx="292">
                  <c:v>4.80470938119334</c:v>
                </c:pt>
                <c:pt idx="293">
                  <c:v>4.80470938119334</c:v>
                </c:pt>
                <c:pt idx="294">
                  <c:v>5.477265923800167</c:v>
                </c:pt>
                <c:pt idx="295">
                  <c:v>7.33289817287128</c:v>
                </c:pt>
                <c:pt idx="296">
                  <c:v>6.983014420968403</c:v>
                </c:pt>
                <c:pt idx="297">
                  <c:v>10.43449145494761</c:v>
                </c:pt>
                <c:pt idx="298">
                  <c:v>5.113780975540302</c:v>
                </c:pt>
                <c:pt idx="299">
                  <c:v>5.858612805092153</c:v>
                </c:pt>
                <c:pt idx="300">
                  <c:v>9.80297592570829</c:v>
                </c:pt>
                <c:pt idx="301">
                  <c:v>3.927851830199596</c:v>
                </c:pt>
                <c:pt idx="302">
                  <c:v>8.958071779127023</c:v>
                </c:pt>
                <c:pt idx="303">
                  <c:v>7.405027008729152</c:v>
                </c:pt>
                <c:pt idx="304">
                  <c:v>7.212231970755406</c:v>
                </c:pt>
                <c:pt idx="305">
                  <c:v>4.021581902685367</c:v>
                </c:pt>
                <c:pt idx="306">
                  <c:v>9.34477282898292</c:v>
                </c:pt>
                <c:pt idx="307">
                  <c:v>2.612651259009484</c:v>
                </c:pt>
                <c:pt idx="308">
                  <c:v>9.606772871261716</c:v>
                </c:pt>
                <c:pt idx="309">
                  <c:v>8.490049940959144</c:v>
                </c:pt>
                <c:pt idx="310">
                  <c:v>9.660764712424336</c:v>
                </c:pt>
                <c:pt idx="311">
                  <c:v>12.72466025830582</c:v>
                </c:pt>
                <c:pt idx="312">
                  <c:v>9.45353024007369</c:v>
                </c:pt>
                <c:pt idx="313">
                  <c:v>12.00615050713552</c:v>
                </c:pt>
                <c:pt idx="314">
                  <c:v>12.00615050713552</c:v>
                </c:pt>
                <c:pt idx="315">
                  <c:v>5.702919280971241</c:v>
                </c:pt>
                <c:pt idx="316">
                  <c:v>3.828744629738202</c:v>
                </c:pt>
                <c:pt idx="317">
                  <c:v>5.395169028282524</c:v>
                </c:pt>
                <c:pt idx="318">
                  <c:v>5.858724345240633</c:v>
                </c:pt>
                <c:pt idx="319">
                  <c:v>9.586541253361136</c:v>
                </c:pt>
                <c:pt idx="320">
                  <c:v>8.162513908001121</c:v>
                </c:pt>
                <c:pt idx="321">
                  <c:v>5.152385086435381</c:v>
                </c:pt>
                <c:pt idx="322">
                  <c:v>5.583432532486316</c:v>
                </c:pt>
                <c:pt idx="323">
                  <c:v>7.256881047038236</c:v>
                </c:pt>
                <c:pt idx="324">
                  <c:v>5.605790952096927</c:v>
                </c:pt>
                <c:pt idx="325">
                  <c:v>7.155918320475719</c:v>
                </c:pt>
                <c:pt idx="326">
                  <c:v>6.640128290150813</c:v>
                </c:pt>
                <c:pt idx="327">
                  <c:v>4.464093517418815</c:v>
                </c:pt>
                <c:pt idx="328">
                  <c:v>5.70222755947386</c:v>
                </c:pt>
                <c:pt idx="329">
                  <c:v>5.825434118708626</c:v>
                </c:pt>
                <c:pt idx="330">
                  <c:v>3.145571630947656</c:v>
                </c:pt>
                <c:pt idx="331">
                  <c:v>10.41000542815369</c:v>
                </c:pt>
                <c:pt idx="332">
                  <c:v>4.254567153589057</c:v>
                </c:pt>
                <c:pt idx="333">
                  <c:v>6.810436114037685</c:v>
                </c:pt>
                <c:pt idx="334">
                  <c:v>4.295692391024088</c:v>
                </c:pt>
                <c:pt idx="335">
                  <c:v>6.446827497644608</c:v>
                </c:pt>
                <c:pt idx="336">
                  <c:v>5.543413365804358</c:v>
                </c:pt>
                <c:pt idx="337">
                  <c:v>5.007054323648891</c:v>
                </c:pt>
                <c:pt idx="338">
                  <c:v>5.995002561321644</c:v>
                </c:pt>
                <c:pt idx="339">
                  <c:v>5.270880748044058</c:v>
                </c:pt>
                <c:pt idx="340">
                  <c:v>4.637710380079044</c:v>
                </c:pt>
                <c:pt idx="341">
                  <c:v>3.227072047535993</c:v>
                </c:pt>
                <c:pt idx="342">
                  <c:v>8.06956748725999</c:v>
                </c:pt>
                <c:pt idx="343">
                  <c:v>8.472163868686584</c:v>
                </c:pt>
                <c:pt idx="344">
                  <c:v>9.865262287441087</c:v>
                </c:pt>
                <c:pt idx="345">
                  <c:v>3.189556050070915</c:v>
                </c:pt>
                <c:pt idx="346">
                  <c:v>3.495822489285151</c:v>
                </c:pt>
                <c:pt idx="347">
                  <c:v>4.31046596978506</c:v>
                </c:pt>
                <c:pt idx="348">
                  <c:v>3.496524643465108</c:v>
                </c:pt>
                <c:pt idx="349">
                  <c:v>3.767532689664334</c:v>
                </c:pt>
                <c:pt idx="350">
                  <c:v>5.820933607198766</c:v>
                </c:pt>
                <c:pt idx="351">
                  <c:v>4.909875232268546</c:v>
                </c:pt>
                <c:pt idx="352">
                  <c:v>5.86666283721963</c:v>
                </c:pt>
                <c:pt idx="353">
                  <c:v>5.38777475343088</c:v>
                </c:pt>
                <c:pt idx="354">
                  <c:v>6.247337073084691</c:v>
                </c:pt>
                <c:pt idx="355">
                  <c:v>5.198587885187661</c:v>
                </c:pt>
                <c:pt idx="356">
                  <c:v>10.30011635856625</c:v>
                </c:pt>
                <c:pt idx="357">
                  <c:v>5.041324778292874</c:v>
                </c:pt>
                <c:pt idx="358">
                  <c:v>3.038460999632917</c:v>
                </c:pt>
                <c:pt idx="359">
                  <c:v>3.881445937287126</c:v>
                </c:pt>
                <c:pt idx="360">
                  <c:v>5.737127238982519</c:v>
                </c:pt>
                <c:pt idx="361">
                  <c:v>3.592975627324615</c:v>
                </c:pt>
                <c:pt idx="362">
                  <c:v>4.89572787471219</c:v>
                </c:pt>
                <c:pt idx="363">
                  <c:v>8.172831221699293</c:v>
                </c:pt>
                <c:pt idx="364">
                  <c:v>8.032311736145109</c:v>
                </c:pt>
                <c:pt idx="365">
                  <c:v>6.42569576668541</c:v>
                </c:pt>
                <c:pt idx="366">
                  <c:v>6.868079528021585</c:v>
                </c:pt>
                <c:pt idx="367">
                  <c:v>10.47986951254583</c:v>
                </c:pt>
                <c:pt idx="368">
                  <c:v>2.968091019326133</c:v>
                </c:pt>
                <c:pt idx="369">
                  <c:v>4.752574617126539</c:v>
                </c:pt>
                <c:pt idx="370">
                  <c:v>7.707443395142582</c:v>
                </c:pt>
                <c:pt idx="371">
                  <c:v>6.52659228260134</c:v>
                </c:pt>
                <c:pt idx="372">
                  <c:v>5.361570841393904</c:v>
                </c:pt>
                <c:pt idx="373">
                  <c:v>4.9300691987855</c:v>
                </c:pt>
                <c:pt idx="374">
                  <c:v>7.02805929538511</c:v>
                </c:pt>
                <c:pt idx="375">
                  <c:v>4.621178901604508</c:v>
                </c:pt>
                <c:pt idx="376">
                  <c:v>3.824883658839885</c:v>
                </c:pt>
                <c:pt idx="377">
                  <c:v>9.923285044320644</c:v>
                </c:pt>
                <c:pt idx="378">
                  <c:v>5.82927280035199</c:v>
                </c:pt>
                <c:pt idx="379">
                  <c:v>6.246022780443126</c:v>
                </c:pt>
                <c:pt idx="380">
                  <c:v>6.852192697985269</c:v>
                </c:pt>
                <c:pt idx="381">
                  <c:v>5.276161217388294</c:v>
                </c:pt>
                <c:pt idx="382">
                  <c:v>6.419906625066043</c:v>
                </c:pt>
                <c:pt idx="383">
                  <c:v>6.604547675568431</c:v>
                </c:pt>
                <c:pt idx="384">
                  <c:v>4.106770894547096</c:v>
                </c:pt>
                <c:pt idx="385">
                  <c:v>5.017659051871648</c:v>
                </c:pt>
                <c:pt idx="386">
                  <c:v>4.393961765877866</c:v>
                </c:pt>
                <c:pt idx="387">
                  <c:v>6.050826389840527</c:v>
                </c:pt>
                <c:pt idx="388">
                  <c:v>5.028103916984386</c:v>
                </c:pt>
                <c:pt idx="389">
                  <c:v>4.982727967689883</c:v>
                </c:pt>
                <c:pt idx="390">
                  <c:v>3.879998161606121</c:v>
                </c:pt>
                <c:pt idx="391">
                  <c:v>7.682697967488988</c:v>
                </c:pt>
                <c:pt idx="392">
                  <c:v>4.752386088880423</c:v>
                </c:pt>
                <c:pt idx="393">
                  <c:v>5.025230362053656</c:v>
                </c:pt>
                <c:pt idx="394">
                  <c:v>5.538061538721972</c:v>
                </c:pt>
                <c:pt idx="395">
                  <c:v>9.80198454311716</c:v>
                </c:pt>
                <c:pt idx="396">
                  <c:v>5.702416424010638</c:v>
                </c:pt>
                <c:pt idx="397">
                  <c:v>7.314583304864795</c:v>
                </c:pt>
                <c:pt idx="398">
                  <c:v>4.052963853774602</c:v>
                </c:pt>
                <c:pt idx="399">
                  <c:v>6.088068987782457</c:v>
                </c:pt>
                <c:pt idx="400">
                  <c:v>5.742280470336241</c:v>
                </c:pt>
                <c:pt idx="401">
                  <c:v>7.300623393465322</c:v>
                </c:pt>
                <c:pt idx="402">
                  <c:v>6.3164105450294</c:v>
                </c:pt>
                <c:pt idx="403">
                  <c:v>4.361699210170033</c:v>
                </c:pt>
                <c:pt idx="404">
                  <c:v>5.798444015424104</c:v>
                </c:pt>
                <c:pt idx="405">
                  <c:v>5.74631403597016</c:v>
                </c:pt>
                <c:pt idx="406">
                  <c:v>10.55165674195372</c:v>
                </c:pt>
                <c:pt idx="407">
                  <c:v>8.606261964406927</c:v>
                </c:pt>
                <c:pt idx="408">
                  <c:v>4.496012677918003</c:v>
                </c:pt>
                <c:pt idx="409">
                  <c:v>7.502474058602344</c:v>
                </c:pt>
                <c:pt idx="410">
                  <c:v>4.092615885483656</c:v>
                </c:pt>
                <c:pt idx="411">
                  <c:v>7.859851067307794</c:v>
                </c:pt>
                <c:pt idx="412">
                  <c:v>4.502629120860038</c:v>
                </c:pt>
                <c:pt idx="413">
                  <c:v>3.720136902399157</c:v>
                </c:pt>
                <c:pt idx="414">
                  <c:v>4.7026288957635</c:v>
                </c:pt>
                <c:pt idx="415">
                  <c:v>4.410359244071708</c:v>
                </c:pt>
                <c:pt idx="416">
                  <c:v>4.8102650555091</c:v>
                </c:pt>
                <c:pt idx="417">
                  <c:v>5.151309471722419</c:v>
                </c:pt>
                <c:pt idx="418">
                  <c:v>6.145532834725053</c:v>
                </c:pt>
                <c:pt idx="419">
                  <c:v>4.50915751207584</c:v>
                </c:pt>
                <c:pt idx="420">
                  <c:v>3.986829567462522</c:v>
                </c:pt>
                <c:pt idx="421">
                  <c:v>3.03046327287987</c:v>
                </c:pt>
                <c:pt idx="422">
                  <c:v>10.92816519241261</c:v>
                </c:pt>
                <c:pt idx="423">
                  <c:v>5.157885710250438</c:v>
                </c:pt>
                <c:pt idx="424">
                  <c:v>8.064923806211203</c:v>
                </c:pt>
                <c:pt idx="425">
                  <c:v>11.24698381789553</c:v>
                </c:pt>
                <c:pt idx="426">
                  <c:v>4.97598788834775</c:v>
                </c:pt>
                <c:pt idx="427">
                  <c:v>4.39367272998006</c:v>
                </c:pt>
                <c:pt idx="428">
                  <c:v>5.529242865894532</c:v>
                </c:pt>
                <c:pt idx="429">
                  <c:v>8.39907782638521</c:v>
                </c:pt>
                <c:pt idx="430">
                  <c:v>5.645092613097175</c:v>
                </c:pt>
                <c:pt idx="431">
                  <c:v>4.96334883275509</c:v>
                </c:pt>
                <c:pt idx="432">
                  <c:v>6.355874260570557</c:v>
                </c:pt>
                <c:pt idx="433">
                  <c:v>7.136928804012717</c:v>
                </c:pt>
                <c:pt idx="434">
                  <c:v>4.895735629892775</c:v>
                </c:pt>
                <c:pt idx="435">
                  <c:v>8.925149143524015</c:v>
                </c:pt>
                <c:pt idx="436">
                  <c:v>7.456191804587024</c:v>
                </c:pt>
                <c:pt idx="437">
                  <c:v>5.025230362053656</c:v>
                </c:pt>
                <c:pt idx="438">
                  <c:v>11.49992148282637</c:v>
                </c:pt>
                <c:pt idx="439">
                  <c:v>5.268726976969673</c:v>
                </c:pt>
                <c:pt idx="440">
                  <c:v>6.315280067294016</c:v>
                </c:pt>
                <c:pt idx="441">
                  <c:v>4.536957530582321</c:v>
                </c:pt>
                <c:pt idx="442">
                  <c:v>5.82927280035199</c:v>
                </c:pt>
                <c:pt idx="443">
                  <c:v>5.61949152504057</c:v>
                </c:pt>
                <c:pt idx="444">
                  <c:v>4.037189994130504</c:v>
                </c:pt>
                <c:pt idx="445">
                  <c:v>3.216384878124115</c:v>
                </c:pt>
                <c:pt idx="446">
                  <c:v>7.305749527046772</c:v>
                </c:pt>
                <c:pt idx="447">
                  <c:v>4.005831374564103</c:v>
                </c:pt>
                <c:pt idx="448">
                  <c:v>6.499915874349269</c:v>
                </c:pt>
                <c:pt idx="449">
                  <c:v>3.745872192681388</c:v>
                </c:pt>
                <c:pt idx="450">
                  <c:v>3.819976189506532</c:v>
                </c:pt>
                <c:pt idx="451">
                  <c:v>7.436510384735474</c:v>
                </c:pt>
                <c:pt idx="452">
                  <c:v>4.465034184907552</c:v>
                </c:pt>
                <c:pt idx="453">
                  <c:v>4.379672133253996</c:v>
                </c:pt>
                <c:pt idx="454">
                  <c:v>8.350441259832827</c:v>
                </c:pt>
                <c:pt idx="455">
                  <c:v>6.27856322257273</c:v>
                </c:pt>
                <c:pt idx="456">
                  <c:v>3.766866153914892</c:v>
                </c:pt>
                <c:pt idx="457">
                  <c:v>3.832302322615158</c:v>
                </c:pt>
                <c:pt idx="458">
                  <c:v>3.799453603610334</c:v>
                </c:pt>
                <c:pt idx="459">
                  <c:v>3.864526022577788</c:v>
                </c:pt>
                <c:pt idx="460">
                  <c:v>9.923285044320644</c:v>
                </c:pt>
                <c:pt idx="461">
                  <c:v>3.824883658839885</c:v>
                </c:pt>
                <c:pt idx="462">
                  <c:v>4.621178901604508</c:v>
                </c:pt>
                <c:pt idx="463">
                  <c:v>7.02805929538511</c:v>
                </c:pt>
                <c:pt idx="464">
                  <c:v>6.530381471820326</c:v>
                </c:pt>
                <c:pt idx="465">
                  <c:v>7.353536984754373</c:v>
                </c:pt>
                <c:pt idx="466">
                  <c:v>5.032255607152108</c:v>
                </c:pt>
                <c:pt idx="467">
                  <c:v>9.44361503874424</c:v>
                </c:pt>
                <c:pt idx="468">
                  <c:v>5.266361706062548</c:v>
                </c:pt>
                <c:pt idx="469">
                  <c:v>4.465805311981478</c:v>
                </c:pt>
                <c:pt idx="470">
                  <c:v>8.00169091296691</c:v>
                </c:pt>
                <c:pt idx="471">
                  <c:v>8.103608019215517</c:v>
                </c:pt>
                <c:pt idx="472">
                  <c:v>4.222450118117086</c:v>
                </c:pt>
                <c:pt idx="473">
                  <c:v>4.72820998299424</c:v>
                </c:pt>
                <c:pt idx="474">
                  <c:v>5.19347408840983</c:v>
                </c:pt>
                <c:pt idx="475">
                  <c:v>4.46467089846143</c:v>
                </c:pt>
                <c:pt idx="476">
                  <c:v>20.68685981491626</c:v>
                </c:pt>
                <c:pt idx="477">
                  <c:v>7.03205016583406</c:v>
                </c:pt>
                <c:pt idx="478">
                  <c:v>8.236754210141324</c:v>
                </c:pt>
                <c:pt idx="479">
                  <c:v>7.579630619964396</c:v>
                </c:pt>
                <c:pt idx="480">
                  <c:v>6.6821576174256</c:v>
                </c:pt>
                <c:pt idx="481">
                  <c:v>7.554082660509807</c:v>
                </c:pt>
                <c:pt idx="482">
                  <c:v>9.645467395176578</c:v>
                </c:pt>
                <c:pt idx="483">
                  <c:v>5.501492212185982</c:v>
                </c:pt>
                <c:pt idx="484">
                  <c:v>5.706681208723289</c:v>
                </c:pt>
                <c:pt idx="485">
                  <c:v>8.758119325208458</c:v>
                </c:pt>
                <c:pt idx="486">
                  <c:v>3.697995164991406</c:v>
                </c:pt>
                <c:pt idx="487">
                  <c:v>5.728780277269377</c:v>
                </c:pt>
                <c:pt idx="488">
                  <c:v>3.453011142177381</c:v>
                </c:pt>
                <c:pt idx="489">
                  <c:v>4.471765660324065</c:v>
                </c:pt>
                <c:pt idx="490">
                  <c:v>4.663579877239607</c:v>
                </c:pt>
                <c:pt idx="491">
                  <c:v>8.17109188277202</c:v>
                </c:pt>
                <c:pt idx="492">
                  <c:v>4.665754168187417</c:v>
                </c:pt>
                <c:pt idx="493">
                  <c:v>9.667297056349147</c:v>
                </c:pt>
                <c:pt idx="494">
                  <c:v>7.517910832657082</c:v>
                </c:pt>
                <c:pt idx="495">
                  <c:v>6.31267965729753</c:v>
                </c:pt>
                <c:pt idx="496">
                  <c:v>3.750016551402991</c:v>
                </c:pt>
                <c:pt idx="497">
                  <c:v>5.29749171087099</c:v>
                </c:pt>
                <c:pt idx="498">
                  <c:v>2.90374867783719</c:v>
                </c:pt>
                <c:pt idx="499">
                  <c:v>7.612455834678116</c:v>
                </c:pt>
                <c:pt idx="500">
                  <c:v>4.15234036111264</c:v>
                </c:pt>
                <c:pt idx="501">
                  <c:v>2.409987745857261</c:v>
                </c:pt>
                <c:pt idx="502">
                  <c:v>3.810597723604527</c:v>
                </c:pt>
                <c:pt idx="503">
                  <c:v>2.82295281841159</c:v>
                </c:pt>
                <c:pt idx="504">
                  <c:v>4.322943977347253</c:v>
                </c:pt>
                <c:pt idx="505">
                  <c:v>7.398657415850252</c:v>
                </c:pt>
                <c:pt idx="506">
                  <c:v>5.639491988680677</c:v>
                </c:pt>
                <c:pt idx="507">
                  <c:v>3.669779489431565</c:v>
                </c:pt>
                <c:pt idx="508">
                  <c:v>3.236880597118328</c:v>
                </c:pt>
                <c:pt idx="509">
                  <c:v>5.374939876162617</c:v>
                </c:pt>
                <c:pt idx="510">
                  <c:v>5.268726976969673</c:v>
                </c:pt>
                <c:pt idx="511">
                  <c:v>3.538143799213096</c:v>
                </c:pt>
                <c:pt idx="512">
                  <c:v>3.924976059345474</c:v>
                </c:pt>
                <c:pt idx="513">
                  <c:v>3.71685084081708</c:v>
                </c:pt>
                <c:pt idx="514">
                  <c:v>2.780296996820642</c:v>
                </c:pt>
                <c:pt idx="515">
                  <c:v>4.942013182405675</c:v>
                </c:pt>
                <c:pt idx="516">
                  <c:v>5.716017017293647</c:v>
                </c:pt>
                <c:pt idx="517">
                  <c:v>3.109742869168753</c:v>
                </c:pt>
                <c:pt idx="518">
                  <c:v>3.184773577304964</c:v>
                </c:pt>
                <c:pt idx="519">
                  <c:v>5.223871225745058</c:v>
                </c:pt>
                <c:pt idx="520">
                  <c:v>5.922172492527025</c:v>
                </c:pt>
                <c:pt idx="521">
                  <c:v>3.859231492512801</c:v>
                </c:pt>
                <c:pt idx="522">
                  <c:v>5.566629454768545</c:v>
                </c:pt>
                <c:pt idx="523">
                  <c:v>5.115416329705151</c:v>
                </c:pt>
                <c:pt idx="524">
                  <c:v>7.400982142678802</c:v>
                </c:pt>
                <c:pt idx="525">
                  <c:v>5.499974446584266</c:v>
                </c:pt>
                <c:pt idx="526">
                  <c:v>4.309848954082637</c:v>
                </c:pt>
                <c:pt idx="527">
                  <c:v>4.534050711347899</c:v>
                </c:pt>
                <c:pt idx="528">
                  <c:v>6.858406884980778</c:v>
                </c:pt>
                <c:pt idx="529">
                  <c:v>6.204838821325939</c:v>
                </c:pt>
                <c:pt idx="530">
                  <c:v>11.32632196741996</c:v>
                </c:pt>
                <c:pt idx="531">
                  <c:v>4.174265564146058</c:v>
                </c:pt>
                <c:pt idx="532">
                  <c:v>4.231979796735802</c:v>
                </c:pt>
                <c:pt idx="533">
                  <c:v>3.552010838945415</c:v>
                </c:pt>
                <c:pt idx="534">
                  <c:v>7.33289817287128</c:v>
                </c:pt>
                <c:pt idx="535">
                  <c:v>6.983014420968403</c:v>
                </c:pt>
                <c:pt idx="536">
                  <c:v>10.43449145494761</c:v>
                </c:pt>
                <c:pt idx="537">
                  <c:v>5.113780975540302</c:v>
                </c:pt>
                <c:pt idx="538">
                  <c:v>5.858612805092153</c:v>
                </c:pt>
                <c:pt idx="539">
                  <c:v>9.80297592570829</c:v>
                </c:pt>
                <c:pt idx="540">
                  <c:v>3.927851830199596</c:v>
                </c:pt>
                <c:pt idx="541">
                  <c:v>8.958071779127023</c:v>
                </c:pt>
                <c:pt idx="542">
                  <c:v>7.405027008729152</c:v>
                </c:pt>
                <c:pt idx="543">
                  <c:v>7.212231970755406</c:v>
                </c:pt>
                <c:pt idx="544">
                  <c:v>4.021581902685367</c:v>
                </c:pt>
                <c:pt idx="545">
                  <c:v>9.34477282898292</c:v>
                </c:pt>
                <c:pt idx="546">
                  <c:v>2.612651259009484</c:v>
                </c:pt>
                <c:pt idx="547">
                  <c:v>9.606772871261716</c:v>
                </c:pt>
                <c:pt idx="548">
                  <c:v>8.490049940959144</c:v>
                </c:pt>
                <c:pt idx="549">
                  <c:v>9.660764712424336</c:v>
                </c:pt>
                <c:pt idx="550">
                  <c:v>12.72466025830582</c:v>
                </c:pt>
                <c:pt idx="551">
                  <c:v>9.45353024007369</c:v>
                </c:pt>
                <c:pt idx="552">
                  <c:v>5.702919280971241</c:v>
                </c:pt>
                <c:pt idx="553">
                  <c:v>3.828744629738202</c:v>
                </c:pt>
                <c:pt idx="554">
                  <c:v>5.395169028282524</c:v>
                </c:pt>
                <c:pt idx="555">
                  <c:v>5.605790952096927</c:v>
                </c:pt>
                <c:pt idx="556">
                  <c:v>7.155918320475719</c:v>
                </c:pt>
                <c:pt idx="557">
                  <c:v>6.640128290150813</c:v>
                </c:pt>
                <c:pt idx="558">
                  <c:v>4.464093517418815</c:v>
                </c:pt>
                <c:pt idx="559">
                  <c:v>5.70222755947386</c:v>
                </c:pt>
                <c:pt idx="560">
                  <c:v>5.825434118708626</c:v>
                </c:pt>
                <c:pt idx="561">
                  <c:v>3.145571630947656</c:v>
                </c:pt>
                <c:pt idx="562">
                  <c:v>10.41000542815369</c:v>
                </c:pt>
                <c:pt idx="563">
                  <c:v>4.254567153589057</c:v>
                </c:pt>
                <c:pt idx="564">
                  <c:v>6.810436114037685</c:v>
                </c:pt>
                <c:pt idx="565">
                  <c:v>4.295692391024088</c:v>
                </c:pt>
                <c:pt idx="566">
                  <c:v>6.446827497644608</c:v>
                </c:pt>
                <c:pt idx="567">
                  <c:v>5.543413365804358</c:v>
                </c:pt>
                <c:pt idx="568">
                  <c:v>5.007054323648891</c:v>
                </c:pt>
                <c:pt idx="569">
                  <c:v>5.995002561321644</c:v>
                </c:pt>
                <c:pt idx="570">
                  <c:v>5.270880748044058</c:v>
                </c:pt>
                <c:pt idx="571">
                  <c:v>4.637710380079044</c:v>
                </c:pt>
                <c:pt idx="572">
                  <c:v>3.227072047535993</c:v>
                </c:pt>
                <c:pt idx="573">
                  <c:v>8.06956748725999</c:v>
                </c:pt>
                <c:pt idx="574">
                  <c:v>8.472163868686584</c:v>
                </c:pt>
                <c:pt idx="575">
                  <c:v>9.865262287441087</c:v>
                </c:pt>
                <c:pt idx="576">
                  <c:v>3.189556050070915</c:v>
                </c:pt>
                <c:pt idx="577">
                  <c:v>3.495822489285151</c:v>
                </c:pt>
                <c:pt idx="578">
                  <c:v>4.31046596978506</c:v>
                </c:pt>
                <c:pt idx="579">
                  <c:v>3.496524643465108</c:v>
                </c:pt>
                <c:pt idx="580">
                  <c:v>3.767532689664334</c:v>
                </c:pt>
                <c:pt idx="581">
                  <c:v>5.820933607198766</c:v>
                </c:pt>
                <c:pt idx="582">
                  <c:v>4.909875232268546</c:v>
                </c:pt>
                <c:pt idx="583">
                  <c:v>5.86666283721963</c:v>
                </c:pt>
                <c:pt idx="584">
                  <c:v>5.38777475343088</c:v>
                </c:pt>
                <c:pt idx="585">
                  <c:v>6.247337073084691</c:v>
                </c:pt>
                <c:pt idx="586">
                  <c:v>5.198587885187661</c:v>
                </c:pt>
                <c:pt idx="587">
                  <c:v>10.30011635856625</c:v>
                </c:pt>
              </c:numCache>
            </c:numRef>
          </c:xVal>
          <c:yVal>
            <c:numRef>
              <c:f>estimator!$M$2:$M$589</c:f>
              <c:numCache>
                <c:formatCode>General</c:formatCode>
                <c:ptCount val="588"/>
                <c:pt idx="0">
                  <c:v>80.99999999999826</c:v>
                </c:pt>
                <c:pt idx="1">
                  <c:v>42.00000000000177</c:v>
                </c:pt>
                <c:pt idx="2">
                  <c:v>41.99999999999937</c:v>
                </c:pt>
                <c:pt idx="3">
                  <c:v>70.00000000000295</c:v>
                </c:pt>
                <c:pt idx="4">
                  <c:v>47.00000000000095</c:v>
                </c:pt>
                <c:pt idx="5">
                  <c:v>50.00000000000142</c:v>
                </c:pt>
                <c:pt idx="6">
                  <c:v>97.99999999999933</c:v>
                </c:pt>
                <c:pt idx="7">
                  <c:v>61.00000000000154</c:v>
                </c:pt>
                <c:pt idx="8">
                  <c:v>63.00000000000026</c:v>
                </c:pt>
                <c:pt idx="9">
                  <c:v>60.99999999999914</c:v>
                </c:pt>
                <c:pt idx="10">
                  <c:v>82.99999999999938</c:v>
                </c:pt>
                <c:pt idx="11">
                  <c:v>55.000000000003</c:v>
                </c:pt>
                <c:pt idx="12">
                  <c:v>57.00000000000172</c:v>
                </c:pt>
                <c:pt idx="13">
                  <c:v>64.99999999999657</c:v>
                </c:pt>
                <c:pt idx="14">
                  <c:v>62.0000000000009</c:v>
                </c:pt>
                <c:pt idx="15">
                  <c:v>55.000000000003</c:v>
                </c:pt>
                <c:pt idx="16">
                  <c:v>51.00000000000318</c:v>
                </c:pt>
                <c:pt idx="17">
                  <c:v>52.00000000000253</c:v>
                </c:pt>
                <c:pt idx="18">
                  <c:v>48.99999999999967</c:v>
                </c:pt>
                <c:pt idx="19">
                  <c:v>59.99999999999739</c:v>
                </c:pt>
                <c:pt idx="20">
                  <c:v>87.00000000000161</c:v>
                </c:pt>
                <c:pt idx="21">
                  <c:v>75.00000000000453</c:v>
                </c:pt>
                <c:pt idx="22">
                  <c:v>68.00000000000423</c:v>
                </c:pt>
                <c:pt idx="23">
                  <c:v>63.99999999999721</c:v>
                </c:pt>
                <c:pt idx="24">
                  <c:v>52.9999999999971</c:v>
                </c:pt>
                <c:pt idx="25">
                  <c:v>61.00000000000154</c:v>
                </c:pt>
                <c:pt idx="26">
                  <c:v>69.00000000000119</c:v>
                </c:pt>
                <c:pt idx="27">
                  <c:v>64.99999999999897</c:v>
                </c:pt>
                <c:pt idx="28">
                  <c:v>52.00000000000014</c:v>
                </c:pt>
                <c:pt idx="29">
                  <c:v>64.99999999999897</c:v>
                </c:pt>
                <c:pt idx="30">
                  <c:v>60.99999999999674</c:v>
                </c:pt>
                <c:pt idx="31">
                  <c:v>41.00000000000001</c:v>
                </c:pt>
                <c:pt idx="32">
                  <c:v>67.99999999999943</c:v>
                </c:pt>
                <c:pt idx="33">
                  <c:v>94.99999999999886</c:v>
                </c:pt>
                <c:pt idx="34">
                  <c:v>55.0000000000054</c:v>
                </c:pt>
                <c:pt idx="35">
                  <c:v>52.00000000000014</c:v>
                </c:pt>
                <c:pt idx="36">
                  <c:v>63.00000000000026</c:v>
                </c:pt>
                <c:pt idx="37">
                  <c:v>59.99999999999978</c:v>
                </c:pt>
                <c:pt idx="38">
                  <c:v>56.00000000000236</c:v>
                </c:pt>
                <c:pt idx="39">
                  <c:v>54.9999999999958</c:v>
                </c:pt>
                <c:pt idx="40">
                  <c:v>64.00000000000201</c:v>
                </c:pt>
                <c:pt idx="41">
                  <c:v>59.99999999999978</c:v>
                </c:pt>
                <c:pt idx="42">
                  <c:v>59.99999999999978</c:v>
                </c:pt>
                <c:pt idx="43">
                  <c:v>52.00000000000014</c:v>
                </c:pt>
                <c:pt idx="44">
                  <c:v>80.00000000000131</c:v>
                </c:pt>
                <c:pt idx="45">
                  <c:v>56.00000000000236</c:v>
                </c:pt>
                <c:pt idx="46">
                  <c:v>52.9999999999971</c:v>
                </c:pt>
                <c:pt idx="47">
                  <c:v>53.99999999999884</c:v>
                </c:pt>
                <c:pt idx="48">
                  <c:v>52.00000000000014</c:v>
                </c:pt>
                <c:pt idx="49">
                  <c:v>58.00000000000107</c:v>
                </c:pt>
                <c:pt idx="50">
                  <c:v>72.9999999999986</c:v>
                </c:pt>
                <c:pt idx="51">
                  <c:v>61.9999999999985</c:v>
                </c:pt>
                <c:pt idx="52">
                  <c:v>37.99999999999954</c:v>
                </c:pt>
                <c:pt idx="53">
                  <c:v>58.99999999999803</c:v>
                </c:pt>
                <c:pt idx="54">
                  <c:v>47.00000000000095</c:v>
                </c:pt>
                <c:pt idx="55">
                  <c:v>100.0000000000028</c:v>
                </c:pt>
                <c:pt idx="56">
                  <c:v>89.00000000000273</c:v>
                </c:pt>
                <c:pt idx="57">
                  <c:v>64.00000000000201</c:v>
                </c:pt>
                <c:pt idx="58">
                  <c:v>64.00000000000201</c:v>
                </c:pt>
                <c:pt idx="59">
                  <c:v>47.00000000000095</c:v>
                </c:pt>
                <c:pt idx="60">
                  <c:v>45.9999999999992</c:v>
                </c:pt>
                <c:pt idx="61">
                  <c:v>78.0000000000026</c:v>
                </c:pt>
                <c:pt idx="62">
                  <c:v>74.9999999999973</c:v>
                </c:pt>
                <c:pt idx="63">
                  <c:v>69.99999999999815</c:v>
                </c:pt>
                <c:pt idx="64">
                  <c:v>50.99999999999838</c:v>
                </c:pt>
                <c:pt idx="65">
                  <c:v>48.00000000000271</c:v>
                </c:pt>
                <c:pt idx="66">
                  <c:v>50.99999999999838</c:v>
                </c:pt>
                <c:pt idx="67">
                  <c:v>47.00000000000095</c:v>
                </c:pt>
                <c:pt idx="68">
                  <c:v>50.99999999999838</c:v>
                </c:pt>
                <c:pt idx="69">
                  <c:v>52.00000000000014</c:v>
                </c:pt>
                <c:pt idx="70">
                  <c:v>47.00000000000095</c:v>
                </c:pt>
                <c:pt idx="71">
                  <c:v>59.00000000000283</c:v>
                </c:pt>
                <c:pt idx="72">
                  <c:v>47.00000000000095</c:v>
                </c:pt>
                <c:pt idx="73">
                  <c:v>72.00000000000166</c:v>
                </c:pt>
                <c:pt idx="74">
                  <c:v>48.99999999999967</c:v>
                </c:pt>
                <c:pt idx="75">
                  <c:v>65.00000000000377</c:v>
                </c:pt>
                <c:pt idx="76">
                  <c:v>79.00000000000435</c:v>
                </c:pt>
                <c:pt idx="77">
                  <c:v>78.99999999999955</c:v>
                </c:pt>
                <c:pt idx="78">
                  <c:v>109.0000000000042</c:v>
                </c:pt>
                <c:pt idx="79">
                  <c:v>56.00000000000236</c:v>
                </c:pt>
                <c:pt idx="80">
                  <c:v>56.00000000000236</c:v>
                </c:pt>
                <c:pt idx="81">
                  <c:v>64.99999999999417</c:v>
                </c:pt>
                <c:pt idx="82">
                  <c:v>72.00000000000166</c:v>
                </c:pt>
                <c:pt idx="83">
                  <c:v>55.0000000000006</c:v>
                </c:pt>
                <c:pt idx="84">
                  <c:v>39.0000000000013</c:v>
                </c:pt>
                <c:pt idx="85">
                  <c:v>47.99999999999791</c:v>
                </c:pt>
                <c:pt idx="86">
                  <c:v>68.9999999999964</c:v>
                </c:pt>
                <c:pt idx="87">
                  <c:v>54.00000000000365</c:v>
                </c:pt>
                <c:pt idx="88">
                  <c:v>43.00000000000352</c:v>
                </c:pt>
                <c:pt idx="89">
                  <c:v>72.00000000000645</c:v>
                </c:pt>
                <c:pt idx="90">
                  <c:v>53.99999999999884</c:v>
                </c:pt>
                <c:pt idx="91">
                  <c:v>60.00000000000458</c:v>
                </c:pt>
                <c:pt idx="92">
                  <c:v>71.0000000000047</c:v>
                </c:pt>
                <c:pt idx="93">
                  <c:v>39.99999999999826</c:v>
                </c:pt>
                <c:pt idx="94">
                  <c:v>56.99999999999932</c:v>
                </c:pt>
                <c:pt idx="95">
                  <c:v>66.00000000000551</c:v>
                </c:pt>
                <c:pt idx="96">
                  <c:v>42.99999999999872</c:v>
                </c:pt>
                <c:pt idx="97">
                  <c:v>37.00000000000259</c:v>
                </c:pt>
                <c:pt idx="98">
                  <c:v>141.999999999995</c:v>
                </c:pt>
                <c:pt idx="99">
                  <c:v>57.00000000000411</c:v>
                </c:pt>
                <c:pt idx="100">
                  <c:v>63.00000000000026</c:v>
                </c:pt>
                <c:pt idx="101">
                  <c:v>54.9999999999958</c:v>
                </c:pt>
                <c:pt idx="102">
                  <c:v>66.00000000000072</c:v>
                </c:pt>
                <c:pt idx="103">
                  <c:v>43.00000000000352</c:v>
                </c:pt>
                <c:pt idx="104">
                  <c:v>56.00000000000236</c:v>
                </c:pt>
                <c:pt idx="105">
                  <c:v>59.999999999995</c:v>
                </c:pt>
                <c:pt idx="106">
                  <c:v>63.99999999999721</c:v>
                </c:pt>
                <c:pt idx="107">
                  <c:v>52.00000000000014</c:v>
                </c:pt>
                <c:pt idx="108">
                  <c:v>47.99999999999791</c:v>
                </c:pt>
                <c:pt idx="109">
                  <c:v>109.0000000000042</c:v>
                </c:pt>
                <c:pt idx="110">
                  <c:v>108.9999999999995</c:v>
                </c:pt>
                <c:pt idx="111">
                  <c:v>74.00000000000037</c:v>
                </c:pt>
                <c:pt idx="112">
                  <c:v>75.9999999999991</c:v>
                </c:pt>
                <c:pt idx="113">
                  <c:v>66.00000000000551</c:v>
                </c:pt>
                <c:pt idx="114">
                  <c:v>60.00000000000458</c:v>
                </c:pt>
                <c:pt idx="115">
                  <c:v>53.00000000000669</c:v>
                </c:pt>
                <c:pt idx="116">
                  <c:v>49.99999999999662</c:v>
                </c:pt>
                <c:pt idx="117">
                  <c:v>83.99999999999874</c:v>
                </c:pt>
                <c:pt idx="118">
                  <c:v>86.00000000000224</c:v>
                </c:pt>
                <c:pt idx="119">
                  <c:v>85.99999999999745</c:v>
                </c:pt>
                <c:pt idx="120">
                  <c:v>50.00000000000142</c:v>
                </c:pt>
                <c:pt idx="121">
                  <c:v>89.99999999999968</c:v>
                </c:pt>
                <c:pt idx="122">
                  <c:v>47.99999999999791</c:v>
                </c:pt>
                <c:pt idx="123">
                  <c:v>47.00000000000574</c:v>
                </c:pt>
                <c:pt idx="124">
                  <c:v>42.00000000000177</c:v>
                </c:pt>
                <c:pt idx="125">
                  <c:v>72.9999999999986</c:v>
                </c:pt>
                <c:pt idx="126">
                  <c:v>58.99999999999803</c:v>
                </c:pt>
                <c:pt idx="127">
                  <c:v>50.00000000000142</c:v>
                </c:pt>
                <c:pt idx="128">
                  <c:v>64.99999999999897</c:v>
                </c:pt>
                <c:pt idx="129">
                  <c:v>65.99999999999593</c:v>
                </c:pt>
                <c:pt idx="130">
                  <c:v>64.00000000000201</c:v>
                </c:pt>
                <c:pt idx="131">
                  <c:v>62.0000000000033</c:v>
                </c:pt>
                <c:pt idx="132">
                  <c:v>70.9999999999999</c:v>
                </c:pt>
                <c:pt idx="133">
                  <c:v>53.99999999999884</c:v>
                </c:pt>
                <c:pt idx="134">
                  <c:v>58.99999999999803</c:v>
                </c:pt>
                <c:pt idx="135">
                  <c:v>66.00000000000551</c:v>
                </c:pt>
                <c:pt idx="136">
                  <c:v>59.99999999999978</c:v>
                </c:pt>
                <c:pt idx="137">
                  <c:v>66.99999999999768</c:v>
                </c:pt>
                <c:pt idx="138">
                  <c:v>59.00000000000283</c:v>
                </c:pt>
                <c:pt idx="139">
                  <c:v>46.99999999999616</c:v>
                </c:pt>
                <c:pt idx="140">
                  <c:v>55.0000000000006</c:v>
                </c:pt>
                <c:pt idx="141">
                  <c:v>45.9999999999992</c:v>
                </c:pt>
                <c:pt idx="142">
                  <c:v>67.00000000000247</c:v>
                </c:pt>
                <c:pt idx="143">
                  <c:v>106.0000000000038</c:v>
                </c:pt>
                <c:pt idx="144">
                  <c:v>46.000000000004</c:v>
                </c:pt>
                <c:pt idx="145">
                  <c:v>48.99999999999967</c:v>
                </c:pt>
                <c:pt idx="146">
                  <c:v>56.00000000000236</c:v>
                </c:pt>
                <c:pt idx="147">
                  <c:v>80.00000000000131</c:v>
                </c:pt>
                <c:pt idx="148">
                  <c:v>52.00000000000493</c:v>
                </c:pt>
                <c:pt idx="149">
                  <c:v>62.0000000000033</c:v>
                </c:pt>
                <c:pt idx="150">
                  <c:v>88.9999999999979</c:v>
                </c:pt>
                <c:pt idx="151">
                  <c:v>63.99999999999721</c:v>
                </c:pt>
                <c:pt idx="152">
                  <c:v>53.0000000000019</c:v>
                </c:pt>
                <c:pt idx="153">
                  <c:v>99.99999999999803</c:v>
                </c:pt>
                <c:pt idx="154">
                  <c:v>82.00000000000003</c:v>
                </c:pt>
                <c:pt idx="155">
                  <c:v>46.99999999999616</c:v>
                </c:pt>
                <c:pt idx="156">
                  <c:v>50.00000000000142</c:v>
                </c:pt>
                <c:pt idx="157">
                  <c:v>48.00000000000271</c:v>
                </c:pt>
                <c:pt idx="158">
                  <c:v>63.99999999999721</c:v>
                </c:pt>
                <c:pt idx="159">
                  <c:v>88.9999999999979</c:v>
                </c:pt>
                <c:pt idx="160">
                  <c:v>72.99999999999383</c:v>
                </c:pt>
                <c:pt idx="161">
                  <c:v>97.99999999999454</c:v>
                </c:pt>
                <c:pt idx="162">
                  <c:v>168.0000000000023</c:v>
                </c:pt>
                <c:pt idx="163">
                  <c:v>169.000000000004</c:v>
                </c:pt>
                <c:pt idx="164">
                  <c:v>63.99999999999721</c:v>
                </c:pt>
                <c:pt idx="165">
                  <c:v>60.00000000000458</c:v>
                </c:pt>
                <c:pt idx="166">
                  <c:v>80.00000000000131</c:v>
                </c:pt>
                <c:pt idx="167">
                  <c:v>78.99999999999955</c:v>
                </c:pt>
                <c:pt idx="168">
                  <c:v>70.9999999999999</c:v>
                </c:pt>
                <c:pt idx="169">
                  <c:v>73.99999999999558</c:v>
                </c:pt>
                <c:pt idx="170">
                  <c:v>85.00000000000528</c:v>
                </c:pt>
                <c:pt idx="171">
                  <c:v>91.00000000000144</c:v>
                </c:pt>
                <c:pt idx="172">
                  <c:v>70.9999999999999</c:v>
                </c:pt>
                <c:pt idx="173">
                  <c:v>59.00000000000283</c:v>
                </c:pt>
                <c:pt idx="174">
                  <c:v>84.00000000000354</c:v>
                </c:pt>
                <c:pt idx="175">
                  <c:v>69.00000000000119</c:v>
                </c:pt>
                <c:pt idx="176">
                  <c:v>37.99999999999954</c:v>
                </c:pt>
                <c:pt idx="177">
                  <c:v>45.9999999999944</c:v>
                </c:pt>
                <c:pt idx="178">
                  <c:v>78.0000000000026</c:v>
                </c:pt>
                <c:pt idx="179">
                  <c:v>57.99999999999628</c:v>
                </c:pt>
                <c:pt idx="180">
                  <c:v>52.00000000000014</c:v>
                </c:pt>
                <c:pt idx="181">
                  <c:v>63.00000000000026</c:v>
                </c:pt>
                <c:pt idx="182">
                  <c:v>63.00000000000026</c:v>
                </c:pt>
                <c:pt idx="183">
                  <c:v>63.00000000000026</c:v>
                </c:pt>
                <c:pt idx="184">
                  <c:v>59.00000000000283</c:v>
                </c:pt>
                <c:pt idx="185">
                  <c:v>59.99999999999978</c:v>
                </c:pt>
                <c:pt idx="186">
                  <c:v>60.00000000000458</c:v>
                </c:pt>
                <c:pt idx="187">
                  <c:v>51.99999999999534</c:v>
                </c:pt>
                <c:pt idx="188">
                  <c:v>54.00000000000365</c:v>
                </c:pt>
                <c:pt idx="189">
                  <c:v>56.99999999999932</c:v>
                </c:pt>
                <c:pt idx="190">
                  <c:v>47.00000000000574</c:v>
                </c:pt>
                <c:pt idx="191">
                  <c:v>59.99999999999978</c:v>
                </c:pt>
                <c:pt idx="192">
                  <c:v>55.99999999999277</c:v>
                </c:pt>
                <c:pt idx="193">
                  <c:v>65.00000000000377</c:v>
                </c:pt>
                <c:pt idx="194">
                  <c:v>53.0000000000019</c:v>
                </c:pt>
                <c:pt idx="195">
                  <c:v>63.99999999999721</c:v>
                </c:pt>
                <c:pt idx="196">
                  <c:v>44.99999999999744</c:v>
                </c:pt>
                <c:pt idx="197">
                  <c:v>59.99999999999978</c:v>
                </c:pt>
                <c:pt idx="198">
                  <c:v>88.00000000000097</c:v>
                </c:pt>
                <c:pt idx="199">
                  <c:v>54.9999999999958</c:v>
                </c:pt>
                <c:pt idx="200">
                  <c:v>72.00000000000166</c:v>
                </c:pt>
                <c:pt idx="201">
                  <c:v>59.00000000000283</c:v>
                </c:pt>
                <c:pt idx="202">
                  <c:v>86.9999999999944</c:v>
                </c:pt>
                <c:pt idx="203">
                  <c:v>54.9999999999958</c:v>
                </c:pt>
                <c:pt idx="204">
                  <c:v>69.00000000000119</c:v>
                </c:pt>
                <c:pt idx="205">
                  <c:v>59.00000000000283</c:v>
                </c:pt>
                <c:pt idx="206">
                  <c:v>50.00000000000142</c:v>
                </c:pt>
                <c:pt idx="207">
                  <c:v>50.00000000000142</c:v>
                </c:pt>
                <c:pt idx="208">
                  <c:v>41.99999999999697</c:v>
                </c:pt>
                <c:pt idx="209">
                  <c:v>87.00000000000401</c:v>
                </c:pt>
                <c:pt idx="210">
                  <c:v>50.99999999999838</c:v>
                </c:pt>
                <c:pt idx="211">
                  <c:v>54.9999999999958</c:v>
                </c:pt>
                <c:pt idx="212">
                  <c:v>62.0000000000033</c:v>
                </c:pt>
                <c:pt idx="213">
                  <c:v>56.99999999999932</c:v>
                </c:pt>
                <c:pt idx="214">
                  <c:v>50.99999999999838</c:v>
                </c:pt>
                <c:pt idx="215">
                  <c:v>56.99999999999932</c:v>
                </c:pt>
                <c:pt idx="216">
                  <c:v>43.00000000000352</c:v>
                </c:pt>
                <c:pt idx="217">
                  <c:v>59.00000000000283</c:v>
                </c:pt>
                <c:pt idx="218">
                  <c:v>51.99999999999534</c:v>
                </c:pt>
                <c:pt idx="219">
                  <c:v>49.00000000000446</c:v>
                </c:pt>
                <c:pt idx="220">
                  <c:v>54.00000000000844</c:v>
                </c:pt>
                <c:pt idx="221">
                  <c:v>62.0000000000033</c:v>
                </c:pt>
                <c:pt idx="222">
                  <c:v>70.00000000000774</c:v>
                </c:pt>
                <c:pt idx="223">
                  <c:v>55.0000000000054</c:v>
                </c:pt>
                <c:pt idx="224">
                  <c:v>92.99999999999535</c:v>
                </c:pt>
                <c:pt idx="225">
                  <c:v>43.00000000000352</c:v>
                </c:pt>
                <c:pt idx="226">
                  <c:v>51.99999999999534</c:v>
                </c:pt>
                <c:pt idx="227">
                  <c:v>56.00000000000236</c:v>
                </c:pt>
                <c:pt idx="228">
                  <c:v>50.00000000000142</c:v>
                </c:pt>
                <c:pt idx="229">
                  <c:v>45.9999999999944</c:v>
                </c:pt>
                <c:pt idx="230">
                  <c:v>66.99999999999768</c:v>
                </c:pt>
                <c:pt idx="231">
                  <c:v>66.00000000000072</c:v>
                </c:pt>
                <c:pt idx="232">
                  <c:v>43.9999999999909</c:v>
                </c:pt>
                <c:pt idx="233">
                  <c:v>63.00000000000026</c:v>
                </c:pt>
                <c:pt idx="234">
                  <c:v>77.999999999993</c:v>
                </c:pt>
                <c:pt idx="235">
                  <c:v>54.9999999999958</c:v>
                </c:pt>
                <c:pt idx="236">
                  <c:v>82.00000000000003</c:v>
                </c:pt>
                <c:pt idx="237">
                  <c:v>89.99999999999488</c:v>
                </c:pt>
                <c:pt idx="238">
                  <c:v>82.00000000000962</c:v>
                </c:pt>
                <c:pt idx="239">
                  <c:v>75.00000000000213</c:v>
                </c:pt>
                <c:pt idx="240">
                  <c:v>42.99999999999393</c:v>
                </c:pt>
                <c:pt idx="241">
                  <c:v>58.00000000000587</c:v>
                </c:pt>
                <c:pt idx="242">
                  <c:v>47.00000000000095</c:v>
                </c:pt>
                <c:pt idx="243">
                  <c:v>41.00000000000001</c:v>
                </c:pt>
                <c:pt idx="244">
                  <c:v>40.00000000000306</c:v>
                </c:pt>
                <c:pt idx="245">
                  <c:v>44.00000000000048</c:v>
                </c:pt>
                <c:pt idx="246">
                  <c:v>74.99999999999253</c:v>
                </c:pt>
                <c:pt idx="247">
                  <c:v>61.00000000000634</c:v>
                </c:pt>
                <c:pt idx="248">
                  <c:v>40.00000000000306</c:v>
                </c:pt>
                <c:pt idx="249">
                  <c:v>42.99999999999393</c:v>
                </c:pt>
                <c:pt idx="250">
                  <c:v>31.99999999999861</c:v>
                </c:pt>
                <c:pt idx="251">
                  <c:v>48.99999999999487</c:v>
                </c:pt>
                <c:pt idx="252">
                  <c:v>45.9999999999944</c:v>
                </c:pt>
                <c:pt idx="253">
                  <c:v>45.00000000000703</c:v>
                </c:pt>
                <c:pt idx="254">
                  <c:v>55.0000000000054</c:v>
                </c:pt>
                <c:pt idx="255">
                  <c:v>42.99999999999393</c:v>
                </c:pt>
                <c:pt idx="256">
                  <c:v>43.00000000000352</c:v>
                </c:pt>
                <c:pt idx="257">
                  <c:v>42.99999999999393</c:v>
                </c:pt>
                <c:pt idx="258">
                  <c:v>46.000000000004</c:v>
                </c:pt>
                <c:pt idx="259">
                  <c:v>48.0000000000075</c:v>
                </c:pt>
                <c:pt idx="260">
                  <c:v>62.0000000000033</c:v>
                </c:pt>
                <c:pt idx="261">
                  <c:v>40.00000000000306</c:v>
                </c:pt>
                <c:pt idx="262">
                  <c:v>54.9999999999958</c:v>
                </c:pt>
                <c:pt idx="263">
                  <c:v>56.00000000000236</c:v>
                </c:pt>
                <c:pt idx="264">
                  <c:v>36.00000000000563</c:v>
                </c:pt>
                <c:pt idx="265">
                  <c:v>44.99999999999744</c:v>
                </c:pt>
                <c:pt idx="266">
                  <c:v>60.99999999999674</c:v>
                </c:pt>
                <c:pt idx="267">
                  <c:v>57.99999999999628</c:v>
                </c:pt>
                <c:pt idx="268">
                  <c:v>33.99999999999253</c:v>
                </c:pt>
                <c:pt idx="269">
                  <c:v>34.00000000000212</c:v>
                </c:pt>
                <c:pt idx="270">
                  <c:v>51.00000000000797</c:v>
                </c:pt>
                <c:pt idx="271">
                  <c:v>50.00000000000142</c:v>
                </c:pt>
                <c:pt idx="272">
                  <c:v>36.00000000000563</c:v>
                </c:pt>
                <c:pt idx="273">
                  <c:v>59.00000000000283</c:v>
                </c:pt>
                <c:pt idx="274">
                  <c:v>69.99999999999815</c:v>
                </c:pt>
                <c:pt idx="275">
                  <c:v>51.99999999999534</c:v>
                </c:pt>
                <c:pt idx="276">
                  <c:v>68.9999999999916</c:v>
                </c:pt>
                <c:pt idx="277">
                  <c:v>66.00000000000072</c:v>
                </c:pt>
                <c:pt idx="278">
                  <c:v>53.0000000000019</c:v>
                </c:pt>
                <c:pt idx="279">
                  <c:v>68.00000000000423</c:v>
                </c:pt>
                <c:pt idx="280">
                  <c:v>69.00000000000119</c:v>
                </c:pt>
                <c:pt idx="281">
                  <c:v>69.00000000000119</c:v>
                </c:pt>
                <c:pt idx="282">
                  <c:v>47.99999999999791</c:v>
                </c:pt>
                <c:pt idx="283">
                  <c:v>52.00000000000493</c:v>
                </c:pt>
                <c:pt idx="284">
                  <c:v>56.99999999999932</c:v>
                </c:pt>
                <c:pt idx="285">
                  <c:v>82.00000000000003</c:v>
                </c:pt>
                <c:pt idx="286">
                  <c:v>73.99999999999558</c:v>
                </c:pt>
                <c:pt idx="287">
                  <c:v>97.99999999998973</c:v>
                </c:pt>
                <c:pt idx="288">
                  <c:v>65.00000000000377</c:v>
                </c:pt>
                <c:pt idx="289">
                  <c:v>63.99999999999721</c:v>
                </c:pt>
                <c:pt idx="290">
                  <c:v>43.00000000000352</c:v>
                </c:pt>
                <c:pt idx="291">
                  <c:v>86.9999999999944</c:v>
                </c:pt>
                <c:pt idx="292">
                  <c:v>59.99999999999978</c:v>
                </c:pt>
                <c:pt idx="293">
                  <c:v>60.99999999999674</c:v>
                </c:pt>
                <c:pt idx="294">
                  <c:v>70.9999999999951</c:v>
                </c:pt>
                <c:pt idx="295">
                  <c:v>92.99999999999535</c:v>
                </c:pt>
                <c:pt idx="296">
                  <c:v>75.9999999999991</c:v>
                </c:pt>
                <c:pt idx="297">
                  <c:v>63.00000000000026</c:v>
                </c:pt>
                <c:pt idx="298">
                  <c:v>59.9999999999902</c:v>
                </c:pt>
                <c:pt idx="299">
                  <c:v>56.99999999999932</c:v>
                </c:pt>
                <c:pt idx="300">
                  <c:v>57.99999999999628</c:v>
                </c:pt>
                <c:pt idx="301">
                  <c:v>59.99999999999978</c:v>
                </c:pt>
                <c:pt idx="302">
                  <c:v>75.9999999999991</c:v>
                </c:pt>
                <c:pt idx="303">
                  <c:v>53.0000000000019</c:v>
                </c:pt>
                <c:pt idx="304">
                  <c:v>60.99999999999674</c:v>
                </c:pt>
                <c:pt idx="305">
                  <c:v>50.00000000000142</c:v>
                </c:pt>
                <c:pt idx="306">
                  <c:v>50.99999999999838</c:v>
                </c:pt>
                <c:pt idx="307">
                  <c:v>62.0000000000033</c:v>
                </c:pt>
                <c:pt idx="308">
                  <c:v>55.0000000000054</c:v>
                </c:pt>
                <c:pt idx="309">
                  <c:v>95.00000000000845</c:v>
                </c:pt>
                <c:pt idx="310">
                  <c:v>97.00000000000237</c:v>
                </c:pt>
                <c:pt idx="311">
                  <c:v>87.00000000000401</c:v>
                </c:pt>
                <c:pt idx="312">
                  <c:v>83.00000000000658</c:v>
                </c:pt>
                <c:pt idx="313">
                  <c:v>72.00000000001125</c:v>
                </c:pt>
                <c:pt idx="314">
                  <c:v>68.00000000001383</c:v>
                </c:pt>
                <c:pt idx="315">
                  <c:v>95.9999999999958</c:v>
                </c:pt>
                <c:pt idx="316">
                  <c:v>54.9999999999958</c:v>
                </c:pt>
                <c:pt idx="317">
                  <c:v>53.99999999998925</c:v>
                </c:pt>
                <c:pt idx="318">
                  <c:v>44.99999999999744</c:v>
                </c:pt>
                <c:pt idx="319">
                  <c:v>56.00000000001195</c:v>
                </c:pt>
                <c:pt idx="320">
                  <c:v>66.9999999999881</c:v>
                </c:pt>
                <c:pt idx="321">
                  <c:v>42.00000000000657</c:v>
                </c:pt>
                <c:pt idx="322">
                  <c:v>43.9999999999909</c:v>
                </c:pt>
                <c:pt idx="323">
                  <c:v>46.000000000004</c:v>
                </c:pt>
                <c:pt idx="324">
                  <c:v>64.00000000000681</c:v>
                </c:pt>
                <c:pt idx="325">
                  <c:v>56.99999999999932</c:v>
                </c:pt>
                <c:pt idx="326">
                  <c:v>47.99999999998832</c:v>
                </c:pt>
                <c:pt idx="327">
                  <c:v>44.00000000000048</c:v>
                </c:pt>
                <c:pt idx="328">
                  <c:v>47.00000000000095</c:v>
                </c:pt>
                <c:pt idx="329">
                  <c:v>53.99999999998925</c:v>
                </c:pt>
                <c:pt idx="330">
                  <c:v>45.9999999999944</c:v>
                </c:pt>
                <c:pt idx="331">
                  <c:v>64.00000000000681</c:v>
                </c:pt>
                <c:pt idx="332">
                  <c:v>52.00000000001452</c:v>
                </c:pt>
                <c:pt idx="333">
                  <c:v>50.00000000000142</c:v>
                </c:pt>
                <c:pt idx="334">
                  <c:v>37.00000000000259</c:v>
                </c:pt>
                <c:pt idx="335">
                  <c:v>44.00000000001008</c:v>
                </c:pt>
                <c:pt idx="336">
                  <c:v>54.00000000000844</c:v>
                </c:pt>
                <c:pt idx="337">
                  <c:v>49.00000000001405</c:v>
                </c:pt>
                <c:pt idx="338">
                  <c:v>67.99999999999464</c:v>
                </c:pt>
                <c:pt idx="339">
                  <c:v>46.000000000004</c:v>
                </c:pt>
                <c:pt idx="340">
                  <c:v>43.00000000000352</c:v>
                </c:pt>
                <c:pt idx="341">
                  <c:v>91.00000000000144</c:v>
                </c:pt>
                <c:pt idx="342">
                  <c:v>54.99999999998622</c:v>
                </c:pt>
                <c:pt idx="343">
                  <c:v>69.00000000000119</c:v>
                </c:pt>
                <c:pt idx="344">
                  <c:v>64.00000000000681</c:v>
                </c:pt>
                <c:pt idx="345">
                  <c:v>44.00000000000048</c:v>
                </c:pt>
                <c:pt idx="346">
                  <c:v>54.99999999998622</c:v>
                </c:pt>
                <c:pt idx="347">
                  <c:v>46.000000000004</c:v>
                </c:pt>
                <c:pt idx="348">
                  <c:v>49.00000000000446</c:v>
                </c:pt>
                <c:pt idx="349">
                  <c:v>51.00000000000797</c:v>
                </c:pt>
                <c:pt idx="350">
                  <c:v>70.00000000000774</c:v>
                </c:pt>
                <c:pt idx="351">
                  <c:v>55.99999999999277</c:v>
                </c:pt>
                <c:pt idx="352">
                  <c:v>61.00000000000634</c:v>
                </c:pt>
                <c:pt idx="353">
                  <c:v>47.00000000001054</c:v>
                </c:pt>
                <c:pt idx="354">
                  <c:v>62.0000000000033</c:v>
                </c:pt>
                <c:pt idx="355">
                  <c:v>55.0000000000054</c:v>
                </c:pt>
                <c:pt idx="356">
                  <c:v>86.00000000000704</c:v>
                </c:pt>
                <c:pt idx="357">
                  <c:v>80.99999999999826</c:v>
                </c:pt>
                <c:pt idx="358">
                  <c:v>42.00000000000177</c:v>
                </c:pt>
                <c:pt idx="359">
                  <c:v>41.99999999999937</c:v>
                </c:pt>
                <c:pt idx="360">
                  <c:v>70.00000000000295</c:v>
                </c:pt>
                <c:pt idx="361">
                  <c:v>47.00000000000095</c:v>
                </c:pt>
                <c:pt idx="362">
                  <c:v>50.00000000000142</c:v>
                </c:pt>
                <c:pt idx="363">
                  <c:v>97.99999999999933</c:v>
                </c:pt>
                <c:pt idx="364">
                  <c:v>61.00000000000154</c:v>
                </c:pt>
                <c:pt idx="365">
                  <c:v>63.00000000000026</c:v>
                </c:pt>
                <c:pt idx="366">
                  <c:v>60.99999999999914</c:v>
                </c:pt>
                <c:pt idx="367">
                  <c:v>82.99999999999938</c:v>
                </c:pt>
                <c:pt idx="368">
                  <c:v>55.000000000003</c:v>
                </c:pt>
                <c:pt idx="369">
                  <c:v>57.00000000000172</c:v>
                </c:pt>
                <c:pt idx="370">
                  <c:v>64.99999999999657</c:v>
                </c:pt>
                <c:pt idx="371">
                  <c:v>62.0000000000009</c:v>
                </c:pt>
                <c:pt idx="372">
                  <c:v>55.000000000003</c:v>
                </c:pt>
                <c:pt idx="373">
                  <c:v>51.00000000000318</c:v>
                </c:pt>
                <c:pt idx="374">
                  <c:v>52.00000000000253</c:v>
                </c:pt>
                <c:pt idx="375">
                  <c:v>48.99999999999967</c:v>
                </c:pt>
                <c:pt idx="376">
                  <c:v>59.99999999999739</c:v>
                </c:pt>
                <c:pt idx="377">
                  <c:v>87.00000000000161</c:v>
                </c:pt>
                <c:pt idx="378">
                  <c:v>75.00000000000453</c:v>
                </c:pt>
                <c:pt idx="379">
                  <c:v>68.00000000000423</c:v>
                </c:pt>
                <c:pt idx="380">
                  <c:v>63.99999999999721</c:v>
                </c:pt>
                <c:pt idx="381">
                  <c:v>52.9999999999971</c:v>
                </c:pt>
                <c:pt idx="382">
                  <c:v>61.00000000000154</c:v>
                </c:pt>
                <c:pt idx="383">
                  <c:v>69.00000000000119</c:v>
                </c:pt>
                <c:pt idx="384">
                  <c:v>94.99999999999886</c:v>
                </c:pt>
                <c:pt idx="385">
                  <c:v>55.0000000000054</c:v>
                </c:pt>
                <c:pt idx="386">
                  <c:v>52.00000000000014</c:v>
                </c:pt>
                <c:pt idx="387">
                  <c:v>63.00000000000026</c:v>
                </c:pt>
                <c:pt idx="388">
                  <c:v>59.99999999999978</c:v>
                </c:pt>
                <c:pt idx="389">
                  <c:v>56.00000000000236</c:v>
                </c:pt>
                <c:pt idx="390">
                  <c:v>54.9999999999958</c:v>
                </c:pt>
                <c:pt idx="391">
                  <c:v>64.00000000000201</c:v>
                </c:pt>
                <c:pt idx="392">
                  <c:v>59.99999999999978</c:v>
                </c:pt>
                <c:pt idx="393">
                  <c:v>59.99999999999978</c:v>
                </c:pt>
                <c:pt idx="394">
                  <c:v>52.00000000000014</c:v>
                </c:pt>
                <c:pt idx="395">
                  <c:v>80.00000000000131</c:v>
                </c:pt>
                <c:pt idx="396">
                  <c:v>56.00000000000236</c:v>
                </c:pt>
                <c:pt idx="397">
                  <c:v>52.9999999999971</c:v>
                </c:pt>
                <c:pt idx="398">
                  <c:v>53.99999999999884</c:v>
                </c:pt>
                <c:pt idx="399">
                  <c:v>52.00000000000014</c:v>
                </c:pt>
                <c:pt idx="400">
                  <c:v>58.00000000000107</c:v>
                </c:pt>
                <c:pt idx="401">
                  <c:v>72.9999999999986</c:v>
                </c:pt>
                <c:pt idx="402">
                  <c:v>61.9999999999985</c:v>
                </c:pt>
                <c:pt idx="403">
                  <c:v>37.99999999999954</c:v>
                </c:pt>
                <c:pt idx="404">
                  <c:v>58.99999999999803</c:v>
                </c:pt>
                <c:pt idx="405">
                  <c:v>47.00000000000095</c:v>
                </c:pt>
                <c:pt idx="406">
                  <c:v>100.0000000000028</c:v>
                </c:pt>
                <c:pt idx="407">
                  <c:v>89.00000000000273</c:v>
                </c:pt>
                <c:pt idx="408">
                  <c:v>47.00000000000095</c:v>
                </c:pt>
                <c:pt idx="409">
                  <c:v>45.9999999999992</c:v>
                </c:pt>
                <c:pt idx="410">
                  <c:v>78.0000000000026</c:v>
                </c:pt>
                <c:pt idx="411">
                  <c:v>74.9999999999973</c:v>
                </c:pt>
                <c:pt idx="412">
                  <c:v>69.99999999999815</c:v>
                </c:pt>
                <c:pt idx="413">
                  <c:v>50.99999999999838</c:v>
                </c:pt>
                <c:pt idx="414">
                  <c:v>48.00000000000271</c:v>
                </c:pt>
                <c:pt idx="415">
                  <c:v>50.99999999999838</c:v>
                </c:pt>
                <c:pt idx="416">
                  <c:v>47.00000000000095</c:v>
                </c:pt>
                <c:pt idx="417">
                  <c:v>50.99999999999838</c:v>
                </c:pt>
                <c:pt idx="418">
                  <c:v>52.00000000000014</c:v>
                </c:pt>
                <c:pt idx="419">
                  <c:v>47.00000000000095</c:v>
                </c:pt>
                <c:pt idx="420">
                  <c:v>59.00000000000283</c:v>
                </c:pt>
                <c:pt idx="421">
                  <c:v>47.00000000000095</c:v>
                </c:pt>
                <c:pt idx="422">
                  <c:v>72.00000000000166</c:v>
                </c:pt>
                <c:pt idx="423">
                  <c:v>48.99999999999967</c:v>
                </c:pt>
                <c:pt idx="424">
                  <c:v>65.00000000000377</c:v>
                </c:pt>
                <c:pt idx="425">
                  <c:v>79.00000000000435</c:v>
                </c:pt>
                <c:pt idx="426">
                  <c:v>56.00000000000236</c:v>
                </c:pt>
                <c:pt idx="427">
                  <c:v>56.00000000000236</c:v>
                </c:pt>
                <c:pt idx="428">
                  <c:v>64.99999999999417</c:v>
                </c:pt>
                <c:pt idx="429">
                  <c:v>72.00000000000166</c:v>
                </c:pt>
                <c:pt idx="430">
                  <c:v>55.0000000000006</c:v>
                </c:pt>
                <c:pt idx="431">
                  <c:v>63.0</c:v>
                </c:pt>
                <c:pt idx="432">
                  <c:v>54.9999999999958</c:v>
                </c:pt>
                <c:pt idx="433">
                  <c:v>66.00000000000072</c:v>
                </c:pt>
                <c:pt idx="434">
                  <c:v>43.00000000000352</c:v>
                </c:pt>
                <c:pt idx="435">
                  <c:v>56.00000000000236</c:v>
                </c:pt>
                <c:pt idx="436">
                  <c:v>52.00000000000014</c:v>
                </c:pt>
                <c:pt idx="437">
                  <c:v>47.99999999999791</c:v>
                </c:pt>
                <c:pt idx="438">
                  <c:v>109.0000000000042</c:v>
                </c:pt>
                <c:pt idx="439">
                  <c:v>108.9999999999995</c:v>
                </c:pt>
                <c:pt idx="440">
                  <c:v>74.00000000000037</c:v>
                </c:pt>
                <c:pt idx="441">
                  <c:v>75.9999999999991</c:v>
                </c:pt>
                <c:pt idx="442">
                  <c:v>66.00000000000551</c:v>
                </c:pt>
                <c:pt idx="443">
                  <c:v>60.00000000000458</c:v>
                </c:pt>
                <c:pt idx="444">
                  <c:v>53.00000000000669</c:v>
                </c:pt>
                <c:pt idx="445">
                  <c:v>49.99999999999662</c:v>
                </c:pt>
                <c:pt idx="446">
                  <c:v>83.99999999999874</c:v>
                </c:pt>
                <c:pt idx="447">
                  <c:v>86.00000000000224</c:v>
                </c:pt>
                <c:pt idx="448">
                  <c:v>85.99999999999745</c:v>
                </c:pt>
                <c:pt idx="449">
                  <c:v>50.00000000000142</c:v>
                </c:pt>
                <c:pt idx="450">
                  <c:v>89.99999999999968</c:v>
                </c:pt>
                <c:pt idx="451">
                  <c:v>58.99999999999803</c:v>
                </c:pt>
                <c:pt idx="452">
                  <c:v>66.00000000000551</c:v>
                </c:pt>
                <c:pt idx="453">
                  <c:v>59.99999999999978</c:v>
                </c:pt>
                <c:pt idx="454">
                  <c:v>66.99999999999768</c:v>
                </c:pt>
                <c:pt idx="455">
                  <c:v>59.00000000000283</c:v>
                </c:pt>
                <c:pt idx="456">
                  <c:v>46.99999999999616</c:v>
                </c:pt>
                <c:pt idx="457">
                  <c:v>55.0000000000006</c:v>
                </c:pt>
                <c:pt idx="458">
                  <c:v>45.9999999999992</c:v>
                </c:pt>
                <c:pt idx="459">
                  <c:v>67.00000000000247</c:v>
                </c:pt>
                <c:pt idx="460">
                  <c:v>106.0000000000038</c:v>
                </c:pt>
                <c:pt idx="461">
                  <c:v>46.000000000004</c:v>
                </c:pt>
                <c:pt idx="462">
                  <c:v>48.99999999999967</c:v>
                </c:pt>
                <c:pt idx="463">
                  <c:v>56.00000000000236</c:v>
                </c:pt>
                <c:pt idx="464">
                  <c:v>80.00000000000131</c:v>
                </c:pt>
                <c:pt idx="465">
                  <c:v>52.00000000000493</c:v>
                </c:pt>
                <c:pt idx="466">
                  <c:v>62.0000000000033</c:v>
                </c:pt>
                <c:pt idx="467">
                  <c:v>88.9999999999979</c:v>
                </c:pt>
                <c:pt idx="468">
                  <c:v>63.99999999999721</c:v>
                </c:pt>
                <c:pt idx="469">
                  <c:v>53.0000000000019</c:v>
                </c:pt>
                <c:pt idx="470">
                  <c:v>99.99999999999803</c:v>
                </c:pt>
                <c:pt idx="471">
                  <c:v>82.00000000000003</c:v>
                </c:pt>
                <c:pt idx="472">
                  <c:v>46.99999999999616</c:v>
                </c:pt>
                <c:pt idx="473">
                  <c:v>50.00000000000142</c:v>
                </c:pt>
                <c:pt idx="474">
                  <c:v>48.00000000000271</c:v>
                </c:pt>
                <c:pt idx="475">
                  <c:v>63.99999999999721</c:v>
                </c:pt>
                <c:pt idx="476">
                  <c:v>168.0000000000023</c:v>
                </c:pt>
                <c:pt idx="477">
                  <c:v>80.00000000000131</c:v>
                </c:pt>
                <c:pt idx="478">
                  <c:v>78.99999999999955</c:v>
                </c:pt>
                <c:pt idx="479">
                  <c:v>70.9999999999999</c:v>
                </c:pt>
                <c:pt idx="480">
                  <c:v>73.99999999999558</c:v>
                </c:pt>
                <c:pt idx="481">
                  <c:v>85.00000000000528</c:v>
                </c:pt>
                <c:pt idx="482">
                  <c:v>91.00000000000144</c:v>
                </c:pt>
                <c:pt idx="483">
                  <c:v>70.9999999999999</c:v>
                </c:pt>
                <c:pt idx="484">
                  <c:v>59.00000000000283</c:v>
                </c:pt>
                <c:pt idx="485">
                  <c:v>84.00000000000354</c:v>
                </c:pt>
                <c:pt idx="486">
                  <c:v>69.00000000000119</c:v>
                </c:pt>
                <c:pt idx="487">
                  <c:v>37.99999999999954</c:v>
                </c:pt>
                <c:pt idx="488">
                  <c:v>45.9999999999944</c:v>
                </c:pt>
                <c:pt idx="489">
                  <c:v>78.0000000000026</c:v>
                </c:pt>
                <c:pt idx="490">
                  <c:v>57.99999999999628</c:v>
                </c:pt>
                <c:pt idx="491">
                  <c:v>88.00000000000097</c:v>
                </c:pt>
                <c:pt idx="492">
                  <c:v>54.9999999999958</c:v>
                </c:pt>
                <c:pt idx="493">
                  <c:v>72.00000000000166</c:v>
                </c:pt>
                <c:pt idx="494">
                  <c:v>59.00000000000283</c:v>
                </c:pt>
                <c:pt idx="495">
                  <c:v>86.9999999999944</c:v>
                </c:pt>
                <c:pt idx="496">
                  <c:v>54.9999999999958</c:v>
                </c:pt>
                <c:pt idx="497">
                  <c:v>69.00000000000119</c:v>
                </c:pt>
                <c:pt idx="498">
                  <c:v>59.00000000000283</c:v>
                </c:pt>
                <c:pt idx="499">
                  <c:v>50.00000000000142</c:v>
                </c:pt>
                <c:pt idx="500">
                  <c:v>45.9999999999944</c:v>
                </c:pt>
                <c:pt idx="501">
                  <c:v>66.99999999999768</c:v>
                </c:pt>
                <c:pt idx="502">
                  <c:v>66.00000000000072</c:v>
                </c:pt>
                <c:pt idx="503">
                  <c:v>43.9999999999909</c:v>
                </c:pt>
                <c:pt idx="504">
                  <c:v>63.00000000000026</c:v>
                </c:pt>
                <c:pt idx="505">
                  <c:v>77.999999999993</c:v>
                </c:pt>
                <c:pt idx="506">
                  <c:v>54.9999999999958</c:v>
                </c:pt>
                <c:pt idx="507">
                  <c:v>40.00000000000306</c:v>
                </c:pt>
                <c:pt idx="508">
                  <c:v>44.00000000000048</c:v>
                </c:pt>
                <c:pt idx="509">
                  <c:v>74.99999999999253</c:v>
                </c:pt>
                <c:pt idx="510">
                  <c:v>61.00000000000634</c:v>
                </c:pt>
                <c:pt idx="511">
                  <c:v>40.00000000000306</c:v>
                </c:pt>
                <c:pt idx="512">
                  <c:v>42.99999999999393</c:v>
                </c:pt>
                <c:pt idx="513">
                  <c:v>31.99999999999861</c:v>
                </c:pt>
                <c:pt idx="514">
                  <c:v>48.99999999999487</c:v>
                </c:pt>
                <c:pt idx="515">
                  <c:v>45.9999999999944</c:v>
                </c:pt>
                <c:pt idx="516">
                  <c:v>45.00000000000703</c:v>
                </c:pt>
                <c:pt idx="517">
                  <c:v>55.0000000000054</c:v>
                </c:pt>
                <c:pt idx="518">
                  <c:v>42.99999999999393</c:v>
                </c:pt>
                <c:pt idx="519">
                  <c:v>43.00000000000352</c:v>
                </c:pt>
                <c:pt idx="520">
                  <c:v>42.99999999999393</c:v>
                </c:pt>
                <c:pt idx="521">
                  <c:v>46.000000000004</c:v>
                </c:pt>
                <c:pt idx="522">
                  <c:v>48.0000000000075</c:v>
                </c:pt>
                <c:pt idx="523">
                  <c:v>62.0000000000033</c:v>
                </c:pt>
                <c:pt idx="524">
                  <c:v>69.00000000000119</c:v>
                </c:pt>
                <c:pt idx="525">
                  <c:v>47.99999999999791</c:v>
                </c:pt>
                <c:pt idx="526">
                  <c:v>52.00000000000493</c:v>
                </c:pt>
                <c:pt idx="527">
                  <c:v>56.99999999999932</c:v>
                </c:pt>
                <c:pt idx="528">
                  <c:v>82.00000000000003</c:v>
                </c:pt>
                <c:pt idx="529">
                  <c:v>73.99999999999558</c:v>
                </c:pt>
                <c:pt idx="530">
                  <c:v>97.99999999998973</c:v>
                </c:pt>
                <c:pt idx="531">
                  <c:v>65.00000000000377</c:v>
                </c:pt>
                <c:pt idx="532">
                  <c:v>63.99999999999721</c:v>
                </c:pt>
                <c:pt idx="533">
                  <c:v>43.00000000000352</c:v>
                </c:pt>
                <c:pt idx="534">
                  <c:v>92.99999999999535</c:v>
                </c:pt>
                <c:pt idx="535">
                  <c:v>75.9999999999991</c:v>
                </c:pt>
                <c:pt idx="536">
                  <c:v>63.00000000000026</c:v>
                </c:pt>
                <c:pt idx="537">
                  <c:v>59.9999999999902</c:v>
                </c:pt>
                <c:pt idx="538">
                  <c:v>56.99999999999932</c:v>
                </c:pt>
                <c:pt idx="539">
                  <c:v>57.99999999999628</c:v>
                </c:pt>
                <c:pt idx="540">
                  <c:v>59.99999999999978</c:v>
                </c:pt>
                <c:pt idx="541">
                  <c:v>75.9999999999991</c:v>
                </c:pt>
                <c:pt idx="542">
                  <c:v>53.0000000000019</c:v>
                </c:pt>
                <c:pt idx="543">
                  <c:v>60.99999999999674</c:v>
                </c:pt>
                <c:pt idx="544">
                  <c:v>50.00000000000142</c:v>
                </c:pt>
                <c:pt idx="545">
                  <c:v>50.99999999999838</c:v>
                </c:pt>
                <c:pt idx="546">
                  <c:v>62.0000000000033</c:v>
                </c:pt>
                <c:pt idx="547">
                  <c:v>55.0000000000054</c:v>
                </c:pt>
                <c:pt idx="548">
                  <c:v>95.00000000000845</c:v>
                </c:pt>
                <c:pt idx="549">
                  <c:v>97.00000000000237</c:v>
                </c:pt>
                <c:pt idx="550">
                  <c:v>87.00000000000401</c:v>
                </c:pt>
                <c:pt idx="551">
                  <c:v>83.00000000000658</c:v>
                </c:pt>
                <c:pt idx="552">
                  <c:v>95.9999999999958</c:v>
                </c:pt>
                <c:pt idx="553">
                  <c:v>54.9999999999958</c:v>
                </c:pt>
                <c:pt idx="554">
                  <c:v>53.99999999998925</c:v>
                </c:pt>
                <c:pt idx="555">
                  <c:v>64.00000000000681</c:v>
                </c:pt>
                <c:pt idx="556">
                  <c:v>56.99999999999932</c:v>
                </c:pt>
                <c:pt idx="557">
                  <c:v>47.99999999998832</c:v>
                </c:pt>
                <c:pt idx="558">
                  <c:v>44.00000000000048</c:v>
                </c:pt>
                <c:pt idx="559">
                  <c:v>47.00000000000095</c:v>
                </c:pt>
                <c:pt idx="560">
                  <c:v>53.99999999998925</c:v>
                </c:pt>
                <c:pt idx="561">
                  <c:v>45.9999999999944</c:v>
                </c:pt>
                <c:pt idx="562">
                  <c:v>64.00000000000681</c:v>
                </c:pt>
                <c:pt idx="563">
                  <c:v>52.00000000001452</c:v>
                </c:pt>
                <c:pt idx="564">
                  <c:v>50.00000000000142</c:v>
                </c:pt>
                <c:pt idx="565">
                  <c:v>37.00000000000259</c:v>
                </c:pt>
                <c:pt idx="566">
                  <c:v>44.00000000001008</c:v>
                </c:pt>
                <c:pt idx="567">
                  <c:v>54.00000000000844</c:v>
                </c:pt>
                <c:pt idx="568">
                  <c:v>49.00000000001405</c:v>
                </c:pt>
                <c:pt idx="569">
                  <c:v>67.99999999999464</c:v>
                </c:pt>
                <c:pt idx="570">
                  <c:v>46.000000000004</c:v>
                </c:pt>
                <c:pt idx="571">
                  <c:v>43.00000000000352</c:v>
                </c:pt>
                <c:pt idx="572">
                  <c:v>91.00000000000144</c:v>
                </c:pt>
                <c:pt idx="573">
                  <c:v>54.99999999998622</c:v>
                </c:pt>
                <c:pt idx="574">
                  <c:v>69.00000000000119</c:v>
                </c:pt>
                <c:pt idx="575">
                  <c:v>64.00000000000681</c:v>
                </c:pt>
                <c:pt idx="576">
                  <c:v>44.00000000000048</c:v>
                </c:pt>
                <c:pt idx="577">
                  <c:v>54.99999999998622</c:v>
                </c:pt>
                <c:pt idx="578">
                  <c:v>46.000000000004</c:v>
                </c:pt>
                <c:pt idx="579">
                  <c:v>49.00000000000446</c:v>
                </c:pt>
                <c:pt idx="580">
                  <c:v>51.00000000000797</c:v>
                </c:pt>
                <c:pt idx="581">
                  <c:v>70.00000000000774</c:v>
                </c:pt>
                <c:pt idx="582">
                  <c:v>55.99999999999277</c:v>
                </c:pt>
                <c:pt idx="583">
                  <c:v>61.00000000000634</c:v>
                </c:pt>
                <c:pt idx="584">
                  <c:v>47.00000000001054</c:v>
                </c:pt>
                <c:pt idx="585">
                  <c:v>62.0000000000033</c:v>
                </c:pt>
                <c:pt idx="586">
                  <c:v>55.0000000000054</c:v>
                </c:pt>
                <c:pt idx="587">
                  <c:v>86.00000000000704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19998264"/>
        <c:axId val="-2019995368"/>
      </c:scatterChart>
      <c:valAx>
        <c:axId val="-20199982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019995368"/>
        <c:crosses val="autoZero"/>
        <c:crossBetween val="midCat"/>
      </c:valAx>
      <c:valAx>
        <c:axId val="-20199953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1999826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406400</xdr:colOff>
      <xdr:row>550</xdr:row>
      <xdr:rowOff>25400</xdr:rowOff>
    </xdr:from>
    <xdr:to>
      <xdr:col>11</xdr:col>
      <xdr:colOff>25400</xdr:colOff>
      <xdr:row>565</xdr:row>
      <xdr:rowOff>101600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406400</xdr:colOff>
      <xdr:row>1138</xdr:row>
      <xdr:rowOff>25400</xdr:rowOff>
    </xdr:from>
    <xdr:to>
      <xdr:col>11</xdr:col>
      <xdr:colOff>25400</xdr:colOff>
      <xdr:row>1153</xdr:row>
      <xdr:rowOff>101600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eromecukier/Downloads/2012.09.04_ratp_opendate_coordonees_arrets.csv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2012.09.04_ratp_opendate_coordo"/>
    </sheetNames>
    <sheetDataSet>
      <sheetData sheetId="0">
        <row r="2">
          <cell r="A2">
            <v>1620</v>
          </cell>
        </row>
        <row r="3">
          <cell r="A3">
            <v>1621</v>
          </cell>
          <cell r="B3">
            <v>4260</v>
          </cell>
          <cell r="C3">
            <v>1824</v>
          </cell>
        </row>
        <row r="4">
          <cell r="A4">
            <v>1622</v>
          </cell>
          <cell r="B4">
            <v>2932</v>
          </cell>
          <cell r="C4">
            <v>4667</v>
          </cell>
        </row>
        <row r="5">
          <cell r="A5">
            <v>1624</v>
          </cell>
          <cell r="B5">
            <v>5372</v>
          </cell>
          <cell r="C5">
            <v>4131</v>
          </cell>
        </row>
        <row r="6">
          <cell r="A6">
            <v>1626</v>
          </cell>
          <cell r="B6">
            <v>1315</v>
          </cell>
          <cell r="C6">
            <v>6127</v>
          </cell>
        </row>
        <row r="7">
          <cell r="A7">
            <v>1627</v>
          </cell>
          <cell r="B7">
            <v>5433</v>
          </cell>
          <cell r="C7">
            <v>2436</v>
          </cell>
        </row>
        <row r="8">
          <cell r="A8">
            <v>1628</v>
          </cell>
          <cell r="B8">
            <v>4690</v>
          </cell>
          <cell r="C8">
            <v>3414</v>
          </cell>
        </row>
        <row r="9">
          <cell r="A9">
            <v>1629</v>
          </cell>
        </row>
        <row r="10">
          <cell r="A10">
            <v>1630</v>
          </cell>
          <cell r="B10">
            <v>4808</v>
          </cell>
          <cell r="C10">
            <v>4723</v>
          </cell>
        </row>
        <row r="11">
          <cell r="A11">
            <v>1631</v>
          </cell>
          <cell r="B11">
            <v>2684</v>
          </cell>
          <cell r="C11">
            <v>5411</v>
          </cell>
        </row>
        <row r="12">
          <cell r="A12">
            <v>1632</v>
          </cell>
          <cell r="B12">
            <v>3284</v>
          </cell>
          <cell r="C12">
            <v>5015</v>
          </cell>
        </row>
        <row r="13">
          <cell r="A13">
            <v>1633</v>
          </cell>
          <cell r="B13">
            <v>2764</v>
          </cell>
          <cell r="C13">
            <v>5547</v>
          </cell>
        </row>
        <row r="14">
          <cell r="A14">
            <v>1634</v>
          </cell>
          <cell r="B14">
            <v>5084</v>
          </cell>
          <cell r="C14">
            <v>3571</v>
          </cell>
        </row>
        <row r="15">
          <cell r="A15">
            <v>1635</v>
          </cell>
          <cell r="B15">
            <v>5084</v>
          </cell>
          <cell r="C15">
            <v>3571</v>
          </cell>
        </row>
        <row r="16">
          <cell r="A16">
            <v>1636</v>
          </cell>
          <cell r="B16">
            <v>4832</v>
          </cell>
          <cell r="C16">
            <v>6307</v>
          </cell>
        </row>
        <row r="17">
          <cell r="A17">
            <v>1637</v>
          </cell>
        </row>
        <row r="18">
          <cell r="A18">
            <v>1638</v>
          </cell>
          <cell r="B18">
            <v>3440</v>
          </cell>
          <cell r="C18">
            <v>2951</v>
          </cell>
        </row>
        <row r="19">
          <cell r="A19">
            <v>1639</v>
          </cell>
          <cell r="B19">
            <v>1480</v>
          </cell>
          <cell r="C19">
            <v>4199</v>
          </cell>
        </row>
        <row r="20">
          <cell r="A20">
            <v>1640</v>
          </cell>
          <cell r="B20">
            <v>3060</v>
          </cell>
          <cell r="C20">
            <v>4199</v>
          </cell>
        </row>
        <row r="21">
          <cell r="A21">
            <v>1642</v>
          </cell>
        </row>
        <row r="22">
          <cell r="A22">
            <v>1643</v>
          </cell>
          <cell r="B22">
            <v>3116</v>
          </cell>
          <cell r="C22">
            <v>5179</v>
          </cell>
        </row>
        <row r="23">
          <cell r="A23">
            <v>1644</v>
          </cell>
          <cell r="B23">
            <v>2588</v>
          </cell>
          <cell r="C23">
            <v>4707</v>
          </cell>
        </row>
        <row r="24">
          <cell r="A24">
            <v>1645</v>
          </cell>
          <cell r="B24">
            <v>2648</v>
          </cell>
          <cell r="C24">
            <v>6074</v>
          </cell>
        </row>
        <row r="25">
          <cell r="A25">
            <v>1646</v>
          </cell>
          <cell r="B25">
            <v>3756</v>
          </cell>
          <cell r="C25">
            <v>5627</v>
          </cell>
        </row>
        <row r="26">
          <cell r="A26">
            <v>1647</v>
          </cell>
        </row>
        <row r="27">
          <cell r="A27">
            <v>1648</v>
          </cell>
          <cell r="B27">
            <v>1588</v>
          </cell>
          <cell r="C27">
            <v>3655</v>
          </cell>
        </row>
        <row r="28">
          <cell r="A28">
            <v>1649</v>
          </cell>
          <cell r="B28">
            <v>4836</v>
          </cell>
          <cell r="C28">
            <v>7154</v>
          </cell>
        </row>
        <row r="29">
          <cell r="A29">
            <v>1650</v>
          </cell>
          <cell r="B29">
            <v>4836</v>
          </cell>
          <cell r="C29">
            <v>6994</v>
          </cell>
        </row>
        <row r="30">
          <cell r="A30">
            <v>1651</v>
          </cell>
          <cell r="B30">
            <v>4836</v>
          </cell>
          <cell r="C30">
            <v>6994</v>
          </cell>
        </row>
        <row r="31">
          <cell r="A31">
            <v>1652</v>
          </cell>
        </row>
        <row r="32">
          <cell r="A32">
            <v>1653</v>
          </cell>
        </row>
        <row r="33">
          <cell r="A33">
            <v>1654</v>
          </cell>
          <cell r="B33">
            <v>2700</v>
          </cell>
          <cell r="C33">
            <v>2623</v>
          </cell>
        </row>
        <row r="34">
          <cell r="A34">
            <v>1655</v>
          </cell>
          <cell r="B34">
            <v>7304</v>
          </cell>
          <cell r="C34">
            <v>4819</v>
          </cell>
        </row>
        <row r="35">
          <cell r="A35">
            <v>1656</v>
          </cell>
          <cell r="B35">
            <v>2836</v>
          </cell>
          <cell r="C35">
            <v>5883</v>
          </cell>
        </row>
        <row r="36">
          <cell r="A36">
            <v>1657</v>
          </cell>
          <cell r="B36">
            <v>5884</v>
          </cell>
          <cell r="C36">
            <v>4239</v>
          </cell>
        </row>
        <row r="37">
          <cell r="A37">
            <v>1658</v>
          </cell>
          <cell r="B37">
            <v>2476</v>
          </cell>
          <cell r="C37">
            <v>2400</v>
          </cell>
        </row>
        <row r="38">
          <cell r="A38">
            <v>1659</v>
          </cell>
          <cell r="B38">
            <v>1088</v>
          </cell>
          <cell r="C38">
            <v>4859</v>
          </cell>
        </row>
        <row r="39">
          <cell r="A39">
            <v>1660</v>
          </cell>
          <cell r="B39">
            <v>3948</v>
          </cell>
          <cell r="C39">
            <v>5727</v>
          </cell>
        </row>
        <row r="40">
          <cell r="A40">
            <v>1661</v>
          </cell>
          <cell r="B40">
            <v>3456</v>
          </cell>
          <cell r="C40">
            <v>5191</v>
          </cell>
        </row>
        <row r="41">
          <cell r="A41">
            <v>1662</v>
          </cell>
          <cell r="B41">
            <v>5872</v>
          </cell>
          <cell r="C41">
            <v>3326</v>
          </cell>
        </row>
        <row r="42">
          <cell r="A42">
            <v>1664</v>
          </cell>
          <cell r="B42">
            <v>5504</v>
          </cell>
          <cell r="C42">
            <v>4131</v>
          </cell>
        </row>
        <row r="43">
          <cell r="A43">
            <v>1665</v>
          </cell>
          <cell r="B43">
            <v>3800</v>
          </cell>
          <cell r="C43">
            <v>3407</v>
          </cell>
        </row>
        <row r="44">
          <cell r="A44">
            <v>1666</v>
          </cell>
          <cell r="B44">
            <v>5492</v>
          </cell>
          <cell r="C44">
            <v>2252</v>
          </cell>
        </row>
        <row r="45">
          <cell r="A45">
            <v>1667</v>
          </cell>
          <cell r="B45">
            <v>6916</v>
          </cell>
          <cell r="C45">
            <v>4283</v>
          </cell>
        </row>
        <row r="46">
          <cell r="A46">
            <v>1668</v>
          </cell>
        </row>
        <row r="47">
          <cell r="A47">
            <v>1669</v>
          </cell>
        </row>
        <row r="48">
          <cell r="A48">
            <v>1670</v>
          </cell>
          <cell r="B48">
            <v>2896</v>
          </cell>
          <cell r="C48">
            <v>2431</v>
          </cell>
        </row>
        <row r="49">
          <cell r="A49">
            <v>1671</v>
          </cell>
          <cell r="B49">
            <v>4088</v>
          </cell>
          <cell r="C49">
            <v>3403</v>
          </cell>
        </row>
        <row r="50">
          <cell r="A50">
            <v>1672</v>
          </cell>
          <cell r="B50">
            <v>1152</v>
          </cell>
          <cell r="C50">
            <v>4199</v>
          </cell>
        </row>
        <row r="51">
          <cell r="A51">
            <v>1673</v>
          </cell>
          <cell r="B51">
            <v>1151</v>
          </cell>
          <cell r="C51">
            <v>4199</v>
          </cell>
        </row>
        <row r="52">
          <cell r="A52">
            <v>1674</v>
          </cell>
          <cell r="B52">
            <v>6160</v>
          </cell>
          <cell r="C52">
            <v>4507</v>
          </cell>
        </row>
        <row r="53">
          <cell r="A53">
            <v>1675</v>
          </cell>
          <cell r="B53">
            <v>3116</v>
          </cell>
          <cell r="C53">
            <v>4851</v>
          </cell>
        </row>
        <row r="54">
          <cell r="A54">
            <v>1676</v>
          </cell>
          <cell r="B54">
            <v>2360</v>
          </cell>
          <cell r="C54">
            <v>2855</v>
          </cell>
        </row>
        <row r="55">
          <cell r="A55">
            <v>1679</v>
          </cell>
          <cell r="B55">
            <v>4508</v>
          </cell>
          <cell r="C55">
            <v>3851</v>
          </cell>
        </row>
        <row r="56">
          <cell r="A56">
            <v>1680</v>
          </cell>
          <cell r="B56">
            <v>5224</v>
          </cell>
          <cell r="C56">
            <v>3521</v>
          </cell>
        </row>
        <row r="57">
          <cell r="A57">
            <v>1681</v>
          </cell>
          <cell r="B57">
            <v>5732</v>
          </cell>
          <cell r="C57">
            <v>4087</v>
          </cell>
        </row>
        <row r="58">
          <cell r="A58">
            <v>1684</v>
          </cell>
          <cell r="B58">
            <v>2940</v>
          </cell>
          <cell r="C58">
            <v>3279</v>
          </cell>
        </row>
        <row r="59">
          <cell r="A59">
            <v>1685</v>
          </cell>
          <cell r="B59">
            <v>6924</v>
          </cell>
          <cell r="C59">
            <v>3243</v>
          </cell>
        </row>
        <row r="60">
          <cell r="A60">
            <v>1686</v>
          </cell>
          <cell r="B60">
            <v>2700</v>
          </cell>
          <cell r="C60">
            <v>3243</v>
          </cell>
        </row>
        <row r="61">
          <cell r="A61">
            <v>1687</v>
          </cell>
          <cell r="B61">
            <v>2700</v>
          </cell>
          <cell r="C61">
            <v>5091</v>
          </cell>
        </row>
        <row r="62">
          <cell r="A62">
            <v>1688</v>
          </cell>
          <cell r="B62">
            <v>3952</v>
          </cell>
          <cell r="C62">
            <v>2659</v>
          </cell>
        </row>
        <row r="63">
          <cell r="A63">
            <v>1689</v>
          </cell>
          <cell r="B63">
            <v>3612</v>
          </cell>
          <cell r="C63">
            <v>4875</v>
          </cell>
        </row>
        <row r="64">
          <cell r="A64">
            <v>1690</v>
          </cell>
          <cell r="B64">
            <v>6904</v>
          </cell>
          <cell r="C64">
            <v>4991</v>
          </cell>
        </row>
        <row r="65">
          <cell r="A65">
            <v>1691</v>
          </cell>
          <cell r="B65">
            <v>5160</v>
          </cell>
          <cell r="C65">
            <v>5691</v>
          </cell>
        </row>
        <row r="66">
          <cell r="A66">
            <v>1693</v>
          </cell>
          <cell r="B66">
            <v>6000</v>
          </cell>
          <cell r="C66">
            <v>3795</v>
          </cell>
        </row>
        <row r="67">
          <cell r="A67">
            <v>1694</v>
          </cell>
          <cell r="B67">
            <v>4000</v>
          </cell>
          <cell r="C67">
            <v>4743</v>
          </cell>
        </row>
        <row r="68">
          <cell r="A68">
            <v>1695</v>
          </cell>
          <cell r="B68">
            <v>4820</v>
          </cell>
          <cell r="C68">
            <v>4471</v>
          </cell>
        </row>
        <row r="69">
          <cell r="A69">
            <v>1696</v>
          </cell>
          <cell r="B69">
            <v>2664</v>
          </cell>
          <cell r="C69">
            <v>3563</v>
          </cell>
        </row>
        <row r="70">
          <cell r="A70">
            <v>1697</v>
          </cell>
          <cell r="B70">
            <v>3528</v>
          </cell>
          <cell r="C70">
            <v>5351</v>
          </cell>
        </row>
        <row r="71">
          <cell r="A71">
            <v>1698</v>
          </cell>
          <cell r="B71">
            <v>3528</v>
          </cell>
          <cell r="C71">
            <v>5087</v>
          </cell>
        </row>
        <row r="72">
          <cell r="A72">
            <v>1699</v>
          </cell>
          <cell r="B72">
            <v>5128</v>
          </cell>
          <cell r="C72">
            <v>4107</v>
          </cell>
        </row>
        <row r="73">
          <cell r="A73">
            <v>1700</v>
          </cell>
        </row>
        <row r="74">
          <cell r="A74">
            <v>1701</v>
          </cell>
        </row>
        <row r="75">
          <cell r="A75">
            <v>1702</v>
          </cell>
          <cell r="B75">
            <v>4132</v>
          </cell>
          <cell r="C75">
            <v>3831</v>
          </cell>
        </row>
        <row r="76">
          <cell r="A76">
            <v>1703</v>
          </cell>
        </row>
        <row r="77">
          <cell r="A77">
            <v>1705</v>
          </cell>
          <cell r="B77">
            <v>3184</v>
          </cell>
          <cell r="C77">
            <v>6275</v>
          </cell>
        </row>
        <row r="78">
          <cell r="A78">
            <v>1706</v>
          </cell>
          <cell r="B78">
            <v>4428</v>
          </cell>
          <cell r="C78">
            <v>2859</v>
          </cell>
        </row>
        <row r="79">
          <cell r="A79">
            <v>1707</v>
          </cell>
        </row>
        <row r="80">
          <cell r="A80">
            <v>1708</v>
          </cell>
          <cell r="B80">
            <v>1952</v>
          </cell>
          <cell r="C80">
            <v>1884</v>
          </cell>
        </row>
        <row r="81">
          <cell r="A81">
            <v>1709</v>
          </cell>
          <cell r="B81">
            <v>1228</v>
          </cell>
          <cell r="C81">
            <v>2603</v>
          </cell>
        </row>
        <row r="82">
          <cell r="A82">
            <v>1710</v>
          </cell>
          <cell r="B82">
            <v>708</v>
          </cell>
          <cell r="C82">
            <v>6498</v>
          </cell>
        </row>
        <row r="83">
          <cell r="A83">
            <v>1711</v>
          </cell>
          <cell r="B83">
            <v>4588</v>
          </cell>
          <cell r="C83">
            <v>4499</v>
          </cell>
        </row>
        <row r="84">
          <cell r="A84">
            <v>1712</v>
          </cell>
          <cell r="B84">
            <v>3876</v>
          </cell>
          <cell r="C84">
            <v>4239</v>
          </cell>
        </row>
        <row r="85">
          <cell r="A85">
            <v>1713</v>
          </cell>
          <cell r="B85">
            <v>4104</v>
          </cell>
          <cell r="C85">
            <v>5575</v>
          </cell>
        </row>
        <row r="86">
          <cell r="A86">
            <v>1714</v>
          </cell>
          <cell r="B86">
            <v>1308</v>
          </cell>
          <cell r="C86">
            <v>3383</v>
          </cell>
        </row>
        <row r="87">
          <cell r="A87">
            <v>1715</v>
          </cell>
          <cell r="B87">
            <v>6468</v>
          </cell>
          <cell r="C87">
            <v>5695</v>
          </cell>
        </row>
        <row r="88">
          <cell r="A88">
            <v>1716</v>
          </cell>
          <cell r="B88">
            <v>1544</v>
          </cell>
          <cell r="C88">
            <v>2923</v>
          </cell>
        </row>
        <row r="89">
          <cell r="A89">
            <v>1717</v>
          </cell>
          <cell r="B89">
            <v>860</v>
          </cell>
          <cell r="C89">
            <v>5591</v>
          </cell>
        </row>
        <row r="90">
          <cell r="A90">
            <v>1718</v>
          </cell>
          <cell r="B90">
            <v>5052</v>
          </cell>
          <cell r="C90">
            <v>6599</v>
          </cell>
        </row>
        <row r="91">
          <cell r="A91">
            <v>1719</v>
          </cell>
          <cell r="B91">
            <v>5584</v>
          </cell>
          <cell r="C91">
            <v>6627</v>
          </cell>
        </row>
        <row r="92">
          <cell r="A92">
            <v>1720</v>
          </cell>
          <cell r="B92">
            <v>3819</v>
          </cell>
          <cell r="C92">
            <v>6506</v>
          </cell>
        </row>
        <row r="93">
          <cell r="A93">
            <v>1721</v>
          </cell>
          <cell r="B93">
            <v>6868</v>
          </cell>
          <cell r="C93">
            <v>3791</v>
          </cell>
        </row>
        <row r="94">
          <cell r="A94">
            <v>1722</v>
          </cell>
          <cell r="B94">
            <v>2700</v>
          </cell>
          <cell r="C94">
            <v>2623</v>
          </cell>
        </row>
        <row r="95">
          <cell r="A95">
            <v>1723</v>
          </cell>
          <cell r="B95">
            <v>6312</v>
          </cell>
          <cell r="C95">
            <v>5855</v>
          </cell>
        </row>
        <row r="96">
          <cell r="A96">
            <v>1724</v>
          </cell>
          <cell r="B96">
            <v>5316</v>
          </cell>
          <cell r="C96">
            <v>6610</v>
          </cell>
        </row>
        <row r="97">
          <cell r="A97">
            <v>1725</v>
          </cell>
          <cell r="B97">
            <v>2812</v>
          </cell>
          <cell r="C97">
            <v>1795</v>
          </cell>
        </row>
        <row r="98">
          <cell r="A98">
            <v>1726</v>
          </cell>
          <cell r="B98">
            <v>4136</v>
          </cell>
          <cell r="C98">
            <v>1696</v>
          </cell>
        </row>
        <row r="99">
          <cell r="A99">
            <v>1727</v>
          </cell>
          <cell r="B99">
            <v>6804</v>
          </cell>
          <cell r="C99">
            <v>4387</v>
          </cell>
        </row>
        <row r="100">
          <cell r="A100">
            <v>1728</v>
          </cell>
          <cell r="B100">
            <v>6284</v>
          </cell>
          <cell r="C100">
            <v>2267</v>
          </cell>
        </row>
        <row r="101">
          <cell r="A101">
            <v>1729</v>
          </cell>
          <cell r="B101">
            <v>1088</v>
          </cell>
          <cell r="C101">
            <v>6079</v>
          </cell>
        </row>
        <row r="102">
          <cell r="A102">
            <v>1730</v>
          </cell>
          <cell r="B102">
            <v>3132</v>
          </cell>
          <cell r="C102">
            <v>1712</v>
          </cell>
        </row>
        <row r="103">
          <cell r="A103">
            <v>1731</v>
          </cell>
          <cell r="B103">
            <v>2980</v>
          </cell>
          <cell r="C103">
            <v>6498</v>
          </cell>
        </row>
        <row r="104">
          <cell r="A104">
            <v>1732</v>
          </cell>
          <cell r="B104">
            <v>2304</v>
          </cell>
          <cell r="C104">
            <v>6419</v>
          </cell>
        </row>
        <row r="105">
          <cell r="A105">
            <v>1733</v>
          </cell>
          <cell r="B105">
            <v>6664</v>
          </cell>
          <cell r="C105">
            <v>4859</v>
          </cell>
        </row>
        <row r="106">
          <cell r="A106">
            <v>1734</v>
          </cell>
          <cell r="B106">
            <v>5008</v>
          </cell>
          <cell r="C106">
            <v>1727</v>
          </cell>
        </row>
        <row r="107">
          <cell r="A107">
            <v>1735</v>
          </cell>
          <cell r="B107">
            <v>5856</v>
          </cell>
          <cell r="C107">
            <v>1893</v>
          </cell>
        </row>
        <row r="108">
          <cell r="A108">
            <v>1736</v>
          </cell>
          <cell r="B108">
            <v>6936</v>
          </cell>
          <cell r="C108">
            <v>2952</v>
          </cell>
        </row>
        <row r="109">
          <cell r="A109">
            <v>1737</v>
          </cell>
          <cell r="B109">
            <v>6662</v>
          </cell>
          <cell r="C109">
            <v>2707</v>
          </cell>
        </row>
        <row r="110">
          <cell r="A110">
            <v>1738</v>
          </cell>
          <cell r="B110">
            <v>3384</v>
          </cell>
          <cell r="C110">
            <v>3871</v>
          </cell>
        </row>
        <row r="111">
          <cell r="A111">
            <v>1740</v>
          </cell>
          <cell r="B111">
            <v>2384</v>
          </cell>
          <cell r="C111">
            <v>2299</v>
          </cell>
        </row>
        <row r="112">
          <cell r="A112">
            <v>1741</v>
          </cell>
          <cell r="B112">
            <v>6220</v>
          </cell>
          <cell r="C112">
            <v>3795</v>
          </cell>
        </row>
        <row r="113">
          <cell r="A113">
            <v>1742</v>
          </cell>
          <cell r="B113">
            <v>5636</v>
          </cell>
          <cell r="C113">
            <v>6030</v>
          </cell>
        </row>
        <row r="114">
          <cell r="A114">
            <v>1743</v>
          </cell>
          <cell r="B114">
            <v>5179</v>
          </cell>
          <cell r="C114">
            <v>5107</v>
          </cell>
        </row>
        <row r="115">
          <cell r="A115">
            <v>1744</v>
          </cell>
          <cell r="B115">
            <v>3580</v>
          </cell>
          <cell r="C115">
            <v>3739</v>
          </cell>
        </row>
        <row r="116">
          <cell r="A116">
            <v>1745</v>
          </cell>
          <cell r="B116">
            <v>4748</v>
          </cell>
          <cell r="C116">
            <v>4007</v>
          </cell>
        </row>
        <row r="117">
          <cell r="A117">
            <v>1746</v>
          </cell>
          <cell r="B117">
            <v>1440</v>
          </cell>
          <cell r="C117">
            <v>5615</v>
          </cell>
        </row>
        <row r="118">
          <cell r="A118">
            <v>1747</v>
          </cell>
          <cell r="B118">
            <v>2824</v>
          </cell>
          <cell r="C118">
            <v>3429</v>
          </cell>
        </row>
        <row r="119">
          <cell r="A119">
            <v>1748</v>
          </cell>
        </row>
        <row r="120">
          <cell r="A120">
            <v>1749</v>
          </cell>
          <cell r="B120">
            <v>2524</v>
          </cell>
          <cell r="C120">
            <v>2799</v>
          </cell>
        </row>
        <row r="121">
          <cell r="A121">
            <v>1750</v>
          </cell>
          <cell r="B121">
            <v>6056</v>
          </cell>
          <cell r="C121">
            <v>5219</v>
          </cell>
        </row>
        <row r="122">
          <cell r="A122">
            <v>1751</v>
          </cell>
          <cell r="B122">
            <v>3508</v>
          </cell>
          <cell r="C122">
            <v>5595</v>
          </cell>
        </row>
        <row r="123">
          <cell r="A123">
            <v>1753</v>
          </cell>
          <cell r="B123">
            <v>4064</v>
          </cell>
          <cell r="C123">
            <v>6119</v>
          </cell>
        </row>
        <row r="124">
          <cell r="A124">
            <v>1754</v>
          </cell>
          <cell r="B124">
            <v>6028</v>
          </cell>
          <cell r="C124">
            <v>3535</v>
          </cell>
        </row>
        <row r="125">
          <cell r="A125">
            <v>1755</v>
          </cell>
          <cell r="B125">
            <v>2675</v>
          </cell>
          <cell r="C125">
            <v>2631</v>
          </cell>
        </row>
        <row r="126">
          <cell r="A126">
            <v>1756</v>
          </cell>
          <cell r="B126">
            <v>2309</v>
          </cell>
          <cell r="C126">
            <v>2631</v>
          </cell>
        </row>
        <row r="127">
          <cell r="A127">
            <v>1757</v>
          </cell>
          <cell r="B127">
            <v>2472</v>
          </cell>
          <cell r="C127">
            <v>2751</v>
          </cell>
        </row>
        <row r="128">
          <cell r="A128">
            <v>1758</v>
          </cell>
          <cell r="B128">
            <v>6292</v>
          </cell>
          <cell r="C128">
            <v>4827</v>
          </cell>
        </row>
        <row r="129">
          <cell r="A129">
            <v>1759</v>
          </cell>
          <cell r="B129">
            <v>6416</v>
          </cell>
          <cell r="C129">
            <v>4703</v>
          </cell>
        </row>
        <row r="130">
          <cell r="A130">
            <v>1761</v>
          </cell>
          <cell r="B130">
            <v>5132</v>
          </cell>
          <cell r="C130">
            <v>6138</v>
          </cell>
        </row>
        <row r="131">
          <cell r="A131">
            <v>1762</v>
          </cell>
        </row>
        <row r="132">
          <cell r="A132">
            <v>1763</v>
          </cell>
        </row>
        <row r="133">
          <cell r="A133">
            <v>1764</v>
          </cell>
        </row>
        <row r="134">
          <cell r="A134">
            <v>1765</v>
          </cell>
        </row>
        <row r="135">
          <cell r="A135">
            <v>1766</v>
          </cell>
        </row>
        <row r="136">
          <cell r="A136">
            <v>1767</v>
          </cell>
          <cell r="B136">
            <v>3856</v>
          </cell>
          <cell r="C136">
            <v>2947</v>
          </cell>
        </row>
        <row r="137">
          <cell r="A137">
            <v>1768</v>
          </cell>
          <cell r="B137">
            <v>3636</v>
          </cell>
          <cell r="C137">
            <v>5435</v>
          </cell>
        </row>
        <row r="138">
          <cell r="A138">
            <v>1769</v>
          </cell>
          <cell r="B138">
            <v>5376</v>
          </cell>
          <cell r="C138">
            <v>3687</v>
          </cell>
        </row>
        <row r="139">
          <cell r="A139">
            <v>1770</v>
          </cell>
          <cell r="B139">
            <v>3940</v>
          </cell>
          <cell r="C139">
            <v>4911</v>
          </cell>
        </row>
        <row r="140">
          <cell r="A140">
            <v>1771</v>
          </cell>
          <cell r="B140">
            <v>3384</v>
          </cell>
          <cell r="C140">
            <v>3547</v>
          </cell>
        </row>
        <row r="141">
          <cell r="A141">
            <v>1772</v>
          </cell>
        </row>
        <row r="142">
          <cell r="A142">
            <v>1773</v>
          </cell>
          <cell r="B142">
            <v>6008</v>
          </cell>
          <cell r="C142">
            <v>2235</v>
          </cell>
        </row>
        <row r="143">
          <cell r="A143">
            <v>1774</v>
          </cell>
          <cell r="B143">
            <v>3392</v>
          </cell>
          <cell r="C143">
            <v>4207</v>
          </cell>
        </row>
        <row r="144">
          <cell r="A144">
            <v>1775</v>
          </cell>
        </row>
        <row r="145">
          <cell r="A145">
            <v>1776</v>
          </cell>
        </row>
        <row r="146">
          <cell r="A146">
            <v>1777</v>
          </cell>
        </row>
        <row r="147">
          <cell r="A147">
            <v>1778</v>
          </cell>
        </row>
        <row r="148">
          <cell r="A148">
            <v>1779</v>
          </cell>
          <cell r="B148">
            <v>5832</v>
          </cell>
          <cell r="C148">
            <v>3687</v>
          </cell>
        </row>
        <row r="149">
          <cell r="A149">
            <v>1780</v>
          </cell>
          <cell r="B149">
            <v>1512</v>
          </cell>
          <cell r="C149">
            <v>4619</v>
          </cell>
        </row>
        <row r="150">
          <cell r="A150">
            <v>1781</v>
          </cell>
          <cell r="B150">
            <v>3064</v>
          </cell>
          <cell r="C150">
            <v>5663</v>
          </cell>
        </row>
        <row r="151">
          <cell r="A151">
            <v>1782</v>
          </cell>
          <cell r="B151">
            <v>6748</v>
          </cell>
          <cell r="C151">
            <v>3503</v>
          </cell>
        </row>
        <row r="152">
          <cell r="A152">
            <v>1783</v>
          </cell>
          <cell r="B152">
            <v>3376</v>
          </cell>
          <cell r="C152">
            <v>6102</v>
          </cell>
        </row>
        <row r="153">
          <cell r="A153">
            <v>1784</v>
          </cell>
          <cell r="B153">
            <v>6224</v>
          </cell>
          <cell r="C153">
            <v>4011</v>
          </cell>
        </row>
        <row r="154">
          <cell r="A154">
            <v>1785</v>
          </cell>
          <cell r="B154">
            <v>6540</v>
          </cell>
          <cell r="C154">
            <v>5095</v>
          </cell>
        </row>
        <row r="155">
          <cell r="A155">
            <v>1786</v>
          </cell>
          <cell r="B155">
            <v>5744</v>
          </cell>
          <cell r="C155">
            <v>6682</v>
          </cell>
        </row>
        <row r="156">
          <cell r="A156">
            <v>1787</v>
          </cell>
          <cell r="B156">
            <v>3924</v>
          </cell>
          <cell r="C156">
            <v>2371</v>
          </cell>
        </row>
        <row r="157">
          <cell r="A157">
            <v>1788</v>
          </cell>
          <cell r="B157">
            <v>4548</v>
          </cell>
          <cell r="C157">
            <v>5459</v>
          </cell>
        </row>
        <row r="158">
          <cell r="A158">
            <v>1789</v>
          </cell>
          <cell r="B158">
            <v>4884</v>
          </cell>
          <cell r="C158">
            <v>6142</v>
          </cell>
        </row>
        <row r="159">
          <cell r="A159">
            <v>1790</v>
          </cell>
          <cell r="B159">
            <v>3140</v>
          </cell>
          <cell r="C159">
            <v>2371</v>
          </cell>
        </row>
        <row r="160">
          <cell r="A160">
            <v>1792</v>
          </cell>
          <cell r="B160">
            <v>6476</v>
          </cell>
          <cell r="C160">
            <v>2971</v>
          </cell>
        </row>
        <row r="161">
          <cell r="A161">
            <v>1793</v>
          </cell>
          <cell r="B161">
            <v>4836</v>
          </cell>
          <cell r="C161">
            <v>6658</v>
          </cell>
        </row>
        <row r="162">
          <cell r="A162">
            <v>1794</v>
          </cell>
          <cell r="B162">
            <v>5552</v>
          </cell>
          <cell r="C162">
            <v>4207</v>
          </cell>
        </row>
        <row r="163">
          <cell r="A163">
            <v>1795</v>
          </cell>
          <cell r="B163">
            <v>3908</v>
          </cell>
          <cell r="C163">
            <v>3051</v>
          </cell>
        </row>
        <row r="164">
          <cell r="A164">
            <v>1798</v>
          </cell>
          <cell r="B164">
            <v>5356</v>
          </cell>
          <cell r="C164">
            <v>4715</v>
          </cell>
        </row>
        <row r="165">
          <cell r="A165">
            <v>1799</v>
          </cell>
        </row>
        <row r="166">
          <cell r="A166">
            <v>1800</v>
          </cell>
          <cell r="B166">
            <v>4708</v>
          </cell>
          <cell r="C166">
            <v>5895</v>
          </cell>
        </row>
        <row r="167">
          <cell r="A167">
            <v>1801</v>
          </cell>
          <cell r="B167">
            <v>4263</v>
          </cell>
          <cell r="C167">
            <v>4099</v>
          </cell>
        </row>
        <row r="168">
          <cell r="A168">
            <v>1802</v>
          </cell>
          <cell r="B168">
            <v>1372</v>
          </cell>
          <cell r="C168">
            <v>2751</v>
          </cell>
        </row>
        <row r="169">
          <cell r="A169">
            <v>1803</v>
          </cell>
          <cell r="B169">
            <v>6456</v>
          </cell>
          <cell r="C169">
            <v>6095</v>
          </cell>
        </row>
        <row r="170">
          <cell r="A170">
            <v>1804</v>
          </cell>
          <cell r="B170">
            <v>3144</v>
          </cell>
          <cell r="C170">
            <v>2667</v>
          </cell>
        </row>
        <row r="171">
          <cell r="A171">
            <v>1805</v>
          </cell>
        </row>
        <row r="172">
          <cell r="A172">
            <v>1806</v>
          </cell>
          <cell r="B172">
            <v>5404</v>
          </cell>
          <cell r="C172">
            <v>2627</v>
          </cell>
        </row>
        <row r="173">
          <cell r="A173">
            <v>1807</v>
          </cell>
          <cell r="B173">
            <v>2156</v>
          </cell>
          <cell r="C173">
            <v>2076</v>
          </cell>
        </row>
        <row r="174">
          <cell r="A174">
            <v>1808</v>
          </cell>
          <cell r="B174">
            <v>1968</v>
          </cell>
          <cell r="C174">
            <v>6135</v>
          </cell>
        </row>
        <row r="175">
          <cell r="A175">
            <v>1809</v>
          </cell>
          <cell r="B175">
            <v>3652</v>
          </cell>
          <cell r="C175">
            <v>4211</v>
          </cell>
        </row>
        <row r="176">
          <cell r="A176">
            <v>1810</v>
          </cell>
        </row>
        <row r="177">
          <cell r="A177">
            <v>1811</v>
          </cell>
          <cell r="B177">
            <v>4108</v>
          </cell>
          <cell r="C177">
            <v>5195</v>
          </cell>
        </row>
        <row r="178">
          <cell r="A178">
            <v>1812</v>
          </cell>
          <cell r="B178">
            <v>3692</v>
          </cell>
          <cell r="C178">
            <v>4927</v>
          </cell>
        </row>
        <row r="179">
          <cell r="A179">
            <v>1813</v>
          </cell>
          <cell r="B179">
            <v>2768</v>
          </cell>
          <cell r="C179">
            <v>3823</v>
          </cell>
        </row>
        <row r="180">
          <cell r="A180">
            <v>1814</v>
          </cell>
          <cell r="B180">
            <v>1772</v>
          </cell>
          <cell r="C180">
            <v>6958</v>
          </cell>
        </row>
        <row r="181">
          <cell r="A181">
            <v>1815</v>
          </cell>
          <cell r="B181">
            <v>5884</v>
          </cell>
          <cell r="C181">
            <v>6818</v>
          </cell>
        </row>
        <row r="182">
          <cell r="A182">
            <v>1816</v>
          </cell>
          <cell r="B182">
            <v>2520</v>
          </cell>
          <cell r="C182">
            <v>1520</v>
          </cell>
        </row>
        <row r="183">
          <cell r="A183">
            <v>1817</v>
          </cell>
          <cell r="B183">
            <v>7140</v>
          </cell>
          <cell r="C183">
            <v>4075</v>
          </cell>
        </row>
        <row r="184">
          <cell r="A184">
            <v>1818</v>
          </cell>
          <cell r="B184">
            <v>3516</v>
          </cell>
          <cell r="C184">
            <v>1296</v>
          </cell>
        </row>
        <row r="185">
          <cell r="A185">
            <v>1819</v>
          </cell>
          <cell r="B185">
            <v>7144</v>
          </cell>
          <cell r="C185">
            <v>2747</v>
          </cell>
        </row>
        <row r="186">
          <cell r="A186">
            <v>1820</v>
          </cell>
          <cell r="B186">
            <v>4836</v>
          </cell>
          <cell r="C186">
            <v>6474</v>
          </cell>
        </row>
        <row r="187">
          <cell r="A187">
            <v>1823</v>
          </cell>
        </row>
        <row r="188">
          <cell r="A188">
            <v>1826</v>
          </cell>
          <cell r="B188">
            <v>2580</v>
          </cell>
          <cell r="C188">
            <v>2507</v>
          </cell>
        </row>
        <row r="189">
          <cell r="A189">
            <v>1828</v>
          </cell>
          <cell r="B189">
            <v>4375</v>
          </cell>
          <cell r="C189">
            <v>2008</v>
          </cell>
        </row>
        <row r="190">
          <cell r="A190">
            <v>1829</v>
          </cell>
          <cell r="B190">
            <v>972</v>
          </cell>
          <cell r="C190">
            <v>6254</v>
          </cell>
        </row>
        <row r="191">
          <cell r="A191">
            <v>1830</v>
          </cell>
          <cell r="B191">
            <v>7612</v>
          </cell>
          <cell r="C191">
            <v>2975</v>
          </cell>
        </row>
        <row r="192">
          <cell r="A192">
            <v>1831</v>
          </cell>
          <cell r="B192">
            <v>5004</v>
          </cell>
          <cell r="C192">
            <v>1924</v>
          </cell>
        </row>
        <row r="193">
          <cell r="A193">
            <v>1832</v>
          </cell>
        </row>
        <row r="194">
          <cell r="A194">
            <v>1833</v>
          </cell>
        </row>
        <row r="195">
          <cell r="A195">
            <v>1834</v>
          </cell>
          <cell r="B195">
            <v>4336</v>
          </cell>
          <cell r="C195">
            <v>5067</v>
          </cell>
        </row>
        <row r="196">
          <cell r="A196">
            <v>1835</v>
          </cell>
          <cell r="B196">
            <v>6384</v>
          </cell>
          <cell r="C196">
            <v>5543</v>
          </cell>
        </row>
        <row r="197">
          <cell r="A197">
            <v>1836</v>
          </cell>
          <cell r="B197">
            <v>1088</v>
          </cell>
          <cell r="C197">
            <v>5487</v>
          </cell>
        </row>
        <row r="198">
          <cell r="A198">
            <v>1837</v>
          </cell>
          <cell r="B198">
            <v>1088</v>
          </cell>
          <cell r="C198">
            <v>5687</v>
          </cell>
        </row>
        <row r="199">
          <cell r="A199">
            <v>1838</v>
          </cell>
          <cell r="B199">
            <v>5156</v>
          </cell>
          <cell r="C199">
            <v>5495</v>
          </cell>
        </row>
        <row r="200">
          <cell r="A200">
            <v>1839</v>
          </cell>
          <cell r="B200">
            <v>5386</v>
          </cell>
          <cell r="C200">
            <v>5159</v>
          </cell>
        </row>
        <row r="201">
          <cell r="A201">
            <v>1840</v>
          </cell>
          <cell r="B201">
            <v>5386</v>
          </cell>
          <cell r="C201">
            <v>5159</v>
          </cell>
        </row>
        <row r="202">
          <cell r="A202">
            <v>1841</v>
          </cell>
          <cell r="B202">
            <v>4478</v>
          </cell>
          <cell r="C202">
            <v>2863</v>
          </cell>
        </row>
        <row r="203">
          <cell r="A203">
            <v>1842</v>
          </cell>
          <cell r="B203">
            <v>4836</v>
          </cell>
          <cell r="C203">
            <v>2548</v>
          </cell>
        </row>
        <row r="204">
          <cell r="A204">
            <v>1843</v>
          </cell>
          <cell r="B204">
            <v>4996</v>
          </cell>
          <cell r="C204">
            <v>2555</v>
          </cell>
        </row>
        <row r="205">
          <cell r="A205">
            <v>1844</v>
          </cell>
          <cell r="B205">
            <v>3316</v>
          </cell>
          <cell r="C205">
            <v>1496</v>
          </cell>
        </row>
        <row r="206">
          <cell r="A206">
            <v>1845</v>
          </cell>
          <cell r="B206">
            <v>4108</v>
          </cell>
          <cell r="C206">
            <v>6726</v>
          </cell>
        </row>
        <row r="207">
          <cell r="A207">
            <v>1846</v>
          </cell>
          <cell r="B207">
            <v>2212</v>
          </cell>
          <cell r="C207">
            <v>3603</v>
          </cell>
        </row>
        <row r="208">
          <cell r="A208">
            <v>1847</v>
          </cell>
        </row>
        <row r="209">
          <cell r="A209">
            <v>1848</v>
          </cell>
          <cell r="B209">
            <v>4416</v>
          </cell>
          <cell r="C209">
            <v>6131</v>
          </cell>
        </row>
        <row r="210">
          <cell r="A210">
            <v>1849</v>
          </cell>
          <cell r="B210">
            <v>5456</v>
          </cell>
          <cell r="C210">
            <v>3323</v>
          </cell>
        </row>
        <row r="211">
          <cell r="A211">
            <v>1850</v>
          </cell>
          <cell r="B211">
            <v>911</v>
          </cell>
          <cell r="C211">
            <v>2237</v>
          </cell>
        </row>
        <row r="212">
          <cell r="A212">
            <v>1851</v>
          </cell>
          <cell r="B212">
            <v>3140</v>
          </cell>
          <cell r="C212">
            <v>1928</v>
          </cell>
        </row>
        <row r="213">
          <cell r="A213">
            <v>1852</v>
          </cell>
          <cell r="B213">
            <v>3236</v>
          </cell>
          <cell r="C213">
            <v>3407</v>
          </cell>
        </row>
        <row r="214">
          <cell r="A214">
            <v>1853</v>
          </cell>
          <cell r="B214">
            <v>6572</v>
          </cell>
          <cell r="C214">
            <v>2260</v>
          </cell>
        </row>
        <row r="215">
          <cell r="A215">
            <v>1854</v>
          </cell>
        </row>
        <row r="216">
          <cell r="A216">
            <v>1855</v>
          </cell>
          <cell r="B216">
            <v>4556</v>
          </cell>
          <cell r="C216">
            <v>4219</v>
          </cell>
        </row>
        <row r="217">
          <cell r="A217">
            <v>1857</v>
          </cell>
          <cell r="B217">
            <v>2580</v>
          </cell>
          <cell r="C217">
            <v>4415</v>
          </cell>
        </row>
        <row r="218">
          <cell r="A218">
            <v>1858</v>
          </cell>
          <cell r="B218">
            <v>1816</v>
          </cell>
          <cell r="C218">
            <v>4199</v>
          </cell>
        </row>
        <row r="219">
          <cell r="A219">
            <v>1859</v>
          </cell>
          <cell r="B219">
            <v>5092</v>
          </cell>
          <cell r="C219">
            <v>3231</v>
          </cell>
        </row>
        <row r="220">
          <cell r="A220">
            <v>1860</v>
          </cell>
          <cell r="B220">
            <v>1084</v>
          </cell>
          <cell r="C220">
            <v>5175</v>
          </cell>
        </row>
        <row r="221">
          <cell r="A221">
            <v>1861</v>
          </cell>
          <cell r="B221">
            <v>5620</v>
          </cell>
          <cell r="C221">
            <v>2567</v>
          </cell>
        </row>
        <row r="222">
          <cell r="A222">
            <v>1862</v>
          </cell>
          <cell r="B222">
            <v>1668</v>
          </cell>
          <cell r="C222">
            <v>5487</v>
          </cell>
        </row>
        <row r="223">
          <cell r="A223">
            <v>1863</v>
          </cell>
        </row>
        <row r="224">
          <cell r="A224">
            <v>1864</v>
          </cell>
          <cell r="B224">
            <v>6220</v>
          </cell>
          <cell r="C224">
            <v>2983</v>
          </cell>
        </row>
        <row r="225">
          <cell r="A225">
            <v>1865</v>
          </cell>
          <cell r="B225">
            <v>4172</v>
          </cell>
          <cell r="C225">
            <v>2036</v>
          </cell>
        </row>
        <row r="226">
          <cell r="A226">
            <v>1866</v>
          </cell>
          <cell r="B226">
            <v>4712</v>
          </cell>
          <cell r="C226">
            <v>5279</v>
          </cell>
        </row>
        <row r="227">
          <cell r="A227">
            <v>1867</v>
          </cell>
          <cell r="B227">
            <v>1744</v>
          </cell>
          <cell r="C227">
            <v>3575</v>
          </cell>
        </row>
        <row r="228">
          <cell r="A228">
            <v>1868</v>
          </cell>
          <cell r="B228">
            <v>4980</v>
          </cell>
          <cell r="C228">
            <v>2375</v>
          </cell>
        </row>
        <row r="229">
          <cell r="A229">
            <v>1869</v>
          </cell>
          <cell r="B229">
            <v>6256</v>
          </cell>
          <cell r="C229">
            <v>1216</v>
          </cell>
        </row>
        <row r="230">
          <cell r="A230">
            <v>1870</v>
          </cell>
        </row>
        <row r="231">
          <cell r="A231">
            <v>1871</v>
          </cell>
          <cell r="B231">
            <v>911</v>
          </cell>
          <cell r="C231">
            <v>2237</v>
          </cell>
        </row>
        <row r="232">
          <cell r="A232">
            <v>1872</v>
          </cell>
          <cell r="B232">
            <v>3144</v>
          </cell>
          <cell r="C232">
            <v>2176</v>
          </cell>
        </row>
        <row r="233">
          <cell r="A233">
            <v>1873</v>
          </cell>
        </row>
        <row r="234">
          <cell r="A234">
            <v>1874</v>
          </cell>
          <cell r="B234">
            <v>2200</v>
          </cell>
          <cell r="C234">
            <v>5211</v>
          </cell>
        </row>
        <row r="235">
          <cell r="A235">
            <v>1876</v>
          </cell>
          <cell r="B235">
            <v>1088</v>
          </cell>
          <cell r="C235">
            <v>4543</v>
          </cell>
        </row>
        <row r="236">
          <cell r="A236">
            <v>1877</v>
          </cell>
          <cell r="B236">
            <v>4736</v>
          </cell>
          <cell r="C236">
            <v>1360</v>
          </cell>
        </row>
        <row r="237">
          <cell r="A237">
            <v>1878</v>
          </cell>
          <cell r="B237">
            <v>5996</v>
          </cell>
          <cell r="C237">
            <v>4395</v>
          </cell>
        </row>
        <row r="238">
          <cell r="A238">
            <v>1879</v>
          </cell>
          <cell r="B238">
            <v>3933</v>
          </cell>
          <cell r="C238">
            <v>2056</v>
          </cell>
        </row>
        <row r="239">
          <cell r="A239">
            <v>1880</v>
          </cell>
          <cell r="B239">
            <v>4107</v>
          </cell>
          <cell r="C239">
            <v>6930</v>
          </cell>
        </row>
        <row r="240">
          <cell r="A240">
            <v>1882</v>
          </cell>
          <cell r="B240">
            <v>6012</v>
          </cell>
          <cell r="C240">
            <v>2472</v>
          </cell>
        </row>
        <row r="241">
          <cell r="A241">
            <v>1883</v>
          </cell>
        </row>
        <row r="242">
          <cell r="A242">
            <v>1884</v>
          </cell>
        </row>
        <row r="243">
          <cell r="A243">
            <v>1885</v>
          </cell>
          <cell r="B243">
            <v>2756</v>
          </cell>
          <cell r="C243">
            <v>4115</v>
          </cell>
        </row>
        <row r="244">
          <cell r="A244">
            <v>1887</v>
          </cell>
          <cell r="B244">
            <v>2452</v>
          </cell>
          <cell r="C244">
            <v>6267</v>
          </cell>
        </row>
        <row r="245">
          <cell r="A245">
            <v>1888</v>
          </cell>
          <cell r="B245">
            <v>5732</v>
          </cell>
          <cell r="C245">
            <v>2019</v>
          </cell>
        </row>
        <row r="246">
          <cell r="A246">
            <v>1889</v>
          </cell>
          <cell r="B246">
            <v>1996</v>
          </cell>
          <cell r="C246">
            <v>6738</v>
          </cell>
        </row>
        <row r="247">
          <cell r="A247">
            <v>1890</v>
          </cell>
          <cell r="B247">
            <v>4672</v>
          </cell>
          <cell r="C247">
            <v>6155</v>
          </cell>
        </row>
        <row r="248">
          <cell r="A248">
            <v>1891</v>
          </cell>
        </row>
        <row r="249">
          <cell r="A249">
            <v>1892</v>
          </cell>
          <cell r="B249">
            <v>2352</v>
          </cell>
          <cell r="C249">
            <v>2967</v>
          </cell>
        </row>
        <row r="250">
          <cell r="A250">
            <v>1893</v>
          </cell>
          <cell r="B250">
            <v>5828</v>
          </cell>
          <cell r="C250">
            <v>3336</v>
          </cell>
        </row>
        <row r="251">
          <cell r="A251">
            <v>1894</v>
          </cell>
          <cell r="B251">
            <v>5621</v>
          </cell>
          <cell r="C251">
            <v>2133</v>
          </cell>
        </row>
        <row r="252">
          <cell r="A252">
            <v>1896</v>
          </cell>
          <cell r="B252">
            <v>7028</v>
          </cell>
          <cell r="C252">
            <v>4179</v>
          </cell>
        </row>
        <row r="253">
          <cell r="A253">
            <v>1897</v>
          </cell>
          <cell r="B253">
            <v>6956</v>
          </cell>
          <cell r="C253">
            <v>6876</v>
          </cell>
        </row>
        <row r="254">
          <cell r="A254">
            <v>1898</v>
          </cell>
          <cell r="B254">
            <v>6956</v>
          </cell>
          <cell r="C254">
            <v>7155</v>
          </cell>
        </row>
        <row r="255">
          <cell r="A255">
            <v>1899</v>
          </cell>
          <cell r="B255">
            <v>6956</v>
          </cell>
          <cell r="C255">
            <v>7017</v>
          </cell>
        </row>
        <row r="256">
          <cell r="A256">
            <v>1900</v>
          </cell>
          <cell r="B256">
            <v>6482</v>
          </cell>
          <cell r="C256">
            <v>2568</v>
          </cell>
        </row>
        <row r="257">
          <cell r="A257">
            <v>1901</v>
          </cell>
          <cell r="B257">
            <v>6254</v>
          </cell>
          <cell r="C257">
            <v>5418</v>
          </cell>
        </row>
        <row r="258">
          <cell r="A258">
            <v>1902</v>
          </cell>
          <cell r="B258">
            <v>4107</v>
          </cell>
          <cell r="C258">
            <v>5919</v>
          </cell>
        </row>
        <row r="259">
          <cell r="A259">
            <v>1904</v>
          </cell>
          <cell r="B259">
            <v>4058</v>
          </cell>
          <cell r="C259">
            <v>576</v>
          </cell>
        </row>
        <row r="260">
          <cell r="A260">
            <v>1905</v>
          </cell>
        </row>
        <row r="261">
          <cell r="A261">
            <v>1906</v>
          </cell>
          <cell r="B261">
            <v>6074</v>
          </cell>
          <cell r="C261">
            <v>5601</v>
          </cell>
        </row>
        <row r="262">
          <cell r="A262">
            <v>1907</v>
          </cell>
          <cell r="B262">
            <v>1923</v>
          </cell>
          <cell r="C262">
            <v>5037</v>
          </cell>
        </row>
        <row r="263">
          <cell r="A263">
            <v>1908</v>
          </cell>
          <cell r="B263">
            <v>2964</v>
          </cell>
          <cell r="C263">
            <v>5349</v>
          </cell>
        </row>
        <row r="264">
          <cell r="A264">
            <v>1909</v>
          </cell>
          <cell r="B264">
            <v>2202</v>
          </cell>
          <cell r="C264">
            <v>4863</v>
          </cell>
        </row>
        <row r="265">
          <cell r="A265">
            <v>1910</v>
          </cell>
          <cell r="B265">
            <v>3473</v>
          </cell>
          <cell r="C265">
            <v>5676</v>
          </cell>
        </row>
        <row r="266">
          <cell r="A266">
            <v>1911</v>
          </cell>
          <cell r="B266">
            <v>1329</v>
          </cell>
          <cell r="C266">
            <v>5481</v>
          </cell>
        </row>
        <row r="267">
          <cell r="A267">
            <v>1912</v>
          </cell>
          <cell r="B267">
            <v>6770</v>
          </cell>
          <cell r="C267">
            <v>2154</v>
          </cell>
        </row>
        <row r="268">
          <cell r="A268">
            <v>1913</v>
          </cell>
          <cell r="B268">
            <v>1080</v>
          </cell>
          <cell r="C268">
            <v>2463</v>
          </cell>
        </row>
        <row r="269">
          <cell r="A269">
            <v>1914</v>
          </cell>
          <cell r="B269">
            <v>4238</v>
          </cell>
          <cell r="C269">
            <v>3918</v>
          </cell>
        </row>
        <row r="270">
          <cell r="A270">
            <v>1915</v>
          </cell>
          <cell r="B270">
            <v>2910</v>
          </cell>
          <cell r="C270">
            <v>2832</v>
          </cell>
        </row>
        <row r="271">
          <cell r="A271">
            <v>1916</v>
          </cell>
          <cell r="B271">
            <v>1083</v>
          </cell>
          <cell r="C271">
            <v>5889</v>
          </cell>
        </row>
        <row r="272">
          <cell r="A272">
            <v>1917</v>
          </cell>
          <cell r="B272">
            <v>5696</v>
          </cell>
          <cell r="C272">
            <v>4857</v>
          </cell>
        </row>
        <row r="273">
          <cell r="A273">
            <v>1918</v>
          </cell>
          <cell r="B273">
            <v>3144</v>
          </cell>
          <cell r="C273">
            <v>5595</v>
          </cell>
        </row>
        <row r="274">
          <cell r="A274">
            <v>1919</v>
          </cell>
          <cell r="B274">
            <v>5126</v>
          </cell>
          <cell r="C274">
            <v>3906</v>
          </cell>
        </row>
        <row r="275">
          <cell r="A275">
            <v>1920</v>
          </cell>
        </row>
        <row r="276">
          <cell r="A276">
            <v>1921</v>
          </cell>
        </row>
        <row r="277">
          <cell r="A277">
            <v>1922</v>
          </cell>
        </row>
        <row r="278">
          <cell r="A278">
            <v>1923</v>
          </cell>
          <cell r="B278">
            <v>6260</v>
          </cell>
          <cell r="C278">
            <v>1437</v>
          </cell>
        </row>
        <row r="279">
          <cell r="A279">
            <v>1924</v>
          </cell>
          <cell r="B279">
            <v>2424</v>
          </cell>
          <cell r="C279">
            <v>3801</v>
          </cell>
        </row>
        <row r="280">
          <cell r="A280">
            <v>1925</v>
          </cell>
          <cell r="B280">
            <v>2205</v>
          </cell>
          <cell r="C280">
            <v>5739</v>
          </cell>
        </row>
        <row r="281">
          <cell r="A281">
            <v>1927</v>
          </cell>
          <cell r="B281">
            <v>3486</v>
          </cell>
          <cell r="C281">
            <v>5922</v>
          </cell>
        </row>
        <row r="282">
          <cell r="A282">
            <v>1928</v>
          </cell>
          <cell r="B282">
            <v>7121</v>
          </cell>
          <cell r="C282">
            <v>3807</v>
          </cell>
        </row>
        <row r="283">
          <cell r="A283">
            <v>1929</v>
          </cell>
          <cell r="B283">
            <v>6551</v>
          </cell>
          <cell r="C283">
            <v>3792</v>
          </cell>
        </row>
        <row r="284">
          <cell r="A284">
            <v>1930</v>
          </cell>
          <cell r="B284">
            <v>3857</v>
          </cell>
          <cell r="C284">
            <v>3840</v>
          </cell>
        </row>
        <row r="285">
          <cell r="A285">
            <v>1931</v>
          </cell>
          <cell r="B285">
            <v>2976</v>
          </cell>
          <cell r="C285">
            <v>1971</v>
          </cell>
        </row>
        <row r="286">
          <cell r="A286">
            <v>1932</v>
          </cell>
        </row>
        <row r="287">
          <cell r="A287">
            <v>1933</v>
          </cell>
          <cell r="B287">
            <v>5345</v>
          </cell>
          <cell r="C287">
            <v>4308</v>
          </cell>
        </row>
        <row r="288">
          <cell r="A288">
            <v>1934</v>
          </cell>
        </row>
        <row r="289">
          <cell r="A289">
            <v>1935</v>
          </cell>
        </row>
        <row r="290">
          <cell r="A290">
            <v>1936</v>
          </cell>
          <cell r="B290">
            <v>6121</v>
          </cell>
          <cell r="C290">
            <v>2766</v>
          </cell>
        </row>
        <row r="291">
          <cell r="A291">
            <v>1937</v>
          </cell>
          <cell r="B291">
            <v>6593</v>
          </cell>
          <cell r="C291">
            <v>4623</v>
          </cell>
        </row>
        <row r="292">
          <cell r="A292">
            <v>1938</v>
          </cell>
          <cell r="B292">
            <v>7037</v>
          </cell>
          <cell r="C292">
            <v>5123</v>
          </cell>
        </row>
        <row r="293">
          <cell r="A293">
            <v>1939</v>
          </cell>
          <cell r="B293">
            <v>4050</v>
          </cell>
          <cell r="C293">
            <v>2922</v>
          </cell>
        </row>
        <row r="294">
          <cell r="A294">
            <v>1940</v>
          </cell>
          <cell r="B294">
            <v>2577</v>
          </cell>
          <cell r="C294">
            <v>5349</v>
          </cell>
        </row>
        <row r="295">
          <cell r="A295">
            <v>1941</v>
          </cell>
          <cell r="B295">
            <v>5045</v>
          </cell>
          <cell r="C295">
            <v>5868</v>
          </cell>
        </row>
        <row r="296">
          <cell r="A296">
            <v>1942</v>
          </cell>
          <cell r="B296">
            <v>4475</v>
          </cell>
          <cell r="C296">
            <v>5196</v>
          </cell>
        </row>
        <row r="297">
          <cell r="A297">
            <v>1944</v>
          </cell>
          <cell r="B297">
            <v>4550</v>
          </cell>
          <cell r="C297">
            <v>5682</v>
          </cell>
        </row>
        <row r="298">
          <cell r="A298">
            <v>1948</v>
          </cell>
        </row>
        <row r="299">
          <cell r="A299">
            <v>1949</v>
          </cell>
          <cell r="B299">
            <v>2589</v>
          </cell>
          <cell r="C299">
            <v>3957</v>
          </cell>
        </row>
        <row r="300">
          <cell r="A300">
            <v>1950</v>
          </cell>
          <cell r="B300">
            <v>1221</v>
          </cell>
          <cell r="C300">
            <v>5685</v>
          </cell>
        </row>
        <row r="301">
          <cell r="A301">
            <v>1951</v>
          </cell>
          <cell r="B301">
            <v>6644</v>
          </cell>
          <cell r="C301">
            <v>6273</v>
          </cell>
        </row>
        <row r="302">
          <cell r="A302">
            <v>1952</v>
          </cell>
          <cell r="B302">
            <v>1902</v>
          </cell>
          <cell r="C302">
            <v>5424</v>
          </cell>
        </row>
        <row r="303">
          <cell r="A303">
            <v>1953</v>
          </cell>
          <cell r="B303">
            <v>2013</v>
          </cell>
          <cell r="C303">
            <v>3315</v>
          </cell>
        </row>
        <row r="304">
          <cell r="A304">
            <v>1954</v>
          </cell>
          <cell r="B304">
            <v>1950</v>
          </cell>
          <cell r="C304">
            <v>3378</v>
          </cell>
        </row>
        <row r="305">
          <cell r="A305">
            <v>1955</v>
          </cell>
          <cell r="B305">
            <v>6035</v>
          </cell>
          <cell r="C305">
            <v>4380</v>
          </cell>
        </row>
        <row r="306">
          <cell r="A306">
            <v>1956</v>
          </cell>
        </row>
        <row r="307">
          <cell r="A307">
            <v>1957</v>
          </cell>
          <cell r="B307">
            <v>3582</v>
          </cell>
          <cell r="C307">
            <v>3393</v>
          </cell>
        </row>
        <row r="308">
          <cell r="A308">
            <v>1958</v>
          </cell>
          <cell r="B308">
            <v>5129</v>
          </cell>
          <cell r="C308">
            <v>4348</v>
          </cell>
        </row>
        <row r="309">
          <cell r="A309">
            <v>1959</v>
          </cell>
          <cell r="B309">
            <v>5387</v>
          </cell>
          <cell r="C309">
            <v>6147</v>
          </cell>
        </row>
        <row r="310">
          <cell r="A310">
            <v>1960</v>
          </cell>
          <cell r="B310">
            <v>4374</v>
          </cell>
          <cell r="C310">
            <v>2166</v>
          </cell>
        </row>
        <row r="311">
          <cell r="A311">
            <v>1961</v>
          </cell>
          <cell r="B311">
            <v>4776</v>
          </cell>
          <cell r="C311">
            <v>3075</v>
          </cell>
        </row>
        <row r="312">
          <cell r="A312">
            <v>1962</v>
          </cell>
          <cell r="B312">
            <v>7136</v>
          </cell>
          <cell r="C312">
            <v>5223</v>
          </cell>
        </row>
        <row r="313">
          <cell r="A313">
            <v>1963</v>
          </cell>
          <cell r="B313">
            <v>5243</v>
          </cell>
          <cell r="C313">
            <v>2748</v>
          </cell>
        </row>
        <row r="314">
          <cell r="A314">
            <v>1964</v>
          </cell>
          <cell r="B314">
            <v>4158</v>
          </cell>
          <cell r="C314">
            <v>4251</v>
          </cell>
        </row>
        <row r="315">
          <cell r="A315">
            <v>1967</v>
          </cell>
          <cell r="B315">
            <v>4319</v>
          </cell>
          <cell r="C315">
            <v>4116</v>
          </cell>
        </row>
        <row r="316">
          <cell r="A316">
            <v>1968</v>
          </cell>
          <cell r="B316">
            <v>2886</v>
          </cell>
          <cell r="C316">
            <v>7161</v>
          </cell>
        </row>
        <row r="317">
          <cell r="A317">
            <v>1969</v>
          </cell>
          <cell r="B317">
            <v>4109</v>
          </cell>
          <cell r="C317">
            <v>4464</v>
          </cell>
        </row>
        <row r="318">
          <cell r="A318">
            <v>1970</v>
          </cell>
          <cell r="B318">
            <v>4108</v>
          </cell>
          <cell r="C318">
            <v>6487</v>
          </cell>
        </row>
        <row r="319">
          <cell r="A319">
            <v>1972</v>
          </cell>
          <cell r="B319">
            <v>5660</v>
          </cell>
          <cell r="C319">
            <v>2847</v>
          </cell>
        </row>
        <row r="320">
          <cell r="A320">
            <v>1973</v>
          </cell>
          <cell r="B320">
            <v>2211</v>
          </cell>
          <cell r="C320">
            <v>5523</v>
          </cell>
        </row>
        <row r="321">
          <cell r="A321">
            <v>1975</v>
          </cell>
          <cell r="B321">
            <v>3933</v>
          </cell>
          <cell r="C321">
            <v>2208</v>
          </cell>
        </row>
        <row r="322">
          <cell r="A322">
            <v>1978</v>
          </cell>
          <cell r="B322">
            <v>6230</v>
          </cell>
          <cell r="C322">
            <v>4281</v>
          </cell>
        </row>
        <row r="323">
          <cell r="A323">
            <v>1980</v>
          </cell>
          <cell r="B323">
            <v>2166</v>
          </cell>
          <cell r="C323">
            <v>4057</v>
          </cell>
        </row>
        <row r="324">
          <cell r="A324">
            <v>1981</v>
          </cell>
          <cell r="B324">
            <v>3942</v>
          </cell>
          <cell r="C324">
            <v>6387</v>
          </cell>
        </row>
        <row r="325">
          <cell r="A325">
            <v>1982</v>
          </cell>
          <cell r="B325">
            <v>2055</v>
          </cell>
          <cell r="C325">
            <v>1952</v>
          </cell>
        </row>
        <row r="326">
          <cell r="A326">
            <v>1983</v>
          </cell>
          <cell r="B326">
            <v>3567</v>
          </cell>
          <cell r="C326">
            <v>7656</v>
          </cell>
        </row>
        <row r="327">
          <cell r="A327">
            <v>1984</v>
          </cell>
          <cell r="B327">
            <v>4228</v>
          </cell>
          <cell r="C327">
            <v>2375</v>
          </cell>
        </row>
        <row r="328">
          <cell r="A328">
            <v>1985</v>
          </cell>
          <cell r="B328">
            <v>4058</v>
          </cell>
          <cell r="C328">
            <v>7116</v>
          </cell>
        </row>
        <row r="329">
          <cell r="A329">
            <v>1986</v>
          </cell>
          <cell r="B329">
            <v>1785</v>
          </cell>
          <cell r="C329">
            <v>3153</v>
          </cell>
        </row>
        <row r="330">
          <cell r="A330">
            <v>1988</v>
          </cell>
          <cell r="B330">
            <v>4958</v>
          </cell>
          <cell r="C330">
            <v>3768</v>
          </cell>
        </row>
        <row r="331">
          <cell r="A331">
            <v>1989</v>
          </cell>
          <cell r="B331">
            <v>2769</v>
          </cell>
          <cell r="C331">
            <v>4500</v>
          </cell>
        </row>
        <row r="332">
          <cell r="A332">
            <v>1990</v>
          </cell>
          <cell r="B332">
            <v>3231</v>
          </cell>
          <cell r="C332">
            <v>3603</v>
          </cell>
        </row>
        <row r="333">
          <cell r="A333">
            <v>1991</v>
          </cell>
          <cell r="B333">
            <v>5627</v>
          </cell>
          <cell r="C333">
            <v>954</v>
          </cell>
        </row>
        <row r="334">
          <cell r="A334">
            <v>1992</v>
          </cell>
          <cell r="B334">
            <v>6065</v>
          </cell>
          <cell r="C334">
            <v>1689</v>
          </cell>
        </row>
        <row r="335">
          <cell r="A335">
            <v>1993</v>
          </cell>
          <cell r="B335">
            <v>5532</v>
          </cell>
          <cell r="C335">
            <v>2212</v>
          </cell>
        </row>
        <row r="336">
          <cell r="A336">
            <v>1994</v>
          </cell>
          <cell r="B336">
            <v>2022</v>
          </cell>
          <cell r="C336">
            <v>5301</v>
          </cell>
        </row>
        <row r="337">
          <cell r="A337">
            <v>1995</v>
          </cell>
          <cell r="B337">
            <v>6254</v>
          </cell>
          <cell r="C337">
            <v>4545</v>
          </cell>
        </row>
        <row r="338">
          <cell r="A338">
            <v>1996</v>
          </cell>
          <cell r="B338">
            <v>3897</v>
          </cell>
          <cell r="C338">
            <v>7278</v>
          </cell>
        </row>
        <row r="339">
          <cell r="A339">
            <v>1997</v>
          </cell>
          <cell r="B339">
            <v>1749</v>
          </cell>
          <cell r="C339">
            <v>6345</v>
          </cell>
        </row>
        <row r="340">
          <cell r="A340">
            <v>1999</v>
          </cell>
          <cell r="B340">
            <v>4583</v>
          </cell>
          <cell r="C340">
            <v>2388</v>
          </cell>
        </row>
        <row r="341">
          <cell r="A341">
            <v>2000</v>
          </cell>
          <cell r="B341">
            <v>5165</v>
          </cell>
          <cell r="C341">
            <v>4560</v>
          </cell>
        </row>
        <row r="342">
          <cell r="A342">
            <v>2003</v>
          </cell>
          <cell r="B342">
            <v>6410</v>
          </cell>
          <cell r="C342">
            <v>5268</v>
          </cell>
        </row>
        <row r="343">
          <cell r="A343">
            <v>2004</v>
          </cell>
          <cell r="B343">
            <v>5654</v>
          </cell>
          <cell r="C343">
            <v>3117</v>
          </cell>
        </row>
        <row r="344">
          <cell r="A344">
            <v>2005</v>
          </cell>
          <cell r="B344">
            <v>5900</v>
          </cell>
          <cell r="C344">
            <v>5766</v>
          </cell>
        </row>
        <row r="345">
          <cell r="A345">
            <v>2006</v>
          </cell>
          <cell r="B345">
            <v>837</v>
          </cell>
          <cell r="C345">
            <v>6384</v>
          </cell>
        </row>
        <row r="346">
          <cell r="A346">
            <v>2007</v>
          </cell>
          <cell r="B346">
            <v>1740</v>
          </cell>
          <cell r="C346">
            <v>4845</v>
          </cell>
        </row>
        <row r="347">
          <cell r="A347">
            <v>2008</v>
          </cell>
        </row>
        <row r="348">
          <cell r="A348">
            <v>2009</v>
          </cell>
          <cell r="B348">
            <v>3531</v>
          </cell>
          <cell r="C348">
            <v>2382</v>
          </cell>
        </row>
        <row r="349">
          <cell r="A349">
            <v>2010</v>
          </cell>
          <cell r="B349">
            <v>7121</v>
          </cell>
          <cell r="C349">
            <v>1806</v>
          </cell>
        </row>
        <row r="350">
          <cell r="A350">
            <v>2011</v>
          </cell>
          <cell r="B350">
            <v>6911</v>
          </cell>
          <cell r="C350">
            <v>2007</v>
          </cell>
        </row>
        <row r="351">
          <cell r="A351">
            <v>2012</v>
          </cell>
          <cell r="B351">
            <v>1506</v>
          </cell>
          <cell r="C351">
            <v>3876</v>
          </cell>
        </row>
        <row r="352">
          <cell r="A352">
            <v>2013</v>
          </cell>
        </row>
        <row r="353">
          <cell r="A353">
            <v>2014</v>
          </cell>
          <cell r="B353">
            <v>5786</v>
          </cell>
          <cell r="C353">
            <v>2700</v>
          </cell>
        </row>
        <row r="354">
          <cell r="A354">
            <v>2015</v>
          </cell>
          <cell r="B354">
            <v>4484</v>
          </cell>
          <cell r="C354">
            <v>3420</v>
          </cell>
        </row>
        <row r="355">
          <cell r="A355">
            <v>2016</v>
          </cell>
          <cell r="B355">
            <v>6257</v>
          </cell>
          <cell r="C355">
            <v>2766</v>
          </cell>
        </row>
        <row r="356">
          <cell r="A356">
            <v>2017</v>
          </cell>
          <cell r="B356">
            <v>2130</v>
          </cell>
          <cell r="C356">
            <v>5976</v>
          </cell>
        </row>
        <row r="357">
          <cell r="A357">
            <v>2018</v>
          </cell>
          <cell r="B357">
            <v>714</v>
          </cell>
          <cell r="C357">
            <v>5739</v>
          </cell>
        </row>
        <row r="358">
          <cell r="A358">
            <v>2019</v>
          </cell>
          <cell r="B358">
            <v>567</v>
          </cell>
          <cell r="C358">
            <v>5895</v>
          </cell>
        </row>
        <row r="359">
          <cell r="A359">
            <v>2020</v>
          </cell>
          <cell r="B359">
            <v>3758</v>
          </cell>
          <cell r="C359">
            <v>7416</v>
          </cell>
        </row>
        <row r="360">
          <cell r="A360">
            <v>2021</v>
          </cell>
          <cell r="B360">
            <v>4158</v>
          </cell>
          <cell r="C360">
            <v>2310</v>
          </cell>
        </row>
        <row r="361">
          <cell r="A361">
            <v>2022</v>
          </cell>
          <cell r="B361">
            <v>4158</v>
          </cell>
          <cell r="C361">
            <v>2217</v>
          </cell>
        </row>
        <row r="362">
          <cell r="A362">
            <v>5560</v>
          </cell>
          <cell r="B362">
            <v>3855</v>
          </cell>
          <cell r="C362">
            <v>726</v>
          </cell>
        </row>
        <row r="363">
          <cell r="A363">
            <v>5561</v>
          </cell>
        </row>
        <row r="364">
          <cell r="A364">
            <v>5562</v>
          </cell>
        </row>
        <row r="365">
          <cell r="A365">
            <v>5563</v>
          </cell>
        </row>
        <row r="366">
          <cell r="A366">
            <v>5564</v>
          </cell>
        </row>
        <row r="367">
          <cell r="A367">
            <v>5565</v>
          </cell>
        </row>
        <row r="368">
          <cell r="A368">
            <v>5566</v>
          </cell>
        </row>
        <row r="369">
          <cell r="A369">
            <v>5567</v>
          </cell>
        </row>
        <row r="370">
          <cell r="A370">
            <v>5572</v>
          </cell>
        </row>
        <row r="371">
          <cell r="A371">
            <v>5573</v>
          </cell>
        </row>
        <row r="372">
          <cell r="A372">
            <v>5574</v>
          </cell>
        </row>
        <row r="373">
          <cell r="A373">
            <v>5575</v>
          </cell>
        </row>
        <row r="374">
          <cell r="A374">
            <v>5576</v>
          </cell>
        </row>
        <row r="375">
          <cell r="A375">
            <v>5577</v>
          </cell>
        </row>
        <row r="376">
          <cell r="A376">
            <v>5578</v>
          </cell>
        </row>
        <row r="377">
          <cell r="A377">
            <v>5579</v>
          </cell>
          <cell r="B377">
            <v>2847</v>
          </cell>
          <cell r="C377">
            <v>846</v>
          </cell>
        </row>
        <row r="378">
          <cell r="A378">
            <v>5580</v>
          </cell>
          <cell r="B378">
            <v>2844</v>
          </cell>
          <cell r="C378">
            <v>1311</v>
          </cell>
        </row>
        <row r="379">
          <cell r="A379">
            <v>5581</v>
          </cell>
          <cell r="B379">
            <v>2811</v>
          </cell>
          <cell r="C379">
            <v>1803</v>
          </cell>
        </row>
        <row r="380">
          <cell r="A380">
            <v>5584</v>
          </cell>
          <cell r="B380">
            <v>1202</v>
          </cell>
          <cell r="C380">
            <v>3414</v>
          </cell>
        </row>
        <row r="381">
          <cell r="A381">
            <v>5585</v>
          </cell>
          <cell r="B381">
            <v>915</v>
          </cell>
          <cell r="C381">
            <v>4233</v>
          </cell>
        </row>
        <row r="382">
          <cell r="A382">
            <v>5586</v>
          </cell>
          <cell r="B382">
            <v>1029</v>
          </cell>
          <cell r="C382">
            <v>4599</v>
          </cell>
        </row>
        <row r="383">
          <cell r="A383">
            <v>5587</v>
          </cell>
          <cell r="B383">
            <v>1365</v>
          </cell>
          <cell r="C383">
            <v>4821</v>
          </cell>
        </row>
        <row r="384">
          <cell r="A384">
            <v>5588</v>
          </cell>
        </row>
        <row r="385">
          <cell r="A385">
            <v>5589</v>
          </cell>
        </row>
        <row r="386">
          <cell r="A386">
            <v>5590</v>
          </cell>
        </row>
        <row r="387">
          <cell r="A387">
            <v>5591</v>
          </cell>
        </row>
        <row r="388">
          <cell r="A388">
            <v>5592</v>
          </cell>
        </row>
        <row r="389">
          <cell r="A389">
            <v>5593</v>
          </cell>
        </row>
        <row r="390">
          <cell r="A390">
            <v>5594</v>
          </cell>
          <cell r="B390">
            <v>990</v>
          </cell>
          <cell r="C390">
            <v>7404</v>
          </cell>
        </row>
        <row r="391">
          <cell r="A391">
            <v>5596</v>
          </cell>
          <cell r="B391">
            <v>1176</v>
          </cell>
          <cell r="C391">
            <v>7233</v>
          </cell>
        </row>
        <row r="392">
          <cell r="A392">
            <v>5597</v>
          </cell>
          <cell r="B392">
            <v>1350</v>
          </cell>
          <cell r="C392">
            <v>7050</v>
          </cell>
        </row>
        <row r="393">
          <cell r="A393">
            <v>5598</v>
          </cell>
          <cell r="B393">
            <v>1554</v>
          </cell>
          <cell r="C393">
            <v>6606</v>
          </cell>
        </row>
        <row r="394">
          <cell r="A394">
            <v>5599</v>
          </cell>
          <cell r="B394">
            <v>1572</v>
          </cell>
          <cell r="C394">
            <v>6063</v>
          </cell>
        </row>
        <row r="395">
          <cell r="A395">
            <v>5600</v>
          </cell>
          <cell r="B395">
            <v>1581</v>
          </cell>
          <cell r="C395">
            <v>5379</v>
          </cell>
        </row>
        <row r="396">
          <cell r="A396">
            <v>5601</v>
          </cell>
          <cell r="B396">
            <v>1734</v>
          </cell>
          <cell r="C396">
            <v>4671</v>
          </cell>
        </row>
        <row r="397">
          <cell r="A397">
            <v>5602</v>
          </cell>
          <cell r="B397">
            <v>2145</v>
          </cell>
          <cell r="C397">
            <v>4416</v>
          </cell>
        </row>
        <row r="398">
          <cell r="A398">
            <v>5603</v>
          </cell>
          <cell r="B398">
            <v>2589</v>
          </cell>
          <cell r="C398">
            <v>4407</v>
          </cell>
        </row>
        <row r="399">
          <cell r="A399">
            <v>5604</v>
          </cell>
          <cell r="B399">
            <v>2940</v>
          </cell>
          <cell r="C399">
            <v>4410</v>
          </cell>
        </row>
        <row r="400">
          <cell r="A400">
            <v>5605</v>
          </cell>
          <cell r="B400">
            <v>4098</v>
          </cell>
          <cell r="C400">
            <v>4692</v>
          </cell>
        </row>
        <row r="401">
          <cell r="A401">
            <v>5606</v>
          </cell>
          <cell r="B401">
            <v>5166</v>
          </cell>
          <cell r="C401">
            <v>5475</v>
          </cell>
        </row>
        <row r="402">
          <cell r="A402">
            <v>5607</v>
          </cell>
          <cell r="B402">
            <v>6107</v>
          </cell>
          <cell r="C402">
            <v>6558</v>
          </cell>
        </row>
        <row r="403">
          <cell r="A403">
            <v>5608</v>
          </cell>
          <cell r="B403">
            <v>6107</v>
          </cell>
          <cell r="C403">
            <v>6945</v>
          </cell>
        </row>
        <row r="404">
          <cell r="A404">
            <v>5609</v>
          </cell>
          <cell r="B404">
            <v>6107</v>
          </cell>
          <cell r="C404">
            <v>7320</v>
          </cell>
        </row>
        <row r="405">
          <cell r="A405">
            <v>5610</v>
          </cell>
        </row>
        <row r="406">
          <cell r="A406">
            <v>5611</v>
          </cell>
        </row>
        <row r="407">
          <cell r="A407">
            <v>5612</v>
          </cell>
        </row>
        <row r="408">
          <cell r="A408">
            <v>5613</v>
          </cell>
        </row>
        <row r="409">
          <cell r="A409">
            <v>5614</v>
          </cell>
        </row>
        <row r="410">
          <cell r="A410">
            <v>5615</v>
          </cell>
        </row>
        <row r="411">
          <cell r="A411">
            <v>5617</v>
          </cell>
        </row>
        <row r="412">
          <cell r="A412">
            <v>5618</v>
          </cell>
        </row>
        <row r="413">
          <cell r="A413">
            <v>5619</v>
          </cell>
        </row>
        <row r="414">
          <cell r="A414">
            <v>5620</v>
          </cell>
        </row>
        <row r="415">
          <cell r="A415">
            <v>5621</v>
          </cell>
        </row>
        <row r="416">
          <cell r="A416">
            <v>5622</v>
          </cell>
        </row>
        <row r="417">
          <cell r="A417">
            <v>5623</v>
          </cell>
        </row>
        <row r="418">
          <cell r="A418">
            <v>5624</v>
          </cell>
        </row>
        <row r="419">
          <cell r="A419">
            <v>5625</v>
          </cell>
        </row>
        <row r="420">
          <cell r="A420">
            <v>5626</v>
          </cell>
        </row>
        <row r="421">
          <cell r="A421">
            <v>5628</v>
          </cell>
        </row>
        <row r="422">
          <cell r="A422">
            <v>5629</v>
          </cell>
        </row>
        <row r="423">
          <cell r="A423">
            <v>5630</v>
          </cell>
        </row>
        <row r="424">
          <cell r="A424">
            <v>5631</v>
          </cell>
        </row>
        <row r="425">
          <cell r="A425">
            <v>5632</v>
          </cell>
        </row>
        <row r="426">
          <cell r="A426">
            <v>5633</v>
          </cell>
        </row>
        <row r="427">
          <cell r="A427">
            <v>5634</v>
          </cell>
        </row>
        <row r="428">
          <cell r="A428">
            <v>5635</v>
          </cell>
        </row>
        <row r="429">
          <cell r="A429">
            <v>5636</v>
          </cell>
        </row>
        <row r="430">
          <cell r="A430">
            <v>5637</v>
          </cell>
        </row>
        <row r="431">
          <cell r="A431">
            <v>5638</v>
          </cell>
        </row>
        <row r="432">
          <cell r="A432">
            <v>5639</v>
          </cell>
        </row>
        <row r="433">
          <cell r="A433">
            <v>5640</v>
          </cell>
        </row>
        <row r="434">
          <cell r="A434">
            <v>5641</v>
          </cell>
        </row>
        <row r="435">
          <cell r="A435">
            <v>5642</v>
          </cell>
          <cell r="B435">
            <v>2379</v>
          </cell>
          <cell r="C435">
            <v>2298</v>
          </cell>
        </row>
        <row r="436">
          <cell r="A436">
            <v>5643</v>
          </cell>
          <cell r="B436">
            <v>1551</v>
          </cell>
          <cell r="C436">
            <v>2928</v>
          </cell>
        </row>
        <row r="437">
          <cell r="A437">
            <v>5644</v>
          </cell>
        </row>
        <row r="438">
          <cell r="A438">
            <v>8337</v>
          </cell>
        </row>
        <row r="439">
          <cell r="A439">
            <v>8338</v>
          </cell>
        </row>
        <row r="440">
          <cell r="A440">
            <v>11037</v>
          </cell>
          <cell r="B440">
            <v>3580</v>
          </cell>
          <cell r="C440">
            <v>7662</v>
          </cell>
        </row>
        <row r="441">
          <cell r="A441">
            <v>11038</v>
          </cell>
        </row>
        <row r="442">
          <cell r="A442">
            <v>11039</v>
          </cell>
        </row>
        <row r="443">
          <cell r="A443">
            <v>15517</v>
          </cell>
        </row>
        <row r="444">
          <cell r="A444">
            <v>15518</v>
          </cell>
        </row>
        <row r="445">
          <cell r="A445">
            <v>15519</v>
          </cell>
        </row>
        <row r="446">
          <cell r="A446">
            <v>15520</v>
          </cell>
        </row>
        <row r="447">
          <cell r="A447">
            <v>15522</v>
          </cell>
        </row>
        <row r="448">
          <cell r="A448">
            <v>15523</v>
          </cell>
        </row>
        <row r="449">
          <cell r="A449">
            <v>15524</v>
          </cell>
        </row>
        <row r="450">
          <cell r="A450">
            <v>16500</v>
          </cell>
        </row>
        <row r="451">
          <cell r="A451">
            <v>16502</v>
          </cell>
        </row>
        <row r="452">
          <cell r="A452">
            <v>16503</v>
          </cell>
        </row>
        <row r="453">
          <cell r="A453">
            <v>16504</v>
          </cell>
        </row>
        <row r="454">
          <cell r="A454">
            <v>16505</v>
          </cell>
        </row>
        <row r="455">
          <cell r="A455">
            <v>16539</v>
          </cell>
        </row>
        <row r="456">
          <cell r="A456">
            <v>16540</v>
          </cell>
        </row>
        <row r="457">
          <cell r="A457">
            <v>16814</v>
          </cell>
        </row>
        <row r="458">
          <cell r="A458">
            <v>16815</v>
          </cell>
        </row>
        <row r="459">
          <cell r="A459">
            <v>16817</v>
          </cell>
        </row>
        <row r="460">
          <cell r="A460">
            <v>20952</v>
          </cell>
          <cell r="B460">
            <v>5386</v>
          </cell>
          <cell r="C460">
            <v>5159</v>
          </cell>
        </row>
        <row r="461">
          <cell r="A461">
            <v>20953</v>
          </cell>
        </row>
        <row r="462">
          <cell r="A462">
            <v>20954</v>
          </cell>
        </row>
        <row r="463">
          <cell r="A463">
            <v>20955</v>
          </cell>
        </row>
        <row r="464">
          <cell r="A464">
            <v>20956</v>
          </cell>
        </row>
        <row r="465">
          <cell r="A465">
            <v>20957</v>
          </cell>
        </row>
        <row r="466">
          <cell r="A466">
            <v>20958</v>
          </cell>
        </row>
        <row r="467">
          <cell r="A467">
            <v>20959</v>
          </cell>
        </row>
        <row r="468">
          <cell r="A468">
            <v>20964</v>
          </cell>
        </row>
        <row r="469">
          <cell r="A469">
            <v>20965</v>
          </cell>
        </row>
        <row r="470">
          <cell r="A470">
            <v>20966</v>
          </cell>
        </row>
        <row r="471">
          <cell r="A471">
            <v>20967</v>
          </cell>
        </row>
        <row r="472">
          <cell r="A472">
            <v>20971</v>
          </cell>
        </row>
        <row r="473">
          <cell r="A473">
            <v>20972</v>
          </cell>
        </row>
        <row r="474">
          <cell r="A474">
            <v>20973</v>
          </cell>
        </row>
        <row r="475">
          <cell r="A475">
            <v>20974</v>
          </cell>
        </row>
        <row r="476">
          <cell r="A476">
            <v>20975</v>
          </cell>
        </row>
        <row r="477">
          <cell r="A477">
            <v>20976</v>
          </cell>
        </row>
        <row r="478">
          <cell r="A478">
            <v>20977</v>
          </cell>
        </row>
        <row r="479">
          <cell r="A479">
            <v>20978</v>
          </cell>
        </row>
        <row r="480">
          <cell r="A480">
            <v>20979</v>
          </cell>
        </row>
        <row r="481">
          <cell r="A481">
            <v>20980</v>
          </cell>
        </row>
        <row r="482">
          <cell r="A482">
            <v>20981</v>
          </cell>
        </row>
        <row r="483">
          <cell r="A483">
            <v>20982</v>
          </cell>
        </row>
        <row r="484">
          <cell r="A484">
            <v>20983</v>
          </cell>
        </row>
        <row r="485">
          <cell r="A485">
            <v>20984</v>
          </cell>
        </row>
        <row r="486">
          <cell r="A486">
            <v>20985</v>
          </cell>
        </row>
        <row r="487">
          <cell r="A487">
            <v>20986</v>
          </cell>
        </row>
        <row r="488">
          <cell r="A488">
            <v>20987</v>
          </cell>
        </row>
        <row r="489">
          <cell r="A489">
            <v>20988</v>
          </cell>
        </row>
        <row r="490">
          <cell r="A490">
            <v>20989</v>
          </cell>
        </row>
        <row r="491">
          <cell r="A491">
            <v>20990</v>
          </cell>
        </row>
        <row r="492">
          <cell r="A492">
            <v>20991</v>
          </cell>
        </row>
        <row r="493">
          <cell r="A493">
            <v>20992</v>
          </cell>
        </row>
        <row r="494">
          <cell r="A494">
            <v>20993</v>
          </cell>
        </row>
        <row r="495">
          <cell r="A495">
            <v>21582</v>
          </cell>
          <cell r="B495">
            <v>7205</v>
          </cell>
          <cell r="C495">
            <v>6588</v>
          </cell>
        </row>
        <row r="496">
          <cell r="A496">
            <v>21583</v>
          </cell>
          <cell r="B496">
            <v>6953</v>
          </cell>
          <cell r="C496">
            <v>6732</v>
          </cell>
        </row>
        <row r="497">
          <cell r="A497">
            <v>22439</v>
          </cell>
          <cell r="B497">
            <v>4149</v>
          </cell>
          <cell r="C497">
            <v>990</v>
          </cell>
        </row>
        <row r="498">
          <cell r="A498">
            <v>22441</v>
          </cell>
          <cell r="B498">
            <v>2877</v>
          </cell>
          <cell r="C498">
            <v>6927</v>
          </cell>
        </row>
        <row r="499">
          <cell r="A499">
            <v>22442</v>
          </cell>
          <cell r="B499">
            <v>2883</v>
          </cell>
          <cell r="C499">
            <v>6702</v>
          </cell>
        </row>
        <row r="500">
          <cell r="A500">
            <v>22443</v>
          </cell>
          <cell r="B500">
            <v>2223</v>
          </cell>
          <cell r="C500">
            <v>1218</v>
          </cell>
        </row>
        <row r="501">
          <cell r="A501">
            <v>22616</v>
          </cell>
        </row>
        <row r="502">
          <cell r="A502">
            <v>22617</v>
          </cell>
        </row>
        <row r="503">
          <cell r="A503">
            <v>22618</v>
          </cell>
        </row>
        <row r="504">
          <cell r="A504">
            <v>22619</v>
          </cell>
        </row>
        <row r="505">
          <cell r="A505">
            <v>22620</v>
          </cell>
        </row>
        <row r="506">
          <cell r="A506">
            <v>23674</v>
          </cell>
          <cell r="B506">
            <v>6818</v>
          </cell>
          <cell r="C506">
            <v>6444</v>
          </cell>
        </row>
        <row r="507">
          <cell r="A507">
            <v>23870</v>
          </cell>
          <cell r="B507">
            <v>441</v>
          </cell>
          <cell r="C507">
            <v>2670</v>
          </cell>
        </row>
        <row r="508">
          <cell r="A508">
            <v>23876</v>
          </cell>
          <cell r="B508">
            <v>525</v>
          </cell>
          <cell r="C508">
            <v>6708</v>
          </cell>
        </row>
        <row r="509">
          <cell r="A509">
            <v>23877</v>
          </cell>
          <cell r="B509">
            <v>675</v>
          </cell>
          <cell r="C509">
            <v>6858</v>
          </cell>
        </row>
        <row r="510">
          <cell r="A510">
            <v>23878</v>
          </cell>
          <cell r="B510">
            <v>930</v>
          </cell>
          <cell r="C510">
            <v>6966</v>
          </cell>
        </row>
        <row r="511">
          <cell r="A511">
            <v>23879</v>
          </cell>
          <cell r="B511">
            <v>1230</v>
          </cell>
          <cell r="C511">
            <v>6900</v>
          </cell>
        </row>
        <row r="512">
          <cell r="A512">
            <v>49183</v>
          </cell>
          <cell r="B512">
            <v>4293</v>
          </cell>
          <cell r="C512">
            <v>1344</v>
          </cell>
        </row>
        <row r="513">
          <cell r="A513">
            <v>50047</v>
          </cell>
          <cell r="B513">
            <v>3390</v>
          </cell>
          <cell r="C513">
            <v>3867</v>
          </cell>
        </row>
        <row r="514">
          <cell r="A514">
            <v>50055</v>
          </cell>
          <cell r="B514">
            <v>6050</v>
          </cell>
          <cell r="C514">
            <v>400</v>
          </cell>
        </row>
        <row r="515">
          <cell r="A515">
            <v>50399</v>
          </cell>
          <cell r="B515">
            <v>4877</v>
          </cell>
          <cell r="C515">
            <v>669</v>
          </cell>
        </row>
        <row r="516">
          <cell r="A516">
            <v>50622</v>
          </cell>
          <cell r="B516">
            <v>4653</v>
          </cell>
          <cell r="C516">
            <v>888</v>
          </cell>
        </row>
        <row r="517">
          <cell r="A517">
            <v>51020</v>
          </cell>
          <cell r="B517">
            <v>5894</v>
          </cell>
          <cell r="C517">
            <v>6204</v>
          </cell>
        </row>
        <row r="518">
          <cell r="A518">
            <v>51922</v>
          </cell>
          <cell r="B518">
            <v>3234</v>
          </cell>
          <cell r="C518">
            <v>3162</v>
          </cell>
        </row>
        <row r="519">
          <cell r="A519">
            <v>51923</v>
          </cell>
          <cell r="B519">
            <v>5045</v>
          </cell>
          <cell r="C519">
            <v>2583</v>
          </cell>
        </row>
        <row r="520">
          <cell r="A520">
            <v>51924</v>
          </cell>
          <cell r="B520">
            <v>6377</v>
          </cell>
          <cell r="C520">
            <v>1743</v>
          </cell>
        </row>
        <row r="521">
          <cell r="A521">
            <v>51925</v>
          </cell>
          <cell r="B521">
            <v>7364</v>
          </cell>
          <cell r="C521">
            <v>2286</v>
          </cell>
        </row>
        <row r="522">
          <cell r="A522">
            <v>51926</v>
          </cell>
        </row>
        <row r="523">
          <cell r="A523">
            <v>51927</v>
          </cell>
        </row>
        <row r="524">
          <cell r="A524">
            <v>51928</v>
          </cell>
        </row>
        <row r="525">
          <cell r="A525">
            <v>51930</v>
          </cell>
        </row>
        <row r="526">
          <cell r="A526">
            <v>51931</v>
          </cell>
        </row>
        <row r="527">
          <cell r="A527">
            <v>51932</v>
          </cell>
        </row>
        <row r="528">
          <cell r="A528">
            <v>51933</v>
          </cell>
        </row>
        <row r="529">
          <cell r="A529">
            <v>51934</v>
          </cell>
        </row>
        <row r="530">
          <cell r="A530">
            <v>51935</v>
          </cell>
        </row>
        <row r="531">
          <cell r="A531">
            <v>53960</v>
          </cell>
        </row>
        <row r="532">
          <cell r="A532">
            <v>54086</v>
          </cell>
        </row>
        <row r="533">
          <cell r="A533">
            <v>54087</v>
          </cell>
        </row>
        <row r="534">
          <cell r="A534">
            <v>54088</v>
          </cell>
        </row>
        <row r="535">
          <cell r="A535">
            <v>54166</v>
          </cell>
          <cell r="B535">
            <v>2396</v>
          </cell>
          <cell r="C535">
            <v>4595</v>
          </cell>
        </row>
        <row r="536">
          <cell r="A536">
            <v>54244</v>
          </cell>
          <cell r="B536">
            <v>4148</v>
          </cell>
          <cell r="C536">
            <v>4927</v>
          </cell>
        </row>
        <row r="537">
          <cell r="A537">
            <v>54339</v>
          </cell>
          <cell r="B537">
            <v>6060</v>
          </cell>
          <cell r="C537">
            <v>2991</v>
          </cell>
        </row>
        <row r="538">
          <cell r="A538">
            <v>55329</v>
          </cell>
          <cell r="B538">
            <v>6744</v>
          </cell>
          <cell r="C538">
            <v>2999</v>
          </cell>
        </row>
        <row r="539">
          <cell r="A539">
            <v>55330</v>
          </cell>
          <cell r="B539">
            <v>5916</v>
          </cell>
          <cell r="C539">
            <v>2999</v>
          </cell>
        </row>
        <row r="540">
          <cell r="A540">
            <v>55372</v>
          </cell>
          <cell r="B540">
            <v>6700</v>
          </cell>
          <cell r="C540">
            <v>4507</v>
          </cell>
        </row>
        <row r="541">
          <cell r="A541">
            <v>55488</v>
          </cell>
        </row>
        <row r="542">
          <cell r="A542">
            <v>57288</v>
          </cell>
          <cell r="B542">
            <v>1560</v>
          </cell>
          <cell r="C542">
            <v>6603</v>
          </cell>
        </row>
        <row r="543">
          <cell r="A543">
            <v>57291</v>
          </cell>
          <cell r="B543">
            <v>308</v>
          </cell>
          <cell r="C543">
            <v>6019</v>
          </cell>
        </row>
        <row r="544">
          <cell r="A544">
            <v>57292</v>
          </cell>
          <cell r="B544">
            <v>308</v>
          </cell>
          <cell r="C544">
            <v>5307</v>
          </cell>
        </row>
        <row r="545">
          <cell r="A545">
            <v>57293</v>
          </cell>
          <cell r="B545">
            <v>308</v>
          </cell>
          <cell r="C545">
            <v>4603</v>
          </cell>
        </row>
        <row r="546">
          <cell r="A546">
            <v>57294</v>
          </cell>
          <cell r="B546">
            <v>308</v>
          </cell>
          <cell r="C546">
            <v>3611</v>
          </cell>
        </row>
        <row r="547">
          <cell r="A547">
            <v>57295</v>
          </cell>
          <cell r="B547">
            <v>308</v>
          </cell>
          <cell r="C547">
            <v>3059</v>
          </cell>
        </row>
        <row r="548">
          <cell r="A548">
            <v>57296</v>
          </cell>
          <cell r="B548">
            <v>900</v>
          </cell>
          <cell r="C548">
            <v>2271</v>
          </cell>
        </row>
        <row r="549">
          <cell r="A549">
            <v>57356</v>
          </cell>
          <cell r="B549">
            <v>1380</v>
          </cell>
          <cell r="C549">
            <v>6742</v>
          </cell>
        </row>
        <row r="550">
          <cell r="A550">
            <v>57998</v>
          </cell>
        </row>
        <row r="551">
          <cell r="A551">
            <v>57999</v>
          </cell>
        </row>
        <row r="552">
          <cell r="A552">
            <v>58000</v>
          </cell>
        </row>
        <row r="553">
          <cell r="A553">
            <v>58001</v>
          </cell>
        </row>
        <row r="554">
          <cell r="A554">
            <v>58002</v>
          </cell>
        </row>
        <row r="555">
          <cell r="A555">
            <v>58003</v>
          </cell>
        </row>
        <row r="556">
          <cell r="A556">
            <v>109708</v>
          </cell>
        </row>
        <row r="557">
          <cell r="A557">
            <v>109709</v>
          </cell>
        </row>
        <row r="558">
          <cell r="A558">
            <v>109710</v>
          </cell>
        </row>
        <row r="559">
          <cell r="A559">
            <v>109711</v>
          </cell>
        </row>
        <row r="560">
          <cell r="A560">
            <v>109712</v>
          </cell>
        </row>
        <row r="561">
          <cell r="A561">
            <v>109713</v>
          </cell>
        </row>
        <row r="562">
          <cell r="A562">
            <v>109714</v>
          </cell>
        </row>
        <row r="563">
          <cell r="A563">
            <v>109715</v>
          </cell>
        </row>
        <row r="564">
          <cell r="A564">
            <v>136232</v>
          </cell>
          <cell r="B564">
            <v>1616</v>
          </cell>
          <cell r="C564">
            <v>6155</v>
          </cell>
        </row>
        <row r="565">
          <cell r="A565">
            <v>136234</v>
          </cell>
          <cell r="B565">
            <v>1832</v>
          </cell>
          <cell r="C565">
            <v>6315</v>
          </cell>
        </row>
        <row r="566">
          <cell r="A566">
            <v>136235</v>
          </cell>
          <cell r="B566">
            <v>2004</v>
          </cell>
          <cell r="C566">
            <v>6311</v>
          </cell>
        </row>
        <row r="567">
          <cell r="A567">
            <v>136236</v>
          </cell>
          <cell r="B567">
            <v>2208</v>
          </cell>
          <cell r="C567">
            <v>6466</v>
          </cell>
        </row>
        <row r="568">
          <cell r="A568">
            <v>136237</v>
          </cell>
          <cell r="B568">
            <v>2392</v>
          </cell>
          <cell r="C568">
            <v>6550</v>
          </cell>
        </row>
        <row r="569">
          <cell r="A569">
            <v>136238</v>
          </cell>
          <cell r="B569">
            <v>2660</v>
          </cell>
          <cell r="C569">
            <v>6550</v>
          </cell>
        </row>
        <row r="570">
          <cell r="A570">
            <v>136239</v>
          </cell>
          <cell r="B570">
            <v>2980</v>
          </cell>
          <cell r="C570">
            <v>6550</v>
          </cell>
        </row>
        <row r="571">
          <cell r="A571">
            <v>136240</v>
          </cell>
          <cell r="B571">
            <v>3288</v>
          </cell>
          <cell r="C571">
            <v>6558</v>
          </cell>
        </row>
        <row r="572">
          <cell r="A572">
            <v>136241</v>
          </cell>
          <cell r="B572">
            <v>3608</v>
          </cell>
          <cell r="C572">
            <v>6550</v>
          </cell>
        </row>
        <row r="573">
          <cell r="A573">
            <v>136242</v>
          </cell>
          <cell r="B573">
            <v>3816</v>
          </cell>
          <cell r="C573">
            <v>6550</v>
          </cell>
        </row>
        <row r="574">
          <cell r="A574">
            <v>136243</v>
          </cell>
          <cell r="B574">
            <v>3984</v>
          </cell>
          <cell r="C574">
            <v>6550</v>
          </cell>
        </row>
        <row r="575">
          <cell r="A575">
            <v>136244</v>
          </cell>
          <cell r="B575">
            <v>4152</v>
          </cell>
          <cell r="C575">
            <v>6495</v>
          </cell>
        </row>
        <row r="576">
          <cell r="A576">
            <v>136245</v>
          </cell>
          <cell r="B576">
            <v>4340</v>
          </cell>
          <cell r="C576">
            <v>6550</v>
          </cell>
        </row>
        <row r="577">
          <cell r="A577">
            <v>136246</v>
          </cell>
          <cell r="B577">
            <v>4612</v>
          </cell>
          <cell r="C577">
            <v>6550</v>
          </cell>
        </row>
        <row r="578">
          <cell r="A578">
            <v>136247</v>
          </cell>
          <cell r="B578">
            <v>5060</v>
          </cell>
          <cell r="C578">
            <v>6550</v>
          </cell>
        </row>
        <row r="579">
          <cell r="A579">
            <v>136248</v>
          </cell>
          <cell r="B579">
            <v>5316</v>
          </cell>
          <cell r="C579">
            <v>6550</v>
          </cell>
        </row>
        <row r="580">
          <cell r="A580">
            <v>136249</v>
          </cell>
          <cell r="B580">
            <v>5568</v>
          </cell>
          <cell r="C580">
            <v>6550</v>
          </cell>
        </row>
        <row r="581">
          <cell r="A581">
            <v>139439</v>
          </cell>
        </row>
        <row r="582">
          <cell r="A582">
            <v>139440</v>
          </cell>
        </row>
        <row r="583">
          <cell r="A583">
            <v>139441</v>
          </cell>
        </row>
        <row r="584">
          <cell r="A584">
            <v>139442</v>
          </cell>
        </row>
        <row r="585">
          <cell r="A585">
            <v>139443</v>
          </cell>
        </row>
        <row r="586">
          <cell r="A586">
            <v>139444</v>
          </cell>
        </row>
        <row r="587">
          <cell r="A587">
            <v>139445</v>
          </cell>
        </row>
        <row r="588">
          <cell r="A588">
            <v>139446</v>
          </cell>
        </row>
        <row r="589">
          <cell r="A589">
            <v>139447</v>
          </cell>
        </row>
        <row r="590">
          <cell r="A590">
            <v>139448</v>
          </cell>
        </row>
        <row r="591">
          <cell r="A591">
            <v>139449</v>
          </cell>
        </row>
        <row r="592">
          <cell r="A592">
            <v>142782</v>
          </cell>
          <cell r="B592">
            <v>7356</v>
          </cell>
          <cell r="C592">
            <v>2220</v>
          </cell>
        </row>
        <row r="593">
          <cell r="A593">
            <v>142783</v>
          </cell>
          <cell r="B593">
            <v>7364</v>
          </cell>
          <cell r="C593">
            <v>2095</v>
          </cell>
        </row>
        <row r="594">
          <cell r="A594">
            <v>142784</v>
          </cell>
          <cell r="B594">
            <v>7360</v>
          </cell>
          <cell r="C594">
            <v>1979</v>
          </cell>
        </row>
        <row r="595">
          <cell r="A595">
            <v>142785</v>
          </cell>
          <cell r="B595">
            <v>7317</v>
          </cell>
          <cell r="C595">
            <v>1586</v>
          </cell>
        </row>
        <row r="596">
          <cell r="A596">
            <v>142786</v>
          </cell>
          <cell r="B596">
            <v>7248</v>
          </cell>
          <cell r="C596">
            <v>1808</v>
          </cell>
        </row>
        <row r="597">
          <cell r="A597">
            <v>142787</v>
          </cell>
          <cell r="B597">
            <v>7124</v>
          </cell>
          <cell r="C597">
            <v>1763</v>
          </cell>
        </row>
        <row r="598">
          <cell r="A598">
            <v>142788</v>
          </cell>
          <cell r="B598">
            <v>6956</v>
          </cell>
          <cell r="C598">
            <v>1759</v>
          </cell>
        </row>
        <row r="599">
          <cell r="A599">
            <v>142789</v>
          </cell>
          <cell r="B599">
            <v>6768</v>
          </cell>
          <cell r="C599">
            <v>1660</v>
          </cell>
        </row>
        <row r="600">
          <cell r="A600">
            <v>142790</v>
          </cell>
          <cell r="B600">
            <v>6692</v>
          </cell>
          <cell r="C600">
            <v>1592</v>
          </cell>
        </row>
        <row r="601">
          <cell r="A601">
            <v>142791</v>
          </cell>
          <cell r="B601">
            <v>6624</v>
          </cell>
          <cell r="C601">
            <v>1524</v>
          </cell>
        </row>
        <row r="602">
          <cell r="A602">
            <v>142792</v>
          </cell>
          <cell r="B602">
            <v>6556</v>
          </cell>
          <cell r="C602">
            <v>1452</v>
          </cell>
        </row>
        <row r="603">
          <cell r="A603">
            <v>142793</v>
          </cell>
          <cell r="B603">
            <v>6480</v>
          </cell>
          <cell r="C603">
            <v>1372</v>
          </cell>
        </row>
        <row r="604">
          <cell r="A604">
            <v>142794</v>
          </cell>
          <cell r="B604">
            <v>6420</v>
          </cell>
          <cell r="C604">
            <v>1308</v>
          </cell>
        </row>
        <row r="605">
          <cell r="A605">
            <v>142795</v>
          </cell>
          <cell r="B605">
            <v>6352</v>
          </cell>
          <cell r="C605">
            <v>1236</v>
          </cell>
        </row>
        <row r="606">
          <cell r="A606">
            <v>142796</v>
          </cell>
          <cell r="B606">
            <v>6556</v>
          </cell>
          <cell r="C606">
            <v>1452</v>
          </cell>
        </row>
        <row r="607">
          <cell r="A607">
            <v>142797</v>
          </cell>
          <cell r="B607">
            <v>6480</v>
          </cell>
          <cell r="C607">
            <v>1372</v>
          </cell>
        </row>
        <row r="608">
          <cell r="A608">
            <v>142798</v>
          </cell>
          <cell r="B608">
            <v>6420</v>
          </cell>
          <cell r="C608">
            <v>1308</v>
          </cell>
        </row>
        <row r="609">
          <cell r="A609">
            <v>142799</v>
          </cell>
          <cell r="B609">
            <v>6352</v>
          </cell>
          <cell r="C609">
            <v>1236</v>
          </cell>
        </row>
        <row r="610">
          <cell r="A610">
            <v>142800</v>
          </cell>
          <cell r="B610">
            <v>6276</v>
          </cell>
          <cell r="C610">
            <v>1168</v>
          </cell>
        </row>
        <row r="611">
          <cell r="A611">
            <v>142801</v>
          </cell>
          <cell r="B611">
            <v>6208</v>
          </cell>
          <cell r="C611">
            <v>1104</v>
          </cell>
        </row>
        <row r="612">
          <cell r="A612">
            <v>142802</v>
          </cell>
          <cell r="B612">
            <v>6136</v>
          </cell>
          <cell r="C612">
            <v>1036</v>
          </cell>
        </row>
        <row r="613">
          <cell r="A613">
            <v>142803</v>
          </cell>
          <cell r="B613">
            <v>6008</v>
          </cell>
          <cell r="C613">
            <v>904</v>
          </cell>
        </row>
        <row r="614">
          <cell r="A614">
            <v>142804</v>
          </cell>
          <cell r="B614">
            <v>5756</v>
          </cell>
          <cell r="C614">
            <v>844</v>
          </cell>
        </row>
        <row r="615">
          <cell r="A615">
            <v>142805</v>
          </cell>
          <cell r="B615">
            <v>5480</v>
          </cell>
          <cell r="C615">
            <v>852</v>
          </cell>
        </row>
        <row r="616">
          <cell r="A616">
            <v>142806</v>
          </cell>
          <cell r="B616">
            <v>5480</v>
          </cell>
          <cell r="C616">
            <v>852</v>
          </cell>
        </row>
        <row r="617">
          <cell r="A617">
            <v>142807</v>
          </cell>
          <cell r="B617">
            <v>5196</v>
          </cell>
          <cell r="C617">
            <v>848</v>
          </cell>
        </row>
        <row r="618">
          <cell r="A618">
            <v>142808</v>
          </cell>
          <cell r="B618">
            <v>4920</v>
          </cell>
          <cell r="C618">
            <v>848</v>
          </cell>
        </row>
        <row r="619">
          <cell r="A619">
            <v>142809</v>
          </cell>
          <cell r="B619">
            <v>4644</v>
          </cell>
          <cell r="C619">
            <v>848</v>
          </cell>
        </row>
        <row r="620">
          <cell r="A620">
            <v>142810</v>
          </cell>
          <cell r="B620">
            <v>4376</v>
          </cell>
          <cell r="C620">
            <v>740</v>
          </cell>
        </row>
        <row r="621">
          <cell r="A621">
            <v>142811</v>
          </cell>
          <cell r="B621">
            <v>4096</v>
          </cell>
          <cell r="C621">
            <v>740</v>
          </cell>
        </row>
        <row r="622">
          <cell r="A622">
            <v>142812</v>
          </cell>
          <cell r="B622">
            <v>3908</v>
          </cell>
          <cell r="C622">
            <v>732</v>
          </cell>
        </row>
        <row r="623">
          <cell r="A623">
            <v>171507</v>
          </cell>
          <cell r="B623">
            <v>5472</v>
          </cell>
          <cell r="C623">
            <v>6334</v>
          </cell>
        </row>
        <row r="624">
          <cell r="A624">
            <v>202749</v>
          </cell>
          <cell r="B624">
            <v>1012</v>
          </cell>
          <cell r="C624">
            <v>7006</v>
          </cell>
        </row>
        <row r="625">
          <cell r="A625">
            <v>225436</v>
          </cell>
          <cell r="B625">
            <v>2112</v>
          </cell>
          <cell r="C625">
            <v>1100</v>
          </cell>
        </row>
        <row r="626">
          <cell r="A626">
            <v>225437</v>
          </cell>
          <cell r="B626">
            <v>1988</v>
          </cell>
          <cell r="C626">
            <v>984</v>
          </cell>
        </row>
        <row r="627">
          <cell r="A627">
            <v>226221</v>
          </cell>
          <cell r="B627">
            <v>5160</v>
          </cell>
          <cell r="C627">
            <v>5483</v>
          </cell>
        </row>
        <row r="628">
          <cell r="A628">
            <v>228266</v>
          </cell>
          <cell r="B628">
            <v>3696</v>
          </cell>
          <cell r="C628">
            <v>1104</v>
          </cell>
        </row>
        <row r="629">
          <cell r="A629">
            <v>302754</v>
          </cell>
          <cell r="B629">
            <v>2176</v>
          </cell>
          <cell r="C629">
            <v>6495</v>
          </cell>
        </row>
        <row r="630">
          <cell r="A630">
            <v>302755</v>
          </cell>
          <cell r="B630">
            <v>2000</v>
          </cell>
          <cell r="C630">
            <v>6550</v>
          </cell>
        </row>
        <row r="631">
          <cell r="A631">
            <v>302756</v>
          </cell>
          <cell r="B631">
            <v>1828</v>
          </cell>
          <cell r="C631">
            <v>6546</v>
          </cell>
        </row>
        <row r="632">
          <cell r="A632">
            <v>302757</v>
          </cell>
          <cell r="B632">
            <v>1664</v>
          </cell>
          <cell r="C632">
            <v>6542</v>
          </cell>
        </row>
        <row r="633">
          <cell r="A633">
            <v>341403</v>
          </cell>
          <cell r="B633">
            <v>1644</v>
          </cell>
          <cell r="C633">
            <v>2108</v>
          </cell>
        </row>
        <row r="634">
          <cell r="A634">
            <v>397629</v>
          </cell>
          <cell r="B634">
            <v>6952</v>
          </cell>
          <cell r="C634">
            <v>7290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07"/>
  <sheetViews>
    <sheetView topLeftCell="C1" workbookViewId="0">
      <selection activeCell="Q1" sqref="Q1:Q300"/>
    </sheetView>
  </sheetViews>
  <sheetFormatPr baseColWidth="10" defaultColWidth="8.83203125" defaultRowHeight="14" x14ac:dyDescent="0"/>
  <cols>
    <col min="2" max="2" width="36.5" bestFit="1" customWidth="1"/>
  </cols>
  <sheetData>
    <row r="1" spans="1:31">
      <c r="A1" t="s">
        <v>572</v>
      </c>
      <c r="B1" t="s">
        <v>573</v>
      </c>
      <c r="C1" t="s">
        <v>574</v>
      </c>
      <c r="D1" t="s">
        <v>575</v>
      </c>
      <c r="E1" t="s">
        <v>247</v>
      </c>
      <c r="F1" t="s">
        <v>248</v>
      </c>
      <c r="H1" t="s">
        <v>980</v>
      </c>
      <c r="I1" t="s">
        <v>981</v>
      </c>
      <c r="J1" t="s">
        <v>979</v>
      </c>
      <c r="K1" t="s">
        <v>982</v>
      </c>
      <c r="L1" t="s">
        <v>983</v>
      </c>
      <c r="P1" t="s">
        <v>1015</v>
      </c>
      <c r="Q1" s="15" t="str">
        <f>A1&amp;","&amp;B1&amp;","&amp;C1&amp;","&amp;D1&amp;",trafic,main,"&amp;J1&amp;","&amp;K1&amp;","&amp;L1&amp;","&amp;P1</f>
        <v>station,name,lon,lat,trafic,main,ratpId,ratpx,ratpy,corr</v>
      </c>
    </row>
    <row r="2" spans="1:31">
      <c r="A2">
        <v>0</v>
      </c>
      <c r="B2" s="1" t="s">
        <v>0</v>
      </c>
      <c r="C2">
        <v>2.3386877775192199</v>
      </c>
      <c r="D2">
        <v>48.884848517630097</v>
      </c>
      <c r="E2">
        <v>287.67253114012777</v>
      </c>
      <c r="F2">
        <v>247.04894104164623</v>
      </c>
      <c r="G2">
        <v>0</v>
      </c>
      <c r="H2">
        <f>VLOOKUP(G2,traffic!$E$2:$F$300,2,FALSE)</f>
        <v>2545127</v>
      </c>
      <c r="I2">
        <v>381</v>
      </c>
      <c r="J2">
        <v>1975</v>
      </c>
      <c r="K2">
        <f>VLOOKUP(J2,'[1]2012.09.04_ratp_opendate_coordo'!A$2:C$634,2,FALSE)</f>
        <v>3933</v>
      </c>
      <c r="L2">
        <f>VLOOKUP(J2,'[1]2012.09.04_ratp_opendate_coordo'!A$2:C$634,3,FALSE)</f>
        <v>2208</v>
      </c>
      <c r="P2">
        <f>(IF(COUNTIF(Nodes!$C$2:$C$382,"="&amp;Stations!A2)&gt;1,1,0))</f>
        <v>0</v>
      </c>
      <c r="Q2" s="15" t="str">
        <f>A2&amp;","&amp;B2&amp;","&amp;C2&amp;","&amp;D2&amp;","&amp;H2&amp;","&amp;I2&amp;","&amp;J2&amp;","&amp;IF(N2="",K2,N2)&amp;","&amp;IF(O2="",L2,O2)&amp;","&amp;P2</f>
        <v>0,Abbesses,2.33868777751922,48.8848485176301,2545127,381,1975,3933,2208,0</v>
      </c>
      <c r="AA2">
        <v>1975</v>
      </c>
      <c r="AB2">
        <v>2.33871281165883</v>
      </c>
      <c r="AC2">
        <v>48.884417645184101</v>
      </c>
      <c r="AD2" t="s">
        <v>0</v>
      </c>
      <c r="AE2">
        <f t="shared" ref="AE2:AE65" si="0">LEN(B2)</f>
        <v>8</v>
      </c>
    </row>
    <row r="3" spans="1:31">
      <c r="A3">
        <v>1</v>
      </c>
      <c r="B3" s="1" t="s">
        <v>1</v>
      </c>
      <c r="C3">
        <v>2.32680290937423</v>
      </c>
      <c r="D3">
        <v>48.828217676710601</v>
      </c>
      <c r="E3">
        <v>259.14884759215204</v>
      </c>
      <c r="F3">
        <v>382.96295924843662</v>
      </c>
      <c r="G3">
        <v>1</v>
      </c>
      <c r="H3">
        <f>VLOOKUP(G3,traffic!$E$2:$F$300,2,FALSE)</f>
        <v>5317934</v>
      </c>
      <c r="I3">
        <v>382</v>
      </c>
      <c r="J3">
        <v>1981</v>
      </c>
      <c r="K3">
        <f>VLOOKUP(J3,'[1]2012.09.04_ratp_opendate_coordo'!A$2:C$634,2,FALSE)</f>
        <v>3942</v>
      </c>
      <c r="L3">
        <f>VLOOKUP(J3,'[1]2012.09.04_ratp_opendate_coordo'!A$2:C$634,3,FALSE)</f>
        <v>6387</v>
      </c>
      <c r="P3">
        <f>(IF(COUNTIF(Nodes!$C$2:$C$382,"="&amp;Stations!A3)&gt;1,1,0))</f>
        <v>0</v>
      </c>
      <c r="Q3" s="15" t="str">
        <f t="shared" ref="Q3:Q66" si="1">A3&amp;","&amp;B3&amp;","&amp;C3&amp;","&amp;D3&amp;","&amp;H3&amp;","&amp;I3&amp;","&amp;J3&amp;","&amp;IF(N3="",K3,N3)&amp;","&amp;IF(O3="",L3,O3)&amp;","&amp;P3</f>
        <v>1,Alésia,2.32680290937423,48.8282176767106,5317934,382,1981,3942,6387,0</v>
      </c>
      <c r="AA3">
        <v>1981</v>
      </c>
      <c r="AB3">
        <v>2.3267456737192398</v>
      </c>
      <c r="AC3">
        <v>48.828398514348002</v>
      </c>
      <c r="AD3" t="s">
        <v>1</v>
      </c>
      <c r="AE3">
        <f t="shared" si="0"/>
        <v>6</v>
      </c>
    </row>
    <row r="4" spans="1:31">
      <c r="A4">
        <v>2</v>
      </c>
      <c r="B4" s="1" t="s">
        <v>2</v>
      </c>
      <c r="C4">
        <v>2.39479</v>
      </c>
      <c r="D4">
        <v>48.855907000000002</v>
      </c>
      <c r="E4">
        <v>422.31786509400007</v>
      </c>
      <c r="F4">
        <v>316.50858335387397</v>
      </c>
      <c r="G4">
        <v>2</v>
      </c>
      <c r="H4">
        <f>VLOOKUP(G4,traffic!$E$2:$F$300,2,FALSE)</f>
        <v>3926266</v>
      </c>
      <c r="I4">
        <v>383</v>
      </c>
      <c r="J4">
        <v>1978</v>
      </c>
      <c r="K4">
        <f>VLOOKUP(J4,'[1]2012.09.04_ratp_opendate_coordo'!A$2:C$634,2,FALSE)</f>
        <v>6230</v>
      </c>
      <c r="L4">
        <f>VLOOKUP(J4,'[1]2012.09.04_ratp_opendate_coordo'!A$2:C$634,3,FALSE)</f>
        <v>4281</v>
      </c>
      <c r="P4">
        <f>(IF(COUNTIF(Nodes!$C$2:$C$382,"="&amp;Stations!A4)&gt;1,1,0))</f>
        <v>0</v>
      </c>
      <c r="Q4" s="15" t="str">
        <f t="shared" si="1"/>
        <v>2,Alexandre Dumas,2.39479,48.855907,3926266,383,1978,6230,4281,0</v>
      </c>
      <c r="AA4">
        <v>1978</v>
      </c>
      <c r="AB4">
        <v>2.3949898158232998</v>
      </c>
      <c r="AC4">
        <v>48.8561744489676</v>
      </c>
      <c r="AD4" t="s">
        <v>872</v>
      </c>
      <c r="AE4">
        <f t="shared" si="0"/>
        <v>15</v>
      </c>
    </row>
    <row r="5" spans="1:31">
      <c r="A5">
        <v>3</v>
      </c>
      <c r="B5" s="1" t="s">
        <v>432</v>
      </c>
      <c r="C5">
        <v>2.3002340000000001</v>
      </c>
      <c r="D5">
        <v>48.864904000000003</v>
      </c>
      <c r="E5">
        <v>195.3834650940004</v>
      </c>
      <c r="F5">
        <v>294.91578335387203</v>
      </c>
      <c r="G5">
        <v>3</v>
      </c>
      <c r="H5">
        <f>VLOOKUP(G5,traffic!$E$2:$F$300,2,FALSE)</f>
        <v>4080301</v>
      </c>
      <c r="I5">
        <v>384</v>
      </c>
      <c r="J5">
        <v>1980</v>
      </c>
      <c r="K5">
        <f>VLOOKUP(J5,'[1]2012.09.04_ratp_opendate_coordo'!A$2:C$634,2,FALSE)</f>
        <v>2166</v>
      </c>
      <c r="L5">
        <f>VLOOKUP(J5,'[1]2012.09.04_ratp_opendate_coordo'!A$2:C$634,3,FALSE)</f>
        <v>4057</v>
      </c>
      <c r="P5">
        <f>(IF(COUNTIF(Nodes!$C$2:$C$382,"="&amp;Stations!A5)&gt;1,1,0))</f>
        <v>0</v>
      </c>
      <c r="Q5" s="15" t="str">
        <f t="shared" si="1"/>
        <v>3,Alma — Marceau,2.300234,48.864904,4080301,384,1980,2166,4057,0</v>
      </c>
      <c r="AA5">
        <v>1980</v>
      </c>
      <c r="AB5">
        <v>2.3008833661171799</v>
      </c>
      <c r="AC5">
        <v>48.864646030673498</v>
      </c>
      <c r="AD5" t="s">
        <v>873</v>
      </c>
      <c r="AE5">
        <f t="shared" si="0"/>
        <v>14</v>
      </c>
    </row>
    <row r="6" spans="1:31">
      <c r="A6">
        <v>4</v>
      </c>
      <c r="B6" s="1" t="s">
        <v>3</v>
      </c>
      <c r="C6">
        <v>2.285536</v>
      </c>
      <c r="D6">
        <v>48.892021999999997</v>
      </c>
      <c r="E6">
        <v>160.10826509400016</v>
      </c>
      <c r="F6">
        <v>229.83258335388541</v>
      </c>
      <c r="G6">
        <v>4</v>
      </c>
      <c r="H6">
        <f>VLOOKUP(G6,traffic!$E$2:$F$300,2,FALSE)</f>
        <v>3702732</v>
      </c>
      <c r="I6">
        <v>385</v>
      </c>
      <c r="J6">
        <v>1982</v>
      </c>
      <c r="K6">
        <f>VLOOKUP(J6,'[1]2012.09.04_ratp_opendate_coordo'!A$2:C$634,2,FALSE)</f>
        <v>2055</v>
      </c>
      <c r="L6">
        <f>VLOOKUP(J6,'[1]2012.09.04_ratp_opendate_coordo'!A$2:C$634,3,FALSE)</f>
        <v>1952</v>
      </c>
      <c r="P6">
        <f>(IF(COUNTIF(Nodes!$C$2:$C$382,"="&amp;Stations!A6)&gt;1,1,0))</f>
        <v>0</v>
      </c>
      <c r="Q6" s="15" t="str">
        <f t="shared" si="1"/>
        <v>4,Anatole France,2.285536,48.892022,3702732,385,1982,2055,1952,0</v>
      </c>
      <c r="AA6">
        <v>1982</v>
      </c>
      <c r="AB6">
        <v>2.2853738783959998</v>
      </c>
      <c r="AC6">
        <v>48.892472375418102</v>
      </c>
      <c r="AD6" t="s">
        <v>874</v>
      </c>
      <c r="AE6">
        <f t="shared" si="0"/>
        <v>14</v>
      </c>
    </row>
    <row r="7" spans="1:31">
      <c r="A7">
        <v>5</v>
      </c>
      <c r="B7" s="1" t="s">
        <v>4</v>
      </c>
      <c r="C7">
        <v>2.3448488116264299</v>
      </c>
      <c r="D7">
        <v>48.883007126385998</v>
      </c>
      <c r="E7">
        <v>302.4590129974319</v>
      </c>
      <c r="F7">
        <v>251.46828002748407</v>
      </c>
      <c r="G7">
        <v>5</v>
      </c>
      <c r="H7">
        <f>VLOOKUP(G7,traffic!$E$2:$F$300,2,FALSE)</f>
        <v>6667509</v>
      </c>
      <c r="I7">
        <v>386</v>
      </c>
      <c r="J7">
        <v>1984</v>
      </c>
      <c r="K7">
        <f>VLOOKUP(J7,'[1]2012.09.04_ratp_opendate_coordo'!A$2:C$634,2,FALSE)</f>
        <v>4228</v>
      </c>
      <c r="L7">
        <f>VLOOKUP(J7,'[1]2012.09.04_ratp_opendate_coordo'!A$2:C$634,3,FALSE)</f>
        <v>2375</v>
      </c>
      <c r="P7">
        <f>(IF(COUNTIF(Nodes!$C$2:$C$382,"="&amp;Stations!A7)&gt;1,1,0))</f>
        <v>0</v>
      </c>
      <c r="Q7" s="15" t="str">
        <f t="shared" si="1"/>
        <v>5,Anvers,2.34484881162643,48.883007126386,6667509,386,1984,4228,2375,0</v>
      </c>
      <c r="AA7">
        <v>1984</v>
      </c>
      <c r="AB7">
        <v>2.3439728252056899</v>
      </c>
      <c r="AC7">
        <v>48.883132290273899</v>
      </c>
      <c r="AD7" t="s">
        <v>4</v>
      </c>
      <c r="AE7">
        <f t="shared" si="0"/>
        <v>6</v>
      </c>
    </row>
    <row r="8" spans="1:31">
      <c r="A8">
        <v>6</v>
      </c>
      <c r="B8" s="1" t="s">
        <v>5</v>
      </c>
      <c r="C8">
        <v>2.2901129722595202</v>
      </c>
      <c r="D8">
        <v>48.875339225329803</v>
      </c>
      <c r="E8">
        <v>171.09299851684852</v>
      </c>
      <c r="F8">
        <v>269.8712425623512</v>
      </c>
      <c r="G8">
        <v>6</v>
      </c>
      <c r="H8">
        <f>VLOOKUP(G8,traffic!$E$2:$F$300,2,FALSE)</f>
        <v>2820883</v>
      </c>
      <c r="I8">
        <v>387</v>
      </c>
      <c r="J8">
        <v>1986</v>
      </c>
      <c r="K8">
        <f>VLOOKUP(J8,'[1]2012.09.04_ratp_opendate_coordo'!A$2:C$634,2,FALSE)</f>
        <v>1785</v>
      </c>
      <c r="L8">
        <f>VLOOKUP(J8,'[1]2012.09.04_ratp_opendate_coordo'!A$2:C$634,3,FALSE)</f>
        <v>3153</v>
      </c>
      <c r="P8">
        <f>(IF(COUNTIF(Nodes!$C$2:$C$382,"="&amp;Stations!A8)&gt;1,1,0))</f>
        <v>0</v>
      </c>
      <c r="Q8" s="15" t="str">
        <f t="shared" si="1"/>
        <v>6,Argentine,2.29011297225952,48.8753392253298,2820883,387,1986,1785,3153,0</v>
      </c>
      <c r="AA8">
        <v>1986</v>
      </c>
      <c r="AB8">
        <v>2.2893216639617</v>
      </c>
      <c r="AC8">
        <v>48.875533092935001</v>
      </c>
      <c r="AD8" t="s">
        <v>5</v>
      </c>
      <c r="AE8">
        <f t="shared" si="0"/>
        <v>9</v>
      </c>
    </row>
    <row r="9" spans="1:31">
      <c r="A9">
        <v>7</v>
      </c>
      <c r="B9" s="1" t="s">
        <v>6</v>
      </c>
      <c r="C9">
        <v>2.3567939999999998</v>
      </c>
      <c r="D9">
        <v>48.865285</v>
      </c>
      <c r="E9">
        <v>331.12746509399972</v>
      </c>
      <c r="F9">
        <v>294.00138335387851</v>
      </c>
      <c r="G9">
        <v>7</v>
      </c>
      <c r="H9">
        <f>VLOOKUP(G9,traffic!$E$2:$F$300,2,FALSE)</f>
        <v>3859066</v>
      </c>
      <c r="I9">
        <v>388</v>
      </c>
      <c r="J9">
        <v>1988</v>
      </c>
      <c r="K9">
        <f>VLOOKUP(J9,'[1]2012.09.04_ratp_opendate_coordo'!A$2:C$634,2,FALSE)</f>
        <v>4958</v>
      </c>
      <c r="L9">
        <f>VLOOKUP(J9,'[1]2012.09.04_ratp_opendate_coordo'!A$2:C$634,3,FALSE)</f>
        <v>3768</v>
      </c>
      <c r="P9">
        <f>(IF(COUNTIF(Nodes!$C$2:$C$382,"="&amp;Stations!A9)&gt;1,1,0))</f>
        <v>1</v>
      </c>
      <c r="Q9" s="15" t="str">
        <f t="shared" si="1"/>
        <v>7,Arts Et Métiers,2.356794,48.865285,3859066,388,1988,4958,3768,1</v>
      </c>
      <c r="AA9">
        <v>1988</v>
      </c>
      <c r="AB9">
        <v>2.35637778086357</v>
      </c>
      <c r="AC9">
        <v>48.865292943668102</v>
      </c>
      <c r="AD9" t="s">
        <v>875</v>
      </c>
      <c r="AE9">
        <f t="shared" si="0"/>
        <v>15</v>
      </c>
    </row>
    <row r="10" spans="1:31">
      <c r="A10">
        <v>8</v>
      </c>
      <c r="B10" s="1" t="s">
        <v>508</v>
      </c>
      <c r="C10">
        <v>2.2858911752700801</v>
      </c>
      <c r="D10">
        <v>48.923038562581603</v>
      </c>
      <c r="E10">
        <v>160.96068574219242</v>
      </c>
      <c r="F10">
        <v>155.39283315803232</v>
      </c>
      <c r="G10">
        <v>8</v>
      </c>
      <c r="H10">
        <f>VLOOKUP(G10,traffic!$E$2:$F$300,2,FALSE)</f>
        <v>2367677</v>
      </c>
      <c r="I10">
        <v>389</v>
      </c>
      <c r="J10">
        <v>225436</v>
      </c>
      <c r="K10">
        <f>VLOOKUP(J10,'[1]2012.09.04_ratp_opendate_coordo'!A$2:C$634,2,FALSE)</f>
        <v>2112</v>
      </c>
      <c r="L10">
        <f>VLOOKUP(J10,'[1]2012.09.04_ratp_opendate_coordo'!A$2:C$634,3,FALSE)</f>
        <v>1100</v>
      </c>
      <c r="P10">
        <f>(IF(COUNTIF(Nodes!$C$2:$C$382,"="&amp;Stations!A10)&gt;1,1,0))</f>
        <v>0</v>
      </c>
      <c r="Q10" s="15" t="str">
        <f t="shared" si="1"/>
        <v>8,Asnières — Gennevilliers — Les Agnettes,2.28589117527008,48.9230385625816,2367677,389,225436,2112,1100,0</v>
      </c>
      <c r="AA10">
        <v>225436</v>
      </c>
      <c r="AB10">
        <v>2.2858275178866299</v>
      </c>
      <c r="AC10">
        <v>48.922916232051897</v>
      </c>
      <c r="AD10" t="s">
        <v>929</v>
      </c>
      <c r="AE10">
        <f t="shared" si="0"/>
        <v>39</v>
      </c>
    </row>
    <row r="11" spans="1:31">
      <c r="A11">
        <v>9</v>
      </c>
      <c r="B11" s="1" t="s">
        <v>507</v>
      </c>
      <c r="C11">
        <v>2.2837883234023999</v>
      </c>
      <c r="D11">
        <v>48.930605756022103</v>
      </c>
      <c r="E11">
        <v>155.91384125975992</v>
      </c>
      <c r="F11">
        <v>137.23156890083033</v>
      </c>
      <c r="G11">
        <v>9</v>
      </c>
      <c r="H11">
        <f>VLOOKUP(G11,traffic!$E$2:$F$300,2,FALSE)</f>
        <v>3377106</v>
      </c>
      <c r="I11">
        <v>390</v>
      </c>
      <c r="J11">
        <v>225437</v>
      </c>
      <c r="K11">
        <f>VLOOKUP(J11,'[1]2012.09.04_ratp_opendate_coordo'!A$2:C$634,2,FALSE)</f>
        <v>1988</v>
      </c>
      <c r="L11">
        <f>VLOOKUP(J11,'[1]2012.09.04_ratp_opendate_coordo'!A$2:C$634,3,FALSE)</f>
        <v>984</v>
      </c>
      <c r="P11">
        <f>(IF(COUNTIF(Nodes!$C$2:$C$382,"="&amp;Stations!A11)&gt;1,1,0))</f>
        <v>0</v>
      </c>
      <c r="Q11" s="15" t="str">
        <f t="shared" si="1"/>
        <v>9,Asnières — Gennevilliers — Les Courtilles,2.2837883234024,48.9306057560221,3377106,390,225437,1988,984,0</v>
      </c>
      <c r="AA11">
        <v>225437</v>
      </c>
      <c r="AB11">
        <v>2.2840744716718402</v>
      </c>
      <c r="AC11">
        <v>48.930163412557299</v>
      </c>
      <c r="AD11" t="s">
        <v>876</v>
      </c>
      <c r="AE11">
        <f t="shared" si="0"/>
        <v>41</v>
      </c>
    </row>
    <row r="12" spans="1:31">
      <c r="A12">
        <v>10</v>
      </c>
      <c r="B12" s="1" t="s">
        <v>7</v>
      </c>
      <c r="C12">
        <v>2.3211300373077299</v>
      </c>
      <c r="D12">
        <v>48.860654569523298</v>
      </c>
      <c r="E12">
        <v>245.533954632552</v>
      </c>
      <c r="F12">
        <v>305.11441649796325</v>
      </c>
      <c r="G12">
        <v>10</v>
      </c>
      <c r="H12">
        <f>VLOOKUP(G12,traffic!$E$2:$F$300,2,FALSE)</f>
        <v>1085710</v>
      </c>
      <c r="I12">
        <v>391</v>
      </c>
      <c r="J12">
        <v>1989</v>
      </c>
      <c r="K12">
        <f>VLOOKUP(J12,'[1]2012.09.04_ratp_opendate_coordo'!A$2:C$634,2,FALSE)</f>
        <v>2769</v>
      </c>
      <c r="L12">
        <f>VLOOKUP(J12,'[1]2012.09.04_ratp_opendate_coordo'!A$2:C$634,3,FALSE)</f>
        <v>4500</v>
      </c>
      <c r="P12">
        <f>(IF(COUNTIF(Nodes!$C$2:$C$382,"="&amp;Stations!A12)&gt;1,1,0))</f>
        <v>0</v>
      </c>
      <c r="Q12" s="15" t="str">
        <f t="shared" si="1"/>
        <v>10,Assemblée nationale,2.32113003730773,48.8606545695233,1085710,391,1989,2769,4500,0</v>
      </c>
      <c r="AA12">
        <v>1989</v>
      </c>
      <c r="AB12">
        <v>2.3206322377982498</v>
      </c>
      <c r="AC12">
        <v>48.860899685682703</v>
      </c>
      <c r="AD12" t="s">
        <v>553</v>
      </c>
      <c r="AE12">
        <f t="shared" si="0"/>
        <v>19</v>
      </c>
    </row>
    <row r="13" spans="1:31">
      <c r="A13">
        <v>11</v>
      </c>
      <c r="B13" t="s">
        <v>385</v>
      </c>
      <c r="C13">
        <v>2.3924955725669799</v>
      </c>
      <c r="D13">
        <v>48.903896940339202</v>
      </c>
      <c r="E13">
        <v>416.8112392547518</v>
      </c>
      <c r="F13">
        <v>201.33272653979475</v>
      </c>
      <c r="G13">
        <v>11</v>
      </c>
      <c r="H13">
        <f>VLOOKUP(G13,traffic!$E$2:$F$300,2,FALSE)</f>
        <v>7356008</v>
      </c>
      <c r="I13">
        <v>392</v>
      </c>
      <c r="J13">
        <v>1992</v>
      </c>
      <c r="K13">
        <f>VLOOKUP(J13,'[1]2012.09.04_ratp_opendate_coordo'!A$2:C$634,2,FALSE)</f>
        <v>6065</v>
      </c>
      <c r="L13">
        <f>VLOOKUP(J13,'[1]2012.09.04_ratp_opendate_coordo'!A$2:C$634,3,FALSE)</f>
        <v>1689</v>
      </c>
      <c r="P13">
        <f>(IF(COUNTIF(Nodes!$C$2:$C$382,"="&amp;Stations!A13)&gt;1,1,0))</f>
        <v>0</v>
      </c>
      <c r="Q13" s="15" t="str">
        <f t="shared" si="1"/>
        <v>11,Aubervilliers — Pantin — Quatre Chemins,2.39249557256698,48.9038969403392,7356008,392,1992,6065,1689,0</v>
      </c>
      <c r="AA13">
        <v>1992</v>
      </c>
      <c r="AB13">
        <v>2.3920219501423001</v>
      </c>
      <c r="AC13">
        <v>48.903829916248299</v>
      </c>
      <c r="AD13" t="s">
        <v>877</v>
      </c>
      <c r="AE13">
        <f t="shared" si="0"/>
        <v>39</v>
      </c>
    </row>
    <row r="14" spans="1:31">
      <c r="A14">
        <v>12</v>
      </c>
      <c r="B14" s="1" t="s">
        <v>8</v>
      </c>
      <c r="C14">
        <v>2.29451179504394</v>
      </c>
      <c r="D14">
        <v>48.846977009491901</v>
      </c>
      <c r="E14">
        <v>181.65017319945608</v>
      </c>
      <c r="F14">
        <v>337.94056057331545</v>
      </c>
      <c r="G14">
        <v>12</v>
      </c>
      <c r="H14">
        <f>VLOOKUP(G14,traffic!$E$2:$F$300,2,FALSE)</f>
        <v>1479756</v>
      </c>
      <c r="I14">
        <v>393</v>
      </c>
      <c r="J14">
        <v>1994</v>
      </c>
      <c r="K14">
        <f>VLOOKUP(J14,'[1]2012.09.04_ratp_opendate_coordo'!A$2:C$634,2,FALSE)</f>
        <v>2022</v>
      </c>
      <c r="L14">
        <f>VLOOKUP(J14,'[1]2012.09.04_ratp_opendate_coordo'!A$2:C$634,3,FALSE)</f>
        <v>5301</v>
      </c>
      <c r="P14">
        <f>(IF(COUNTIF(Nodes!$C$2:$C$382,"="&amp;Stations!A14)&gt;1,1,0))</f>
        <v>0</v>
      </c>
      <c r="Q14" s="15" t="str">
        <f t="shared" si="1"/>
        <v>12,Avenue Émile-Zola,2.29451179504394,48.8469770094919,1479756,393,1994,2022,5301,0</v>
      </c>
      <c r="AA14">
        <v>1994</v>
      </c>
      <c r="AB14">
        <v>2.2949380752441599</v>
      </c>
      <c r="AC14">
        <v>48.846964274597298</v>
      </c>
      <c r="AD14" t="s">
        <v>878</v>
      </c>
      <c r="AE14">
        <f t="shared" si="0"/>
        <v>17</v>
      </c>
    </row>
    <row r="15" spans="1:31">
      <c r="A15">
        <v>13</v>
      </c>
      <c r="B15" s="1" t="s">
        <v>9</v>
      </c>
      <c r="C15">
        <v>2.3978626728057799</v>
      </c>
      <c r="D15">
        <v>48.8519401896706</v>
      </c>
      <c r="E15">
        <v>429.69227982787191</v>
      </c>
      <c r="F15">
        <v>326.02892814443862</v>
      </c>
      <c r="G15">
        <v>13</v>
      </c>
      <c r="H15">
        <f>VLOOKUP(G15,traffic!$E$2:$F$300,2,FALSE)</f>
        <v>1922250</v>
      </c>
      <c r="I15">
        <v>394</v>
      </c>
      <c r="J15">
        <v>1995</v>
      </c>
      <c r="K15">
        <f>VLOOKUP(J15,'[1]2012.09.04_ratp_opendate_coordo'!A$2:C$634,2,FALSE)</f>
        <v>6254</v>
      </c>
      <c r="L15">
        <f>VLOOKUP(J15,'[1]2012.09.04_ratp_opendate_coordo'!A$2:C$634,3,FALSE)</f>
        <v>4545</v>
      </c>
      <c r="P15">
        <f>(IF(COUNTIF(Nodes!$C$2:$C$382,"="&amp;Stations!A15)&gt;1,1,0))</f>
        <v>0</v>
      </c>
      <c r="Q15" s="15" t="str">
        <f t="shared" si="1"/>
        <v>13,Avron,2.39786267280578,48.8519401896706,1922250,394,1995,6254,4545,0</v>
      </c>
      <c r="AA15">
        <v>1995</v>
      </c>
      <c r="AB15">
        <v>2.39798013009568</v>
      </c>
      <c r="AC15">
        <v>48.850978211362197</v>
      </c>
      <c r="AD15" t="s">
        <v>9</v>
      </c>
      <c r="AE15">
        <f t="shared" si="0"/>
        <v>5</v>
      </c>
    </row>
    <row r="16" spans="1:31">
      <c r="A16">
        <v>14</v>
      </c>
      <c r="B16" s="1" t="s">
        <v>10</v>
      </c>
      <c r="C16">
        <v>2.27821201086044</v>
      </c>
      <c r="D16">
        <v>48.835970479325603</v>
      </c>
      <c r="E16">
        <v>142.53069115905615</v>
      </c>
      <c r="F16">
        <v>364.35623297243183</v>
      </c>
      <c r="G16">
        <v>14</v>
      </c>
      <c r="H16">
        <f>VLOOKUP(G16,traffic!$E$2:$F$300,2,FALSE)</f>
        <v>4263152</v>
      </c>
      <c r="I16">
        <v>395</v>
      </c>
      <c r="J16">
        <v>1997</v>
      </c>
      <c r="K16">
        <f>VLOOKUP(J16,'[1]2012.09.04_ratp_opendate_coordo'!A$2:C$634,2,FALSE)</f>
        <v>1749</v>
      </c>
      <c r="L16">
        <f>VLOOKUP(J16,'[1]2012.09.04_ratp_opendate_coordo'!A$2:C$634,3,FALSE)</f>
        <v>6345</v>
      </c>
      <c r="P16">
        <f>(IF(COUNTIF(Nodes!$C$2:$C$382,"="&amp;Stations!A16)&gt;1,1,0))</f>
        <v>0</v>
      </c>
      <c r="Q16" s="15" t="str">
        <f t="shared" si="1"/>
        <v>14,Balard,2.27821201086044,48.8359704793256,4263152,395,1997,1749,6345,0</v>
      </c>
      <c r="AA16">
        <v>1997</v>
      </c>
      <c r="AB16">
        <v>2.2782183270008201</v>
      </c>
      <c r="AC16">
        <v>48.836275463497302</v>
      </c>
      <c r="AD16" t="s">
        <v>10</v>
      </c>
      <c r="AE16">
        <f t="shared" si="0"/>
        <v>6</v>
      </c>
    </row>
    <row r="17" spans="1:31">
      <c r="A17">
        <v>15</v>
      </c>
      <c r="B17" t="s">
        <v>294</v>
      </c>
      <c r="C17">
        <v>2.3505159999999998</v>
      </c>
      <c r="D17">
        <v>48.88364</v>
      </c>
      <c r="E17">
        <v>316.0602650939997</v>
      </c>
      <c r="F17">
        <v>249.94938335387928</v>
      </c>
      <c r="G17">
        <v>15</v>
      </c>
      <c r="H17">
        <f>VLOOKUP(G17,traffic!$E$2:$F$300,2,FALSE)</f>
        <v>9323474</v>
      </c>
      <c r="I17">
        <v>396</v>
      </c>
      <c r="J17">
        <v>1999</v>
      </c>
      <c r="K17">
        <f>VLOOKUP(J17,'[1]2012.09.04_ratp_opendate_coordo'!A$2:C$634,2,FALSE)</f>
        <v>4583</v>
      </c>
      <c r="L17">
        <f>VLOOKUP(J17,'[1]2012.09.04_ratp_opendate_coordo'!A$2:C$634,3,FALSE)</f>
        <v>2388</v>
      </c>
      <c r="P17">
        <f>(IF(COUNTIF(Nodes!$C$2:$C$382,"="&amp;Stations!A17)&gt;1,1,0))</f>
        <v>1</v>
      </c>
      <c r="Q17" s="15" t="str">
        <f t="shared" si="1"/>
        <v>15,Barbès — Rochechouart,2.350516,48.88364,9323474,396,1999,4583,2388,1</v>
      </c>
      <c r="AA17">
        <v>1999</v>
      </c>
      <c r="AB17">
        <v>2.3497371942684402</v>
      </c>
      <c r="AC17">
        <v>48.883620731538102</v>
      </c>
      <c r="AD17" t="s">
        <v>879</v>
      </c>
      <c r="AE17">
        <f t="shared" si="0"/>
        <v>21</v>
      </c>
    </row>
    <row r="18" spans="1:31">
      <c r="A18">
        <v>16</v>
      </c>
      <c r="B18" s="1" t="s">
        <v>11</v>
      </c>
      <c r="C18">
        <v>2.3608455061912501</v>
      </c>
      <c r="D18">
        <v>48.938099565989397</v>
      </c>
      <c r="E18">
        <v>340.85107995300041</v>
      </c>
      <c r="F18">
        <v>119.24642497932609</v>
      </c>
      <c r="G18">
        <v>16</v>
      </c>
      <c r="H18">
        <f>VLOOKUP(G18,traffic!$E$2:$F$300,2,FALSE)</f>
        <v>5415515</v>
      </c>
      <c r="I18">
        <v>397</v>
      </c>
      <c r="J18">
        <v>50622</v>
      </c>
      <c r="K18">
        <f>VLOOKUP(J18,'[1]2012.09.04_ratp_opendate_coordo'!A$2:C$634,2,FALSE)</f>
        <v>4653</v>
      </c>
      <c r="L18">
        <f>VLOOKUP(J18,'[1]2012.09.04_ratp_opendate_coordo'!A$2:C$634,3,FALSE)</f>
        <v>888</v>
      </c>
      <c r="P18">
        <f>(IF(COUNTIF(Nodes!$C$2:$C$382,"="&amp;Stations!A18)&gt;1,1,0))</f>
        <v>0</v>
      </c>
      <c r="Q18" s="15" t="str">
        <f t="shared" si="1"/>
        <v>16,Basilique de Saint-Denis,2.36084550619125,48.9380995659894,5415515,397,50622,4653,888,0</v>
      </c>
      <c r="AA18">
        <v>50622</v>
      </c>
      <c r="AB18">
        <v>2.3594147175062501</v>
      </c>
      <c r="AC18">
        <v>48.936603309710698</v>
      </c>
      <c r="AD18" t="s">
        <v>11</v>
      </c>
      <c r="AE18">
        <f t="shared" si="0"/>
        <v>24</v>
      </c>
    </row>
    <row r="19" spans="1:31">
      <c r="A19">
        <v>17</v>
      </c>
      <c r="B19" s="1" t="s">
        <v>12</v>
      </c>
      <c r="C19">
        <v>2.3690769999999999</v>
      </c>
      <c r="D19">
        <v>48.853082000000001</v>
      </c>
      <c r="E19">
        <v>360.60666509399988</v>
      </c>
      <c r="F19">
        <v>323.28858335387736</v>
      </c>
      <c r="G19">
        <v>17</v>
      </c>
      <c r="H19">
        <f>VLOOKUP(G19,traffic!$E$2:$F$300,2,FALSE)</f>
        <v>12517181</v>
      </c>
      <c r="I19">
        <v>398</v>
      </c>
      <c r="J19">
        <v>2000</v>
      </c>
      <c r="K19">
        <f>VLOOKUP(J19,'[1]2012.09.04_ratp_opendate_coordo'!A$2:C$634,2,FALSE)</f>
        <v>5165</v>
      </c>
      <c r="L19">
        <f>VLOOKUP(J19,'[1]2012.09.04_ratp_opendate_coordo'!A$2:C$634,3,FALSE)</f>
        <v>4560</v>
      </c>
      <c r="P19">
        <f>(IF(COUNTIF(Nodes!$C$2:$C$382,"="&amp;Stations!A19)&gt;1,1,0))</f>
        <v>1</v>
      </c>
      <c r="Q19" s="15" t="str">
        <f t="shared" si="1"/>
        <v>17,Bastille,2.369077,48.853082,12517181,398,2000,5165,4560,1</v>
      </c>
      <c r="AA19">
        <v>2000</v>
      </c>
      <c r="AB19">
        <v>2.3691806050655901</v>
      </c>
      <c r="AC19">
        <v>48.852841730966702</v>
      </c>
      <c r="AD19" t="s">
        <v>12</v>
      </c>
      <c r="AE19">
        <f t="shared" si="0"/>
        <v>8</v>
      </c>
    </row>
    <row r="20" spans="1:31">
      <c r="A20">
        <v>18</v>
      </c>
      <c r="B20" s="1" t="s">
        <v>13</v>
      </c>
      <c r="C20">
        <v>2.4009123444557101</v>
      </c>
      <c r="D20">
        <v>48.841344298392897</v>
      </c>
      <c r="E20">
        <v>437.01149178770447</v>
      </c>
      <c r="F20">
        <v>351.45906721092501</v>
      </c>
      <c r="G20">
        <v>18</v>
      </c>
      <c r="H20">
        <f>VLOOKUP(G20,traffic!$E$2:$F$300,2,FALSE)</f>
        <v>2369793</v>
      </c>
      <c r="I20">
        <v>399</v>
      </c>
      <c r="J20">
        <v>2003</v>
      </c>
      <c r="K20">
        <f>VLOOKUP(J20,'[1]2012.09.04_ratp_opendate_coordo'!A$2:C$634,2,FALSE)</f>
        <v>6410</v>
      </c>
      <c r="L20">
        <f>VLOOKUP(J20,'[1]2012.09.04_ratp_opendate_coordo'!A$2:C$634,3,FALSE)</f>
        <v>5268</v>
      </c>
      <c r="P20">
        <f>(IF(COUNTIF(Nodes!$C$2:$C$382,"="&amp;Stations!A20)&gt;1,1,0))</f>
        <v>0</v>
      </c>
      <c r="Q20" s="15" t="str">
        <f t="shared" si="1"/>
        <v>18,Bel-Air,2.40091234445571,48.8413442983929,2369793,399,2003,6410,5268,0</v>
      </c>
      <c r="AA20">
        <v>2003</v>
      </c>
      <c r="AB20">
        <v>2.4012056270596398</v>
      </c>
      <c r="AC20">
        <v>48.8418961424237</v>
      </c>
      <c r="AD20" t="s">
        <v>13</v>
      </c>
      <c r="AE20">
        <f t="shared" si="0"/>
        <v>7</v>
      </c>
    </row>
    <row r="21" spans="1:31">
      <c r="A21">
        <v>19</v>
      </c>
      <c r="B21" s="1" t="s">
        <v>14</v>
      </c>
      <c r="C21">
        <v>2.3769468069076498</v>
      </c>
      <c r="D21">
        <v>48.872082613623199</v>
      </c>
      <c r="E21">
        <v>379.49420167235968</v>
      </c>
      <c r="F21">
        <v>277.68711065820071</v>
      </c>
      <c r="G21">
        <v>19</v>
      </c>
      <c r="H21">
        <f>VLOOKUP(G21,traffic!$E$2:$F$300,2,FALSE)</f>
        <v>11794952</v>
      </c>
      <c r="I21">
        <v>400</v>
      </c>
      <c r="J21">
        <v>2004</v>
      </c>
      <c r="K21">
        <f>VLOOKUP(J21,'[1]2012.09.04_ratp_opendate_coordo'!A$2:C$634,2,FALSE)</f>
        <v>5654</v>
      </c>
      <c r="L21">
        <f>VLOOKUP(J21,'[1]2012.09.04_ratp_opendate_coordo'!A$2:C$634,3,FALSE)</f>
        <v>3117</v>
      </c>
      <c r="P21">
        <f>(IF(COUNTIF(Nodes!$C$2:$C$382,"="&amp;Stations!A21)&gt;1,1,0))</f>
        <v>1</v>
      </c>
      <c r="Q21" s="15" t="str">
        <f t="shared" si="1"/>
        <v>19,Belleville,2.37694680690765,48.8720826136232,11794952,400,2004,5654,3117,1</v>
      </c>
      <c r="AA21">
        <v>2004</v>
      </c>
      <c r="AB21">
        <v>2.3768056076908399</v>
      </c>
      <c r="AC21">
        <v>48.8720416041714</v>
      </c>
      <c r="AD21" t="s">
        <v>14</v>
      </c>
      <c r="AE21">
        <f t="shared" si="0"/>
        <v>10</v>
      </c>
    </row>
    <row r="22" spans="1:31">
      <c r="A22">
        <v>20</v>
      </c>
      <c r="B22" s="1" t="s">
        <v>15</v>
      </c>
      <c r="C22">
        <v>2.428264</v>
      </c>
      <c r="D22">
        <v>48.845371</v>
      </c>
      <c r="E22">
        <v>502.65546509400008</v>
      </c>
      <c r="F22">
        <v>341.79498335387848</v>
      </c>
      <c r="G22">
        <v>20</v>
      </c>
      <c r="H22">
        <f>VLOOKUP(G22,traffic!$E$2:$F$300,2,FALSE)</f>
        <v>2531531</v>
      </c>
      <c r="I22">
        <v>401</v>
      </c>
      <c r="J22">
        <v>1938</v>
      </c>
      <c r="K22">
        <f>VLOOKUP(J22,'[1]2012.09.04_ratp_opendate_coordo'!A$2:C$634,2,FALSE)</f>
        <v>7037</v>
      </c>
      <c r="L22">
        <f>VLOOKUP(J22,'[1]2012.09.04_ratp_opendate_coordo'!A$2:C$634,3,FALSE)</f>
        <v>5123</v>
      </c>
      <c r="P22">
        <f>(IF(COUNTIF(Nodes!$C$2:$C$382,"="&amp;Stations!A22)&gt;1,1,0))</f>
        <v>0</v>
      </c>
      <c r="Q22" s="15" t="str">
        <f t="shared" si="1"/>
        <v>20,Bérault,2.428264,48.845371,2531531,401,1938,7037,5123,0</v>
      </c>
      <c r="AA22">
        <v>1938</v>
      </c>
      <c r="AB22">
        <v>2.4292384979297701</v>
      </c>
      <c r="AC22">
        <v>48.845334242532502</v>
      </c>
      <c r="AD22" t="s">
        <v>15</v>
      </c>
      <c r="AE22">
        <f t="shared" si="0"/>
        <v>7</v>
      </c>
    </row>
    <row r="23" spans="1:31">
      <c r="A23">
        <v>21</v>
      </c>
      <c r="B23" s="1" t="s">
        <v>16</v>
      </c>
      <c r="C23">
        <v>2.3804175853729199</v>
      </c>
      <c r="D23">
        <v>48.839930284287597</v>
      </c>
      <c r="E23">
        <v>387.82406998900797</v>
      </c>
      <c r="F23">
        <v>354.85270106364624</v>
      </c>
      <c r="G23">
        <v>21</v>
      </c>
      <c r="H23">
        <f>VLOOKUP(G23,traffic!$E$2:$F$300,2,FALSE)</f>
        <v>5565249</v>
      </c>
      <c r="I23">
        <v>402</v>
      </c>
      <c r="J23">
        <v>2005</v>
      </c>
      <c r="K23">
        <f>VLOOKUP(J23,'[1]2012.09.04_ratp_opendate_coordo'!A$2:C$634,2,FALSE)</f>
        <v>5900</v>
      </c>
      <c r="L23">
        <f>VLOOKUP(J23,'[1]2012.09.04_ratp_opendate_coordo'!A$2:C$634,3,FALSE)</f>
        <v>5766</v>
      </c>
      <c r="P23">
        <f>(IF(COUNTIF(Nodes!$C$2:$C$382,"="&amp;Stations!A23)&gt;1,1,0))</f>
        <v>1</v>
      </c>
      <c r="Q23" s="15" t="str">
        <f t="shared" si="1"/>
        <v>21,Bercy,2.38041758537292,48.8399302842876,5565249,402,2005,5900,5766,1</v>
      </c>
      <c r="AA23">
        <v>2005</v>
      </c>
      <c r="AB23">
        <v>2.3795829688039398</v>
      </c>
      <c r="AC23">
        <v>48.840428089347498</v>
      </c>
      <c r="AD23" t="s">
        <v>16</v>
      </c>
      <c r="AE23">
        <f t="shared" si="0"/>
        <v>5</v>
      </c>
    </row>
    <row r="24" spans="1:31">
      <c r="A24">
        <v>22</v>
      </c>
      <c r="B24" s="1" t="s">
        <v>17</v>
      </c>
      <c r="C24">
        <v>2.3767809999999998</v>
      </c>
      <c r="D24">
        <v>48.829822999999998</v>
      </c>
      <c r="E24">
        <v>379.0962650939997</v>
      </c>
      <c r="F24">
        <v>379.11018335388462</v>
      </c>
      <c r="G24">
        <v>22</v>
      </c>
      <c r="H24">
        <f>VLOOKUP(G24,traffic!$E$2:$F$300,2,FALSE)</f>
        <v>15826727</v>
      </c>
      <c r="I24">
        <v>403</v>
      </c>
      <c r="J24">
        <v>51020</v>
      </c>
      <c r="K24">
        <f>VLOOKUP(J24,'[1]2012.09.04_ratp_opendate_coordo'!A$2:C$634,2,FALSE)</f>
        <v>5894</v>
      </c>
      <c r="L24">
        <f>VLOOKUP(J24,'[1]2012.09.04_ratp_opendate_coordo'!A$2:C$634,3,FALSE)</f>
        <v>6204</v>
      </c>
      <c r="P24">
        <f>(IF(COUNTIF(Nodes!$C$2:$C$382,"="&amp;Stations!A24)&gt;1,1,0))</f>
        <v>0</v>
      </c>
      <c r="Q24" s="15" t="str">
        <f t="shared" si="1"/>
        <v>22,Bibliothèque François Mitterrand,2.376781,48.829823,15826727,403,51020,5894,6204,0</v>
      </c>
      <c r="AA24">
        <v>51020</v>
      </c>
      <c r="AB24">
        <v>2.3760926116913001</v>
      </c>
      <c r="AC24">
        <v>48.8296059726948</v>
      </c>
      <c r="AD24" t="s">
        <v>880</v>
      </c>
      <c r="AE24">
        <f t="shared" si="0"/>
        <v>32</v>
      </c>
    </row>
    <row r="25" spans="1:31">
      <c r="A25">
        <v>23</v>
      </c>
      <c r="B25" s="1" t="s">
        <v>18</v>
      </c>
      <c r="C25">
        <v>2.2381773591041498</v>
      </c>
      <c r="D25">
        <v>48.832089813946602</v>
      </c>
      <c r="E25">
        <v>46.447526943959794</v>
      </c>
      <c r="F25">
        <v>373.6698298820329</v>
      </c>
      <c r="G25">
        <v>23</v>
      </c>
      <c r="H25">
        <f>VLOOKUP(G25,traffic!$E$2:$F$300,2,FALSE)</f>
        <v>2643194</v>
      </c>
      <c r="I25">
        <v>404</v>
      </c>
      <c r="J25">
        <v>2006</v>
      </c>
      <c r="K25">
        <f>VLOOKUP(J25,'[1]2012.09.04_ratp_opendate_coordo'!A$2:C$634,2,FALSE)</f>
        <v>837</v>
      </c>
      <c r="L25">
        <f>VLOOKUP(J25,'[1]2012.09.04_ratp_opendate_coordo'!A$2:C$634,3,FALSE)</f>
        <v>6384</v>
      </c>
      <c r="P25">
        <f>(IF(COUNTIF(Nodes!$C$2:$C$382,"="&amp;Stations!A25)&gt;1,1,0))</f>
        <v>0</v>
      </c>
      <c r="Q25" s="15" t="str">
        <f t="shared" si="1"/>
        <v>23,Billancourt,2.23817735910415,48.8320898139466,2643194,404,2006,837,6384,0</v>
      </c>
      <c r="AA25">
        <v>2006</v>
      </c>
      <c r="AB25">
        <v>2.2381099970873599</v>
      </c>
      <c r="AC25">
        <v>48.831943759326499</v>
      </c>
      <c r="AD25" t="s">
        <v>18</v>
      </c>
      <c r="AE25">
        <f t="shared" si="0"/>
        <v>11</v>
      </c>
    </row>
    <row r="26" spans="1:31">
      <c r="A26">
        <v>24</v>
      </c>
      <c r="B26" s="1" t="s">
        <v>19</v>
      </c>
      <c r="C26">
        <v>2.2893319999999999</v>
      </c>
      <c r="D26">
        <v>48.853917000000003</v>
      </c>
      <c r="E26">
        <v>169.21866509399993</v>
      </c>
      <c r="F26">
        <v>321.28458335387222</v>
      </c>
      <c r="G26">
        <v>24</v>
      </c>
      <c r="H26">
        <f>VLOOKUP(G26,traffic!$E$2:$F$300,2,FALSE)</f>
        <v>7825821</v>
      </c>
      <c r="I26">
        <v>405</v>
      </c>
      <c r="J26">
        <v>2007</v>
      </c>
      <c r="K26">
        <f>VLOOKUP(J26,'[1]2012.09.04_ratp_opendate_coordo'!A$2:C$634,2,FALSE)</f>
        <v>1740</v>
      </c>
      <c r="L26">
        <f>VLOOKUP(J26,'[1]2012.09.04_ratp_opendate_coordo'!A$2:C$634,3,FALSE)</f>
        <v>4845</v>
      </c>
      <c r="P26">
        <f>(IF(COUNTIF(Nodes!$C$2:$C$382,"="&amp;Stations!A26)&gt;1,1,0))</f>
        <v>0</v>
      </c>
      <c r="Q26" s="15" t="str">
        <f t="shared" si="1"/>
        <v>24,Bir-Hakeim,2.289332,48.853917,7825821,405,2007,1740,4845,0</v>
      </c>
      <c r="AA26">
        <v>2007</v>
      </c>
      <c r="AB26">
        <v>2.2887828558010299</v>
      </c>
      <c r="AC26">
        <v>48.8543331586284</v>
      </c>
      <c r="AD26" t="s">
        <v>881</v>
      </c>
      <c r="AE26">
        <f t="shared" si="0"/>
        <v>10</v>
      </c>
    </row>
    <row r="27" spans="1:31">
      <c r="A27">
        <v>25</v>
      </c>
      <c r="B27" s="1" t="s">
        <v>20</v>
      </c>
      <c r="C27">
        <v>2.3337029999999999</v>
      </c>
      <c r="D27">
        <v>48.883459000000002</v>
      </c>
      <c r="E27">
        <v>275.70906509399981</v>
      </c>
      <c r="F27">
        <v>250.38378335387392</v>
      </c>
      <c r="G27">
        <v>25</v>
      </c>
      <c r="H27">
        <f>VLOOKUP(G27,traffic!$E$2:$F$300,2,FALSE)</f>
        <v>4252071</v>
      </c>
      <c r="I27">
        <v>406</v>
      </c>
      <c r="J27">
        <v>2009</v>
      </c>
      <c r="K27">
        <f>VLOOKUP(J27,'[1]2012.09.04_ratp_opendate_coordo'!A$2:C$634,2,FALSE)</f>
        <v>3531</v>
      </c>
      <c r="L27">
        <f>VLOOKUP(J27,'[1]2012.09.04_ratp_opendate_coordo'!A$2:C$634,3,FALSE)</f>
        <v>2382</v>
      </c>
      <c r="P27">
        <f>(IF(COUNTIF(Nodes!$C$2:$C$382,"="&amp;Stations!A27)&gt;1,1,0))</f>
        <v>0</v>
      </c>
      <c r="Q27" s="15" t="str">
        <f t="shared" si="1"/>
        <v>25,Blanche,2.333703,48.883459,4252071,406,2009,3531,2382,0</v>
      </c>
      <c r="AA27">
        <v>2009</v>
      </c>
      <c r="AB27">
        <v>2.3316675231574102</v>
      </c>
      <c r="AC27">
        <v>48.883653608513399</v>
      </c>
      <c r="AD27" t="s">
        <v>20</v>
      </c>
      <c r="AE27">
        <f t="shared" si="0"/>
        <v>7</v>
      </c>
    </row>
    <row r="28" spans="1:31">
      <c r="A28">
        <v>26</v>
      </c>
      <c r="B28" t="s">
        <v>357</v>
      </c>
      <c r="C28">
        <v>2.4499939999999998</v>
      </c>
      <c r="D28">
        <v>48.906537999999998</v>
      </c>
      <c r="E28">
        <v>554.80746509399955</v>
      </c>
      <c r="F28">
        <v>194.99418335388441</v>
      </c>
      <c r="G28">
        <v>26</v>
      </c>
      <c r="H28">
        <f>VLOOKUP(G28,traffic!$E$2:$F$300,2,FALSE)</f>
        <v>6722182</v>
      </c>
      <c r="I28">
        <v>407</v>
      </c>
      <c r="J28">
        <v>2010</v>
      </c>
      <c r="K28">
        <f>VLOOKUP(J28,'[1]2012.09.04_ratp_opendate_coordo'!A$2:C$634,2,FALSE)</f>
        <v>7121</v>
      </c>
      <c r="L28">
        <f>VLOOKUP(J28,'[1]2012.09.04_ratp_opendate_coordo'!A$2:C$634,3,FALSE)</f>
        <v>1806</v>
      </c>
      <c r="P28">
        <f>(IF(COUNTIF(Nodes!$C$2:$C$382,"="&amp;Stations!A28)&gt;1,1,0))</f>
        <v>0</v>
      </c>
      <c r="Q28" s="15" t="str">
        <f t="shared" si="1"/>
        <v>26,Bobigny — Pablo Picasso,2.449994,48.906538,6722182,407,2010,7121,1806,0</v>
      </c>
      <c r="AA28">
        <v>2010</v>
      </c>
      <c r="AB28">
        <v>2.4496207174409599</v>
      </c>
      <c r="AC28">
        <v>48.906969944298098</v>
      </c>
      <c r="AD28" t="s">
        <v>882</v>
      </c>
      <c r="AE28">
        <f t="shared" si="0"/>
        <v>23</v>
      </c>
    </row>
    <row r="29" spans="1:31">
      <c r="A29">
        <v>27</v>
      </c>
      <c r="B29" t="s">
        <v>358</v>
      </c>
      <c r="C29">
        <v>2.42492884397506</v>
      </c>
      <c r="D29">
        <v>48.895408750873401</v>
      </c>
      <c r="E29">
        <v>494.65109063414423</v>
      </c>
      <c r="F29">
        <v>221.70438125771739</v>
      </c>
      <c r="G29">
        <v>27</v>
      </c>
      <c r="H29">
        <f>VLOOKUP(G29,traffic!$E$2:$F$300,2,FALSE)</f>
        <v>2251347</v>
      </c>
      <c r="I29">
        <v>408</v>
      </c>
      <c r="J29">
        <v>2011</v>
      </c>
      <c r="K29">
        <f>VLOOKUP(J29,'[1]2012.09.04_ratp_opendate_coordo'!A$2:C$634,2,FALSE)</f>
        <v>6911</v>
      </c>
      <c r="L29">
        <f>VLOOKUP(J29,'[1]2012.09.04_ratp_opendate_coordo'!A$2:C$634,3,FALSE)</f>
        <v>2007</v>
      </c>
      <c r="P29">
        <f>(IF(COUNTIF(Nodes!$C$2:$C$382,"="&amp;Stations!A29)&gt;1,1,0))</f>
        <v>0</v>
      </c>
      <c r="Q29" s="15" t="str">
        <f t="shared" si="1"/>
        <v>27,Bobigny — Pantin — Raymond Queneau,2.42492884397506,48.8954087508734,2251347,408,2011,6911,2007,0</v>
      </c>
      <c r="AA29">
        <v>2011</v>
      </c>
      <c r="AB29">
        <v>2.42480187771966</v>
      </c>
      <c r="AC29">
        <v>48.895268990516698</v>
      </c>
      <c r="AD29" t="s">
        <v>883</v>
      </c>
      <c r="AE29">
        <f t="shared" si="0"/>
        <v>34</v>
      </c>
    </row>
    <row r="30" spans="1:31">
      <c r="A30">
        <v>28</v>
      </c>
      <c r="B30" s="1" t="s">
        <v>21</v>
      </c>
      <c r="C30">
        <v>2.2903919219970699</v>
      </c>
      <c r="D30">
        <v>48.867386086316102</v>
      </c>
      <c r="E30">
        <v>171.76247788696782</v>
      </c>
      <c r="F30">
        <v>288.95877619523276</v>
      </c>
      <c r="G30">
        <v>28</v>
      </c>
      <c r="H30">
        <f>VLOOKUP(G30,traffic!$E$2:$F$300,2,FALSE)</f>
        <v>2145714</v>
      </c>
      <c r="I30">
        <v>409</v>
      </c>
      <c r="J30">
        <v>2012</v>
      </c>
      <c r="K30">
        <f>VLOOKUP(J30,'[1]2012.09.04_ratp_opendate_coordo'!A$2:C$634,2,FALSE)</f>
        <v>1506</v>
      </c>
      <c r="L30">
        <f>VLOOKUP(J30,'[1]2012.09.04_ratp_opendate_coordo'!A$2:C$634,3,FALSE)</f>
        <v>3876</v>
      </c>
      <c r="P30">
        <f>(IF(COUNTIF(Nodes!$C$2:$C$382,"="&amp;Stations!A30)&gt;1,1,0))</f>
        <v>0</v>
      </c>
      <c r="Q30" s="15" t="str">
        <f t="shared" si="1"/>
        <v>28,Boissière,2.29039192199707,48.8673860863161,2145714,409,2012,1506,3876,0</v>
      </c>
      <c r="AA30">
        <v>2012</v>
      </c>
      <c r="AB30">
        <v>2.2904738454045299</v>
      </c>
      <c r="AC30">
        <v>48.867027045718203</v>
      </c>
      <c r="AD30" t="s">
        <v>21</v>
      </c>
      <c r="AE30">
        <f t="shared" si="0"/>
        <v>9</v>
      </c>
    </row>
    <row r="31" spans="1:31">
      <c r="A31">
        <v>29</v>
      </c>
      <c r="B31" s="1" t="s">
        <v>22</v>
      </c>
      <c r="C31">
        <v>2.3749217391014099</v>
      </c>
      <c r="D31">
        <v>48.880502443263097</v>
      </c>
      <c r="E31">
        <v>374.63403893738393</v>
      </c>
      <c r="F31">
        <v>257.47951952244534</v>
      </c>
      <c r="G31">
        <v>29</v>
      </c>
      <c r="H31">
        <f>VLOOKUP(G31,traffic!$E$2:$F$300,2,FALSE)</f>
        <v>582328</v>
      </c>
      <c r="I31">
        <v>410</v>
      </c>
      <c r="J31">
        <v>2014</v>
      </c>
      <c r="K31">
        <f>VLOOKUP(J31,'[1]2012.09.04_ratp_opendate_coordo'!A$2:C$634,2,FALSE)</f>
        <v>5786</v>
      </c>
      <c r="L31">
        <f>VLOOKUP(J31,'[1]2012.09.04_ratp_opendate_coordo'!A$2:C$634,3,FALSE)</f>
        <v>2700</v>
      </c>
      <c r="P31">
        <f>(IF(COUNTIF(Nodes!$C$2:$C$382,"="&amp;Stations!A31)&gt;1,1,0))</f>
        <v>0</v>
      </c>
      <c r="Q31" s="15" t="str">
        <f t="shared" si="1"/>
        <v>29,Bolivar,2.3749217391014,48.8805024432631,582328,410,2014,5786,2700,0</v>
      </c>
      <c r="AA31">
        <v>2014</v>
      </c>
      <c r="AB31">
        <v>2.3739778329805601</v>
      </c>
      <c r="AC31">
        <v>48.880583429915497</v>
      </c>
      <c r="AD31" t="s">
        <v>22</v>
      </c>
      <c r="AE31">
        <f t="shared" si="0"/>
        <v>7</v>
      </c>
    </row>
    <row r="32" spans="1:31">
      <c r="A32">
        <v>30</v>
      </c>
      <c r="B32" s="1" t="s">
        <v>23</v>
      </c>
      <c r="C32">
        <v>2.3502132296562102</v>
      </c>
      <c r="D32">
        <v>48.870066089599398</v>
      </c>
      <c r="E32">
        <v>315.33361626890456</v>
      </c>
      <c r="F32">
        <v>282.52676831532426</v>
      </c>
      <c r="G32">
        <v>30</v>
      </c>
      <c r="H32">
        <f>VLOOKUP(G32,traffic!$E$2:$F$300,2,FALSE)</f>
        <v>5196140</v>
      </c>
      <c r="I32">
        <v>411</v>
      </c>
      <c r="J32">
        <v>2015</v>
      </c>
      <c r="K32">
        <f>VLOOKUP(J32,'[1]2012.09.04_ratp_opendate_coordo'!A$2:C$634,2,FALSE)</f>
        <v>4484</v>
      </c>
      <c r="L32">
        <f>VLOOKUP(J32,'[1]2012.09.04_ratp_opendate_coordo'!A$2:C$634,3,FALSE)</f>
        <v>3420</v>
      </c>
      <c r="P32">
        <f>(IF(COUNTIF(Nodes!$C$2:$C$382,"="&amp;Stations!A32)&gt;1,1,0))</f>
        <v>1</v>
      </c>
      <c r="Q32" s="15" t="str">
        <f t="shared" si="1"/>
        <v>30,Bonne Nouvelle,2.35021322965621,48.8700660895994,5196140,411,2015,4484,3420,1</v>
      </c>
      <c r="AA32">
        <v>2015</v>
      </c>
      <c r="AB32">
        <v>2.34867956971335</v>
      </c>
      <c r="AC32">
        <v>48.8705587205312</v>
      </c>
      <c r="AD32" t="s">
        <v>23</v>
      </c>
      <c r="AE32">
        <f t="shared" si="0"/>
        <v>14</v>
      </c>
    </row>
    <row r="33" spans="1:31">
      <c r="A33">
        <v>31</v>
      </c>
      <c r="B33" s="1" t="s">
        <v>24</v>
      </c>
      <c r="C33">
        <v>2.3880404233932402</v>
      </c>
      <c r="D33">
        <v>48.879551689151199</v>
      </c>
      <c r="E33">
        <v>406.11888123777663</v>
      </c>
      <c r="F33">
        <v>259.76132939100012</v>
      </c>
      <c r="G33">
        <v>31</v>
      </c>
      <c r="H33">
        <f>VLOOKUP(G33,traffic!$E$2:$F$300,2,FALSE)</f>
        <v>1096111</v>
      </c>
      <c r="I33">
        <v>412</v>
      </c>
      <c r="J33">
        <v>2016</v>
      </c>
      <c r="K33">
        <f>VLOOKUP(J33,'[1]2012.09.04_ratp_opendate_coordo'!A$2:C$634,2,FALSE)</f>
        <v>6257</v>
      </c>
      <c r="L33">
        <f>VLOOKUP(J33,'[1]2012.09.04_ratp_opendate_coordo'!A$2:C$634,3,FALSE)</f>
        <v>2766</v>
      </c>
      <c r="P33">
        <f>(IF(COUNTIF(Nodes!$C$2:$C$382,"="&amp;Stations!A33)&gt;1,1,0))</f>
        <v>0</v>
      </c>
      <c r="Q33" s="15" t="str">
        <f t="shared" si="1"/>
        <v>31,Botzaris,2.38804042339324,48.8795516891512,1096111,412,2016,6257,2766,0</v>
      </c>
      <c r="AA33">
        <v>2016</v>
      </c>
      <c r="AB33">
        <v>2.38873399145736</v>
      </c>
      <c r="AC33">
        <v>48.879337726543902</v>
      </c>
      <c r="AD33" t="s">
        <v>24</v>
      </c>
      <c r="AE33">
        <f t="shared" si="0"/>
        <v>8</v>
      </c>
    </row>
    <row r="34" spans="1:31">
      <c r="A34">
        <v>32</v>
      </c>
      <c r="B34" s="1" t="s">
        <v>25</v>
      </c>
      <c r="C34">
        <v>2.28662073612213</v>
      </c>
      <c r="D34">
        <v>48.840578158376999</v>
      </c>
      <c r="E34">
        <v>162.7116317871122</v>
      </c>
      <c r="F34">
        <v>353.29780324908029</v>
      </c>
      <c r="G34">
        <v>32</v>
      </c>
      <c r="H34">
        <f>VLOOKUP(G34,traffic!$E$2:$F$300,2,FALSE)</f>
        <v>2826775</v>
      </c>
      <c r="I34">
        <v>413</v>
      </c>
      <c r="J34">
        <v>2017</v>
      </c>
      <c r="K34">
        <f>VLOOKUP(J34,'[1]2012.09.04_ratp_opendate_coordo'!A$2:C$634,2,FALSE)</f>
        <v>2130</v>
      </c>
      <c r="L34">
        <f>VLOOKUP(J34,'[1]2012.09.04_ratp_opendate_coordo'!A$2:C$634,3,FALSE)</f>
        <v>5976</v>
      </c>
      <c r="P34">
        <f>(IF(COUNTIF(Nodes!$C$2:$C$382,"="&amp;Stations!A34)&gt;1,1,0))</f>
        <v>0</v>
      </c>
      <c r="Q34" s="15" t="str">
        <f t="shared" si="1"/>
        <v>32,Boucicaut,2.28662073612213,48.840578158377,2826775,413,2017,2130,5976,0</v>
      </c>
      <c r="AA34">
        <v>2017</v>
      </c>
      <c r="AB34">
        <v>2.2876343175109102</v>
      </c>
      <c r="AC34">
        <v>48.841240895371598</v>
      </c>
      <c r="AD34" t="s">
        <v>25</v>
      </c>
      <c r="AE34">
        <f t="shared" si="0"/>
        <v>9</v>
      </c>
    </row>
    <row r="35" spans="1:31">
      <c r="A35">
        <v>33</v>
      </c>
      <c r="B35" s="1" t="s">
        <v>506</v>
      </c>
      <c r="C35">
        <v>2.2388774156570399</v>
      </c>
      <c r="D35">
        <v>48.842278126020702</v>
      </c>
      <c r="E35">
        <v>48.127662670896008</v>
      </c>
      <c r="F35">
        <v>349.21788090419454</v>
      </c>
      <c r="G35">
        <v>33</v>
      </c>
      <c r="H35">
        <f>VLOOKUP(G35,traffic!$E$2:$F$300,2,FALSE)</f>
        <v>3748047</v>
      </c>
      <c r="I35">
        <v>414</v>
      </c>
      <c r="J35">
        <v>2018</v>
      </c>
      <c r="K35">
        <f>VLOOKUP(J35,'[1]2012.09.04_ratp_opendate_coordo'!A$2:C$634,2,FALSE)</f>
        <v>714</v>
      </c>
      <c r="L35">
        <f>VLOOKUP(J35,'[1]2012.09.04_ratp_opendate_coordo'!A$2:C$634,3,FALSE)</f>
        <v>5739</v>
      </c>
      <c r="P35">
        <f>(IF(COUNTIF(Nodes!$C$2:$C$382,"="&amp;Stations!A35)&gt;1,1,0))</f>
        <v>0</v>
      </c>
      <c r="Q35" s="15" t="str">
        <f t="shared" si="1"/>
        <v>33,Boulogne — Jean-Jaurès,2.23887741565704,48.8422781260207,3748047,414,2018,714,5739,0</v>
      </c>
      <c r="AA35">
        <v>2018</v>
      </c>
      <c r="AB35">
        <v>2.2388358501965899</v>
      </c>
      <c r="AC35">
        <v>48.842221661298403</v>
      </c>
      <c r="AD35" t="s">
        <v>884</v>
      </c>
      <c r="AE35">
        <f t="shared" si="0"/>
        <v>22</v>
      </c>
    </row>
    <row r="36" spans="1:31">
      <c r="A36">
        <v>34</v>
      </c>
      <c r="B36" s="1" t="s">
        <v>442</v>
      </c>
      <c r="C36">
        <v>2.2283309999999998</v>
      </c>
      <c r="D36">
        <v>48.840684000000003</v>
      </c>
      <c r="E36">
        <v>22.8162650939998</v>
      </c>
      <c r="F36">
        <v>353.04378335387128</v>
      </c>
      <c r="G36">
        <v>34</v>
      </c>
      <c r="H36">
        <f>VLOOKUP(G36,traffic!$E$2:$F$300,2,FALSE)</f>
        <v>2900015</v>
      </c>
      <c r="I36">
        <v>415</v>
      </c>
      <c r="J36">
        <v>2019</v>
      </c>
      <c r="K36">
        <f>VLOOKUP(J36,'[1]2012.09.04_ratp_opendate_coordo'!A$2:C$634,2,FALSE)</f>
        <v>567</v>
      </c>
      <c r="L36">
        <f>VLOOKUP(J36,'[1]2012.09.04_ratp_opendate_coordo'!A$2:C$634,3,FALSE)</f>
        <v>5895</v>
      </c>
      <c r="P36">
        <f>(IF(COUNTIF(Nodes!$C$2:$C$382,"="&amp;Stations!A36)&gt;1,1,0))</f>
        <v>1</v>
      </c>
      <c r="Q36" s="15" t="str">
        <f t="shared" si="1"/>
        <v>34,Boulogne — Pont de Saint-Cloud,2.228331,48.840684,2900015,415,2019,567,5895,1</v>
      </c>
      <c r="AA36">
        <v>2019</v>
      </c>
      <c r="AB36">
        <v>2.22821129036639</v>
      </c>
      <c r="AC36">
        <v>48.8407983651067</v>
      </c>
      <c r="AD36" t="s">
        <v>885</v>
      </c>
      <c r="AE36">
        <f t="shared" si="0"/>
        <v>30</v>
      </c>
    </row>
    <row r="37" spans="1:31">
      <c r="A37">
        <v>35</v>
      </c>
      <c r="B37" s="1" t="s">
        <v>26</v>
      </c>
      <c r="C37">
        <v>2.3413699865341102</v>
      </c>
      <c r="D37">
        <v>48.868737573984198</v>
      </c>
      <c r="E37">
        <v>294.10983277586467</v>
      </c>
      <c r="F37">
        <v>285.71520579180287</v>
      </c>
      <c r="G37">
        <v>35</v>
      </c>
      <c r="H37">
        <f>VLOOKUP(G37,traffic!$E$2:$F$300,2,FALSE)</f>
        <v>3350796</v>
      </c>
      <c r="I37">
        <v>416</v>
      </c>
      <c r="J37">
        <v>1930</v>
      </c>
      <c r="K37">
        <f>VLOOKUP(J37,'[1]2012.09.04_ratp_opendate_coordo'!A$2:C$634,2,FALSE)</f>
        <v>3857</v>
      </c>
      <c r="L37">
        <f>VLOOKUP(J37,'[1]2012.09.04_ratp_opendate_coordo'!A$2:C$634,3,FALSE)</f>
        <v>3840</v>
      </c>
      <c r="P37">
        <f>(IF(COUNTIF(Nodes!$C$2:$C$382,"="&amp;Stations!A37)&gt;1,1,0))</f>
        <v>0</v>
      </c>
      <c r="Q37" s="15" t="str">
        <f t="shared" si="1"/>
        <v>35,Bourse,2.34136998653411,48.8687375739842,3350796,416,1930,3857,3840,0</v>
      </c>
      <c r="AA37">
        <v>1930</v>
      </c>
      <c r="AB37">
        <v>2.3412326833360901</v>
      </c>
      <c r="AC37">
        <v>48.868797683859597</v>
      </c>
      <c r="AD37" t="s">
        <v>26</v>
      </c>
      <c r="AE37">
        <f t="shared" si="0"/>
        <v>6</v>
      </c>
    </row>
    <row r="38" spans="1:31">
      <c r="A38">
        <v>36</v>
      </c>
      <c r="B38" t="s">
        <v>361</v>
      </c>
      <c r="C38">
        <v>2.3700937628746002</v>
      </c>
      <c r="D38">
        <v>48.856133446368702</v>
      </c>
      <c r="E38">
        <v>363.04689599304049</v>
      </c>
      <c r="F38">
        <v>315.96511206899436</v>
      </c>
      <c r="G38">
        <v>36</v>
      </c>
      <c r="H38">
        <f>VLOOKUP(G38,traffic!$E$2:$F$300,2,FALSE)</f>
        <v>2448167</v>
      </c>
      <c r="I38">
        <v>417</v>
      </c>
      <c r="J38">
        <v>1933</v>
      </c>
      <c r="K38">
        <f>VLOOKUP(J38,'[1]2012.09.04_ratp_opendate_coordo'!A$2:C$634,2,FALSE)</f>
        <v>5345</v>
      </c>
      <c r="L38">
        <f>VLOOKUP(J38,'[1]2012.09.04_ratp_opendate_coordo'!A$2:C$634,3,FALSE)</f>
        <v>4308</v>
      </c>
      <c r="P38">
        <f>(IF(COUNTIF(Nodes!$C$2:$C$382,"="&amp;Stations!A38)&gt;1,1,0))</f>
        <v>0</v>
      </c>
      <c r="Q38" s="15" t="str">
        <f t="shared" si="1"/>
        <v>36,Bréguet — Sabin,2.3700937628746,48.8561334463687,2448167,417,1933,5345,4308,0</v>
      </c>
      <c r="AA38">
        <v>1933</v>
      </c>
      <c r="AB38">
        <v>2.3709371333348002</v>
      </c>
      <c r="AC38">
        <v>48.856516214568103</v>
      </c>
      <c r="AD38" t="s">
        <v>886</v>
      </c>
      <c r="AE38">
        <f t="shared" si="0"/>
        <v>15</v>
      </c>
    </row>
    <row r="39" spans="1:31">
      <c r="A39">
        <v>37</v>
      </c>
      <c r="B39" s="1" t="s">
        <v>27</v>
      </c>
      <c r="C39">
        <v>2.3197004199028002</v>
      </c>
      <c r="D39">
        <v>48.890855496964598</v>
      </c>
      <c r="E39">
        <v>242.10287286072059</v>
      </c>
      <c r="F39">
        <v>232.63219063884435</v>
      </c>
      <c r="G39">
        <v>37</v>
      </c>
      <c r="H39">
        <f>VLOOKUP(G39,traffic!$E$2:$F$300,2,FALSE)</f>
        <v>3401859</v>
      </c>
      <c r="I39">
        <v>418</v>
      </c>
      <c r="J39">
        <v>1931</v>
      </c>
      <c r="K39">
        <f>VLOOKUP(J39,'[1]2012.09.04_ratp_opendate_coordo'!A$2:C$634,2,FALSE)</f>
        <v>2976</v>
      </c>
      <c r="L39">
        <f>VLOOKUP(J39,'[1]2012.09.04_ratp_opendate_coordo'!A$2:C$634,3,FALSE)</f>
        <v>1971</v>
      </c>
      <c r="P39">
        <f>(IF(COUNTIF(Nodes!$C$2:$C$382,"="&amp;Stations!A39)&gt;1,1,0))</f>
        <v>0</v>
      </c>
      <c r="Q39" s="15" t="str">
        <f t="shared" si="1"/>
        <v>37,Brochant,2.3197004199028,48.8908554969646,3401859,418,1931,2976,1971,0</v>
      </c>
      <c r="AA39">
        <v>1931</v>
      </c>
      <c r="AB39">
        <v>2.3200276515809901</v>
      </c>
      <c r="AC39">
        <v>48.890379421193103</v>
      </c>
      <c r="AD39" t="s">
        <v>27</v>
      </c>
      <c r="AE39">
        <f t="shared" si="0"/>
        <v>8</v>
      </c>
    </row>
    <row r="40" spans="1:31">
      <c r="A40">
        <v>38</v>
      </c>
      <c r="B40" s="1" t="s">
        <v>28</v>
      </c>
      <c r="C40">
        <v>2.3817721009254398</v>
      </c>
      <c r="D40">
        <v>48.878500370428902</v>
      </c>
      <c r="E40">
        <v>391.07490731505567</v>
      </c>
      <c r="F40">
        <v>262.28449432451271</v>
      </c>
      <c r="G40">
        <v>38</v>
      </c>
      <c r="H40">
        <f>VLOOKUP(G40,traffic!$E$2:$F$300,2,FALSE)</f>
        <v>575182</v>
      </c>
      <c r="I40">
        <v>419</v>
      </c>
      <c r="J40">
        <v>1936</v>
      </c>
      <c r="K40">
        <f>VLOOKUP(J40,'[1]2012.09.04_ratp_opendate_coordo'!A$2:C$634,2,FALSE)</f>
        <v>6121</v>
      </c>
      <c r="L40">
        <f>VLOOKUP(J40,'[1]2012.09.04_ratp_opendate_coordo'!A$2:C$634,3,FALSE)</f>
        <v>2766</v>
      </c>
      <c r="P40">
        <f>(IF(COUNTIF(Nodes!$C$2:$C$382,"="&amp;Stations!A40)&gt;1,1,0))</f>
        <v>0</v>
      </c>
      <c r="Q40" s="15" t="str">
        <f t="shared" si="1"/>
        <v>38,Buttes Chaumont,2.38177210092544,48.8785003704289,575182,419,1936,6121,2766,0</v>
      </c>
      <c r="AA40">
        <v>1936</v>
      </c>
      <c r="AB40">
        <v>2.3811293195687702</v>
      </c>
      <c r="AC40">
        <v>48.877776983548301</v>
      </c>
      <c r="AD40" t="s">
        <v>887</v>
      </c>
      <c r="AE40">
        <f t="shared" si="0"/>
        <v>15</v>
      </c>
    </row>
    <row r="41" spans="1:31">
      <c r="A41">
        <v>39</v>
      </c>
      <c r="B41" s="1" t="s">
        <v>29</v>
      </c>
      <c r="C41">
        <v>2.4020450000000002</v>
      </c>
      <c r="D41">
        <v>48.851976000000001</v>
      </c>
      <c r="E41">
        <v>439.72986509400062</v>
      </c>
      <c r="F41">
        <v>325.94298335387748</v>
      </c>
      <c r="G41">
        <v>39</v>
      </c>
      <c r="H41">
        <f>VLOOKUP(G41,traffic!$E$2:$F$300,2,FALSE)</f>
        <v>1853733</v>
      </c>
      <c r="I41">
        <v>420</v>
      </c>
      <c r="J41">
        <v>1937</v>
      </c>
      <c r="K41">
        <f>VLOOKUP(J41,'[1]2012.09.04_ratp_opendate_coordo'!A$2:C$634,2,FALSE)</f>
        <v>6593</v>
      </c>
      <c r="L41">
        <f>VLOOKUP(J41,'[1]2012.09.04_ratp_opendate_coordo'!A$2:C$634,3,FALSE)</f>
        <v>4623</v>
      </c>
      <c r="P41">
        <f>(IF(COUNTIF(Nodes!$C$2:$C$382,"="&amp;Stations!A41)&gt;1,1,0))</f>
        <v>0</v>
      </c>
      <c r="Q41" s="15" t="str">
        <f t="shared" si="1"/>
        <v>39,Buzenval,2.402045,48.851976,1853733,420,1937,6593,4623,0</v>
      </c>
      <c r="AA41">
        <v>1937</v>
      </c>
      <c r="AB41">
        <v>2.4010248253523101</v>
      </c>
      <c r="AC41">
        <v>48.8517360615634</v>
      </c>
      <c r="AD41" t="s">
        <v>29</v>
      </c>
      <c r="AE41">
        <f t="shared" si="0"/>
        <v>8</v>
      </c>
    </row>
    <row r="42" spans="1:31">
      <c r="A42">
        <v>40</v>
      </c>
      <c r="B42" s="1" t="s">
        <v>30</v>
      </c>
      <c r="C42">
        <v>2.3448756337165801</v>
      </c>
      <c r="D42">
        <v>48.876134822511503</v>
      </c>
      <c r="E42">
        <v>302.52338601379245</v>
      </c>
      <c r="F42">
        <v>267.9618093262718</v>
      </c>
      <c r="G42">
        <v>40</v>
      </c>
      <c r="H42">
        <f>VLOOKUP(G42,traffic!$E$2:$F$300,2,FALSE)</f>
        <v>3650405</v>
      </c>
      <c r="I42">
        <v>421</v>
      </c>
      <c r="J42">
        <v>1939</v>
      </c>
      <c r="K42">
        <f>VLOOKUP(J42,'[1]2012.09.04_ratp_opendate_coordo'!A$2:C$634,2,FALSE)</f>
        <v>4050</v>
      </c>
      <c r="L42">
        <f>VLOOKUP(J42,'[1]2012.09.04_ratp_opendate_coordo'!A$2:C$634,3,FALSE)</f>
        <v>2922</v>
      </c>
      <c r="P42">
        <f>(IF(COUNTIF(Nodes!$C$2:$C$382,"="&amp;Stations!A42)&gt;1,1,0))</f>
        <v>0</v>
      </c>
      <c r="Q42" s="15" t="str">
        <f t="shared" si="1"/>
        <v>40,Cadet,2.34487563371658,48.8761348225115,3650405,421,1939,4050,2922,0</v>
      </c>
      <c r="AA42">
        <v>1939</v>
      </c>
      <c r="AB42">
        <v>2.3430589538127502</v>
      </c>
      <c r="AC42">
        <v>48.875475187116002</v>
      </c>
      <c r="AD42" t="s">
        <v>30</v>
      </c>
      <c r="AE42">
        <f t="shared" si="0"/>
        <v>5</v>
      </c>
    </row>
    <row r="43" spans="1:31">
      <c r="A43">
        <v>41</v>
      </c>
      <c r="B43" s="1" t="s">
        <v>31</v>
      </c>
      <c r="C43">
        <v>2.3029366135597198</v>
      </c>
      <c r="D43">
        <v>48.847536539115801</v>
      </c>
      <c r="E43">
        <v>201.86973763732763</v>
      </c>
      <c r="F43">
        <v>336.59768947595694</v>
      </c>
      <c r="G43">
        <v>41</v>
      </c>
      <c r="H43">
        <f>VLOOKUP(G43,traffic!$E$2:$F$300,2,FALSE)</f>
        <v>3155480</v>
      </c>
      <c r="I43">
        <v>422</v>
      </c>
      <c r="J43">
        <v>1940</v>
      </c>
      <c r="K43">
        <f>VLOOKUP(J43,'[1]2012.09.04_ratp_opendate_coordo'!A$2:C$634,2,FALSE)</f>
        <v>2577</v>
      </c>
      <c r="L43">
        <f>VLOOKUP(J43,'[1]2012.09.04_ratp_opendate_coordo'!A$2:C$634,3,FALSE)</f>
        <v>5349</v>
      </c>
      <c r="P43">
        <f>(IF(COUNTIF(Nodes!$C$2:$C$382,"="&amp;Stations!A43)&gt;1,1,0))</f>
        <v>0</v>
      </c>
      <c r="Q43" s="15" t="str">
        <f t="shared" si="1"/>
        <v>41,Cambronne,2.30293661355972,48.8475365391158,3155480,422,1940,2577,5349,0</v>
      </c>
      <c r="AA43">
        <v>1940</v>
      </c>
      <c r="AB43">
        <v>2.3018078041923098</v>
      </c>
      <c r="AC43">
        <v>48.847456336277602</v>
      </c>
      <c r="AD43" t="s">
        <v>31</v>
      </c>
      <c r="AE43">
        <f t="shared" si="0"/>
        <v>9</v>
      </c>
    </row>
    <row r="44" spans="1:31">
      <c r="A44">
        <v>42</v>
      </c>
      <c r="B44" s="1" t="s">
        <v>32</v>
      </c>
      <c r="C44">
        <v>2.3581284284591599</v>
      </c>
      <c r="D44">
        <v>48.835022410027797</v>
      </c>
      <c r="E44">
        <v>334.33009339598397</v>
      </c>
      <c r="F44">
        <v>366.63159928716595</v>
      </c>
      <c r="G44">
        <v>42</v>
      </c>
      <c r="H44">
        <f>VLOOKUP(G44,traffic!$E$2:$F$300,2,FALSE)</f>
        <v>1234237</v>
      </c>
      <c r="I44">
        <v>423</v>
      </c>
      <c r="J44">
        <v>1941</v>
      </c>
      <c r="K44">
        <f>VLOOKUP(J44,'[1]2012.09.04_ratp_opendate_coordo'!A$2:C$634,2,FALSE)</f>
        <v>5045</v>
      </c>
      <c r="L44">
        <f>VLOOKUP(J44,'[1]2012.09.04_ratp_opendate_coordo'!A$2:C$634,3,FALSE)</f>
        <v>5868</v>
      </c>
      <c r="P44">
        <f>(IF(COUNTIF(Nodes!$C$2:$C$382,"="&amp;Stations!A44)&gt;1,1,0))</f>
        <v>0</v>
      </c>
      <c r="Q44" s="15" t="str">
        <f t="shared" si="1"/>
        <v>42,Campo-Formio,2.35812842845916,48.8350224100278,1234237,423,1941,5045,5868,0</v>
      </c>
      <c r="AA44">
        <v>1941</v>
      </c>
      <c r="AB44">
        <v>2.3581531410771102</v>
      </c>
      <c r="AC44">
        <v>48.835775972173202</v>
      </c>
      <c r="AD44" t="s">
        <v>32</v>
      </c>
      <c r="AE44">
        <f t="shared" si="0"/>
        <v>12</v>
      </c>
    </row>
    <row r="45" spans="1:31">
      <c r="A45">
        <v>43</v>
      </c>
      <c r="B45" s="1" t="s">
        <v>33</v>
      </c>
      <c r="C45">
        <v>2.35120296478271</v>
      </c>
      <c r="D45">
        <v>48.847139397282199</v>
      </c>
      <c r="E45">
        <v>317.70898057250406</v>
      </c>
      <c r="F45">
        <v>337.55082987660217</v>
      </c>
      <c r="G45">
        <v>43</v>
      </c>
      <c r="H45">
        <f>VLOOKUP(G45,traffic!$E$2:$F$300,2,FALSE)</f>
        <v>1661863</v>
      </c>
      <c r="I45">
        <v>424</v>
      </c>
      <c r="J45">
        <v>1942</v>
      </c>
      <c r="K45">
        <f>VLOOKUP(J45,'[1]2012.09.04_ratp_opendate_coordo'!A$2:C$634,2,FALSE)</f>
        <v>4475</v>
      </c>
      <c r="L45">
        <f>VLOOKUP(J45,'[1]2012.09.04_ratp_opendate_coordo'!A$2:C$634,3,FALSE)</f>
        <v>5196</v>
      </c>
      <c r="P45">
        <f>(IF(COUNTIF(Nodes!$C$2:$C$382,"="&amp;Stations!A45)&gt;1,1,0))</f>
        <v>0</v>
      </c>
      <c r="Q45" s="15" t="str">
        <f t="shared" si="1"/>
        <v>43,Cardinal Lemoine,2.35120296478271,48.8471393972822,1661863,424,1942,4475,5196,0</v>
      </c>
      <c r="AA45">
        <v>1942</v>
      </c>
      <c r="AB45">
        <v>2.3514780731559202</v>
      </c>
      <c r="AC45">
        <v>48.8463912485782</v>
      </c>
      <c r="AD45" t="s">
        <v>888</v>
      </c>
      <c r="AE45">
        <f t="shared" si="0"/>
        <v>16</v>
      </c>
    </row>
    <row r="46" spans="1:31">
      <c r="A46">
        <v>44</v>
      </c>
      <c r="B46" s="1" t="s">
        <v>34</v>
      </c>
      <c r="C46">
        <v>2.3439261317253099</v>
      </c>
      <c r="D46">
        <v>48.9199419211037</v>
      </c>
      <c r="E46">
        <v>300.24458123474403</v>
      </c>
      <c r="F46">
        <v>162.82477270499953</v>
      </c>
      <c r="G46">
        <v>44</v>
      </c>
      <c r="H46">
        <f>VLOOKUP(G46,traffic!$E$2:$F$300,2,FALSE)</f>
        <v>2754091</v>
      </c>
      <c r="I46">
        <v>425</v>
      </c>
      <c r="J46">
        <v>228266</v>
      </c>
      <c r="K46">
        <f>VLOOKUP(J46,'[1]2012.09.04_ratp_opendate_coordo'!A$2:C$634,2,FALSE)</f>
        <v>3696</v>
      </c>
      <c r="L46">
        <f>VLOOKUP(J46,'[1]2012.09.04_ratp_opendate_coordo'!A$2:C$634,3,FALSE)</f>
        <v>1104</v>
      </c>
      <c r="P46">
        <f>(IF(COUNTIF(Nodes!$C$2:$C$382,"="&amp;Stations!A46)&gt;1,1,0))</f>
        <v>0</v>
      </c>
      <c r="Q46" s="15" t="str">
        <f t="shared" si="1"/>
        <v>44,Carrefour Pleyel,2.34392613172531,48.9199419211037,2754091,425,228266,3696,1104,0</v>
      </c>
      <c r="AA46">
        <v>228266</v>
      </c>
      <c r="AB46">
        <v>2.3432002490889801</v>
      </c>
      <c r="AC46">
        <v>48.919455210236599</v>
      </c>
      <c r="AD46" t="s">
        <v>889</v>
      </c>
      <c r="AE46">
        <f t="shared" si="0"/>
        <v>16</v>
      </c>
    </row>
    <row r="47" spans="1:31">
      <c r="A47">
        <v>45</v>
      </c>
      <c r="B47" t="s">
        <v>390</v>
      </c>
      <c r="C47">
        <v>2.3517739999999998</v>
      </c>
      <c r="D47">
        <v>48.840597000000002</v>
      </c>
      <c r="E47">
        <v>319.07946509399966</v>
      </c>
      <c r="F47">
        <v>353.25258335387275</v>
      </c>
      <c r="G47">
        <v>45</v>
      </c>
      <c r="H47">
        <f>VLOOKUP(G47,traffic!$E$2:$F$300,2,FALSE)</f>
        <v>3766777</v>
      </c>
      <c r="I47">
        <v>426</v>
      </c>
      <c r="J47">
        <v>1944</v>
      </c>
      <c r="K47">
        <f>VLOOKUP(J47,'[1]2012.09.04_ratp_opendate_coordo'!A$2:C$634,2,FALSE)</f>
        <v>4550</v>
      </c>
      <c r="L47">
        <f>VLOOKUP(J47,'[1]2012.09.04_ratp_opendate_coordo'!A$2:C$634,3,FALSE)</f>
        <v>5682</v>
      </c>
      <c r="P47">
        <f>(IF(COUNTIF(Nodes!$C$2:$C$382,"="&amp;Stations!A47)&gt;1,1,0))</f>
        <v>0</v>
      </c>
      <c r="Q47" s="15" t="str">
        <f t="shared" si="1"/>
        <v>45,Censier — Daubenton,2.351774,48.840597,3766777,426,1944,4550,5682,0</v>
      </c>
      <c r="AA47">
        <v>1944</v>
      </c>
      <c r="AB47">
        <v>2.3514288120897202</v>
      </c>
      <c r="AC47">
        <v>48.840535879500798</v>
      </c>
      <c r="AD47" t="s">
        <v>890</v>
      </c>
      <c r="AE47">
        <f t="shared" si="0"/>
        <v>19</v>
      </c>
    </row>
    <row r="48" spans="1:31">
      <c r="A48">
        <v>46</v>
      </c>
      <c r="B48" t="s">
        <v>259</v>
      </c>
      <c r="C48">
        <v>2.313542</v>
      </c>
      <c r="D48">
        <v>48.867531</v>
      </c>
      <c r="E48">
        <v>227.32266509400009</v>
      </c>
      <c r="F48">
        <v>288.61098335387965</v>
      </c>
      <c r="G48">
        <v>46</v>
      </c>
      <c r="H48">
        <f>VLOOKUP(G48,traffic!$E$2:$F$300,2,FALSE)</f>
        <v>4502691</v>
      </c>
      <c r="I48">
        <v>427</v>
      </c>
      <c r="J48">
        <v>1949</v>
      </c>
      <c r="K48">
        <f>VLOOKUP(J48,'[1]2012.09.04_ratp_opendate_coordo'!A$2:C$634,2,FALSE)</f>
        <v>2589</v>
      </c>
      <c r="L48">
        <f>VLOOKUP(J48,'[1]2012.09.04_ratp_opendate_coordo'!A$2:C$634,3,FALSE)</f>
        <v>3957</v>
      </c>
      <c r="P48">
        <f>(IF(COUNTIF(Nodes!$C$2:$C$382,"="&amp;Stations!A48)&gt;1,1,0))</f>
        <v>1</v>
      </c>
      <c r="Q48" s="15" t="str">
        <f t="shared" si="1"/>
        <v>46,Champs-Élysées — Clemenceau,2.313542,48.867531,4502691,427,1949,2589,3957,1</v>
      </c>
      <c r="AA48">
        <v>1949</v>
      </c>
      <c r="AB48">
        <v>2.3139594500990901</v>
      </c>
      <c r="AC48">
        <v>48.867411421417103</v>
      </c>
      <c r="AD48" t="s">
        <v>891</v>
      </c>
      <c r="AE48">
        <f t="shared" si="0"/>
        <v>27</v>
      </c>
    </row>
    <row r="49" spans="1:31">
      <c r="A49">
        <v>47</v>
      </c>
      <c r="B49" s="1" t="s">
        <v>35</v>
      </c>
      <c r="C49">
        <v>2.2662144899368202</v>
      </c>
      <c r="D49">
        <v>48.845137754499902</v>
      </c>
      <c r="E49">
        <v>113.73664094236858</v>
      </c>
      <c r="F49">
        <v>342.35477255411411</v>
      </c>
      <c r="G49">
        <v>47</v>
      </c>
      <c r="H49">
        <f>VLOOKUP(G49,traffic!$E$2:$F$300,2,FALSE)</f>
        <v>636141</v>
      </c>
      <c r="I49">
        <v>428</v>
      </c>
      <c r="J49">
        <v>1950</v>
      </c>
      <c r="K49">
        <f>VLOOKUP(J49,'[1]2012.09.04_ratp_opendate_coordo'!A$2:C$634,2,FALSE)</f>
        <v>1221</v>
      </c>
      <c r="L49">
        <f>VLOOKUP(J49,'[1]2012.09.04_ratp_opendate_coordo'!A$2:C$634,3,FALSE)</f>
        <v>5685</v>
      </c>
      <c r="P49">
        <f>(IF(COUNTIF(Nodes!$C$2:$C$382,"="&amp;Stations!A49)&gt;1,1,0))</f>
        <v>0</v>
      </c>
      <c r="Q49" s="15" t="str">
        <f t="shared" si="1"/>
        <v>47,Chardon-Lagache,2.26621448993682,48.8451377544999,636141,428,1950,1221,5685,0</v>
      </c>
      <c r="AA49">
        <v>1950</v>
      </c>
      <c r="AB49">
        <v>2.2665416872537101</v>
      </c>
      <c r="AC49">
        <v>48.844717401840398</v>
      </c>
      <c r="AD49" t="s">
        <v>35</v>
      </c>
      <c r="AE49">
        <f t="shared" si="0"/>
        <v>15</v>
      </c>
    </row>
    <row r="50" spans="1:31">
      <c r="A50">
        <v>48</v>
      </c>
      <c r="B50" t="s">
        <v>411</v>
      </c>
      <c r="C50">
        <v>2.4128750000000001</v>
      </c>
      <c r="D50">
        <v>48.82190277777778</v>
      </c>
      <c r="E50">
        <v>465.72186509400041</v>
      </c>
      <c r="F50">
        <v>398.11871668720755</v>
      </c>
      <c r="G50">
        <v>48</v>
      </c>
      <c r="H50">
        <f>VLOOKUP(G50,traffic!$E$2:$F$300,2,FALSE)</f>
        <v>2975899</v>
      </c>
      <c r="I50">
        <v>429</v>
      </c>
      <c r="J50">
        <v>1951</v>
      </c>
      <c r="K50">
        <f>VLOOKUP(J50,'[1]2012.09.04_ratp_opendate_coordo'!A$2:C$634,2,FALSE)</f>
        <v>6644</v>
      </c>
      <c r="L50">
        <f>VLOOKUP(J50,'[1]2012.09.04_ratp_opendate_coordo'!A$2:C$634,3,FALSE)</f>
        <v>6273</v>
      </c>
      <c r="P50">
        <f>(IF(COUNTIF(Nodes!$C$2:$C$382,"="&amp;Stations!A50)&gt;1,1,0))</f>
        <v>0</v>
      </c>
      <c r="Q50" s="15" t="str">
        <f t="shared" si="1"/>
        <v>48,Charenton — Écoles,2.412875,48.8219027777778,2975899,429,1951,6644,6273,0</v>
      </c>
      <c r="AA50">
        <v>1951</v>
      </c>
      <c r="AB50">
        <v>2.4140743468356201</v>
      </c>
      <c r="AC50">
        <v>48.821363810429602</v>
      </c>
      <c r="AD50" t="s">
        <v>892</v>
      </c>
      <c r="AE50">
        <f t="shared" si="0"/>
        <v>18</v>
      </c>
    </row>
    <row r="51" spans="1:31">
      <c r="A51">
        <v>49</v>
      </c>
      <c r="B51" t="s">
        <v>257</v>
      </c>
      <c r="C51">
        <v>2.2949809999999999</v>
      </c>
      <c r="D51">
        <v>48.873773</v>
      </c>
      <c r="E51">
        <v>182.77626509400002</v>
      </c>
      <c r="F51">
        <v>273.63018335387892</v>
      </c>
      <c r="G51">
        <v>49</v>
      </c>
      <c r="H51">
        <f>VLOOKUP(G51,traffic!$E$2:$F$300,2,FALSE)</f>
        <v>8980015</v>
      </c>
      <c r="I51">
        <v>430</v>
      </c>
      <c r="J51">
        <v>1953</v>
      </c>
      <c r="K51">
        <f>VLOOKUP(J51,'[1]2012.09.04_ratp_opendate_coordo'!A$2:C$634,2,FALSE)</f>
        <v>2013</v>
      </c>
      <c r="L51">
        <f>VLOOKUP(J51,'[1]2012.09.04_ratp_opendate_coordo'!A$2:C$634,3,FALSE)</f>
        <v>3315</v>
      </c>
      <c r="P51">
        <f>(IF(COUNTIF(Nodes!$C$2:$C$382,"="&amp;Stations!A51)&gt;1,1,0))</f>
        <v>1</v>
      </c>
      <c r="Q51" s="15" t="str">
        <f t="shared" si="1"/>
        <v>49,Charles de Gaulle — Étoile,2.294981,48.873773,8980015,430,1953,2013,3315,1</v>
      </c>
      <c r="AA51">
        <v>1953</v>
      </c>
      <c r="AB51">
        <v>2.29576268465124</v>
      </c>
      <c r="AC51">
        <v>48.8744076036607</v>
      </c>
      <c r="AD51" t="s">
        <v>893</v>
      </c>
      <c r="AE51">
        <f t="shared" si="0"/>
        <v>26</v>
      </c>
    </row>
    <row r="52" spans="1:31">
      <c r="A52">
        <v>50</v>
      </c>
      <c r="B52" s="1" t="s">
        <v>36</v>
      </c>
      <c r="C52">
        <v>2.2869419999999998</v>
      </c>
      <c r="D52">
        <v>48.846590999999997</v>
      </c>
      <c r="E52">
        <v>163.48266509399971</v>
      </c>
      <c r="F52">
        <v>338.86698335388701</v>
      </c>
      <c r="G52">
        <v>50</v>
      </c>
      <c r="H52">
        <f>VLOOKUP(G52,traffic!$E$2:$F$300,2,FALSE)</f>
        <v>3892728</v>
      </c>
      <c r="I52">
        <v>431</v>
      </c>
      <c r="J52">
        <v>1952</v>
      </c>
      <c r="K52">
        <f>VLOOKUP(J52,'[1]2012.09.04_ratp_opendate_coordo'!A$2:C$634,2,FALSE)</f>
        <v>1902</v>
      </c>
      <c r="L52">
        <f>VLOOKUP(J52,'[1]2012.09.04_ratp_opendate_coordo'!A$2:C$634,3,FALSE)</f>
        <v>5424</v>
      </c>
      <c r="P52">
        <f>(IF(COUNTIF(Nodes!$C$2:$C$382,"="&amp;Stations!A52)&gt;1,1,0))</f>
        <v>0</v>
      </c>
      <c r="Q52" s="15" t="str">
        <f t="shared" si="1"/>
        <v>50,Charles Michels,2.286942,48.846591,3892728,431,1952,1902,5424,0</v>
      </c>
      <c r="AA52">
        <v>1952</v>
      </c>
      <c r="AB52">
        <v>2.2863323856198701</v>
      </c>
      <c r="AC52">
        <v>48.846336274136199</v>
      </c>
      <c r="AD52" t="s">
        <v>36</v>
      </c>
      <c r="AE52">
        <f t="shared" si="0"/>
        <v>15</v>
      </c>
    </row>
    <row r="53" spans="1:31">
      <c r="A53">
        <v>51</v>
      </c>
      <c r="B53" s="1" t="s">
        <v>37</v>
      </c>
      <c r="C53">
        <v>2.3846393823623599</v>
      </c>
      <c r="D53">
        <v>48.855102813135403</v>
      </c>
      <c r="E53">
        <v>397.95638276366407</v>
      </c>
      <c r="F53">
        <v>318.43863182891141</v>
      </c>
      <c r="G53">
        <v>51</v>
      </c>
      <c r="H53">
        <f>VLOOKUP(G53,traffic!$E$2:$F$300,2,FALSE)</f>
        <v>3924516</v>
      </c>
      <c r="I53">
        <v>432</v>
      </c>
      <c r="J53">
        <v>1955</v>
      </c>
      <c r="K53">
        <f>VLOOKUP(J53,'[1]2012.09.04_ratp_opendate_coordo'!A$2:C$634,2,FALSE)</f>
        <v>6035</v>
      </c>
      <c r="L53">
        <f>VLOOKUP(J53,'[1]2012.09.04_ratp_opendate_coordo'!A$2:C$634,3,FALSE)</f>
        <v>4380</v>
      </c>
      <c r="P53">
        <f>(IF(COUNTIF(Nodes!$C$2:$C$382,"="&amp;Stations!A53)&gt;1,1,0))</f>
        <v>0</v>
      </c>
      <c r="Q53" s="15" t="str">
        <f t="shared" si="1"/>
        <v>51,Charonne,2.38463938236236,48.8551028131354,3924516,432,1955,6035,4380,0</v>
      </c>
      <c r="AA53">
        <v>1955</v>
      </c>
      <c r="AB53">
        <v>2.3852706478197199</v>
      </c>
      <c r="AC53">
        <v>48.854766236848803</v>
      </c>
      <c r="AD53" t="s">
        <v>37</v>
      </c>
      <c r="AE53">
        <f t="shared" si="0"/>
        <v>8</v>
      </c>
    </row>
    <row r="54" spans="1:31">
      <c r="A54">
        <v>52</v>
      </c>
      <c r="B54" s="1" t="s">
        <v>38</v>
      </c>
      <c r="C54">
        <v>2.4401359999999999</v>
      </c>
      <c r="D54">
        <v>48.844382000000003</v>
      </c>
      <c r="E54">
        <v>531.14826509399984</v>
      </c>
      <c r="F54">
        <v>344.16858335387133</v>
      </c>
      <c r="G54">
        <v>52</v>
      </c>
      <c r="H54">
        <f>VLOOKUP(G54,traffic!$E$2:$F$300,2,FALSE)</f>
        <v>4842822</v>
      </c>
      <c r="I54">
        <v>433</v>
      </c>
      <c r="J54">
        <v>1962</v>
      </c>
      <c r="K54">
        <f>VLOOKUP(J54,'[1]2012.09.04_ratp_opendate_coordo'!A$2:C$634,2,FALSE)</f>
        <v>7136</v>
      </c>
      <c r="L54">
        <f>VLOOKUP(J54,'[1]2012.09.04_ratp_opendate_coordo'!A$2:C$634,3,FALSE)</f>
        <v>5223</v>
      </c>
      <c r="P54">
        <f>(IF(COUNTIF(Nodes!$C$2:$C$382,"="&amp;Stations!A54)&gt;1,1,0))</f>
        <v>0</v>
      </c>
      <c r="Q54" s="15" t="str">
        <f t="shared" si="1"/>
        <v>52,Château de Vincennes,2.440136,48.844382,4842822,433,1962,7136,5223,0</v>
      </c>
      <c r="AA54">
        <v>1962</v>
      </c>
      <c r="AB54">
        <v>2.4395097054567398</v>
      </c>
      <c r="AC54">
        <v>48.844536311650302</v>
      </c>
      <c r="AD54" t="s">
        <v>38</v>
      </c>
      <c r="AE54">
        <f t="shared" si="0"/>
        <v>20</v>
      </c>
    </row>
    <row r="55" spans="1:31">
      <c r="A55">
        <v>53</v>
      </c>
      <c r="B55" s="1" t="s">
        <v>39</v>
      </c>
      <c r="C55">
        <v>2.3563152551651001</v>
      </c>
      <c r="D55">
        <v>48.872767119486703</v>
      </c>
      <c r="E55">
        <v>329.97847749024038</v>
      </c>
      <c r="F55">
        <v>276.04429658579193</v>
      </c>
      <c r="G55">
        <v>53</v>
      </c>
      <c r="H55">
        <f>VLOOKUP(G55,traffic!$E$2:$F$300,2,FALSE)</f>
        <v>4858849</v>
      </c>
      <c r="I55">
        <v>434</v>
      </c>
      <c r="J55">
        <v>1961</v>
      </c>
      <c r="K55">
        <f>VLOOKUP(J55,'[1]2012.09.04_ratp_opendate_coordo'!A$2:C$634,2,FALSE)</f>
        <v>4776</v>
      </c>
      <c r="L55">
        <f>VLOOKUP(J55,'[1]2012.09.04_ratp_opendate_coordo'!A$2:C$634,3,FALSE)</f>
        <v>3075</v>
      </c>
      <c r="P55">
        <f>(IF(COUNTIF(Nodes!$C$2:$C$382,"="&amp;Stations!A55)&gt;1,1,0))</f>
        <v>0</v>
      </c>
      <c r="Q55" s="15" t="str">
        <f t="shared" si="1"/>
        <v>53,Château d'Eau,2.3563152551651,48.8727671194867,4858849,434,1961,4776,3075,0</v>
      </c>
      <c r="AA55">
        <v>1961</v>
      </c>
      <c r="AB55">
        <v>2.3554703687706899</v>
      </c>
      <c r="AC55">
        <v>48.872589010910602</v>
      </c>
      <c r="AD55" t="s">
        <v>39</v>
      </c>
      <c r="AE55">
        <f t="shared" si="0"/>
        <v>13</v>
      </c>
    </row>
    <row r="56" spans="1:31">
      <c r="A56">
        <v>54</v>
      </c>
      <c r="B56" s="1" t="s">
        <v>40</v>
      </c>
      <c r="C56">
        <v>2.3495520000000001</v>
      </c>
      <c r="D56">
        <v>48.88673</v>
      </c>
      <c r="E56">
        <v>313.74666509400032</v>
      </c>
      <c r="F56">
        <v>242.53338335387866</v>
      </c>
      <c r="G56">
        <v>54</v>
      </c>
      <c r="H56">
        <f>VLOOKUP(G56,traffic!$E$2:$F$300,2,FALSE)</f>
        <v>6798017</v>
      </c>
      <c r="I56">
        <v>435</v>
      </c>
      <c r="J56">
        <v>1960</v>
      </c>
      <c r="K56">
        <f>VLOOKUP(J56,'[1]2012.09.04_ratp_opendate_coordo'!A$2:C$634,2,FALSE)</f>
        <v>4374</v>
      </c>
      <c r="L56">
        <f>VLOOKUP(J56,'[1]2012.09.04_ratp_opendate_coordo'!A$2:C$634,3,FALSE)</f>
        <v>2166</v>
      </c>
      <c r="P56">
        <f>(IF(COUNTIF(Nodes!$C$2:$C$382,"="&amp;Stations!A56)&gt;1,1,0))</f>
        <v>0</v>
      </c>
      <c r="Q56" s="15" t="str">
        <f t="shared" si="1"/>
        <v>54,Château Rouge,2.349552,48.88673,6798017,435,1960,4374,2166,0</v>
      </c>
      <c r="AA56">
        <v>1960</v>
      </c>
      <c r="AB56">
        <v>2.3498266334430902</v>
      </c>
      <c r="AC56">
        <v>48.887176067096597</v>
      </c>
      <c r="AD56" t="s">
        <v>40</v>
      </c>
      <c r="AE56">
        <f t="shared" si="0"/>
        <v>13</v>
      </c>
    </row>
    <row r="57" spans="1:31">
      <c r="A57">
        <v>55</v>
      </c>
      <c r="B57" s="1" t="s">
        <v>41</v>
      </c>
      <c r="C57">
        <v>2.3620712757110498</v>
      </c>
      <c r="D57">
        <v>48.878456271006399</v>
      </c>
      <c r="E57">
        <v>343.79292680051964</v>
      </c>
      <c r="F57">
        <v>262.39033293852003</v>
      </c>
      <c r="G57">
        <v>55</v>
      </c>
      <c r="H57">
        <f>VLOOKUP(G57,traffic!$E$2:$F$300,2,FALSE)</f>
        <v>1600022</v>
      </c>
      <c r="I57">
        <v>436</v>
      </c>
      <c r="J57">
        <v>1963</v>
      </c>
      <c r="K57">
        <f>VLOOKUP(J57,'[1]2012.09.04_ratp_opendate_coordo'!A$2:C$634,2,FALSE)</f>
        <v>5243</v>
      </c>
      <c r="L57">
        <f>VLOOKUP(J57,'[1]2012.09.04_ratp_opendate_coordo'!A$2:C$634,3,FALSE)</f>
        <v>2748</v>
      </c>
      <c r="P57">
        <f>(IF(COUNTIF(Nodes!$C$2:$C$382,"="&amp;Stations!A57)&gt;1,1,0))</f>
        <v>0</v>
      </c>
      <c r="Q57" s="15" t="str">
        <f t="shared" si="1"/>
        <v>55,Château-Landon,2.36207127571105,48.8784562710064,1600022,436,1963,5243,2748,0</v>
      </c>
      <c r="AA57">
        <v>1963</v>
      </c>
      <c r="AB57">
        <v>2.3622989086025101</v>
      </c>
      <c r="AC57">
        <v>48.878312678407703</v>
      </c>
      <c r="AD57" t="s">
        <v>894</v>
      </c>
      <c r="AE57">
        <f t="shared" si="0"/>
        <v>14</v>
      </c>
    </row>
    <row r="58" spans="1:31">
      <c r="A58">
        <v>56</v>
      </c>
      <c r="B58" s="1" t="s">
        <v>42</v>
      </c>
      <c r="C58">
        <v>2.3489123582839899</v>
      </c>
      <c r="D58">
        <v>48.857494061513101</v>
      </c>
      <c r="E58">
        <v>312.21152497557597</v>
      </c>
      <c r="F58">
        <v>312.69963572243569</v>
      </c>
      <c r="G58">
        <v>56</v>
      </c>
      <c r="H58">
        <f>VLOOKUP(G58,traffic!$E$2:$F$300,2,FALSE)</f>
        <v>14440964</v>
      </c>
      <c r="I58">
        <v>437</v>
      </c>
      <c r="J58">
        <v>1964</v>
      </c>
      <c r="K58">
        <f>VLOOKUP(J58,'[1]2012.09.04_ratp_opendate_coordo'!A$2:C$634,2,FALSE)</f>
        <v>4158</v>
      </c>
      <c r="L58">
        <f>VLOOKUP(J58,'[1]2012.09.04_ratp_opendate_coordo'!A$2:C$634,3,FALSE)</f>
        <v>4251</v>
      </c>
      <c r="P58">
        <f>(IF(COUNTIF(Nodes!$C$2:$C$382,"="&amp;Stations!A58)&gt;1,1,0))</f>
        <v>1</v>
      </c>
      <c r="Q58" s="15" t="str">
        <f t="shared" si="1"/>
        <v>56,Châtelet,2.34891235828399,48.8574940615131,14440964,437,1964,4158,4251,1</v>
      </c>
      <c r="AA58">
        <v>1964</v>
      </c>
      <c r="AB58">
        <v>2.3471194010479302</v>
      </c>
      <c r="AC58">
        <v>48.858519522442101</v>
      </c>
      <c r="AD58" t="s">
        <v>42</v>
      </c>
      <c r="AE58">
        <f t="shared" si="0"/>
        <v>8</v>
      </c>
    </row>
    <row r="59" spans="1:31">
      <c r="A59">
        <v>57</v>
      </c>
      <c r="B59" s="1" t="s">
        <v>479</v>
      </c>
      <c r="C59">
        <v>2.3018261790275498</v>
      </c>
      <c r="D59">
        <v>48.810539415015</v>
      </c>
      <c r="E59">
        <v>199.20469476011971</v>
      </c>
      <c r="F59">
        <v>425.39078731787754</v>
      </c>
      <c r="G59">
        <v>57</v>
      </c>
      <c r="H59">
        <f>VLOOKUP(G59,traffic!$E$2:$F$300,2,FALSE)</f>
        <v>6540563</v>
      </c>
      <c r="I59">
        <v>438</v>
      </c>
      <c r="J59">
        <v>1968</v>
      </c>
      <c r="K59">
        <f>VLOOKUP(J59,'[1]2012.09.04_ratp_opendate_coordo'!A$2:C$634,2,FALSE)</f>
        <v>2886</v>
      </c>
      <c r="L59">
        <f>VLOOKUP(J59,'[1]2012.09.04_ratp_opendate_coordo'!A$2:C$634,3,FALSE)</f>
        <v>7161</v>
      </c>
      <c r="P59">
        <f>(IF(COUNTIF(Nodes!$C$2:$C$382,"="&amp;Stations!A59)&gt;1,1,0))</f>
        <v>0</v>
      </c>
      <c r="Q59" s="15" t="str">
        <f t="shared" si="1"/>
        <v>57,Châtillon — Montrouge,2.30182617902755,48.810539415015,6540563,438,1968,2886,7161,0</v>
      </c>
      <c r="AA59">
        <v>1968</v>
      </c>
      <c r="AB59">
        <v>2.3012480219843199</v>
      </c>
      <c r="AC59">
        <v>48.810314767551098</v>
      </c>
      <c r="AD59" t="s">
        <v>545</v>
      </c>
      <c r="AE59">
        <f t="shared" si="0"/>
        <v>21</v>
      </c>
    </row>
    <row r="60" spans="1:31">
      <c r="A60">
        <v>58</v>
      </c>
      <c r="B60" t="s">
        <v>386</v>
      </c>
      <c r="C60">
        <v>2.3339322209358202</v>
      </c>
      <c r="D60">
        <v>48.873072321401999</v>
      </c>
      <c r="E60">
        <v>276.25919533996864</v>
      </c>
      <c r="F60">
        <v>275.31181198908143</v>
      </c>
      <c r="G60">
        <v>58</v>
      </c>
      <c r="H60">
        <f>VLOOKUP(G60,traffic!$E$2:$F$300,2,FALSE)</f>
        <v>7778782</v>
      </c>
      <c r="I60">
        <v>439</v>
      </c>
      <c r="J60">
        <v>1957</v>
      </c>
      <c r="K60">
        <f>VLOOKUP(J60,'[1]2012.09.04_ratp_opendate_coordo'!A$2:C$634,2,FALSE)</f>
        <v>3582</v>
      </c>
      <c r="L60">
        <f>VLOOKUP(J60,'[1]2012.09.04_ratp_opendate_coordo'!A$2:C$634,3,FALSE)</f>
        <v>3393</v>
      </c>
      <c r="P60">
        <f>(IF(COUNTIF(Nodes!$C$2:$C$382,"="&amp;Stations!A60)&gt;1,1,0))</f>
        <v>1</v>
      </c>
      <c r="Q60" s="15" t="str">
        <f t="shared" si="1"/>
        <v>58,Chaussée d'Antin — La Fayette,2.33393222093582,48.873072321402,7778782,439,1957,3582,3393,1</v>
      </c>
      <c r="AA60">
        <v>1957</v>
      </c>
      <c r="AB60">
        <v>2.3335011613694401</v>
      </c>
      <c r="AC60">
        <v>48.872897036565902</v>
      </c>
      <c r="AD60" t="s">
        <v>895</v>
      </c>
      <c r="AE60">
        <f t="shared" si="0"/>
        <v>29</v>
      </c>
    </row>
    <row r="61" spans="1:31">
      <c r="A61">
        <v>59</v>
      </c>
      <c r="B61" s="1" t="s">
        <v>43</v>
      </c>
      <c r="C61">
        <v>2.3683476448059002</v>
      </c>
      <c r="D61">
        <v>48.856777581364597</v>
      </c>
      <c r="E61">
        <v>358.85621262816062</v>
      </c>
      <c r="F61">
        <v>314.4191880788469</v>
      </c>
      <c r="G61">
        <v>59</v>
      </c>
      <c r="H61">
        <f>VLOOKUP(G61,traffic!$E$2:$F$300,2,FALSE)</f>
        <v>1448436</v>
      </c>
      <c r="I61">
        <v>440</v>
      </c>
      <c r="J61">
        <v>1958</v>
      </c>
      <c r="K61">
        <f>VLOOKUP(J61,'[1]2012.09.04_ratp_opendate_coordo'!A$2:C$634,2,FALSE)</f>
        <v>5129</v>
      </c>
      <c r="L61">
        <f>VLOOKUP(J61,'[1]2012.09.04_ratp_opendate_coordo'!A$2:C$634,3,FALSE)</f>
        <v>4348</v>
      </c>
      <c r="P61">
        <f>(IF(COUNTIF(Nodes!$C$2:$C$382,"="&amp;Stations!A61)&gt;1,1,0))</f>
        <v>0</v>
      </c>
      <c r="Q61" s="15" t="str">
        <f t="shared" si="1"/>
        <v>59,Chemin Vert,2.3683476448059,48.8567775813646,1448436,440,1958,5129,4348,0</v>
      </c>
      <c r="AA61">
        <v>1958</v>
      </c>
      <c r="AB61">
        <v>2.3679345256333502</v>
      </c>
      <c r="AC61">
        <v>48.857564061485903</v>
      </c>
      <c r="AD61" t="s">
        <v>43</v>
      </c>
      <c r="AE61">
        <f t="shared" si="0"/>
        <v>11</v>
      </c>
    </row>
    <row r="62" spans="1:31">
      <c r="A62">
        <v>60</v>
      </c>
      <c r="B62" s="1" t="s">
        <v>44</v>
      </c>
      <c r="C62">
        <v>2.3680821061134298</v>
      </c>
      <c r="D62">
        <v>48.8349376655298</v>
      </c>
      <c r="E62">
        <v>358.21891976623175</v>
      </c>
      <c r="F62">
        <v>366.83498608235823</v>
      </c>
      <c r="G62">
        <v>60</v>
      </c>
      <c r="H62">
        <f>VLOOKUP(G62,traffic!$E$2:$F$300,2,FALSE)</f>
        <v>2999174</v>
      </c>
      <c r="I62">
        <v>441</v>
      </c>
      <c r="J62">
        <v>1959</v>
      </c>
      <c r="K62">
        <f>VLOOKUP(J62,'[1]2012.09.04_ratp_opendate_coordo'!A$2:C$634,2,FALSE)</f>
        <v>5387</v>
      </c>
      <c r="L62">
        <f>VLOOKUP(J62,'[1]2012.09.04_ratp_opendate_coordo'!A$2:C$634,3,FALSE)</f>
        <v>6147</v>
      </c>
      <c r="P62">
        <f>(IF(COUNTIF(Nodes!$C$2:$C$382,"="&amp;Stations!A62)&gt;1,1,0))</f>
        <v>0</v>
      </c>
      <c r="Q62" s="15" t="str">
        <f t="shared" si="1"/>
        <v>60,Chevaleret,2.36808210611343,48.8349376655298,2999174,441,1959,5387,6147,0</v>
      </c>
      <c r="AA62">
        <v>1959</v>
      </c>
      <c r="AB62">
        <v>2.3671652407182302</v>
      </c>
      <c r="AC62">
        <v>48.834407935452703</v>
      </c>
      <c r="AD62" t="s">
        <v>44</v>
      </c>
      <c r="AE62">
        <f t="shared" si="0"/>
        <v>10</v>
      </c>
    </row>
    <row r="63" spans="1:31">
      <c r="A63">
        <v>61</v>
      </c>
      <c r="B63" s="1" t="s">
        <v>45</v>
      </c>
      <c r="C63">
        <v>2.3464179999999999</v>
      </c>
      <c r="D63">
        <v>48.855637000000002</v>
      </c>
      <c r="E63">
        <v>306.22506509399989</v>
      </c>
      <c r="F63">
        <v>317.15658335387502</v>
      </c>
      <c r="G63">
        <v>61</v>
      </c>
      <c r="H63">
        <f>VLOOKUP(G63,traffic!$E$2:$F$300,2,FALSE)</f>
        <v>2364993</v>
      </c>
      <c r="I63">
        <v>442</v>
      </c>
      <c r="J63">
        <v>1969</v>
      </c>
      <c r="K63">
        <f>VLOOKUP(J63,'[1]2012.09.04_ratp_opendate_coordo'!A$2:C$634,2,FALSE)</f>
        <v>4109</v>
      </c>
      <c r="L63">
        <f>VLOOKUP(J63,'[1]2012.09.04_ratp_opendate_coordo'!A$2:C$634,3,FALSE)</f>
        <v>4464</v>
      </c>
      <c r="P63">
        <f>(IF(COUNTIF(Nodes!$C$2:$C$382,"="&amp;Stations!A63)&gt;1,1,0))</f>
        <v>0</v>
      </c>
      <c r="Q63" s="15" t="str">
        <f t="shared" si="1"/>
        <v>61,Cité,2.346418,48.855637,2364993,442,1969,4109,4464,0</v>
      </c>
      <c r="AA63">
        <v>1969</v>
      </c>
      <c r="AB63">
        <v>2.3467203742446001</v>
      </c>
      <c r="AC63">
        <v>48.855100585788797</v>
      </c>
      <c r="AD63" t="s">
        <v>45</v>
      </c>
      <c r="AE63">
        <f t="shared" si="0"/>
        <v>4</v>
      </c>
    </row>
    <row r="64" spans="1:31">
      <c r="A64">
        <v>62</v>
      </c>
      <c r="B64" s="1" t="s">
        <v>448</v>
      </c>
      <c r="C64">
        <v>2.3445832729339</v>
      </c>
      <c r="D64">
        <v>48.851018896823</v>
      </c>
      <c r="E64">
        <v>301.82172013536012</v>
      </c>
      <c r="F64">
        <v>328.24003097867944</v>
      </c>
      <c r="G64">
        <v>62</v>
      </c>
      <c r="H64">
        <f>VLOOKUP(G64,traffic!$E$2:$F$300,2,FALSE)</f>
        <v>2744528</v>
      </c>
      <c r="I64">
        <v>443</v>
      </c>
      <c r="J64">
        <v>54244</v>
      </c>
      <c r="K64">
        <f>VLOOKUP(J64,'[1]2012.09.04_ratp_opendate_coordo'!A$2:C$634,2,FALSE)</f>
        <v>4148</v>
      </c>
      <c r="L64">
        <f>VLOOKUP(J64,'[1]2012.09.04_ratp_opendate_coordo'!A$2:C$634,3,FALSE)</f>
        <v>4927</v>
      </c>
      <c r="P64">
        <f>(IF(COUNTIF(Nodes!$C$2:$C$382,"="&amp;Stations!A64)&gt;1,1,0))</f>
        <v>0</v>
      </c>
      <c r="Q64" s="15" t="str">
        <f t="shared" si="1"/>
        <v>62,Cluny — La Sorbonne,2.3445832729339,48.851018896823,2744528,443,54244,4148,4927,0</v>
      </c>
      <c r="AA64">
        <v>54244</v>
      </c>
      <c r="AB64">
        <v>2.3452215823799198</v>
      </c>
      <c r="AC64">
        <v>48.851038364131902</v>
      </c>
      <c r="AD64" t="s">
        <v>896</v>
      </c>
      <c r="AE64">
        <f t="shared" si="0"/>
        <v>19</v>
      </c>
    </row>
    <row r="65" spans="1:31">
      <c r="A65">
        <v>63</v>
      </c>
      <c r="B65" s="1" t="s">
        <v>46</v>
      </c>
      <c r="C65">
        <v>2.3711600000000002</v>
      </c>
      <c r="D65">
        <v>48.877136</v>
      </c>
      <c r="E65">
        <v>365.60586509400048</v>
      </c>
      <c r="F65">
        <v>265.55898335387838</v>
      </c>
      <c r="G65">
        <v>63</v>
      </c>
      <c r="H65">
        <f>VLOOKUP(G65,traffic!$E$2:$F$300,2,FALSE)</f>
        <v>4554566</v>
      </c>
      <c r="I65">
        <v>444</v>
      </c>
      <c r="J65">
        <v>1972</v>
      </c>
      <c r="K65">
        <f>VLOOKUP(J65,'[1]2012.09.04_ratp_opendate_coordo'!A$2:C$634,2,FALSE)</f>
        <v>5660</v>
      </c>
      <c r="L65">
        <f>VLOOKUP(J65,'[1]2012.09.04_ratp_opendate_coordo'!A$2:C$634,3,FALSE)</f>
        <v>2847</v>
      </c>
      <c r="P65">
        <f>(IF(COUNTIF(Nodes!$C$2:$C$382,"="&amp;Stations!A65)&gt;1,1,0))</f>
        <v>0</v>
      </c>
      <c r="Q65" s="15" t="str">
        <f t="shared" si="1"/>
        <v>63,Colonel Fabien,2.37116,48.877136,4554566,444,1972,5660,2847,0</v>
      </c>
      <c r="AA65">
        <v>1972</v>
      </c>
      <c r="AB65">
        <v>2.37014713779616</v>
      </c>
      <c r="AC65">
        <v>48.877942292133099</v>
      </c>
      <c r="AD65" t="s">
        <v>46</v>
      </c>
      <c r="AE65">
        <f t="shared" si="0"/>
        <v>14</v>
      </c>
    </row>
    <row r="66" spans="1:31">
      <c r="A66">
        <v>64</v>
      </c>
      <c r="B66" s="1" t="s">
        <v>47</v>
      </c>
      <c r="C66">
        <v>2.2942149999999999</v>
      </c>
      <c r="D66">
        <v>48.845092999999999</v>
      </c>
      <c r="E66">
        <v>180.9378650939999</v>
      </c>
      <c r="F66">
        <v>342.46218335388221</v>
      </c>
      <c r="G66">
        <v>64</v>
      </c>
      <c r="H66">
        <f>VLOOKUP(G66,traffic!$E$2:$F$300,2,FALSE)</f>
        <v>2700300</v>
      </c>
      <c r="I66">
        <v>445</v>
      </c>
      <c r="J66">
        <v>1973</v>
      </c>
      <c r="K66">
        <f>VLOOKUP(J66,'[1]2012.09.04_ratp_opendate_coordo'!A$2:C$634,2,FALSE)</f>
        <v>2211</v>
      </c>
      <c r="L66">
        <f>VLOOKUP(J66,'[1]2012.09.04_ratp_opendate_coordo'!A$2:C$634,3,FALSE)</f>
        <v>5523</v>
      </c>
      <c r="P66">
        <f>(IF(COUNTIF(Nodes!$C$2:$C$382,"="&amp;Stations!A66)&gt;1,1,0))</f>
        <v>0</v>
      </c>
      <c r="Q66" s="15" t="str">
        <f t="shared" si="1"/>
        <v>64,Commerce,2.294215,48.845093,2700300,445,1973,2211,5523,0</v>
      </c>
      <c r="AA66">
        <v>1973</v>
      </c>
      <c r="AB66">
        <v>2.2933534501208501</v>
      </c>
      <c r="AC66">
        <v>48.844811191806997</v>
      </c>
      <c r="AD66" t="s">
        <v>47</v>
      </c>
      <c r="AE66">
        <f t="shared" ref="AE66:AE129" si="2">LEN(B66)</f>
        <v>8</v>
      </c>
    </row>
    <row r="67" spans="1:31">
      <c r="A67">
        <v>65</v>
      </c>
      <c r="B67" s="1" t="s">
        <v>48</v>
      </c>
      <c r="C67">
        <v>2.322397</v>
      </c>
      <c r="D67">
        <v>48.866176000000003</v>
      </c>
      <c r="E67">
        <v>248.57466509400027</v>
      </c>
      <c r="F67">
        <v>291.86298335387164</v>
      </c>
      <c r="G67">
        <v>65</v>
      </c>
      <c r="H67">
        <f>VLOOKUP(G67,traffic!$E$2:$F$300,2,FALSE)</f>
        <v>6866631</v>
      </c>
      <c r="I67">
        <v>446</v>
      </c>
      <c r="J67">
        <v>1885</v>
      </c>
      <c r="K67">
        <f>VLOOKUP(J67,'[1]2012.09.04_ratp_opendate_coordo'!A$2:C$634,2,FALSE)</f>
        <v>2756</v>
      </c>
      <c r="L67">
        <f>VLOOKUP(J67,'[1]2012.09.04_ratp_opendate_coordo'!A$2:C$634,3,FALSE)</f>
        <v>4115</v>
      </c>
      <c r="P67">
        <f>(IF(COUNTIF(Nodes!$C$2:$C$382,"="&amp;Stations!A67)&gt;1,1,0))</f>
        <v>1</v>
      </c>
      <c r="Q67" s="15" t="str">
        <f t="shared" ref="Q67:Q130" si="3">A67&amp;","&amp;B67&amp;","&amp;C67&amp;","&amp;D67&amp;","&amp;H67&amp;","&amp;I67&amp;","&amp;J67&amp;","&amp;IF(N67="",K67,N67)&amp;","&amp;IF(O67="",L67,O67)&amp;","&amp;P67</f>
        <v>65,Concorde,2.322397,48.866176,6866631,446,1885,2756,4115,1</v>
      </c>
      <c r="AA67">
        <v>1885</v>
      </c>
      <c r="AB67">
        <v>2.32329987859148</v>
      </c>
      <c r="AC67">
        <v>48.866182995631497</v>
      </c>
      <c r="AD67" t="s">
        <v>48</v>
      </c>
      <c r="AE67">
        <f t="shared" si="2"/>
        <v>8</v>
      </c>
    </row>
    <row r="68" spans="1:31">
      <c r="A68">
        <v>66</v>
      </c>
      <c r="B68" s="1" t="s">
        <v>49</v>
      </c>
      <c r="C68">
        <v>2.2967949999999999</v>
      </c>
      <c r="D68">
        <v>48.837418999999997</v>
      </c>
      <c r="E68">
        <v>187.12986509399994</v>
      </c>
      <c r="F68">
        <v>360.87978335388584</v>
      </c>
      <c r="G68">
        <v>66</v>
      </c>
      <c r="H68">
        <f>VLOOKUP(G68,traffic!$E$2:$F$300,2,FALSE)</f>
        <v>5780845</v>
      </c>
      <c r="I68">
        <v>447</v>
      </c>
      <c r="J68">
        <v>1887</v>
      </c>
      <c r="K68">
        <f>VLOOKUP(J68,'[1]2012.09.04_ratp_opendate_coordo'!A$2:C$634,2,FALSE)</f>
        <v>2452</v>
      </c>
      <c r="L68">
        <f>VLOOKUP(J68,'[1]2012.09.04_ratp_opendate_coordo'!A$2:C$634,3,FALSE)</f>
        <v>6267</v>
      </c>
      <c r="P68">
        <f>(IF(COUNTIF(Nodes!$C$2:$C$382,"="&amp;Stations!A68)&gt;1,1,0))</f>
        <v>0</v>
      </c>
      <c r="Q68" s="15" t="str">
        <f t="shared" si="3"/>
        <v>66,Convention,2.296795,48.837419,5780845,447,1887,2452,6267,0</v>
      </c>
      <c r="AA68">
        <v>1887</v>
      </c>
      <c r="AB68">
        <v>2.2968995827976202</v>
      </c>
      <c r="AC68">
        <v>48.837469620737103</v>
      </c>
      <c r="AD68" t="s">
        <v>49</v>
      </c>
      <c r="AE68">
        <f t="shared" si="2"/>
        <v>10</v>
      </c>
    </row>
    <row r="69" spans="1:31">
      <c r="A69">
        <v>67</v>
      </c>
      <c r="B69" s="1" t="s">
        <v>50</v>
      </c>
      <c r="C69">
        <v>2.38174527883529</v>
      </c>
      <c r="D69">
        <v>48.894340131311601</v>
      </c>
      <c r="E69">
        <v>391.01053429869609</v>
      </c>
      <c r="F69">
        <v>224.26906820603563</v>
      </c>
      <c r="G69">
        <v>67</v>
      </c>
      <c r="H69">
        <f>VLOOKUP(G69,traffic!$E$2:$F$300,2,FALSE)</f>
        <v>3090833</v>
      </c>
      <c r="I69">
        <v>448</v>
      </c>
      <c r="J69">
        <v>1888</v>
      </c>
      <c r="K69">
        <f>VLOOKUP(J69,'[1]2012.09.04_ratp_opendate_coordo'!A$2:C$634,2,FALSE)</f>
        <v>5732</v>
      </c>
      <c r="L69">
        <f>VLOOKUP(J69,'[1]2012.09.04_ratp_opendate_coordo'!A$2:C$634,3,FALSE)</f>
        <v>2019</v>
      </c>
      <c r="P69">
        <f>(IF(COUNTIF(Nodes!$C$2:$C$382,"="&amp;Stations!A69)&gt;1,1,0))</f>
        <v>0</v>
      </c>
      <c r="Q69" s="15" t="str">
        <f t="shared" si="3"/>
        <v>67,Corentin Cariou,2.38174527883529,48.8943401313116,3090833,448,1888,5732,2019,0</v>
      </c>
      <c r="AA69">
        <v>1888</v>
      </c>
      <c r="AB69">
        <v>2.38244550268222</v>
      </c>
      <c r="AC69">
        <v>48.894906125837402</v>
      </c>
      <c r="AD69" t="s">
        <v>897</v>
      </c>
      <c r="AE69">
        <f t="shared" si="2"/>
        <v>15</v>
      </c>
    </row>
    <row r="70" spans="1:31">
      <c r="A70">
        <v>68</v>
      </c>
      <c r="B70" s="1" t="s">
        <v>51</v>
      </c>
      <c r="C70">
        <v>2.278985</v>
      </c>
      <c r="D70">
        <v>48.826833000000001</v>
      </c>
      <c r="E70">
        <v>144.38586509400025</v>
      </c>
      <c r="F70">
        <v>386.28618335387728</v>
      </c>
      <c r="G70">
        <v>68</v>
      </c>
      <c r="H70">
        <f>VLOOKUP(G70,traffic!$E$2:$F$300,2,FALSE)</f>
        <v>3385005</v>
      </c>
      <c r="I70">
        <v>449</v>
      </c>
      <c r="J70">
        <v>1889</v>
      </c>
      <c r="K70">
        <f>VLOOKUP(J70,'[1]2012.09.04_ratp_opendate_coordo'!A$2:C$634,2,FALSE)</f>
        <v>1996</v>
      </c>
      <c r="L70">
        <f>VLOOKUP(J70,'[1]2012.09.04_ratp_opendate_coordo'!A$2:C$634,3,FALSE)</f>
        <v>6738</v>
      </c>
      <c r="P70">
        <f>(IF(COUNTIF(Nodes!$C$2:$C$382,"="&amp;Stations!A70)&gt;1,1,0))</f>
        <v>0</v>
      </c>
      <c r="Q70" s="15" t="str">
        <f t="shared" si="3"/>
        <v>68,Corentin Celton,2.278985,48.826833,3385005,449,1889,1996,6738,0</v>
      </c>
      <c r="AA70">
        <v>1889</v>
      </c>
      <c r="AB70">
        <v>2.2793067036897598</v>
      </c>
      <c r="AC70">
        <v>48.827243444406903</v>
      </c>
      <c r="AD70" t="s">
        <v>898</v>
      </c>
      <c r="AE70">
        <f t="shared" si="2"/>
        <v>15</v>
      </c>
    </row>
    <row r="71" spans="1:31">
      <c r="A71">
        <v>69</v>
      </c>
      <c r="B71" s="1" t="s">
        <v>52</v>
      </c>
      <c r="C71">
        <v>2.3505082726478501</v>
      </c>
      <c r="D71">
        <v>48.829806825322898</v>
      </c>
      <c r="E71">
        <v>316.04171944884041</v>
      </c>
      <c r="F71">
        <v>379.14900257892441</v>
      </c>
      <c r="G71">
        <v>69</v>
      </c>
      <c r="H71">
        <f>VLOOKUP(G71,traffic!$E$2:$F$300,2,FALSE)</f>
        <v>2604292</v>
      </c>
      <c r="I71">
        <v>450</v>
      </c>
      <c r="J71">
        <v>1890</v>
      </c>
      <c r="K71">
        <f>VLOOKUP(J71,'[1]2012.09.04_ratp_opendate_coordo'!A$2:C$634,2,FALSE)</f>
        <v>4672</v>
      </c>
      <c r="L71">
        <f>VLOOKUP(J71,'[1]2012.09.04_ratp_opendate_coordo'!A$2:C$634,3,FALSE)</f>
        <v>6155</v>
      </c>
      <c r="P71">
        <f>(IF(COUNTIF(Nodes!$C$2:$C$382,"="&amp;Stations!A71)&gt;1,1,0))</f>
        <v>0</v>
      </c>
      <c r="Q71" s="15" t="str">
        <f t="shared" si="3"/>
        <v>69,Corvisart,2.35050827264785,48.8298068253229,2604292,450,1890,4672,6155,0</v>
      </c>
      <c r="AA71">
        <v>1890</v>
      </c>
      <c r="AB71">
        <v>2.3494383273073098</v>
      </c>
      <c r="AC71">
        <v>48.829611684864602</v>
      </c>
      <c r="AD71" t="s">
        <v>52</v>
      </c>
      <c r="AE71">
        <f t="shared" si="2"/>
        <v>9</v>
      </c>
    </row>
    <row r="72" spans="1:31">
      <c r="A72">
        <v>70</v>
      </c>
      <c r="B72" s="1" t="s">
        <v>53</v>
      </c>
      <c r="C72">
        <v>2.3859349999999999</v>
      </c>
      <c r="D72">
        <v>48.833500999999998</v>
      </c>
      <c r="E72">
        <v>401.06586509399995</v>
      </c>
      <c r="F72">
        <v>370.28298335388286</v>
      </c>
      <c r="G72">
        <v>70</v>
      </c>
      <c r="H72">
        <f>VLOOKUP(G72,traffic!$E$2:$F$300,2,FALSE)</f>
        <v>5550822</v>
      </c>
      <c r="I72">
        <v>451</v>
      </c>
      <c r="J72">
        <v>50055</v>
      </c>
      <c r="K72">
        <f>VLOOKUP(J72,'[1]2012.09.04_ratp_opendate_coordo'!A$2:C$634,2,FALSE)</f>
        <v>6050</v>
      </c>
      <c r="L72">
        <f>VLOOKUP(J72,'[1]2012.09.04_ratp_opendate_coordo'!A$2:C$634,3,FALSE)</f>
        <v>400</v>
      </c>
      <c r="O72">
        <v>6030</v>
      </c>
      <c r="P72">
        <f>(IF(COUNTIF(Nodes!$C$2:$C$382,"="&amp;Stations!A72)&gt;1,1,0))</f>
        <v>0</v>
      </c>
      <c r="Q72" s="15" t="str">
        <f t="shared" si="3"/>
        <v>70,Cour Saint-Émilion,2.385935,48.833501,5550822,451,50055,6050,6030,0</v>
      </c>
      <c r="AA72">
        <v>50055</v>
      </c>
      <c r="AB72">
        <v>2.38761298844824</v>
      </c>
      <c r="AC72">
        <v>48.8334843071503</v>
      </c>
      <c r="AD72" t="s">
        <v>899</v>
      </c>
      <c r="AE72">
        <f t="shared" si="2"/>
        <v>18</v>
      </c>
    </row>
    <row r="73" spans="1:31">
      <c r="A73">
        <v>71</v>
      </c>
      <c r="B73" s="1" t="s">
        <v>54</v>
      </c>
      <c r="C73">
        <v>2.3043390000000001</v>
      </c>
      <c r="D73">
        <v>48.879401000000001</v>
      </c>
      <c r="E73">
        <v>205.23546509400049</v>
      </c>
      <c r="F73">
        <v>260.12298335387527</v>
      </c>
      <c r="G73">
        <v>71</v>
      </c>
      <c r="H73">
        <f>VLOOKUP(G73,traffic!$E$2:$F$300,2,FALSE)</f>
        <v>2685096</v>
      </c>
      <c r="I73">
        <v>452</v>
      </c>
      <c r="J73">
        <v>1892</v>
      </c>
      <c r="K73">
        <f>VLOOKUP(J73,'[1]2012.09.04_ratp_opendate_coordo'!A$2:C$634,2,FALSE)</f>
        <v>2352</v>
      </c>
      <c r="L73">
        <f>VLOOKUP(J73,'[1]2012.09.04_ratp_opendate_coordo'!A$2:C$634,3,FALSE)</f>
        <v>2967</v>
      </c>
      <c r="P73">
        <f>(IF(COUNTIF(Nodes!$C$2:$C$382,"="&amp;Stations!A73)&gt;1,1,0))</f>
        <v>0</v>
      </c>
      <c r="Q73" s="15" t="str">
        <f t="shared" si="3"/>
        <v>71,Courcelles,2.304339,48.879401,2685096,452,1892,2352,2967,0</v>
      </c>
      <c r="AA73">
        <v>1892</v>
      </c>
      <c r="AB73">
        <v>2.3036051529385202</v>
      </c>
      <c r="AC73">
        <v>48.879236248770397</v>
      </c>
      <c r="AD73" t="s">
        <v>54</v>
      </c>
      <c r="AE73">
        <f t="shared" si="2"/>
        <v>10</v>
      </c>
    </row>
    <row r="74" spans="1:31">
      <c r="A74">
        <v>72</v>
      </c>
      <c r="B74" s="1" t="s">
        <v>55</v>
      </c>
      <c r="C74">
        <v>2.379861</v>
      </c>
      <c r="D74">
        <v>48.869520999999999</v>
      </c>
      <c r="E74">
        <v>386.48826509400016</v>
      </c>
      <c r="F74">
        <v>283.8349833538814</v>
      </c>
      <c r="G74">
        <v>72</v>
      </c>
      <c r="H74">
        <f>VLOOKUP(G74,traffic!$E$2:$F$300,2,FALSE)</f>
        <v>3324335</v>
      </c>
      <c r="I74">
        <v>453</v>
      </c>
      <c r="J74">
        <v>1893</v>
      </c>
      <c r="K74">
        <f>VLOOKUP(J74,'[1]2012.09.04_ratp_opendate_coordo'!A$2:C$634,2,FALSE)</f>
        <v>5828</v>
      </c>
      <c r="L74">
        <f>VLOOKUP(J74,'[1]2012.09.04_ratp_opendate_coordo'!A$2:C$634,3,FALSE)</f>
        <v>3336</v>
      </c>
      <c r="P74">
        <f>(IF(COUNTIF(Nodes!$C$2:$C$382,"="&amp;Stations!A74)&gt;1,1,0))</f>
        <v>0</v>
      </c>
      <c r="Q74" s="15" t="str">
        <f t="shared" si="3"/>
        <v>72,Couronnes,2.379861,48.869521,3324335,453,1893,5828,3336,0</v>
      </c>
      <c r="AA74">
        <v>1893</v>
      </c>
      <c r="AB74">
        <v>2.3798685186989998</v>
      </c>
      <c r="AC74">
        <v>48.868969875776401</v>
      </c>
      <c r="AD74" t="s">
        <v>55</v>
      </c>
      <c r="AE74">
        <f t="shared" si="2"/>
        <v>9</v>
      </c>
    </row>
    <row r="75" spans="1:31">
      <c r="A75">
        <v>73</v>
      </c>
      <c r="B75" s="1" t="s">
        <v>415</v>
      </c>
      <c r="C75">
        <v>2.4493557214736899</v>
      </c>
      <c r="D75">
        <v>48.795962965151297</v>
      </c>
      <c r="E75">
        <v>553.27559663085572</v>
      </c>
      <c r="F75">
        <v>460.37426699076605</v>
      </c>
      <c r="G75">
        <v>73</v>
      </c>
      <c r="H75">
        <f>VLOOKUP(G75,traffic!$E$2:$F$300,2,FALSE)</f>
        <v>2109885</v>
      </c>
      <c r="I75">
        <v>454</v>
      </c>
      <c r="J75">
        <v>1897</v>
      </c>
      <c r="K75">
        <f>VLOOKUP(J75,'[1]2012.09.04_ratp_opendate_coordo'!A$2:C$634,2,FALSE)</f>
        <v>6956</v>
      </c>
      <c r="L75">
        <f>VLOOKUP(J75,'[1]2012.09.04_ratp_opendate_coordo'!A$2:C$634,3,FALSE)</f>
        <v>6876</v>
      </c>
      <c r="P75">
        <f>(IF(COUNTIF(Nodes!$C$2:$C$382,"="&amp;Stations!A75)&gt;1,1,0))</f>
        <v>0</v>
      </c>
      <c r="Q75" s="15" t="str">
        <f t="shared" si="3"/>
        <v>73,Créteil — L'Échat,2.44935572147369,48.7959629651513,2109885,454,1897,6956,6876,0</v>
      </c>
      <c r="AA75">
        <v>1897</v>
      </c>
      <c r="AB75">
        <v>2.44906187102647</v>
      </c>
      <c r="AC75">
        <v>48.796462387018799</v>
      </c>
      <c r="AD75" t="s">
        <v>900</v>
      </c>
      <c r="AE75">
        <f t="shared" si="2"/>
        <v>17</v>
      </c>
    </row>
    <row r="76" spans="1:31">
      <c r="A76">
        <v>74</v>
      </c>
      <c r="B76" s="1" t="s">
        <v>418</v>
      </c>
      <c r="C76">
        <v>2.459317445755</v>
      </c>
      <c r="D76">
        <v>48.779772152794898</v>
      </c>
      <c r="E76">
        <v>577.18373490600015</v>
      </c>
      <c r="F76">
        <v>499.23221664612356</v>
      </c>
      <c r="G76">
        <v>74</v>
      </c>
      <c r="H76">
        <f>VLOOKUP(G76,traffic!$E$2:$F$300,2,FALSE)</f>
        <v>4865573</v>
      </c>
      <c r="I76">
        <v>455</v>
      </c>
      <c r="J76">
        <v>1898</v>
      </c>
      <c r="K76">
        <f>VLOOKUP(J76,'[1]2012.09.04_ratp_opendate_coordo'!A$2:C$634,2,FALSE)</f>
        <v>6956</v>
      </c>
      <c r="L76">
        <f>VLOOKUP(J76,'[1]2012.09.04_ratp_opendate_coordo'!A$2:C$634,3,FALSE)</f>
        <v>7155</v>
      </c>
      <c r="P76">
        <f>(IF(COUNTIF(Nodes!$C$2:$C$382,"="&amp;Stations!A76)&gt;1,1,0))</f>
        <v>0</v>
      </c>
      <c r="Q76" s="15" t="str">
        <f t="shared" si="3"/>
        <v>74,Créteil — Préfecture,2.459317445755,48.7797721527949,4865573,455,1898,6956,7155,0</v>
      </c>
      <c r="AA76">
        <v>1898</v>
      </c>
      <c r="AB76">
        <v>2.4591442674653701</v>
      </c>
      <c r="AC76">
        <v>48.779748403410402</v>
      </c>
      <c r="AD76" t="s">
        <v>901</v>
      </c>
      <c r="AE76">
        <f t="shared" si="2"/>
        <v>20</v>
      </c>
    </row>
    <row r="77" spans="1:31">
      <c r="A77">
        <v>75</v>
      </c>
      <c r="B77" s="1" t="s">
        <v>417</v>
      </c>
      <c r="C77">
        <v>2.4507853388786298</v>
      </c>
      <c r="D77">
        <v>48.789753747034197</v>
      </c>
      <c r="E77">
        <v>556.70667840271176</v>
      </c>
      <c r="F77">
        <v>475.27639047180514</v>
      </c>
      <c r="G77">
        <v>75</v>
      </c>
      <c r="H77">
        <f>VLOOKUP(G77,traffic!$E$2:$F$300,2,FALSE)</f>
        <v>3116625</v>
      </c>
      <c r="I77">
        <v>456</v>
      </c>
      <c r="J77">
        <v>1899</v>
      </c>
      <c r="K77">
        <f>VLOOKUP(J77,'[1]2012.09.04_ratp_opendate_coordo'!A$2:C$634,2,FALSE)</f>
        <v>6956</v>
      </c>
      <c r="L77">
        <f>VLOOKUP(J77,'[1]2012.09.04_ratp_opendate_coordo'!A$2:C$634,3,FALSE)</f>
        <v>7017</v>
      </c>
      <c r="P77">
        <f>(IF(COUNTIF(Nodes!$C$2:$C$382,"="&amp;Stations!A77)&gt;1,1,0))</f>
        <v>0</v>
      </c>
      <c r="Q77" s="15" t="str">
        <f t="shared" si="3"/>
        <v>75,Créteil — Université,2.45078533887863,48.7897537470342,3116625,456,1899,6956,7017,0</v>
      </c>
      <c r="AA77">
        <v>1899</v>
      </c>
      <c r="AB77">
        <v>2.45144739751129</v>
      </c>
      <c r="AC77">
        <v>48.789350691091698</v>
      </c>
      <c r="AD77" t="s">
        <v>902</v>
      </c>
      <c r="AE77">
        <f t="shared" si="2"/>
        <v>20</v>
      </c>
    </row>
    <row r="78" spans="1:31">
      <c r="A78">
        <v>76</v>
      </c>
      <c r="B78" s="1" t="s">
        <v>56</v>
      </c>
      <c r="C78">
        <v>2.37707018852233</v>
      </c>
      <c r="D78">
        <v>48.891580306805899</v>
      </c>
      <c r="E78">
        <v>379.79031754759217</v>
      </c>
      <c r="F78">
        <v>230.8926470197207</v>
      </c>
      <c r="G78">
        <v>76</v>
      </c>
      <c r="H78">
        <f>VLOOKUP(G78,traffic!$E$2:$F$300,2,FALSE)</f>
        <v>7183997</v>
      </c>
      <c r="I78">
        <v>457</v>
      </c>
      <c r="J78">
        <v>1894</v>
      </c>
      <c r="K78">
        <f>VLOOKUP(J78,'[1]2012.09.04_ratp_opendate_coordo'!A$2:C$634,2,FALSE)</f>
        <v>5621</v>
      </c>
      <c r="L78">
        <f>VLOOKUP(J78,'[1]2012.09.04_ratp_opendate_coordo'!A$2:C$634,3,FALSE)</f>
        <v>2133</v>
      </c>
      <c r="P78">
        <f>(IF(COUNTIF(Nodes!$C$2:$C$382,"="&amp;Stations!A78)&gt;1,1,0))</f>
        <v>0</v>
      </c>
      <c r="Q78" s="15" t="str">
        <f t="shared" si="3"/>
        <v>76,Crimée,2.37707018852233,48.8915803068059,7183997,457,1894,5621,2133,0</v>
      </c>
      <c r="AA78">
        <v>1894</v>
      </c>
      <c r="AB78">
        <v>2.3768152894719101</v>
      </c>
      <c r="AC78">
        <v>48.890681162860602</v>
      </c>
      <c r="AD78" t="s">
        <v>56</v>
      </c>
      <c r="AE78">
        <f t="shared" si="2"/>
        <v>6</v>
      </c>
    </row>
    <row r="79" spans="1:31">
      <c r="A79">
        <v>77</v>
      </c>
      <c r="B79" s="1" t="s">
        <v>57</v>
      </c>
      <c r="C79">
        <v>2.4357639999999998</v>
      </c>
      <c r="D79">
        <v>48.858055</v>
      </c>
      <c r="E79">
        <v>520.65546509399974</v>
      </c>
      <c r="F79">
        <v>311.35338335387814</v>
      </c>
      <c r="G79">
        <v>77</v>
      </c>
      <c r="H79">
        <f>VLOOKUP(G79,traffic!$E$2:$F$300,2,FALSE)</f>
        <v>4978787</v>
      </c>
      <c r="I79">
        <v>458</v>
      </c>
      <c r="J79">
        <v>1896</v>
      </c>
      <c r="K79">
        <f>VLOOKUP(J79,'[1]2012.09.04_ratp_opendate_coordo'!A$2:C$634,2,FALSE)</f>
        <v>7028</v>
      </c>
      <c r="L79">
        <f>VLOOKUP(J79,'[1]2012.09.04_ratp_opendate_coordo'!A$2:C$634,3,FALSE)</f>
        <v>4179</v>
      </c>
      <c r="P79">
        <f>(IF(COUNTIF(Nodes!$C$2:$C$382,"="&amp;Stations!A79)&gt;1,1,0))</f>
        <v>0</v>
      </c>
      <c r="Q79" s="15" t="str">
        <f t="shared" si="3"/>
        <v>77,Croix de Chavaux,2.435764,48.858055,4978787,458,1896,7028,4179,0</v>
      </c>
      <c r="AA79">
        <v>1896</v>
      </c>
      <c r="AB79">
        <v>2.4360983030826802</v>
      </c>
      <c r="AC79">
        <v>48.857926941239398</v>
      </c>
      <c r="AD79" t="s">
        <v>903</v>
      </c>
      <c r="AE79">
        <f t="shared" si="2"/>
        <v>16</v>
      </c>
    </row>
    <row r="80" spans="1:31">
      <c r="A80">
        <v>78</v>
      </c>
      <c r="B80" s="1" t="s">
        <v>58</v>
      </c>
      <c r="C80">
        <v>2.3942014575004502</v>
      </c>
      <c r="D80">
        <v>48.881807716316203</v>
      </c>
      <c r="E80">
        <v>420.90536309508065</v>
      </c>
      <c r="F80">
        <v>254.34686419499144</v>
      </c>
      <c r="G80">
        <v>78</v>
      </c>
      <c r="H80">
        <f>VLOOKUP(G80,traffic!$E$2:$F$300,2,FALSE)</f>
        <v>679746</v>
      </c>
      <c r="I80">
        <v>459</v>
      </c>
      <c r="J80">
        <v>1900</v>
      </c>
      <c r="K80">
        <f>VLOOKUP(J80,'[1]2012.09.04_ratp_opendate_coordo'!A$2:C$634,2,FALSE)</f>
        <v>6482</v>
      </c>
      <c r="L80">
        <f>VLOOKUP(J80,'[1]2012.09.04_ratp_opendate_coordo'!A$2:C$634,3,FALSE)</f>
        <v>2568</v>
      </c>
      <c r="P80">
        <f>(IF(COUNTIF(Nodes!$C$2:$C$382,"="&amp;Stations!A80)&gt;1,1,0))</f>
        <v>0</v>
      </c>
      <c r="Q80" s="15" t="str">
        <f t="shared" si="3"/>
        <v>78,Danube,2.39420145750045,48.8818077163162,679746,459,1900,6482,2568,0</v>
      </c>
      <c r="AA80">
        <v>1900</v>
      </c>
      <c r="AB80">
        <v>2.39270205235331</v>
      </c>
      <c r="AC80">
        <v>48.882023136636199</v>
      </c>
      <c r="AD80" t="s">
        <v>58</v>
      </c>
      <c r="AE80">
        <f t="shared" si="2"/>
        <v>6</v>
      </c>
    </row>
    <row r="81" spans="1:36">
      <c r="A81">
        <v>79</v>
      </c>
      <c r="B81" s="1" t="s">
        <v>59</v>
      </c>
      <c r="C81">
        <v>2.3957920074462802</v>
      </c>
      <c r="D81">
        <v>48.839644299053603</v>
      </c>
      <c r="E81">
        <v>424.72268296507264</v>
      </c>
      <c r="F81">
        <v>355.53906562523139</v>
      </c>
      <c r="G81">
        <v>79</v>
      </c>
      <c r="H81">
        <f>VLOOKUP(G81,traffic!$E$2:$F$300,2,FALSE)</f>
        <v>5435445</v>
      </c>
      <c r="I81">
        <v>460</v>
      </c>
      <c r="J81">
        <v>1901</v>
      </c>
      <c r="K81">
        <f>VLOOKUP(J81,'[1]2012.09.04_ratp_opendate_coordo'!A$2:C$634,2,FALSE)</f>
        <v>6254</v>
      </c>
      <c r="L81">
        <f>VLOOKUP(J81,'[1]2012.09.04_ratp_opendate_coordo'!A$2:C$634,3,FALSE)</f>
        <v>5418</v>
      </c>
      <c r="P81">
        <f>(IF(COUNTIF(Nodes!$C$2:$C$382,"="&amp;Stations!A81)&gt;1,1,0))</f>
        <v>1</v>
      </c>
      <c r="Q81" s="15" t="str">
        <f t="shared" si="3"/>
        <v>79,Daumesnil,2.39579200744628,48.8396442990536,5435445,460,1901,6254,5418,1</v>
      </c>
      <c r="AA81">
        <v>1901</v>
      </c>
      <c r="AB81">
        <v>2.39584590805199</v>
      </c>
      <c r="AC81">
        <v>48.839362912548197</v>
      </c>
      <c r="AD81" t="s">
        <v>904</v>
      </c>
      <c r="AE81">
        <f t="shared" si="2"/>
        <v>9</v>
      </c>
    </row>
    <row r="82" spans="1:36">
      <c r="A82">
        <v>80</v>
      </c>
      <c r="B82" s="1" t="s">
        <v>60</v>
      </c>
      <c r="C82">
        <v>2.3327279090881299</v>
      </c>
      <c r="D82">
        <v>48.833901299344198</v>
      </c>
      <c r="E82">
        <v>273.36884690551187</v>
      </c>
      <c r="F82">
        <v>369.32226492780273</v>
      </c>
      <c r="G82">
        <v>80</v>
      </c>
      <c r="H82">
        <f>VLOOKUP(G82,traffic!$E$2:$F$300,2,FALSE)</f>
        <v>4335086</v>
      </c>
      <c r="I82">
        <v>461</v>
      </c>
      <c r="J82">
        <v>1902</v>
      </c>
      <c r="K82">
        <f>VLOOKUP(J82,'[1]2012.09.04_ratp_opendate_coordo'!A$2:C$634,2,FALSE)</f>
        <v>4107</v>
      </c>
      <c r="L82">
        <f>VLOOKUP(J82,'[1]2012.09.04_ratp_opendate_coordo'!A$2:C$634,3,FALSE)</f>
        <v>5919</v>
      </c>
      <c r="P82">
        <f>(IF(COUNTIF(Nodes!$C$2:$C$382,"="&amp;Stations!A82)&gt;1,1,0))</f>
        <v>1</v>
      </c>
      <c r="Q82" s="15" t="str">
        <f t="shared" si="3"/>
        <v>80,Denfert-Rochereau,2.33272790908813,48.8339012993442,4335086,461,1902,4107,5919,1</v>
      </c>
      <c r="AA82">
        <v>1902</v>
      </c>
      <c r="AB82">
        <v>2.33189346001924</v>
      </c>
      <c r="AC82">
        <v>48.833591903557704</v>
      </c>
      <c r="AD82" t="s">
        <v>60</v>
      </c>
      <c r="AE82">
        <f t="shared" si="2"/>
        <v>17</v>
      </c>
    </row>
    <row r="83" spans="1:36">
      <c r="A83">
        <v>81</v>
      </c>
      <c r="B83" s="1" t="s">
        <v>61</v>
      </c>
      <c r="C83">
        <v>2.3899635672569199</v>
      </c>
      <c r="D83">
        <v>48.839049373921704</v>
      </c>
      <c r="E83">
        <v>410.73442651060799</v>
      </c>
      <c r="F83">
        <v>356.96688594179022</v>
      </c>
      <c r="G83">
        <v>81</v>
      </c>
      <c r="H83">
        <f>VLOOKUP(G83,traffic!$E$2:$F$300,2,FALSE)</f>
        <v>2694014</v>
      </c>
      <c r="I83">
        <v>462</v>
      </c>
      <c r="J83">
        <v>1906</v>
      </c>
      <c r="K83">
        <f>VLOOKUP(J83,'[1]2012.09.04_ratp_opendate_coordo'!A$2:C$634,2,FALSE)</f>
        <v>6074</v>
      </c>
      <c r="L83">
        <f>VLOOKUP(J83,'[1]2012.09.04_ratp_opendate_coordo'!A$2:C$634,3,FALSE)</f>
        <v>5601</v>
      </c>
      <c r="P83">
        <f>(IF(COUNTIF(Nodes!$C$2:$C$382,"="&amp;Stations!A83)&gt;1,1,0))</f>
        <v>0</v>
      </c>
      <c r="Q83" s="15" t="str">
        <f t="shared" si="3"/>
        <v>81,Dugommier,2.38996356725692,48.8390493739217,2694014,462,1906,6074,5601,0</v>
      </c>
      <c r="AA83">
        <v>1906</v>
      </c>
      <c r="AB83">
        <v>2.3889525721609299</v>
      </c>
      <c r="AC83">
        <v>48.838912233230701</v>
      </c>
      <c r="AD83" t="s">
        <v>61</v>
      </c>
      <c r="AE83">
        <f t="shared" si="2"/>
        <v>9</v>
      </c>
    </row>
    <row r="84" spans="1:36">
      <c r="A84">
        <v>82</v>
      </c>
      <c r="B84" s="1" t="s">
        <v>62</v>
      </c>
      <c r="C84">
        <v>2.2936105728149401</v>
      </c>
      <c r="D84">
        <v>48.8503923374046</v>
      </c>
      <c r="E84">
        <v>179.48723984985634</v>
      </c>
      <c r="F84">
        <v>329.74377358283959</v>
      </c>
      <c r="G84">
        <v>82</v>
      </c>
      <c r="H84">
        <f>VLOOKUP(G84,traffic!$E$2:$F$300,2,FALSE)</f>
        <v>3855503</v>
      </c>
      <c r="I84">
        <v>463</v>
      </c>
      <c r="J84">
        <v>1907</v>
      </c>
      <c r="K84">
        <f>VLOOKUP(J84,'[1]2012.09.04_ratp_opendate_coordo'!A$2:C$634,2,FALSE)</f>
        <v>1923</v>
      </c>
      <c r="L84">
        <f>VLOOKUP(J84,'[1]2012.09.04_ratp_opendate_coordo'!A$2:C$634,3,FALSE)</f>
        <v>5037</v>
      </c>
      <c r="P84">
        <f>(IF(COUNTIF(Nodes!$C$2:$C$382,"="&amp;Stations!A84)&gt;1,1,0))</f>
        <v>0</v>
      </c>
      <c r="Q84" s="15" t="str">
        <f t="shared" si="3"/>
        <v>82,Dupleix,2.29361057281494,48.8503923374046,3855503,463,1907,1923,5037,0</v>
      </c>
      <c r="AA84">
        <v>1907</v>
      </c>
      <c r="AB84">
        <v>2.29276958714394</v>
      </c>
      <c r="AC84">
        <v>48.850805636563301</v>
      </c>
      <c r="AD84" t="s">
        <v>62</v>
      </c>
      <c r="AE84">
        <f t="shared" si="2"/>
        <v>7</v>
      </c>
    </row>
    <row r="85" spans="1:36">
      <c r="A85">
        <v>83</v>
      </c>
      <c r="B85" s="1" t="s">
        <v>63</v>
      </c>
      <c r="C85">
        <v>2.3164790868759102</v>
      </c>
      <c r="D85">
        <v>48.846828741919097</v>
      </c>
      <c r="E85">
        <v>234.37167359618459</v>
      </c>
      <c r="F85">
        <v>338.29640274804547</v>
      </c>
      <c r="G85">
        <v>83</v>
      </c>
      <c r="H85">
        <f>VLOOKUP(G85,traffic!$E$2:$F$300,2,FALSE)</f>
        <v>3218029</v>
      </c>
      <c r="I85">
        <v>464</v>
      </c>
      <c r="J85">
        <v>1908</v>
      </c>
      <c r="K85">
        <f>VLOOKUP(J85,'[1]2012.09.04_ratp_opendate_coordo'!A$2:C$634,2,FALSE)</f>
        <v>2964</v>
      </c>
      <c r="L85">
        <f>VLOOKUP(J85,'[1]2012.09.04_ratp_opendate_coordo'!A$2:C$634,3,FALSE)</f>
        <v>5349</v>
      </c>
      <c r="P85">
        <f>(IF(COUNTIF(Nodes!$C$2:$C$382,"="&amp;Stations!A85)&gt;1,1,0))</f>
        <v>1</v>
      </c>
      <c r="Q85" s="15" t="str">
        <f t="shared" si="3"/>
        <v>83,Duroc,2.31647908687591,48.8468287419191,3218029,464,1908,2964,5349,1</v>
      </c>
      <c r="AA85">
        <v>1908</v>
      </c>
      <c r="AB85">
        <v>2.3167228570374601</v>
      </c>
      <c r="AC85">
        <v>48.846783531933902</v>
      </c>
      <c r="AD85" t="s">
        <v>63</v>
      </c>
      <c r="AE85">
        <f t="shared" si="2"/>
        <v>5</v>
      </c>
    </row>
    <row r="86" spans="1:36">
      <c r="A86">
        <v>84</v>
      </c>
      <c r="B86" s="1" t="s">
        <v>64</v>
      </c>
      <c r="C86">
        <v>2.3067373037338199</v>
      </c>
      <c r="D86">
        <v>48.855109872339398</v>
      </c>
      <c r="E86">
        <v>210.99139405516794</v>
      </c>
      <c r="F86">
        <v>318.42168973932417</v>
      </c>
      <c r="G86">
        <v>84</v>
      </c>
      <c r="H86">
        <f>VLOOKUP(G86,traffic!$E$2:$F$300,2,FALSE)</f>
        <v>4403029</v>
      </c>
      <c r="I86">
        <v>465</v>
      </c>
      <c r="J86">
        <v>1909</v>
      </c>
      <c r="K86">
        <f>VLOOKUP(J86,'[1]2012.09.04_ratp_opendate_coordo'!A$2:C$634,2,FALSE)</f>
        <v>2202</v>
      </c>
      <c r="L86">
        <f>VLOOKUP(J86,'[1]2012.09.04_ratp_opendate_coordo'!A$2:C$634,3,FALSE)</f>
        <v>4863</v>
      </c>
      <c r="P86">
        <f>(IF(COUNTIF(Nodes!$C$2:$C$382,"="&amp;Stations!A86)&gt;1,1,0))</f>
        <v>0</v>
      </c>
      <c r="Q86" s="15" t="str">
        <f t="shared" si="3"/>
        <v>84,École Militaire,2.30673730373382,48.8551098723394,4403029,465,1909,2202,4863,0</v>
      </c>
      <c r="AA86">
        <v>1909</v>
      </c>
      <c r="AB86">
        <v>2.3055438162011299</v>
      </c>
      <c r="AC86">
        <v>48.854518549109201</v>
      </c>
      <c r="AD86" t="s">
        <v>905</v>
      </c>
      <c r="AE86">
        <f t="shared" si="2"/>
        <v>15</v>
      </c>
    </row>
    <row r="87" spans="1:36">
      <c r="A87">
        <v>85</v>
      </c>
      <c r="B87" s="1" t="s">
        <v>65</v>
      </c>
      <c r="C87">
        <v>2.4218818545341398</v>
      </c>
      <c r="D87">
        <v>48.815190055600297</v>
      </c>
      <c r="E87">
        <v>487.33831597593576</v>
      </c>
      <c r="F87">
        <v>414.22924991316563</v>
      </c>
      <c r="G87">
        <v>85</v>
      </c>
      <c r="H87">
        <f>VLOOKUP(G87,traffic!$E$2:$F$300,2,FALSE)</f>
        <v>3371386</v>
      </c>
      <c r="I87">
        <v>466</v>
      </c>
      <c r="J87">
        <v>23674</v>
      </c>
      <c r="K87">
        <f>VLOOKUP(J87,'[1]2012.09.04_ratp_opendate_coordo'!A$2:C$634,2,FALSE)</f>
        <v>6818</v>
      </c>
      <c r="L87">
        <f>VLOOKUP(J87,'[1]2012.09.04_ratp_opendate_coordo'!A$2:C$634,3,FALSE)</f>
        <v>6444</v>
      </c>
      <c r="P87">
        <f>(IF(COUNTIF(Nodes!$C$2:$C$382,"="&amp;Stations!A87)&gt;1,1,0))</f>
        <v>0</v>
      </c>
      <c r="Q87" s="15" t="str">
        <f t="shared" si="3"/>
        <v>85,École Vétérinaire de Maisons-Alfort,2.42188185453414,48.8151900556003,3371386,466,23674,6818,6444,0</v>
      </c>
      <c r="AA87">
        <v>23674</v>
      </c>
      <c r="AB87">
        <v>2.4207563593113401</v>
      </c>
      <c r="AC87">
        <v>48.815151794285903</v>
      </c>
      <c r="AD87" t="s">
        <v>906</v>
      </c>
      <c r="AE87">
        <f t="shared" si="2"/>
        <v>35</v>
      </c>
    </row>
    <row r="88" spans="1:36">
      <c r="A88">
        <v>86</v>
      </c>
      <c r="B88" s="1" t="s">
        <v>66</v>
      </c>
      <c r="C88">
        <v>2.32508361339569</v>
      </c>
      <c r="D88">
        <v>48.841047729454402</v>
      </c>
      <c r="E88">
        <v>255.02253724365625</v>
      </c>
      <c r="F88">
        <v>352.17083266331315</v>
      </c>
      <c r="G88">
        <v>86</v>
      </c>
      <c r="H88">
        <f>VLOOKUP(G88,traffic!$E$2:$F$300,2,FALSE)</f>
        <v>2224650</v>
      </c>
      <c r="I88">
        <v>467</v>
      </c>
      <c r="J88">
        <v>1910</v>
      </c>
      <c r="K88">
        <f>VLOOKUP(J88,'[1]2012.09.04_ratp_opendate_coordo'!A$2:C$634,2,FALSE)</f>
        <v>3473</v>
      </c>
      <c r="L88">
        <f>VLOOKUP(J88,'[1]2012.09.04_ratp_opendate_coordo'!A$2:C$634,3,FALSE)</f>
        <v>5676</v>
      </c>
      <c r="N88">
        <v>3636</v>
      </c>
      <c r="P88">
        <f>(IF(COUNTIF(Nodes!$C$2:$C$382,"="&amp;Stations!A88)&gt;1,1,0))</f>
        <v>0</v>
      </c>
      <c r="Q88" s="15" t="str">
        <f t="shared" si="3"/>
        <v>86,Edgar Quinet,2.32508361339569,48.8410477294544,2224650,467,1910,3636,5676,0</v>
      </c>
      <c r="AA88">
        <v>1910</v>
      </c>
      <c r="AB88">
        <v>2.3261713916465001</v>
      </c>
      <c r="AC88">
        <v>48.840333987798402</v>
      </c>
      <c r="AD88" t="s">
        <v>907</v>
      </c>
      <c r="AE88">
        <f t="shared" si="2"/>
        <v>12</v>
      </c>
    </row>
    <row r="89" spans="1:36">
      <c r="A89">
        <v>87</v>
      </c>
      <c r="B89" s="1" t="s">
        <v>67</v>
      </c>
      <c r="C89">
        <v>2.2690200805664</v>
      </c>
      <c r="D89">
        <v>48.847169403664097</v>
      </c>
      <c r="E89">
        <v>120.47005845336022</v>
      </c>
      <c r="F89">
        <v>337.4788145600462</v>
      </c>
      <c r="G89">
        <v>87</v>
      </c>
      <c r="H89">
        <f>VLOOKUP(G89,traffic!$E$2:$F$300,2,FALSE)</f>
        <v>178152</v>
      </c>
      <c r="I89">
        <v>468</v>
      </c>
      <c r="J89">
        <v>1911</v>
      </c>
      <c r="K89">
        <f>VLOOKUP(J89,'[1]2012.09.04_ratp_opendate_coordo'!A$2:C$634,2,FALSE)</f>
        <v>1329</v>
      </c>
      <c r="L89">
        <f>VLOOKUP(J89,'[1]2012.09.04_ratp_opendate_coordo'!A$2:C$634,3,FALSE)</f>
        <v>5481</v>
      </c>
      <c r="P89">
        <f>(IF(COUNTIF(Nodes!$C$2:$C$382,"="&amp;Stations!A89)&gt;1,1,0))</f>
        <v>0</v>
      </c>
      <c r="Q89" s="15" t="str">
        <f t="shared" si="3"/>
        <v>87,Église d'Auteuil,2.2690200805664,48.8471694036641,178152,468,1911,1329,5481,0</v>
      </c>
      <c r="AA89">
        <v>1911</v>
      </c>
      <c r="AB89">
        <v>2.2689009878478301</v>
      </c>
      <c r="AC89">
        <v>48.847181358193303</v>
      </c>
      <c r="AD89" t="s">
        <v>908</v>
      </c>
      <c r="AE89">
        <f t="shared" si="2"/>
        <v>16</v>
      </c>
    </row>
    <row r="90" spans="1:36">
      <c r="A90">
        <v>88</v>
      </c>
      <c r="B90" s="1" t="s">
        <v>68</v>
      </c>
      <c r="C90">
        <v>2.4129179120063702</v>
      </c>
      <c r="D90">
        <v>48.893627705579803</v>
      </c>
      <c r="E90">
        <v>465.82485390928855</v>
      </c>
      <c r="F90">
        <v>225.97888996235156</v>
      </c>
      <c r="G90">
        <v>88</v>
      </c>
      <c r="H90">
        <f>VLOOKUP(G90,traffic!$E$2:$F$300,2,FALSE)</f>
        <v>3632300</v>
      </c>
      <c r="I90">
        <v>469</v>
      </c>
      <c r="J90">
        <v>1912</v>
      </c>
      <c r="K90">
        <f>VLOOKUP(J90,'[1]2012.09.04_ratp_opendate_coordo'!A$2:C$634,2,FALSE)</f>
        <v>6770</v>
      </c>
      <c r="L90">
        <f>VLOOKUP(J90,'[1]2012.09.04_ratp_opendate_coordo'!A$2:C$634,3,FALSE)</f>
        <v>2154</v>
      </c>
      <c r="P90">
        <f>(IF(COUNTIF(Nodes!$C$2:$C$382,"="&amp;Stations!A90)&gt;1,1,0))</f>
        <v>0</v>
      </c>
      <c r="Q90" s="15" t="str">
        <f t="shared" si="3"/>
        <v>88,Église de Pantin,2.41291791200637,48.8936277055798,3632300,469,1912,6770,2154,0</v>
      </c>
      <c r="AA90">
        <v>1912</v>
      </c>
      <c r="AB90">
        <v>2.4132856803330398</v>
      </c>
      <c r="AC90">
        <v>48.893113981741003</v>
      </c>
      <c r="AD90" t="s">
        <v>909</v>
      </c>
      <c r="AE90">
        <f t="shared" si="2"/>
        <v>16</v>
      </c>
    </row>
    <row r="91" spans="1:36">
      <c r="A91">
        <v>89</v>
      </c>
      <c r="B91" s="1" t="s">
        <v>69</v>
      </c>
      <c r="C91">
        <v>2.2499549999999999</v>
      </c>
      <c r="D91">
        <v>48.888361000000003</v>
      </c>
      <c r="E91">
        <v>74.713865093999985</v>
      </c>
      <c r="F91">
        <v>238.61898335387082</v>
      </c>
      <c r="G91">
        <v>89</v>
      </c>
      <c r="H91">
        <f>VLOOKUP(G91,traffic!$E$2:$F$300,2,FALSE)</f>
        <v>8721277</v>
      </c>
      <c r="I91">
        <v>470</v>
      </c>
      <c r="J91">
        <v>1913</v>
      </c>
      <c r="K91">
        <f>VLOOKUP(J91,'[1]2012.09.04_ratp_opendate_coordo'!A$2:C$634,2,FALSE)</f>
        <v>1080</v>
      </c>
      <c r="L91">
        <f>VLOOKUP(J91,'[1]2012.09.04_ratp_opendate_coordo'!A$2:C$634,3,FALSE)</f>
        <v>2463</v>
      </c>
      <c r="P91">
        <f>(IF(COUNTIF(Nodes!$C$2:$C$382,"="&amp;Stations!A91)&gt;1,1,0))</f>
        <v>0</v>
      </c>
      <c r="Q91" s="15" t="str">
        <f t="shared" si="3"/>
        <v>89,Esplanade de la Défense,2.249955,48.888361,8721277,470,1913,1080,2463,0</v>
      </c>
      <c r="AA91">
        <v>1913</v>
      </c>
      <c r="AB91">
        <v>2.25044232471862</v>
      </c>
      <c r="AC91">
        <v>48.887843122138001</v>
      </c>
      <c r="AD91" t="s">
        <v>69</v>
      </c>
      <c r="AE91">
        <f t="shared" si="2"/>
        <v>23</v>
      </c>
    </row>
    <row r="92" spans="1:36">
      <c r="A92">
        <v>90</v>
      </c>
      <c r="B92" s="1" t="s">
        <v>70</v>
      </c>
      <c r="C92">
        <v>2.3506075143813998</v>
      </c>
      <c r="D92">
        <v>48.8641113120825</v>
      </c>
      <c r="E92">
        <v>316.27989960935975</v>
      </c>
      <c r="F92">
        <v>296.81823435587944</v>
      </c>
      <c r="G92">
        <v>90</v>
      </c>
      <c r="H92">
        <f>VLOOKUP(G92,traffic!$E$2:$F$300,2,FALSE)</f>
        <v>2661074</v>
      </c>
      <c r="I92">
        <v>471</v>
      </c>
      <c r="J92">
        <v>1914</v>
      </c>
      <c r="K92">
        <f>VLOOKUP(J92,'[1]2012.09.04_ratp_opendate_coordo'!A$2:C$634,2,FALSE)</f>
        <v>4238</v>
      </c>
      <c r="L92">
        <f>VLOOKUP(J92,'[1]2012.09.04_ratp_opendate_coordo'!A$2:C$634,3,FALSE)</f>
        <v>3918</v>
      </c>
      <c r="P92">
        <f>(IF(COUNTIF(Nodes!$C$2:$C$382,"="&amp;Stations!A92)&gt;1,1,0))</f>
        <v>0</v>
      </c>
      <c r="Q92" s="15" t="str">
        <f t="shared" si="3"/>
        <v>90,Étienne Marcel,2.3506075143814,48.8641113120825,2661074,471,1914,4238,3918,0</v>
      </c>
      <c r="AA92">
        <v>1914</v>
      </c>
      <c r="AB92">
        <v>2.3486698400444399</v>
      </c>
      <c r="AC92">
        <v>48.863494658977103</v>
      </c>
      <c r="AD92" t="s">
        <v>910</v>
      </c>
      <c r="AE92">
        <f t="shared" si="2"/>
        <v>14</v>
      </c>
    </row>
    <row r="93" spans="1:36">
      <c r="A93">
        <v>91</v>
      </c>
      <c r="B93" s="1" t="s">
        <v>71</v>
      </c>
      <c r="C93">
        <v>2.3223799999999999</v>
      </c>
      <c r="D93">
        <v>48.878821000000002</v>
      </c>
      <c r="E93">
        <v>248.53386509399988</v>
      </c>
      <c r="F93">
        <v>261.51498335387373</v>
      </c>
      <c r="G93">
        <v>91</v>
      </c>
      <c r="H93">
        <f>VLOOKUP(G93,traffic!$E$2:$F$300,2,FALSE)</f>
        <v>1536565</v>
      </c>
      <c r="I93">
        <v>472</v>
      </c>
      <c r="J93">
        <v>1915</v>
      </c>
      <c r="K93">
        <f>VLOOKUP(J93,'[1]2012.09.04_ratp_opendate_coordo'!A$2:C$634,2,FALSE)</f>
        <v>2910</v>
      </c>
      <c r="L93">
        <f>VLOOKUP(J93,'[1]2012.09.04_ratp_opendate_coordo'!A$2:C$634,3,FALSE)</f>
        <v>2832</v>
      </c>
      <c r="P93">
        <f>(IF(COUNTIF(Nodes!$C$2:$C$382,"="&amp;Stations!A93)&gt;1,1,0))</f>
        <v>0</v>
      </c>
      <c r="Q93" s="15" t="str">
        <f t="shared" si="3"/>
        <v>91,Europe,2.32238,48.878821,1536565,472,1915,2910,2832,0</v>
      </c>
      <c r="AA93">
        <v>1915</v>
      </c>
      <c r="AB93">
        <v>2.3228248406121299</v>
      </c>
      <c r="AC93">
        <v>48.878709876887399</v>
      </c>
      <c r="AD93" t="s">
        <v>71</v>
      </c>
      <c r="AE93">
        <f t="shared" si="2"/>
        <v>6</v>
      </c>
    </row>
    <row r="94" spans="1:36">
      <c r="A94">
        <v>92</v>
      </c>
      <c r="B94" s="1" t="s">
        <v>72</v>
      </c>
      <c r="C94">
        <v>2.2595492005348201</v>
      </c>
      <c r="D94">
        <v>48.842405224087003</v>
      </c>
      <c r="E94">
        <v>97.739946377568415</v>
      </c>
      <c r="F94">
        <v>348.91284554507251</v>
      </c>
      <c r="G94">
        <v>92</v>
      </c>
      <c r="H94">
        <f>VLOOKUP(G94,traffic!$E$2:$F$300,2,FALSE)</f>
        <v>1985640</v>
      </c>
      <c r="I94">
        <v>473</v>
      </c>
      <c r="J94">
        <v>1916</v>
      </c>
      <c r="K94">
        <f>VLOOKUP(J94,'[1]2012.09.04_ratp_opendate_coordo'!A$2:C$634,2,FALSE)</f>
        <v>1083</v>
      </c>
      <c r="L94">
        <f>VLOOKUP(J94,'[1]2012.09.04_ratp_opendate_coordo'!A$2:C$634,3,FALSE)</f>
        <v>5889</v>
      </c>
      <c r="P94">
        <f>(IF(COUNTIF(Nodes!$C$2:$C$382,"="&amp;Stations!A94)&gt;1,1,0))</f>
        <v>0</v>
      </c>
      <c r="Q94" s="15" t="str">
        <f t="shared" si="3"/>
        <v>92,Exelmans,2.25954920053482,48.842405224087,1985640,473,1916,1083,5889,0</v>
      </c>
      <c r="AA94">
        <v>1916</v>
      </c>
      <c r="AB94">
        <v>2.2597366157982099</v>
      </c>
      <c r="AC94">
        <v>48.8424273379119</v>
      </c>
      <c r="AD94" t="s">
        <v>72</v>
      </c>
      <c r="AE94">
        <f t="shared" si="2"/>
        <v>8</v>
      </c>
    </row>
    <row r="95" spans="1:36">
      <c r="A95">
        <v>93</v>
      </c>
      <c r="B95" t="s">
        <v>409</v>
      </c>
      <c r="C95">
        <v>2.38339751958847</v>
      </c>
      <c r="D95">
        <v>48.850157596223198</v>
      </c>
      <c r="E95">
        <v>394.97591210632817</v>
      </c>
      <c r="F95">
        <v>330.30715241820303</v>
      </c>
      <c r="G95">
        <v>93</v>
      </c>
      <c r="H95">
        <f>VLOOKUP(G95,traffic!$E$2:$F$300,2,FALSE)</f>
        <v>2974641</v>
      </c>
      <c r="I95">
        <v>474</v>
      </c>
      <c r="J95">
        <v>1917</v>
      </c>
      <c r="K95">
        <f>VLOOKUP(J95,'[1]2012.09.04_ratp_opendate_coordo'!A$2:C$634,2,FALSE)</f>
        <v>5696</v>
      </c>
      <c r="L95">
        <f>VLOOKUP(J95,'[1]2012.09.04_ratp_opendate_coordo'!A$2:C$634,3,FALSE)</f>
        <v>4857</v>
      </c>
      <c r="P95">
        <f>(IF(COUNTIF(Nodes!$C$2:$C$382,"="&amp;Stations!A95)&gt;1,1,0))</f>
        <v>0</v>
      </c>
      <c r="Q95" s="15" t="str">
        <f t="shared" si="3"/>
        <v>93,Faidherbe — Chaligny,2.38339751958847,48.8501575962232,2974641,474,1917,5696,4857,0</v>
      </c>
      <c r="AA95">
        <v>1917</v>
      </c>
      <c r="AB95">
        <v>2.3842745809863399</v>
      </c>
      <c r="AC95">
        <v>48.850238450352101</v>
      </c>
      <c r="AD95" t="s">
        <v>911</v>
      </c>
      <c r="AE95">
        <f t="shared" si="2"/>
        <v>20</v>
      </c>
    </row>
    <row r="96" spans="1:36">
      <c r="A96">
        <v>94</v>
      </c>
      <c r="B96" s="1" t="s">
        <v>73</v>
      </c>
      <c r="C96">
        <v>2.31828689575195</v>
      </c>
      <c r="D96">
        <v>48.844565841866697</v>
      </c>
      <c r="E96">
        <v>238.71041489868014</v>
      </c>
      <c r="F96">
        <v>343.7273628738069</v>
      </c>
      <c r="G96">
        <v>94</v>
      </c>
      <c r="H96">
        <f>VLOOKUP(G96,traffic!$E$2:$F$300,2,FALSE)</f>
        <v>926922</v>
      </c>
      <c r="I96">
        <v>475</v>
      </c>
      <c r="J96">
        <v>1918</v>
      </c>
      <c r="K96">
        <f>VLOOKUP(J96,'[1]2012.09.04_ratp_opendate_coordo'!A$2:C$634,2,FALSE)</f>
        <v>3144</v>
      </c>
      <c r="L96">
        <f>VLOOKUP(J96,'[1]2012.09.04_ratp_opendate_coordo'!A$2:C$634,3,FALSE)</f>
        <v>5595</v>
      </c>
      <c r="P96">
        <f>(IF(COUNTIF(Nodes!$C$2:$C$382,"="&amp;Stations!A96)&gt;1,1,0))</f>
        <v>0</v>
      </c>
      <c r="Q96" s="15" t="str">
        <f t="shared" si="3"/>
        <v>94,Falguière,2.31828689575195,48.8445658418667,926922,475,1918,3144,5595,0</v>
      </c>
      <c r="AA96">
        <v>1918</v>
      </c>
      <c r="AB96">
        <v>2.3174964686669099</v>
      </c>
      <c r="AC96">
        <v>48.844637894176998</v>
      </c>
      <c r="AD96" t="s">
        <v>73</v>
      </c>
      <c r="AE96">
        <f t="shared" si="2"/>
        <v>9</v>
      </c>
      <c r="AG96">
        <v>454595</v>
      </c>
      <c r="AH96">
        <v>2.3657937639331399</v>
      </c>
      <c r="AI96">
        <v>48.906891090149301</v>
      </c>
      <c r="AJ96" t="s">
        <v>913</v>
      </c>
    </row>
    <row r="97" spans="1:36">
      <c r="A97">
        <v>95</v>
      </c>
      <c r="B97" s="1" t="s">
        <v>74</v>
      </c>
      <c r="C97">
        <v>2.291004</v>
      </c>
      <c r="D97">
        <v>48.842351000000001</v>
      </c>
      <c r="E97">
        <v>173.23146509400027</v>
      </c>
      <c r="F97">
        <v>349.04298335387693</v>
      </c>
      <c r="G97">
        <v>95</v>
      </c>
      <c r="H97">
        <f>VLOOKUP(G97,traffic!$E$2:$F$300,2,FALSE)</f>
        <v>1932459</v>
      </c>
      <c r="I97">
        <v>476</v>
      </c>
      <c r="J97">
        <v>1925</v>
      </c>
      <c r="K97">
        <f>VLOOKUP(J97,'[1]2012.09.04_ratp_opendate_coordo'!A$2:C$634,2,FALSE)</f>
        <v>2205</v>
      </c>
      <c r="L97">
        <f>VLOOKUP(J97,'[1]2012.09.04_ratp_opendate_coordo'!A$2:C$634,3,FALSE)</f>
        <v>5739</v>
      </c>
      <c r="P97">
        <f>(IF(COUNTIF(Nodes!$C$2:$C$382,"="&amp;Stations!A97)&gt;1,1,0))</f>
        <v>0</v>
      </c>
      <c r="Q97" s="15" t="str">
        <f t="shared" si="3"/>
        <v>95,Félix Faure,2.291004,48.842351,1932459,476,1925,2205,5739,0</v>
      </c>
      <c r="AA97">
        <v>1925</v>
      </c>
      <c r="AB97">
        <v>2.2919978877921801</v>
      </c>
      <c r="AC97">
        <v>48.842977228892202</v>
      </c>
      <c r="AD97" t="s">
        <v>74</v>
      </c>
      <c r="AE97">
        <f t="shared" si="2"/>
        <v>11</v>
      </c>
      <c r="AG97">
        <v>2021</v>
      </c>
      <c r="AH97">
        <v>2.3434006427290801</v>
      </c>
      <c r="AI97">
        <v>48.884435470041403</v>
      </c>
      <c r="AJ97" t="s">
        <v>914</v>
      </c>
    </row>
    <row r="98" spans="1:36">
      <c r="A98">
        <v>96</v>
      </c>
      <c r="B98" s="1" t="s">
        <v>75</v>
      </c>
      <c r="C98">
        <v>2.3661214113235398</v>
      </c>
      <c r="D98">
        <v>48.864072493430399</v>
      </c>
      <c r="E98">
        <v>353.51325227049568</v>
      </c>
      <c r="F98">
        <v>296.91139912092126</v>
      </c>
      <c r="G98">
        <v>96</v>
      </c>
      <c r="H98">
        <f>VLOOKUP(G98,traffic!$E$2:$F$300,2,FALSE)</f>
        <v>1663111</v>
      </c>
      <c r="I98">
        <v>477</v>
      </c>
      <c r="J98">
        <v>1919</v>
      </c>
      <c r="K98">
        <f>VLOOKUP(J98,'[1]2012.09.04_ratp_opendate_coordo'!A$2:C$634,2,FALSE)</f>
        <v>5126</v>
      </c>
      <c r="L98">
        <f>VLOOKUP(J98,'[1]2012.09.04_ratp_opendate_coordo'!A$2:C$634,3,FALSE)</f>
        <v>3906</v>
      </c>
      <c r="P98">
        <f>(IF(COUNTIF(Nodes!$C$2:$C$382,"="&amp;Stations!A98)&gt;1,1,0))</f>
        <v>0</v>
      </c>
      <c r="Q98" s="15" t="str">
        <f t="shared" si="3"/>
        <v>96,Filles du Calvaire,2.36612141132354,48.8640724934304,1663111,477,1919,5126,3906,0</v>
      </c>
      <c r="AA98">
        <v>1919</v>
      </c>
      <c r="AB98">
        <v>2.3664531380437301</v>
      </c>
      <c r="AC98">
        <v>48.863302892338602</v>
      </c>
      <c r="AD98" t="s">
        <v>75</v>
      </c>
      <c r="AE98">
        <f t="shared" si="2"/>
        <v>18</v>
      </c>
      <c r="AG98">
        <v>2022</v>
      </c>
      <c r="AH98">
        <v>2.3433462725138599</v>
      </c>
      <c r="AI98">
        <v>48.885621786464299</v>
      </c>
      <c r="AJ98" t="s">
        <v>915</v>
      </c>
    </row>
    <row r="99" spans="1:36">
      <c r="A99">
        <v>97</v>
      </c>
      <c r="B99" s="1" t="s">
        <v>76</v>
      </c>
      <c r="C99">
        <v>2.4037849903106601</v>
      </c>
      <c r="D99">
        <v>48.914239862172103</v>
      </c>
      <c r="E99">
        <v>443.90584183958435</v>
      </c>
      <c r="F99">
        <v>176.50971414083187</v>
      </c>
      <c r="G99">
        <v>97</v>
      </c>
      <c r="H99">
        <f>VLOOKUP(G99,traffic!$E$2:$F$300,2,FALSE)</f>
        <v>3455421</v>
      </c>
      <c r="I99">
        <v>478</v>
      </c>
      <c r="J99">
        <v>1923</v>
      </c>
      <c r="K99">
        <f>VLOOKUP(J99,'[1]2012.09.04_ratp_opendate_coordo'!A$2:C$634,2,FALSE)</f>
        <v>6260</v>
      </c>
      <c r="L99">
        <f>VLOOKUP(J99,'[1]2012.09.04_ratp_opendate_coordo'!A$2:C$634,3,FALSE)</f>
        <v>1437</v>
      </c>
      <c r="P99">
        <f>(IF(COUNTIF(Nodes!$C$2:$C$382,"="&amp;Stations!A99)&gt;1,1,0))</f>
        <v>0</v>
      </c>
      <c r="Q99" s="15" t="str">
        <f t="shared" si="3"/>
        <v>97,Fort d'Aubervilliers,2.40378499031066,48.9142398621721,3455421,478,1923,6260,1437,0</v>
      </c>
      <c r="AA99">
        <v>1923</v>
      </c>
      <c r="AB99">
        <v>2.4041771014388602</v>
      </c>
      <c r="AC99">
        <v>48.914692199733501</v>
      </c>
      <c r="AD99" t="s">
        <v>76</v>
      </c>
      <c r="AE99">
        <f t="shared" si="2"/>
        <v>20</v>
      </c>
    </row>
    <row r="100" spans="1:36">
      <c r="A100">
        <v>98</v>
      </c>
      <c r="B100" s="1" t="s">
        <v>77</v>
      </c>
      <c r="C100">
        <v>2.3098900000000002</v>
      </c>
      <c r="D100">
        <v>48.868977000000001</v>
      </c>
      <c r="E100">
        <v>218.55786509400068</v>
      </c>
      <c r="F100">
        <v>285.14058335387631</v>
      </c>
      <c r="G100">
        <v>98</v>
      </c>
      <c r="H100">
        <f>VLOOKUP(G100,traffic!$E$2:$F$300,2,FALSE)</f>
        <v>12640577</v>
      </c>
      <c r="I100">
        <v>479</v>
      </c>
      <c r="J100">
        <v>1924</v>
      </c>
      <c r="K100">
        <f>VLOOKUP(J100,'[1]2012.09.04_ratp_opendate_coordo'!A$2:C$634,2,FALSE)</f>
        <v>2424</v>
      </c>
      <c r="L100">
        <f>VLOOKUP(J100,'[1]2012.09.04_ratp_opendate_coordo'!A$2:C$634,3,FALSE)</f>
        <v>3801</v>
      </c>
      <c r="P100">
        <f>(IF(COUNTIF(Nodes!$C$2:$C$382,"="&amp;Stations!A100)&gt;1,1,0))</f>
        <v>1</v>
      </c>
      <c r="Q100" s="15" t="str">
        <f t="shared" si="3"/>
        <v>98,Franklin D. Roosevelt,2.30989,48.868977,12640577,479,1924,2424,3801,1</v>
      </c>
      <c r="AA100">
        <v>1924</v>
      </c>
      <c r="AB100">
        <v>2.3083087645120299</v>
      </c>
      <c r="AC100">
        <v>48.8693052286485</v>
      </c>
      <c r="AD100" t="s">
        <v>912</v>
      </c>
      <c r="AE100">
        <f t="shared" si="2"/>
        <v>21</v>
      </c>
    </row>
    <row r="101" spans="1:36">
      <c r="A101">
        <v>99</v>
      </c>
      <c r="B101" s="1" t="s">
        <v>78</v>
      </c>
      <c r="C101">
        <v>2.2943884134292598</v>
      </c>
      <c r="D101">
        <v>48.916575405505</v>
      </c>
      <c r="E101">
        <v>181.35405732422367</v>
      </c>
      <c r="F101">
        <v>170.90441014187832</v>
      </c>
      <c r="G101">
        <v>99</v>
      </c>
      <c r="H101">
        <f>VLOOKUP(G101,traffic!$E$2:$F$300,2,FALSE)</f>
        <v>5377830</v>
      </c>
      <c r="I101">
        <v>480</v>
      </c>
      <c r="J101">
        <v>22443</v>
      </c>
      <c r="K101">
        <f>VLOOKUP(J101,'[1]2012.09.04_ratp_opendate_coordo'!A$2:C$634,2,FALSE)</f>
        <v>2223</v>
      </c>
      <c r="L101">
        <f>VLOOKUP(J101,'[1]2012.09.04_ratp_opendate_coordo'!A$2:C$634,3,FALSE)</f>
        <v>1218</v>
      </c>
      <c r="P101">
        <f>(IF(COUNTIF(Nodes!$C$2:$C$382,"="&amp;Stations!A101)&gt;1,1,0))</f>
        <v>0</v>
      </c>
      <c r="Q101" s="15" t="str">
        <f t="shared" si="3"/>
        <v>99,Gabriel Péri,2.29438841342926,48.916575405505,5377830,480,22443,2223,1218,0</v>
      </c>
      <c r="AA101">
        <v>22443</v>
      </c>
      <c r="AB101">
        <v>2.2949237642225402</v>
      </c>
      <c r="AC101">
        <v>48.916233502123198</v>
      </c>
      <c r="AD101" t="s">
        <v>916</v>
      </c>
      <c r="AE101">
        <f t="shared" si="2"/>
        <v>12</v>
      </c>
    </row>
    <row r="102" spans="1:36">
      <c r="A102">
        <v>100</v>
      </c>
      <c r="B102" s="1" t="s">
        <v>79</v>
      </c>
      <c r="C102">
        <v>2.3226374387741</v>
      </c>
      <c r="D102">
        <v>48.838653930162103</v>
      </c>
      <c r="E102">
        <v>249.15171815184013</v>
      </c>
      <c r="F102">
        <v>357.91595096483206</v>
      </c>
      <c r="G102">
        <v>100</v>
      </c>
      <c r="H102">
        <f>VLOOKUP(G102,traffic!$E$2:$F$300,2,FALSE)</f>
        <v>3223366</v>
      </c>
      <c r="I102">
        <v>481</v>
      </c>
      <c r="J102">
        <v>1927</v>
      </c>
      <c r="K102">
        <f>VLOOKUP(J102,'[1]2012.09.04_ratp_opendate_coordo'!A$2:C$634,2,FALSE)</f>
        <v>3486</v>
      </c>
      <c r="L102">
        <f>VLOOKUP(J102,'[1]2012.09.04_ratp_opendate_coordo'!A$2:C$634,3,FALSE)</f>
        <v>5922</v>
      </c>
      <c r="P102">
        <f>(IF(COUNTIF(Nodes!$C$2:$C$382,"="&amp;Stations!A102)&gt;1,1,0))</f>
        <v>0</v>
      </c>
      <c r="Q102" s="15" t="str">
        <f t="shared" si="3"/>
        <v>100,Gaîté,2.3226374387741,48.8386539301621,3223366,481,1927,3486,5922,0</v>
      </c>
      <c r="AA102">
        <v>1927</v>
      </c>
      <c r="AB102">
        <v>2.3225827798279099</v>
      </c>
      <c r="AC102">
        <v>48.838491150346101</v>
      </c>
      <c r="AD102" t="s">
        <v>917</v>
      </c>
      <c r="AE102">
        <f t="shared" si="2"/>
        <v>5</v>
      </c>
    </row>
    <row r="103" spans="1:36">
      <c r="A103">
        <v>101</v>
      </c>
      <c r="B103" s="1" t="s">
        <v>80</v>
      </c>
      <c r="C103">
        <v>2.4166370000000001</v>
      </c>
      <c r="D103">
        <v>48.864936</v>
      </c>
      <c r="E103">
        <v>474.75066509400051</v>
      </c>
      <c r="F103">
        <v>294.83898335387835</v>
      </c>
      <c r="G103">
        <v>101</v>
      </c>
      <c r="H103">
        <f>VLOOKUP(G103,traffic!$E$2:$F$300,2,FALSE)</f>
        <v>6314009</v>
      </c>
      <c r="I103">
        <v>482</v>
      </c>
      <c r="J103">
        <v>1928</v>
      </c>
      <c r="K103">
        <f>VLOOKUP(J103,'[1]2012.09.04_ratp_opendate_coordo'!A$2:C$634,2,FALSE)</f>
        <v>7121</v>
      </c>
      <c r="L103">
        <f>VLOOKUP(J103,'[1]2012.09.04_ratp_opendate_coordo'!A$2:C$634,3,FALSE)</f>
        <v>3807</v>
      </c>
      <c r="P103">
        <f>(IF(COUNTIF(Nodes!$C$2:$C$382,"="&amp;Stations!A103)&gt;1,1,0))</f>
        <v>0</v>
      </c>
      <c r="Q103" s="15" t="str">
        <f t="shared" si="3"/>
        <v>101,Gallieni,2.416637,48.864936,6314009,482,1928,7121,3807,0</v>
      </c>
      <c r="AA103">
        <v>1928</v>
      </c>
      <c r="AB103">
        <v>2.4156826042671198</v>
      </c>
      <c r="AC103">
        <v>48.863334577942403</v>
      </c>
      <c r="AD103" t="s">
        <v>918</v>
      </c>
      <c r="AE103">
        <f t="shared" si="2"/>
        <v>8</v>
      </c>
    </row>
    <row r="104" spans="1:36">
      <c r="A104">
        <v>102</v>
      </c>
      <c r="B104" s="1" t="s">
        <v>81</v>
      </c>
      <c r="C104">
        <v>2.3984510000000001</v>
      </c>
      <c r="D104">
        <v>48.864947000000001</v>
      </c>
      <c r="E104">
        <v>431.10426509400043</v>
      </c>
      <c r="F104">
        <v>294.81258335387679</v>
      </c>
      <c r="G104">
        <v>102</v>
      </c>
      <c r="H104">
        <f>VLOOKUP(G104,traffic!$E$2:$F$300,2,FALSE)</f>
        <v>7576845</v>
      </c>
      <c r="I104">
        <v>483</v>
      </c>
      <c r="J104">
        <v>1929</v>
      </c>
      <c r="K104">
        <f>VLOOKUP(J104,'[1]2012.09.04_ratp_opendate_coordo'!A$2:C$634,2,FALSE)</f>
        <v>6551</v>
      </c>
      <c r="L104">
        <f>VLOOKUP(J104,'[1]2012.09.04_ratp_opendate_coordo'!A$2:C$634,3,FALSE)</f>
        <v>3792</v>
      </c>
      <c r="P104">
        <f>(IF(COUNTIF(Nodes!$C$2:$C$382,"="&amp;Stations!A104)&gt;1,1,0))</f>
        <v>1</v>
      </c>
      <c r="Q104" s="15" t="str">
        <f t="shared" si="3"/>
        <v>102,Gambetta,2.398451,48.864947,7576845,483,1929,6551,3792,1</v>
      </c>
      <c r="AA104">
        <v>1929</v>
      </c>
      <c r="AB104">
        <v>2.3984622386621202</v>
      </c>
      <c r="AC104">
        <v>48.864834778270399</v>
      </c>
      <c r="AD104" t="s">
        <v>81</v>
      </c>
      <c r="AE104">
        <f t="shared" si="2"/>
        <v>8</v>
      </c>
    </row>
    <row r="105" spans="1:36">
      <c r="A105">
        <v>103</v>
      </c>
      <c r="B105" s="1" t="s">
        <v>82</v>
      </c>
      <c r="C105">
        <v>2.36497074365615</v>
      </c>
      <c r="D105">
        <v>48.842625879686103</v>
      </c>
      <c r="E105">
        <v>350.75164986876018</v>
      </c>
      <c r="F105">
        <v>348.38327210723037</v>
      </c>
      <c r="G105">
        <v>103</v>
      </c>
      <c r="H105">
        <f>VLOOKUP(G105,traffic!$E$2:$F$300,2,FALSE)</f>
        <v>9063260</v>
      </c>
      <c r="I105">
        <v>484</v>
      </c>
      <c r="J105">
        <v>1838</v>
      </c>
      <c r="K105">
        <f>VLOOKUP(J105,'[1]2012.09.04_ratp_opendate_coordo'!A$2:C$634,2,FALSE)</f>
        <v>5156</v>
      </c>
      <c r="L105">
        <f>VLOOKUP(J105,'[1]2012.09.04_ratp_opendate_coordo'!A$2:C$634,3,FALSE)</f>
        <v>5495</v>
      </c>
      <c r="P105">
        <f>(IF(COUNTIF(Nodes!$C$2:$C$382,"="&amp;Stations!A105)&gt;1,1,0))</f>
        <v>1</v>
      </c>
      <c r="Q105" s="15" t="str">
        <f t="shared" si="3"/>
        <v>103,Gare d'Austerlitz,2.36497074365615,48.8426258796861,9063260,484,1838,5156,5495,1</v>
      </c>
      <c r="AA105">
        <v>1838</v>
      </c>
      <c r="AB105">
        <v>2.3643130482149899</v>
      </c>
      <c r="AC105">
        <v>48.843105583517598</v>
      </c>
      <c r="AD105" t="s">
        <v>82</v>
      </c>
      <c r="AE105">
        <f t="shared" si="2"/>
        <v>17</v>
      </c>
    </row>
    <row r="106" spans="1:36">
      <c r="A106">
        <v>104</v>
      </c>
      <c r="B106" s="1" t="s">
        <v>83</v>
      </c>
      <c r="C106">
        <v>2.3576322197914101</v>
      </c>
      <c r="D106">
        <v>48.876051029612903</v>
      </c>
      <c r="E106">
        <v>333.13919259338451</v>
      </c>
      <c r="F106">
        <v>268.1629122829122</v>
      </c>
      <c r="G106">
        <v>104</v>
      </c>
      <c r="H106">
        <f>VLOOKUP(G106,traffic!$E$2:$F$300,2,FALSE)</f>
        <v>19671320</v>
      </c>
      <c r="I106">
        <v>485</v>
      </c>
      <c r="J106">
        <v>1841</v>
      </c>
      <c r="K106">
        <f>VLOOKUP(J106,'[1]2012.09.04_ratp_opendate_coordo'!A$2:C$634,2,FALSE)</f>
        <v>4478</v>
      </c>
      <c r="L106">
        <f>VLOOKUP(J106,'[1]2012.09.04_ratp_opendate_coordo'!A$2:C$634,3,FALSE)</f>
        <v>2863</v>
      </c>
      <c r="N106">
        <v>4980</v>
      </c>
      <c r="O106">
        <v>2859</v>
      </c>
      <c r="P106">
        <f>(IF(COUNTIF(Nodes!$C$2:$C$382,"="&amp;Stations!A106)&gt;1,1,0))</f>
        <v>1</v>
      </c>
      <c r="Q106" s="15" t="str">
        <f t="shared" si="3"/>
        <v>104,Gare de L'Est,2.35763221979141,48.8760510296129,19671320,485,1841,4980,2859,1</v>
      </c>
      <c r="AA106">
        <v>1841</v>
      </c>
      <c r="AB106">
        <v>2.3579186772475098</v>
      </c>
      <c r="AC106">
        <v>48.876061305525198</v>
      </c>
      <c r="AD106" t="s">
        <v>919</v>
      </c>
      <c r="AE106">
        <f t="shared" si="2"/>
        <v>13</v>
      </c>
    </row>
    <row r="107" spans="1:36">
      <c r="A107">
        <v>105</v>
      </c>
      <c r="B107" s="1" t="s">
        <v>84</v>
      </c>
      <c r="C107">
        <v>2.3739293217658899</v>
      </c>
      <c r="D107">
        <v>48.844728237475898</v>
      </c>
      <c r="E107">
        <v>372.25223733213585</v>
      </c>
      <c r="F107">
        <v>343.33761341172249</v>
      </c>
      <c r="G107">
        <v>105</v>
      </c>
      <c r="H107">
        <f>VLOOKUP(G107,traffic!$E$2:$F$300,2,FALSE)</f>
        <v>34523049</v>
      </c>
      <c r="I107">
        <v>486</v>
      </c>
      <c r="J107">
        <v>1839</v>
      </c>
      <c r="K107">
        <f>VLOOKUP(J107,'[1]2012.09.04_ratp_opendate_coordo'!A$2:C$634,2,FALSE)</f>
        <v>5386</v>
      </c>
      <c r="L107">
        <f>VLOOKUP(J107,'[1]2012.09.04_ratp_opendate_coordo'!A$2:C$634,3,FALSE)</f>
        <v>5159</v>
      </c>
      <c r="P107">
        <f>(IF(COUNTIF(Nodes!$C$2:$C$382,"="&amp;Stations!A107)&gt;1,1,0))</f>
        <v>1</v>
      </c>
      <c r="Q107" s="15" t="str">
        <f t="shared" si="3"/>
        <v>105,Gare de Lyon,2.37392932176589,48.8447282374759,34523049,486,1839,5386,5159,1</v>
      </c>
      <c r="AA107">
        <v>1839</v>
      </c>
      <c r="AB107">
        <v>2.3740659075146602</v>
      </c>
      <c r="AC107">
        <v>48.844704545065802</v>
      </c>
      <c r="AD107" t="s">
        <v>84</v>
      </c>
      <c r="AE107">
        <f t="shared" si="2"/>
        <v>12</v>
      </c>
    </row>
    <row r="108" spans="1:36">
      <c r="A108">
        <v>106</v>
      </c>
      <c r="B108" s="1" t="s">
        <v>85</v>
      </c>
      <c r="C108">
        <v>2.3549312353134102</v>
      </c>
      <c r="D108">
        <v>48.880574763337101</v>
      </c>
      <c r="E108">
        <v>326.65682984618462</v>
      </c>
      <c r="F108">
        <v>257.30595134483565</v>
      </c>
      <c r="G108">
        <v>106</v>
      </c>
      <c r="H108">
        <f>VLOOKUP(G108,traffic!$E$2:$F$300,2,FALSE)</f>
        <v>48146629</v>
      </c>
      <c r="I108">
        <v>487</v>
      </c>
      <c r="J108">
        <v>1842</v>
      </c>
      <c r="K108">
        <f>VLOOKUP(J108,'[1]2012.09.04_ratp_opendate_coordo'!A$2:C$634,2,FALSE)</f>
        <v>4836</v>
      </c>
      <c r="L108">
        <f>VLOOKUP(J108,'[1]2012.09.04_ratp_opendate_coordo'!A$2:C$634,3,FALSE)</f>
        <v>2548</v>
      </c>
      <c r="P108">
        <f>(IF(COUNTIF(Nodes!$C$2:$C$382,"="&amp;Stations!A108)&gt;1,1,0))</f>
        <v>1</v>
      </c>
      <c r="Q108" s="15" t="str">
        <f t="shared" si="3"/>
        <v>106,Gare du Nord,2.35493123531341,48.8805747633371,48146629,487,1842,4836,2548,1</v>
      </c>
      <c r="AA108">
        <v>1842</v>
      </c>
      <c r="AB108">
        <v>2.3547030783660299</v>
      </c>
      <c r="AC108">
        <v>48.879965443289102</v>
      </c>
      <c r="AD108" t="s">
        <v>85</v>
      </c>
      <c r="AE108">
        <f t="shared" si="2"/>
        <v>12</v>
      </c>
    </row>
    <row r="109" spans="1:36">
      <c r="A109">
        <v>107</v>
      </c>
      <c r="B109" s="1" t="s">
        <v>86</v>
      </c>
      <c r="C109">
        <v>2.3319071531295701</v>
      </c>
      <c r="D109">
        <v>48.906396925720799</v>
      </c>
      <c r="E109">
        <v>271.39903260496834</v>
      </c>
      <c r="F109">
        <v>195.33276162396191</v>
      </c>
      <c r="G109">
        <v>107</v>
      </c>
      <c r="H109">
        <f>VLOOKUP(G109,traffic!$E$2:$F$300,2,FALSE)</f>
        <v>3088530</v>
      </c>
      <c r="I109">
        <v>488</v>
      </c>
      <c r="J109">
        <v>1844</v>
      </c>
      <c r="K109">
        <f>VLOOKUP(J109,'[1]2012.09.04_ratp_opendate_coordo'!A$2:C$634,2,FALSE)</f>
        <v>3316</v>
      </c>
      <c r="L109">
        <f>VLOOKUP(J109,'[1]2012.09.04_ratp_opendate_coordo'!A$2:C$634,3,FALSE)</f>
        <v>1496</v>
      </c>
      <c r="P109">
        <f>(IF(COUNTIF(Nodes!$C$2:$C$382,"="&amp;Stations!A109)&gt;1,1,0))</f>
        <v>0</v>
      </c>
      <c r="Q109" s="15" t="str">
        <f t="shared" si="3"/>
        <v>107,Garibaldi,2.33190715312957,48.9063969257208,3088530,488,1844,3316,1496,0</v>
      </c>
      <c r="AA109">
        <v>1844</v>
      </c>
      <c r="AB109">
        <v>2.3317332760433298</v>
      </c>
      <c r="AC109">
        <v>48.906031619772698</v>
      </c>
      <c r="AD109" t="s">
        <v>86</v>
      </c>
      <c r="AE109">
        <f t="shared" si="2"/>
        <v>9</v>
      </c>
    </row>
    <row r="110" spans="1:36">
      <c r="A110">
        <v>108</v>
      </c>
      <c r="B110" s="1" t="s">
        <v>87</v>
      </c>
      <c r="C110">
        <v>2.3005689999999999</v>
      </c>
      <c r="D110">
        <v>48.872013000000003</v>
      </c>
      <c r="E110">
        <v>196.1874650939998</v>
      </c>
      <c r="F110">
        <v>277.85418335387249</v>
      </c>
      <c r="G110">
        <v>108</v>
      </c>
      <c r="H110">
        <f>VLOOKUP(G110,traffic!$E$2:$F$300,2,FALSE)</f>
        <v>6192199</v>
      </c>
      <c r="I110">
        <v>489</v>
      </c>
      <c r="J110">
        <v>1846</v>
      </c>
      <c r="K110">
        <f>VLOOKUP(J110,'[1]2012.09.04_ratp_opendate_coordo'!A$2:C$634,2,FALSE)</f>
        <v>2212</v>
      </c>
      <c r="L110">
        <f>VLOOKUP(J110,'[1]2012.09.04_ratp_opendate_coordo'!A$2:C$634,3,FALSE)</f>
        <v>3603</v>
      </c>
      <c r="P110">
        <f>(IF(COUNTIF(Nodes!$C$2:$C$382,"="&amp;Stations!A110)&gt;1,1,0))</f>
        <v>0</v>
      </c>
      <c r="Q110" s="15" t="str">
        <f t="shared" si="3"/>
        <v>108,George V,2.300569,48.872013,6192199,489,1846,2212,3603,0</v>
      </c>
      <c r="AA110">
        <v>1846</v>
      </c>
      <c r="AB110">
        <v>2.3004626834334299</v>
      </c>
      <c r="AC110">
        <v>48.871982573169397</v>
      </c>
      <c r="AD110" t="s">
        <v>87</v>
      </c>
      <c r="AE110">
        <f t="shared" si="2"/>
        <v>8</v>
      </c>
    </row>
    <row r="111" spans="1:36">
      <c r="A111">
        <v>109</v>
      </c>
      <c r="B111" s="1" t="s">
        <v>88</v>
      </c>
      <c r="C111">
        <v>2.3434722222222222</v>
      </c>
      <c r="D111">
        <v>48.831111111111113</v>
      </c>
      <c r="E111">
        <v>299.15519842733335</v>
      </c>
      <c r="F111">
        <v>376.01871668720719</v>
      </c>
      <c r="G111">
        <v>109</v>
      </c>
      <c r="H111">
        <f>VLOOKUP(G111,traffic!$E$2:$F$300,2,FALSE)</f>
        <v>4739497</v>
      </c>
      <c r="I111">
        <v>490</v>
      </c>
      <c r="J111">
        <v>1848</v>
      </c>
      <c r="K111">
        <f>VLOOKUP(J111,'[1]2012.09.04_ratp_opendate_coordo'!A$2:C$634,2,FALSE)</f>
        <v>4416</v>
      </c>
      <c r="L111">
        <f>VLOOKUP(J111,'[1]2012.09.04_ratp_opendate_coordo'!A$2:C$634,3,FALSE)</f>
        <v>6131</v>
      </c>
      <c r="P111">
        <f>(IF(COUNTIF(Nodes!$C$2:$C$382,"="&amp;Stations!A111)&gt;1,1,0))</f>
        <v>0</v>
      </c>
      <c r="Q111" s="15" t="str">
        <f t="shared" si="3"/>
        <v>109,Glacière,2.34347222222222,48.8311111111111,4739497,490,1848,4416,6131,0</v>
      </c>
      <c r="AA111">
        <v>1848</v>
      </c>
      <c r="AB111">
        <v>2.3439388943096899</v>
      </c>
      <c r="AC111">
        <v>48.8313647071449</v>
      </c>
      <c r="AD111" t="s">
        <v>88</v>
      </c>
      <c r="AE111">
        <f t="shared" si="2"/>
        <v>8</v>
      </c>
    </row>
    <row r="112" spans="1:36">
      <c r="A112">
        <v>110</v>
      </c>
      <c r="B112" s="1" t="s">
        <v>89</v>
      </c>
      <c r="C112">
        <v>2.3706865310668901</v>
      </c>
      <c r="D112">
        <v>48.869831440667902</v>
      </c>
      <c r="E112">
        <v>364.46953965453639</v>
      </c>
      <c r="F112">
        <v>283.08992575091452</v>
      </c>
      <c r="G112">
        <v>110</v>
      </c>
      <c r="H112">
        <f>VLOOKUP(G112,traffic!$E$2:$F$300,2,FALSE)</f>
        <v>3648533</v>
      </c>
      <c r="I112">
        <v>491</v>
      </c>
      <c r="J112">
        <v>1849</v>
      </c>
      <c r="K112">
        <f>VLOOKUP(J112,'[1]2012.09.04_ratp_opendate_coordo'!A$2:C$634,2,FALSE)</f>
        <v>5456</v>
      </c>
      <c r="L112">
        <f>VLOOKUP(J112,'[1]2012.09.04_ratp_opendate_coordo'!A$2:C$634,3,FALSE)</f>
        <v>3323</v>
      </c>
      <c r="P112">
        <f>(IF(COUNTIF(Nodes!$C$2:$C$382,"="&amp;Stations!A112)&gt;1,1,0))</f>
        <v>0</v>
      </c>
      <c r="Q112" s="15" t="str">
        <f t="shared" si="3"/>
        <v>110,Goncourt,2.37068653106689,48.8698314406679,3648533,491,1849,5456,3323,0</v>
      </c>
      <c r="AA112">
        <v>1849</v>
      </c>
      <c r="AB112">
        <v>2.3712726500969001</v>
      </c>
      <c r="AC112">
        <v>48.869680393380698</v>
      </c>
      <c r="AD112" t="s">
        <v>920</v>
      </c>
      <c r="AE112">
        <f t="shared" si="2"/>
        <v>8</v>
      </c>
    </row>
    <row r="113" spans="1:31">
      <c r="A113">
        <v>111</v>
      </c>
      <c r="B113" s="1" t="s">
        <v>90</v>
      </c>
      <c r="C113">
        <v>2.3457178473472502</v>
      </c>
      <c r="D113">
        <v>48.871136992179899</v>
      </c>
      <c r="E113">
        <v>304.54469872740066</v>
      </c>
      <c r="F113">
        <v>279.95660212212101</v>
      </c>
      <c r="G113">
        <v>111</v>
      </c>
      <c r="H113">
        <f>VLOOKUP(G113,traffic!$E$2:$F$300,2,FALSE)</f>
        <v>6826718</v>
      </c>
      <c r="I113">
        <v>492</v>
      </c>
      <c r="J113">
        <v>1671</v>
      </c>
      <c r="K113">
        <f>VLOOKUP(J113,'[1]2012.09.04_ratp_opendate_coordo'!A$2:C$634,2,FALSE)</f>
        <v>4088</v>
      </c>
      <c r="L113">
        <f>VLOOKUP(J113,'[1]2012.09.04_ratp_opendate_coordo'!A$2:C$634,3,FALSE)</f>
        <v>3403</v>
      </c>
      <c r="P113">
        <f>(IF(COUNTIF(Nodes!$C$2:$C$382,"="&amp;Stations!A113)&gt;1,1,0))</f>
        <v>1</v>
      </c>
      <c r="Q113" s="15" t="str">
        <f t="shared" si="3"/>
        <v>111,Grands Boulevards,2.34571784734725,48.8711369921799,6826718,492,1671,4088,3403,1</v>
      </c>
      <c r="AA113">
        <v>1671</v>
      </c>
      <c r="AB113">
        <v>2.3431970106713802</v>
      </c>
      <c r="AC113">
        <v>48.871418908164102</v>
      </c>
      <c r="AD113" t="s">
        <v>90</v>
      </c>
      <c r="AE113">
        <f t="shared" si="2"/>
        <v>17</v>
      </c>
    </row>
    <row r="114" spans="1:31">
      <c r="A114">
        <v>112</v>
      </c>
      <c r="B114" s="1" t="s">
        <v>91</v>
      </c>
      <c r="C114">
        <v>2.3271739999999999</v>
      </c>
      <c r="D114">
        <v>48.892220999999999</v>
      </c>
      <c r="E114">
        <v>260.03946509399981</v>
      </c>
      <c r="F114">
        <v>229.35498335388047</v>
      </c>
      <c r="G114">
        <v>112</v>
      </c>
      <c r="H114">
        <f>VLOOKUP(G114,traffic!$E$2:$F$300,2,FALSE)</f>
        <v>4524101</v>
      </c>
      <c r="I114">
        <v>493</v>
      </c>
      <c r="J114">
        <v>1851</v>
      </c>
      <c r="K114">
        <f>VLOOKUP(J114,'[1]2012.09.04_ratp_opendate_coordo'!A$2:C$634,2,FALSE)</f>
        <v>3140</v>
      </c>
      <c r="L114">
        <f>VLOOKUP(J114,'[1]2012.09.04_ratp_opendate_coordo'!A$2:C$634,3,FALSE)</f>
        <v>1928</v>
      </c>
      <c r="P114">
        <f>(IF(COUNTIF(Nodes!$C$2:$C$382,"="&amp;Stations!A114)&gt;1,1,0))</f>
        <v>0</v>
      </c>
      <c r="Q114" s="15" t="str">
        <f t="shared" si="3"/>
        <v>112,Guy Môquet,2.327174,48.892221,4524101,493,1851,3140,1928,0</v>
      </c>
      <c r="AA114">
        <v>1851</v>
      </c>
      <c r="AB114">
        <v>2.3272267549598502</v>
      </c>
      <c r="AC114">
        <v>48.892467516123297</v>
      </c>
      <c r="AD114" t="s">
        <v>921</v>
      </c>
      <c r="AE114">
        <f t="shared" si="2"/>
        <v>10</v>
      </c>
    </row>
    <row r="115" spans="1:31">
      <c r="A115">
        <v>113</v>
      </c>
      <c r="B115" t="s">
        <v>315</v>
      </c>
      <c r="C115">
        <v>2.32858389616012</v>
      </c>
      <c r="D115">
        <v>48.873448969753802</v>
      </c>
      <c r="E115">
        <v>263.42321587828809</v>
      </c>
      <c r="F115">
        <v>274.40785594475301</v>
      </c>
      <c r="G115">
        <v>113</v>
      </c>
      <c r="H115">
        <f>VLOOKUP(G115,traffic!$E$2:$F$300,2,FALSE)</f>
        <v>8343415</v>
      </c>
      <c r="I115">
        <v>494</v>
      </c>
      <c r="J115">
        <v>1852</v>
      </c>
      <c r="K115">
        <f>VLOOKUP(J115,'[1]2012.09.04_ratp_opendate_coordo'!A$2:C$634,2,FALSE)</f>
        <v>3236</v>
      </c>
      <c r="L115">
        <f>VLOOKUP(J115,'[1]2012.09.04_ratp_opendate_coordo'!A$2:C$634,3,FALSE)</f>
        <v>3407</v>
      </c>
      <c r="P115">
        <f>(IF(COUNTIF(Nodes!$C$2:$C$382,"="&amp;Stations!A115)&gt;1,1,0))</f>
        <v>1</v>
      </c>
      <c r="Q115" s="15" t="str">
        <f t="shared" si="3"/>
        <v>113,Havre — Caumartin,2.32858389616012,48.8734489697538,8343415,494,1852,3236,3407,1</v>
      </c>
      <c r="AA115">
        <v>1852</v>
      </c>
      <c r="AB115">
        <v>2.3285077502867999</v>
      </c>
      <c r="AC115">
        <v>48.873342770054201</v>
      </c>
      <c r="AD115" t="s">
        <v>922</v>
      </c>
      <c r="AE115">
        <f t="shared" si="2"/>
        <v>17</v>
      </c>
    </row>
    <row r="116" spans="1:31">
      <c r="A116">
        <v>114</v>
      </c>
      <c r="B116" s="1" t="s">
        <v>92</v>
      </c>
      <c r="C116">
        <v>2.4031439423560998</v>
      </c>
      <c r="D116">
        <v>48.891493894505501</v>
      </c>
      <c r="E116">
        <v>442.36732674863975</v>
      </c>
      <c r="F116">
        <v>231.10003654067555</v>
      </c>
      <c r="G116">
        <v>114</v>
      </c>
      <c r="H116">
        <f>VLOOKUP(G116,traffic!$E$2:$F$300,2,FALSE)</f>
        <v>5217935</v>
      </c>
      <c r="I116">
        <v>495</v>
      </c>
      <c r="J116">
        <v>1853</v>
      </c>
      <c r="K116">
        <f>VLOOKUP(J116,'[1]2012.09.04_ratp_opendate_coordo'!A$2:C$634,2,FALSE)</f>
        <v>6572</v>
      </c>
      <c r="L116">
        <f>VLOOKUP(J116,'[1]2012.09.04_ratp_opendate_coordo'!A$2:C$634,3,FALSE)</f>
        <v>2260</v>
      </c>
      <c r="P116">
        <f>(IF(COUNTIF(Nodes!$C$2:$C$382,"="&amp;Stations!A116)&gt;1,1,0))</f>
        <v>0</v>
      </c>
      <c r="Q116" s="15" t="str">
        <f t="shared" si="3"/>
        <v>114,Hoche,2.4031439423561,48.8914938945055,5217935,495,1853,6572,2260,0</v>
      </c>
      <c r="AA116">
        <v>1853</v>
      </c>
      <c r="AB116">
        <v>2.4031974137823799</v>
      </c>
      <c r="AC116">
        <v>48.891316563909797</v>
      </c>
      <c r="AD116" t="s">
        <v>92</v>
      </c>
      <c r="AE116">
        <f t="shared" si="2"/>
        <v>5</v>
      </c>
    </row>
    <row r="117" spans="1:31">
      <c r="A117">
        <v>115</v>
      </c>
      <c r="B117" s="1" t="s">
        <v>93</v>
      </c>
      <c r="C117">
        <v>2.3515250000000001</v>
      </c>
      <c r="D117">
        <v>48.857486999999999</v>
      </c>
      <c r="E117">
        <v>318.4818650940004</v>
      </c>
      <c r="F117">
        <v>312.71658335388111</v>
      </c>
      <c r="G117">
        <v>115</v>
      </c>
      <c r="H117">
        <f>VLOOKUP(G117,traffic!$E$2:$F$300,2,FALSE)</f>
        <v>12760823</v>
      </c>
      <c r="I117">
        <v>496</v>
      </c>
      <c r="J117">
        <v>1855</v>
      </c>
      <c r="K117">
        <f>VLOOKUP(J117,'[1]2012.09.04_ratp_opendate_coordo'!A$2:C$634,2,FALSE)</f>
        <v>4556</v>
      </c>
      <c r="L117">
        <f>VLOOKUP(J117,'[1]2012.09.04_ratp_opendate_coordo'!A$2:C$634,3,FALSE)</f>
        <v>4219</v>
      </c>
      <c r="P117">
        <f>(IF(COUNTIF(Nodes!$C$2:$C$382,"="&amp;Stations!A117)&gt;1,1,0))</f>
        <v>1</v>
      </c>
      <c r="Q117" s="15" t="str">
        <f t="shared" si="3"/>
        <v>115,Hôtel de Ville,2.351525,48.857487,12760823,496,1855,4556,4219,1</v>
      </c>
      <c r="AA117">
        <v>1855</v>
      </c>
      <c r="AB117">
        <v>2.3514945397943499</v>
      </c>
      <c r="AC117">
        <v>48.856769527242299</v>
      </c>
      <c r="AD117" t="s">
        <v>93</v>
      </c>
      <c r="AE117">
        <f t="shared" si="2"/>
        <v>14</v>
      </c>
    </row>
    <row r="118" spans="1:31">
      <c r="A118">
        <v>116</v>
      </c>
      <c r="B118" s="1" t="s">
        <v>94</v>
      </c>
      <c r="C118">
        <v>2.2933799028396602</v>
      </c>
      <c r="D118">
        <v>48.864465972010201</v>
      </c>
      <c r="E118">
        <v>178.93363190918461</v>
      </c>
      <c r="F118">
        <v>295.96705052939569</v>
      </c>
      <c r="G118">
        <v>116</v>
      </c>
      <c r="H118">
        <f>VLOOKUP(G118,traffic!$E$2:$F$300,2,FALSE)</f>
        <v>2115003</v>
      </c>
      <c r="I118">
        <v>497</v>
      </c>
      <c r="J118">
        <v>1858</v>
      </c>
      <c r="K118">
        <f>VLOOKUP(J118,'[1]2012.09.04_ratp_opendate_coordo'!A$2:C$634,2,FALSE)</f>
        <v>1816</v>
      </c>
      <c r="L118">
        <f>VLOOKUP(J118,'[1]2012.09.04_ratp_opendate_coordo'!A$2:C$634,3,FALSE)</f>
        <v>4199</v>
      </c>
      <c r="P118">
        <f>(IF(COUNTIF(Nodes!$C$2:$C$382,"="&amp;Stations!A118)&gt;1,1,0))</f>
        <v>0</v>
      </c>
      <c r="Q118" s="15" t="str">
        <f t="shared" si="3"/>
        <v>116,Iéna,2.29337990283966,48.8644659720102,2115003,497,1858,1816,4199,0</v>
      </c>
      <c r="AA118">
        <v>1858</v>
      </c>
      <c r="AB118">
        <v>2.2937999591139002</v>
      </c>
      <c r="AC118">
        <v>48.864472897446397</v>
      </c>
      <c r="AD118" t="s">
        <v>94</v>
      </c>
      <c r="AE118">
        <f t="shared" si="2"/>
        <v>4</v>
      </c>
    </row>
    <row r="119" spans="1:31">
      <c r="A119">
        <v>117</v>
      </c>
      <c r="B119" s="1" t="s">
        <v>95</v>
      </c>
      <c r="C119">
        <v>2.3146580000000001</v>
      </c>
      <c r="D119">
        <v>48.860764000000003</v>
      </c>
      <c r="E119">
        <v>230.00106509400041</v>
      </c>
      <c r="F119">
        <v>304.85178335387104</v>
      </c>
      <c r="G119">
        <v>117</v>
      </c>
      <c r="H119">
        <f>VLOOKUP(G119,traffic!$E$2:$F$300,2,FALSE)</f>
        <v>6931062</v>
      </c>
      <c r="I119">
        <v>498</v>
      </c>
      <c r="J119">
        <v>1857</v>
      </c>
      <c r="K119">
        <f>VLOOKUP(J119,'[1]2012.09.04_ratp_opendate_coordo'!A$2:C$634,2,FALSE)</f>
        <v>2580</v>
      </c>
      <c r="L119">
        <f>VLOOKUP(J119,'[1]2012.09.04_ratp_opendate_coordo'!A$2:C$634,3,FALSE)</f>
        <v>4415</v>
      </c>
      <c r="P119">
        <f>(IF(COUNTIF(Nodes!$C$2:$C$382,"="&amp;Stations!A119)&gt;1,1,0))</f>
        <v>1</v>
      </c>
      <c r="Q119" s="15" t="str">
        <f t="shared" si="3"/>
        <v>117,Invalides,2.314658,48.860764,6931062,498,1857,2580,4415,1</v>
      </c>
      <c r="AA119">
        <v>1857</v>
      </c>
      <c r="AB119">
        <v>2.3143570432472802</v>
      </c>
      <c r="AC119">
        <v>48.861686540456297</v>
      </c>
      <c r="AD119" t="s">
        <v>95</v>
      </c>
      <c r="AE119">
        <f t="shared" si="2"/>
        <v>9</v>
      </c>
    </row>
    <row r="120" spans="1:31">
      <c r="A120">
        <v>118</v>
      </c>
      <c r="B120" s="1" t="s">
        <v>96</v>
      </c>
      <c r="C120">
        <v>2.3609139025211299</v>
      </c>
      <c r="D120">
        <v>48.870655353493099</v>
      </c>
      <c r="E120">
        <v>341.01523114471183</v>
      </c>
      <c r="F120">
        <v>281.11253497044117</v>
      </c>
      <c r="G120">
        <v>118</v>
      </c>
      <c r="H120">
        <f>VLOOKUP(G120,traffic!$E$2:$F$300,2,FALSE)</f>
        <v>2622801</v>
      </c>
      <c r="I120">
        <v>499</v>
      </c>
      <c r="J120">
        <v>1859</v>
      </c>
      <c r="K120">
        <f>VLOOKUP(J120,'[1]2012.09.04_ratp_opendate_coordo'!A$2:C$634,2,FALSE)</f>
        <v>5092</v>
      </c>
      <c r="L120">
        <f>VLOOKUP(J120,'[1]2012.09.04_ratp_opendate_coordo'!A$2:C$634,3,FALSE)</f>
        <v>3231</v>
      </c>
      <c r="P120">
        <f>(IF(COUNTIF(Nodes!$C$2:$C$382,"="&amp;Stations!A120)&gt;1,1,0))</f>
        <v>0</v>
      </c>
      <c r="Q120" s="15" t="str">
        <f t="shared" si="3"/>
        <v>118,Jacques Bonsergent,2.36091390252113,48.8706553534931,2622801,499,1859,5092,3231,0</v>
      </c>
      <c r="AA120">
        <v>1859</v>
      </c>
      <c r="AB120">
        <v>2.3605378839407498</v>
      </c>
      <c r="AC120">
        <v>48.870974904017302</v>
      </c>
      <c r="AD120" t="s">
        <v>923</v>
      </c>
      <c r="AE120">
        <f t="shared" si="2"/>
        <v>18</v>
      </c>
    </row>
    <row r="121" spans="1:31">
      <c r="A121">
        <v>119</v>
      </c>
      <c r="B121" s="1" t="s">
        <v>97</v>
      </c>
      <c r="C121">
        <v>2.2678560018539402</v>
      </c>
      <c r="D121">
        <v>48.851897831750499</v>
      </c>
      <c r="E121">
        <v>117.67626954345664</v>
      </c>
      <c r="F121">
        <v>326.13058715268153</v>
      </c>
      <c r="G121">
        <v>119</v>
      </c>
      <c r="H121">
        <f>VLOOKUP(G121,traffic!$E$2:$F$300,2,FALSE)</f>
        <v>2065058</v>
      </c>
      <c r="I121">
        <v>500</v>
      </c>
      <c r="J121">
        <v>1860</v>
      </c>
      <c r="K121">
        <f>VLOOKUP(J121,'[1]2012.09.04_ratp_opendate_coordo'!A$2:C$634,2,FALSE)</f>
        <v>1084</v>
      </c>
      <c r="L121">
        <f>VLOOKUP(J121,'[1]2012.09.04_ratp_opendate_coordo'!A$2:C$634,3,FALSE)</f>
        <v>5175</v>
      </c>
      <c r="P121">
        <f>(IF(COUNTIF(Nodes!$C$2:$C$382,"="&amp;Stations!A121)&gt;1,1,0))</f>
        <v>0</v>
      </c>
      <c r="Q121" s="15" t="str">
        <f t="shared" si="3"/>
        <v>119,Jasmin,2.26785600185394,48.8518978317505,2065058,500,1860,1084,5175,0</v>
      </c>
      <c r="AA121">
        <v>1860</v>
      </c>
      <c r="AB121">
        <v>2.26790681383725</v>
      </c>
      <c r="AC121">
        <v>48.852339600530897</v>
      </c>
      <c r="AD121" t="s">
        <v>97</v>
      </c>
      <c r="AE121">
        <f t="shared" si="2"/>
        <v>6</v>
      </c>
    </row>
    <row r="122" spans="1:31">
      <c r="A122">
        <v>120</v>
      </c>
      <c r="B122" s="1" t="s">
        <v>98</v>
      </c>
      <c r="C122">
        <v>2.3701983690261801</v>
      </c>
      <c r="D122">
        <v>48.8817900777183</v>
      </c>
      <c r="E122">
        <v>363.29795075683234</v>
      </c>
      <c r="F122">
        <v>254.38919682995902</v>
      </c>
      <c r="G122">
        <v>120</v>
      </c>
      <c r="H122">
        <f>VLOOKUP(G122,traffic!$E$2:$F$300,2,FALSE)</f>
        <v>6046012</v>
      </c>
      <c r="I122">
        <v>501</v>
      </c>
      <c r="J122">
        <v>1861</v>
      </c>
      <c r="K122">
        <f>VLOOKUP(J122,'[1]2012.09.04_ratp_opendate_coordo'!A$2:C$634,2,FALSE)</f>
        <v>5620</v>
      </c>
      <c r="L122">
        <f>VLOOKUP(J122,'[1]2012.09.04_ratp_opendate_coordo'!A$2:C$634,3,FALSE)</f>
        <v>2567</v>
      </c>
      <c r="P122">
        <f>(IF(COUNTIF(Nodes!$C$2:$C$382,"="&amp;Stations!A122)&gt;1,1,0))</f>
        <v>1</v>
      </c>
      <c r="Q122" s="15" t="str">
        <f t="shared" si="3"/>
        <v>120,Jaurès,2.37019836902618,48.8817900777183,6046012,501,1861,5620,2567,1</v>
      </c>
      <c r="AA122">
        <v>1861</v>
      </c>
      <c r="AB122">
        <v>2.3702318191922598</v>
      </c>
      <c r="AC122">
        <v>48.882543746116802</v>
      </c>
      <c r="AD122" t="s">
        <v>98</v>
      </c>
      <c r="AE122">
        <f t="shared" si="2"/>
        <v>6</v>
      </c>
    </row>
    <row r="123" spans="1:31">
      <c r="A123">
        <v>121</v>
      </c>
      <c r="B123" s="1" t="s">
        <v>505</v>
      </c>
      <c r="C123">
        <v>2.2787162661552398</v>
      </c>
      <c r="D123">
        <v>48.846165062641397</v>
      </c>
      <c r="E123">
        <v>143.74090386657568</v>
      </c>
      <c r="F123">
        <v>339.88923301452587</v>
      </c>
      <c r="G123">
        <v>121</v>
      </c>
      <c r="H123">
        <f>VLOOKUP(G123,traffic!$E$2:$F$300,2,FALSE)</f>
        <v>2473278</v>
      </c>
      <c r="I123">
        <v>502</v>
      </c>
      <c r="J123">
        <v>1862</v>
      </c>
      <c r="K123">
        <f>VLOOKUP(J123,'[1]2012.09.04_ratp_opendate_coordo'!A$2:C$634,2,FALSE)</f>
        <v>1668</v>
      </c>
      <c r="L123">
        <f>VLOOKUP(J123,'[1]2012.09.04_ratp_opendate_coordo'!A$2:C$634,3,FALSE)</f>
        <v>5487</v>
      </c>
      <c r="P123">
        <f>(IF(COUNTIF(Nodes!$C$2:$C$382,"="&amp;Stations!A123)&gt;1,1,0))</f>
        <v>0</v>
      </c>
      <c r="Q123" s="15" t="str">
        <f t="shared" si="3"/>
        <v>121,Javel — André-Citroën,2.27871626615524,48.8461650626414,2473278,502,1862,1668,5487,0</v>
      </c>
      <c r="AA123">
        <v>1862</v>
      </c>
      <c r="AB123">
        <v>2.2784549784147501</v>
      </c>
      <c r="AC123">
        <v>48.8461034637876</v>
      </c>
      <c r="AD123" t="s">
        <v>924</v>
      </c>
      <c r="AE123">
        <f t="shared" si="2"/>
        <v>21</v>
      </c>
    </row>
    <row r="124" spans="1:31">
      <c r="A124">
        <v>122</v>
      </c>
      <c r="B124" s="1" t="s">
        <v>99</v>
      </c>
      <c r="C124">
        <v>2.3892782628536202</v>
      </c>
      <c r="D124">
        <v>48.874907904051902</v>
      </c>
      <c r="E124">
        <v>409.08969594268871</v>
      </c>
      <c r="F124">
        <v>270.90641362931365</v>
      </c>
      <c r="G124">
        <v>122</v>
      </c>
      <c r="H124">
        <f>VLOOKUP(G124,traffic!$E$2:$F$300,2,FALSE)</f>
        <v>3418732</v>
      </c>
      <c r="I124">
        <v>503</v>
      </c>
      <c r="J124">
        <v>1864</v>
      </c>
      <c r="K124">
        <f>VLOOKUP(J124,'[1]2012.09.04_ratp_opendate_coordo'!A$2:C$634,2,FALSE)</f>
        <v>6220</v>
      </c>
      <c r="L124">
        <f>VLOOKUP(J124,'[1]2012.09.04_ratp_opendate_coordo'!A$2:C$634,3,FALSE)</f>
        <v>2983</v>
      </c>
      <c r="P124">
        <f>(IF(COUNTIF(Nodes!$C$2:$C$382,"="&amp;Stations!A124)&gt;1,1,0))</f>
        <v>0</v>
      </c>
      <c r="Q124" s="15" t="str">
        <f t="shared" si="3"/>
        <v>122,Jourdain,2.38927826285362,48.8749079040519,3418732,503,1864,6220,2983,0</v>
      </c>
      <c r="AA124">
        <v>1864</v>
      </c>
      <c r="AB124">
        <v>2.3891930998189301</v>
      </c>
      <c r="AC124">
        <v>48.8751674276782</v>
      </c>
      <c r="AD124" t="s">
        <v>99</v>
      </c>
      <c r="AE124">
        <f t="shared" si="2"/>
        <v>8</v>
      </c>
    </row>
    <row r="125" spans="1:31">
      <c r="A125">
        <v>123</v>
      </c>
      <c r="B125" s="1" t="s">
        <v>100</v>
      </c>
      <c r="C125">
        <v>2.3447817564010598</v>
      </c>
      <c r="D125">
        <v>48.892437367658303</v>
      </c>
      <c r="E125">
        <v>302.29808045654369</v>
      </c>
      <c r="F125">
        <v>228.83570097395136</v>
      </c>
      <c r="G125">
        <v>123</v>
      </c>
      <c r="H125">
        <f>VLOOKUP(G125,traffic!$E$2:$F$300,2,FALSE)</f>
        <v>4384318</v>
      </c>
      <c r="I125">
        <v>504</v>
      </c>
      <c r="J125">
        <v>1865</v>
      </c>
      <c r="K125">
        <f>VLOOKUP(J125,'[1]2012.09.04_ratp_opendate_coordo'!A$2:C$634,2,FALSE)</f>
        <v>4172</v>
      </c>
      <c r="L125">
        <f>VLOOKUP(J125,'[1]2012.09.04_ratp_opendate_coordo'!A$2:C$634,3,FALSE)</f>
        <v>2036</v>
      </c>
      <c r="P125">
        <f>(IF(COUNTIF(Nodes!$C$2:$C$382,"="&amp;Stations!A125)&gt;1,1,0))</f>
        <v>0</v>
      </c>
      <c r="Q125" s="15" t="str">
        <f t="shared" si="3"/>
        <v>123,Jules Joffrin,2.34478175640106,48.8924373676583,4384318,504,1865,4172,2036,0</v>
      </c>
      <c r="AA125">
        <v>1865</v>
      </c>
      <c r="AB125">
        <v>2.3444646963062201</v>
      </c>
      <c r="AC125">
        <v>48.892451992163799</v>
      </c>
      <c r="AD125" t="s">
        <v>100</v>
      </c>
      <c r="AE125">
        <f t="shared" si="2"/>
        <v>13</v>
      </c>
    </row>
    <row r="126" spans="1:31">
      <c r="A126">
        <v>124</v>
      </c>
      <c r="B126" s="1" t="s">
        <v>101</v>
      </c>
      <c r="C126">
        <v>2.3557380000000001</v>
      </c>
      <c r="D126">
        <v>48.846052</v>
      </c>
      <c r="E126">
        <v>328.59306509400045</v>
      </c>
      <c r="F126">
        <v>340.16058335387811</v>
      </c>
      <c r="G126">
        <v>124</v>
      </c>
      <c r="H126">
        <f>VLOOKUP(G126,traffic!$E$2:$F$300,2,FALSE)</f>
        <v>4080680</v>
      </c>
      <c r="I126">
        <v>505</v>
      </c>
      <c r="J126">
        <v>1866</v>
      </c>
      <c r="K126">
        <f>VLOOKUP(J126,'[1]2012.09.04_ratp_opendate_coordo'!A$2:C$634,2,FALSE)</f>
        <v>4712</v>
      </c>
      <c r="L126">
        <f>VLOOKUP(J126,'[1]2012.09.04_ratp_opendate_coordo'!A$2:C$634,3,FALSE)</f>
        <v>5279</v>
      </c>
      <c r="P126">
        <f>(IF(COUNTIF(Nodes!$C$2:$C$382,"="&amp;Stations!A126)&gt;1,1,0))</f>
        <v>1</v>
      </c>
      <c r="Q126" s="15" t="str">
        <f t="shared" si="3"/>
        <v>124,Jussieu,2.355738,48.846052,4080680,505,1866,4712,5279,1</v>
      </c>
      <c r="AA126">
        <v>1866</v>
      </c>
      <c r="AB126">
        <v>2.3546915984271402</v>
      </c>
      <c r="AC126">
        <v>48.845838089527803</v>
      </c>
      <c r="AD126" t="s">
        <v>101</v>
      </c>
      <c r="AE126">
        <f t="shared" si="2"/>
        <v>7</v>
      </c>
    </row>
    <row r="127" spans="1:31">
      <c r="A127">
        <v>125</v>
      </c>
      <c r="B127" s="1" t="s">
        <v>102</v>
      </c>
      <c r="C127">
        <v>2.2931180000000002</v>
      </c>
      <c r="D127">
        <v>48.871138000000002</v>
      </c>
      <c r="E127">
        <v>178.3050650940007</v>
      </c>
      <c r="F127">
        <v>279.95418335387399</v>
      </c>
      <c r="G127">
        <v>125</v>
      </c>
      <c r="H127">
        <f>VLOOKUP(G127,traffic!$E$2:$F$300,2,FALSE)</f>
        <v>1150016</v>
      </c>
      <c r="I127">
        <v>506</v>
      </c>
      <c r="J127">
        <v>1867</v>
      </c>
      <c r="K127">
        <f>VLOOKUP(J127,'[1]2012.09.04_ratp_opendate_coordo'!A$2:C$634,2,FALSE)</f>
        <v>1744</v>
      </c>
      <c r="L127">
        <f>VLOOKUP(J127,'[1]2012.09.04_ratp_opendate_coordo'!A$2:C$634,3,FALSE)</f>
        <v>3575</v>
      </c>
      <c r="P127">
        <f>(IF(COUNTIF(Nodes!$C$2:$C$382,"="&amp;Stations!A127)&gt;1,1,0))</f>
        <v>0</v>
      </c>
      <c r="Q127" s="15" t="str">
        <f t="shared" si="3"/>
        <v>125,Kléber,2.293118,48.871138,1150016,506,1867,1744,3575,0</v>
      </c>
      <c r="AA127">
        <v>1867</v>
      </c>
      <c r="AB127">
        <v>2.2930791542158402</v>
      </c>
      <c r="AC127">
        <v>48.871094813014501</v>
      </c>
      <c r="AD127" t="s">
        <v>102</v>
      </c>
      <c r="AE127">
        <f t="shared" si="2"/>
        <v>6</v>
      </c>
    </row>
    <row r="128" spans="1:31">
      <c r="A128">
        <v>126</v>
      </c>
      <c r="B128" s="1" t="s">
        <v>103</v>
      </c>
      <c r="C128">
        <v>2.3602876067161498</v>
      </c>
      <c r="D128">
        <v>48.884411105160403</v>
      </c>
      <c r="E128">
        <v>339.51212121275961</v>
      </c>
      <c r="F128">
        <v>248.09873096891124</v>
      </c>
      <c r="G128">
        <v>126</v>
      </c>
      <c r="H128">
        <f>VLOOKUP(G128,traffic!$E$2:$F$300,2,FALSE)</f>
        <v>6903632</v>
      </c>
      <c r="I128">
        <v>507</v>
      </c>
      <c r="J128">
        <v>1868</v>
      </c>
      <c r="K128">
        <f>VLOOKUP(J128,'[1]2012.09.04_ratp_opendate_coordo'!A$2:C$634,2,FALSE)</f>
        <v>4980</v>
      </c>
      <c r="L128">
        <f>VLOOKUP(J128,'[1]2012.09.04_ratp_opendate_coordo'!A$2:C$634,3,FALSE)</f>
        <v>2375</v>
      </c>
      <c r="P128">
        <f>(IF(COUNTIF(Nodes!$C$2:$C$382,"="&amp;Stations!A128)&gt;1,1,0))</f>
        <v>0</v>
      </c>
      <c r="Q128" s="15" t="str">
        <f t="shared" si="3"/>
        <v>126,La Chapelle,2.36028760671615,48.8844111051604,6903632,507,1868,4980,2375,0</v>
      </c>
      <c r="AA128">
        <v>1868</v>
      </c>
      <c r="AB128">
        <v>2.3584996259167599</v>
      </c>
      <c r="AC128">
        <v>48.883966398779101</v>
      </c>
      <c r="AD128" t="s">
        <v>103</v>
      </c>
      <c r="AE128">
        <f t="shared" si="2"/>
        <v>11</v>
      </c>
    </row>
    <row r="129" spans="1:31">
      <c r="A129">
        <v>127</v>
      </c>
      <c r="B129" t="s">
        <v>382</v>
      </c>
      <c r="C129">
        <v>2.4106679999999998</v>
      </c>
      <c r="D129">
        <v>48.920777000000001</v>
      </c>
      <c r="E129">
        <v>460.42506509399971</v>
      </c>
      <c r="F129">
        <v>160.82058335387615</v>
      </c>
      <c r="G129">
        <v>127</v>
      </c>
      <c r="H129">
        <f>VLOOKUP(G129,traffic!$E$2:$F$300,2,FALSE)</f>
        <v>5707118</v>
      </c>
      <c r="I129">
        <v>508</v>
      </c>
      <c r="J129">
        <v>1869</v>
      </c>
      <c r="K129">
        <f>VLOOKUP(J129,'[1]2012.09.04_ratp_opendate_coordo'!A$2:C$634,2,FALSE)</f>
        <v>6256</v>
      </c>
      <c r="L129">
        <f>VLOOKUP(J129,'[1]2012.09.04_ratp_opendate_coordo'!A$2:C$634,3,FALSE)</f>
        <v>1216</v>
      </c>
      <c r="P129">
        <f>(IF(COUNTIF(Nodes!$C$2:$C$382,"="&amp;Stations!A129)&gt;1,1,0))</f>
        <v>0</v>
      </c>
      <c r="Q129" s="15" t="str">
        <f t="shared" si="3"/>
        <v>127,La Courneuve — 8 Mai 1945,2.410668,48.920777,5707118,508,1869,6256,1216,0</v>
      </c>
      <c r="AA129">
        <v>1869</v>
      </c>
      <c r="AB129">
        <v>2.4104554269190399</v>
      </c>
      <c r="AC129">
        <v>48.920904359432399</v>
      </c>
      <c r="AD129" t="s">
        <v>925</v>
      </c>
      <c r="AE129">
        <f t="shared" si="2"/>
        <v>25</v>
      </c>
    </row>
    <row r="130" spans="1:31">
      <c r="A130">
        <v>128</v>
      </c>
      <c r="B130" s="1" t="s">
        <v>104</v>
      </c>
      <c r="C130">
        <v>2.2401165962219198</v>
      </c>
      <c r="D130">
        <v>48.891291089540303</v>
      </c>
      <c r="E130">
        <v>51.101696026607804</v>
      </c>
      <c r="F130">
        <v>231.58676845715149</v>
      </c>
      <c r="G130">
        <v>128</v>
      </c>
      <c r="H130">
        <f>VLOOKUP(G130,traffic!$E$2:$F$300,2,FALSE)</f>
        <v>13853216</v>
      </c>
      <c r="I130">
        <v>509</v>
      </c>
      <c r="J130">
        <v>1850</v>
      </c>
      <c r="K130">
        <f>VLOOKUP(J130,'[1]2012.09.04_ratp_opendate_coordo'!A$2:C$634,2,FALSE)</f>
        <v>911</v>
      </c>
      <c r="L130">
        <f>VLOOKUP(J130,'[1]2012.09.04_ratp_opendate_coordo'!A$2:C$634,3,FALSE)</f>
        <v>2237</v>
      </c>
      <c r="P130">
        <f>(IF(COUNTIF(Nodes!$C$2:$C$382,"="&amp;Stations!A130)&gt;1,1,0))</f>
        <v>0</v>
      </c>
      <c r="Q130" s="15" t="str">
        <f t="shared" si="3"/>
        <v>128,La Défense - Grande arche,2.24011659622192,48.8912910895403,13853216,509,1850,911,2237,0</v>
      </c>
      <c r="AA130">
        <v>1850</v>
      </c>
      <c r="AB130">
        <v>2.23788279833084</v>
      </c>
      <c r="AC130">
        <v>48.891934469234499</v>
      </c>
      <c r="AD130" t="s">
        <v>926</v>
      </c>
      <c r="AE130">
        <f t="shared" ref="AE130:AE193" si="4">LEN(B130)</f>
        <v>25</v>
      </c>
    </row>
    <row r="131" spans="1:31">
      <c r="A131">
        <v>129</v>
      </c>
      <c r="B131" s="1" t="s">
        <v>105</v>
      </c>
      <c r="C131">
        <v>2.3258749999999999</v>
      </c>
      <c r="D131">
        <v>48.886899999999997</v>
      </c>
      <c r="E131">
        <v>256.92186509399994</v>
      </c>
      <c r="F131">
        <v>242.12538335388558</v>
      </c>
      <c r="G131">
        <v>129</v>
      </c>
      <c r="H131">
        <f>VLOOKUP(G131,traffic!$E$2:$F$300,2,FALSE)</f>
        <v>2975434</v>
      </c>
      <c r="I131">
        <v>510</v>
      </c>
      <c r="J131">
        <v>1872</v>
      </c>
      <c r="K131">
        <f>VLOOKUP(J131,'[1]2012.09.04_ratp_opendate_coordo'!A$2:C$634,2,FALSE)</f>
        <v>3144</v>
      </c>
      <c r="L131">
        <f>VLOOKUP(J131,'[1]2012.09.04_ratp_opendate_coordo'!A$2:C$634,3,FALSE)</f>
        <v>2176</v>
      </c>
      <c r="P131">
        <f>(IF(COUNTIF(Nodes!$C$2:$C$382,"="&amp;Stations!A131)&gt;1,1,0))</f>
        <v>0</v>
      </c>
      <c r="Q131" s="15" t="str">
        <f t="shared" ref="Q131:Q194" si="5">A131&amp;","&amp;B131&amp;","&amp;C131&amp;","&amp;D131&amp;","&amp;H131&amp;","&amp;I131&amp;","&amp;J131&amp;","&amp;IF(N131="",K131,N131)&amp;","&amp;IF(O131="",L131,O131)&amp;","&amp;P131</f>
        <v>129,La Fourche,2.325875,48.8869,2975434,510,1872,3144,2176,0</v>
      </c>
      <c r="AA131">
        <v>1872</v>
      </c>
      <c r="AB131">
        <v>2.3260386770838499</v>
      </c>
      <c r="AC131">
        <v>48.8873918956469</v>
      </c>
      <c r="AD131" t="s">
        <v>105</v>
      </c>
      <c r="AE131">
        <f t="shared" si="4"/>
        <v>10</v>
      </c>
    </row>
    <row r="132" spans="1:31">
      <c r="A132">
        <v>130</v>
      </c>
      <c r="B132" t="s">
        <v>375</v>
      </c>
      <c r="C132">
        <v>2.3000492155551902</v>
      </c>
      <c r="D132">
        <v>48.850717090307299</v>
      </c>
      <c r="E132">
        <v>194.93998242645654</v>
      </c>
      <c r="F132">
        <v>328.9643666163613</v>
      </c>
      <c r="G132">
        <v>130</v>
      </c>
      <c r="H132">
        <f>VLOOKUP(G132,traffic!$E$2:$F$300,2,FALSE)</f>
        <v>8099346</v>
      </c>
      <c r="I132">
        <v>511</v>
      </c>
      <c r="J132">
        <v>1874</v>
      </c>
      <c r="K132">
        <f>VLOOKUP(J132,'[1]2012.09.04_ratp_opendate_coordo'!A$2:C$634,2,FALSE)</f>
        <v>2200</v>
      </c>
      <c r="L132">
        <f>VLOOKUP(J132,'[1]2012.09.04_ratp_opendate_coordo'!A$2:C$634,3,FALSE)</f>
        <v>5211</v>
      </c>
      <c r="P132">
        <f>(IF(COUNTIF(Nodes!$C$2:$C$382,"="&amp;Stations!A132)&gt;1,1,0))</f>
        <v>1</v>
      </c>
      <c r="Q132" s="15" t="str">
        <f t="shared" si="5"/>
        <v>130,La Motte-Picquet — Grenelle,2.30004921555519,48.8507170903073,8099346,511,1874,2200,5211,1</v>
      </c>
      <c r="AA132">
        <v>1874</v>
      </c>
      <c r="AB132">
        <v>2.29794929910712</v>
      </c>
      <c r="AC132">
        <v>48.849160502428802</v>
      </c>
      <c r="AD132" t="s">
        <v>928</v>
      </c>
      <c r="AE132">
        <f t="shared" si="4"/>
        <v>27</v>
      </c>
    </row>
    <row r="133" spans="1:31">
      <c r="A133">
        <v>131</v>
      </c>
      <c r="B133" s="1" t="s">
        <v>106</v>
      </c>
      <c r="C133">
        <v>2.2737193107604901</v>
      </c>
      <c r="D133">
        <v>48.857718180045097</v>
      </c>
      <c r="E133">
        <v>131.7482109191763</v>
      </c>
      <c r="F133">
        <v>312.16175124564529</v>
      </c>
      <c r="G133">
        <v>131</v>
      </c>
      <c r="H133">
        <f>VLOOKUP(G133,traffic!$E$2:$F$300,2,FALSE)</f>
        <v>4112862</v>
      </c>
      <c r="I133">
        <v>512</v>
      </c>
      <c r="J133">
        <v>1876</v>
      </c>
      <c r="K133">
        <f>VLOOKUP(J133,'[1]2012.09.04_ratp_opendate_coordo'!A$2:C$634,2,FALSE)</f>
        <v>1088</v>
      </c>
      <c r="L133">
        <f>VLOOKUP(J133,'[1]2012.09.04_ratp_opendate_coordo'!A$2:C$634,3,FALSE)</f>
        <v>4543</v>
      </c>
      <c r="P133">
        <f>(IF(COUNTIF(Nodes!$C$2:$C$382,"="&amp;Stations!A133)&gt;1,1,0))</f>
        <v>0</v>
      </c>
      <c r="Q133" s="15" t="str">
        <f t="shared" si="5"/>
        <v>131,La Muette,2.27371931076049,48.8577181800451,4112862,512,1876,1088,4543,0</v>
      </c>
      <c r="AA133">
        <v>1876</v>
      </c>
      <c r="AB133">
        <v>2.2741170669775799</v>
      </c>
      <c r="AC133">
        <v>48.857937739898198</v>
      </c>
      <c r="AD133" t="s">
        <v>106</v>
      </c>
      <c r="AE133">
        <f t="shared" si="4"/>
        <v>9</v>
      </c>
    </row>
    <row r="134" spans="1:31">
      <c r="A134">
        <v>132</v>
      </c>
      <c r="B134" s="1" t="s">
        <v>107</v>
      </c>
      <c r="C134">
        <v>2.3103985190391501</v>
      </c>
      <c r="D134">
        <v>48.857667003460897</v>
      </c>
      <c r="E134">
        <v>219.77831078796027</v>
      </c>
      <c r="F134">
        <v>312.28457504772678</v>
      </c>
      <c r="G134">
        <v>132</v>
      </c>
      <c r="H134">
        <f>VLOOKUP(G134,traffic!$E$2:$F$300,2,FALSE)</f>
        <v>2055583</v>
      </c>
      <c r="I134">
        <v>513</v>
      </c>
      <c r="J134">
        <v>54166</v>
      </c>
      <c r="K134">
        <f>VLOOKUP(J134,'[1]2012.09.04_ratp_opendate_coordo'!A$2:C$634,2,FALSE)</f>
        <v>2396</v>
      </c>
      <c r="L134">
        <f>VLOOKUP(J134,'[1]2012.09.04_ratp_opendate_coordo'!A$2:C$634,3,FALSE)</f>
        <v>4595</v>
      </c>
      <c r="P134">
        <f>(IF(COUNTIF(Nodes!$C$2:$C$382,"="&amp;Stations!A134)&gt;1,1,0))</f>
        <v>0</v>
      </c>
      <c r="Q134" s="15" t="str">
        <f t="shared" si="5"/>
        <v>132,La Tour-Maubourg,2.31039851903915,48.8576670034609,2055583,513,54166,2396,4595,0</v>
      </c>
      <c r="AA134">
        <v>54166</v>
      </c>
      <c r="AB134">
        <v>2.30959864479432</v>
      </c>
      <c r="AC134">
        <v>48.8573850541664</v>
      </c>
      <c r="AD134" t="s">
        <v>107</v>
      </c>
      <c r="AE134">
        <f t="shared" si="4"/>
        <v>16</v>
      </c>
    </row>
    <row r="135" spans="1:31">
      <c r="A135">
        <v>133</v>
      </c>
      <c r="B135" s="1" t="s">
        <v>462</v>
      </c>
      <c r="C135">
        <v>2.3381590000000001</v>
      </c>
      <c r="D135">
        <v>48.889139</v>
      </c>
      <c r="E135">
        <v>286.40346509400041</v>
      </c>
      <c r="F135">
        <v>236.75178335387841</v>
      </c>
      <c r="G135">
        <v>133</v>
      </c>
      <c r="H135">
        <f>VLOOKUP(G135,traffic!$E$2:$F$300,2,FALSE)</f>
        <v>3054528</v>
      </c>
      <c r="I135">
        <v>514</v>
      </c>
      <c r="J135">
        <v>1879</v>
      </c>
      <c r="K135">
        <f>VLOOKUP(J135,'[1]2012.09.04_ratp_opendate_coordo'!A$2:C$634,2,FALSE)</f>
        <v>3933</v>
      </c>
      <c r="L135">
        <f>VLOOKUP(J135,'[1]2012.09.04_ratp_opendate_coordo'!A$2:C$634,3,FALSE)</f>
        <v>2056</v>
      </c>
      <c r="P135">
        <f>(IF(COUNTIF(Nodes!$C$2:$C$382,"="&amp;Stations!A135)&gt;1,1,0))</f>
        <v>0</v>
      </c>
      <c r="Q135" s="15" t="str">
        <f t="shared" si="5"/>
        <v>133,Lamarck — Caulaincourt,2.338159,48.889139,3054528,514,1879,3933,2056,0</v>
      </c>
      <c r="AA135">
        <v>1879</v>
      </c>
      <c r="AB135">
        <v>2.3388901365446602</v>
      </c>
      <c r="AC135">
        <v>48.889756045180597</v>
      </c>
      <c r="AD135" t="s">
        <v>927</v>
      </c>
      <c r="AE135">
        <f t="shared" si="4"/>
        <v>22</v>
      </c>
    </row>
    <row r="136" spans="1:31">
      <c r="A136">
        <v>134</v>
      </c>
      <c r="B136" s="1" t="s">
        <v>108</v>
      </c>
      <c r="C136">
        <v>2.3785240000000001</v>
      </c>
      <c r="D136">
        <v>48.885005999999997</v>
      </c>
      <c r="E136">
        <v>383.27946509400039</v>
      </c>
      <c r="F136">
        <v>246.67098335388573</v>
      </c>
      <c r="G136">
        <v>134</v>
      </c>
      <c r="H136">
        <f>VLOOKUP(G136,traffic!$E$2:$F$300,2,FALSE)</f>
        <v>4518075</v>
      </c>
      <c r="I136">
        <v>515</v>
      </c>
      <c r="J136">
        <v>1882</v>
      </c>
      <c r="K136">
        <f>VLOOKUP(J136,'[1]2012.09.04_ratp_opendate_coordo'!A$2:C$634,2,FALSE)</f>
        <v>6012</v>
      </c>
      <c r="L136">
        <f>VLOOKUP(J136,'[1]2012.09.04_ratp_opendate_coordo'!A$2:C$634,3,FALSE)</f>
        <v>2472</v>
      </c>
      <c r="P136">
        <f>(IF(COUNTIF(Nodes!$C$2:$C$382,"="&amp;Stations!A136)&gt;1,1,0))</f>
        <v>0</v>
      </c>
      <c r="Q136" s="15" t="str">
        <f t="shared" si="5"/>
        <v>134,Laumière,2.378524,48.885006,4518075,515,1882,6012,2472,0</v>
      </c>
      <c r="AA136">
        <v>1882</v>
      </c>
      <c r="AB136">
        <v>2.3795955531979001</v>
      </c>
      <c r="AC136">
        <v>48.885042233842803</v>
      </c>
      <c r="AD136" t="s">
        <v>108</v>
      </c>
      <c r="AE136">
        <f t="shared" si="4"/>
        <v>8</v>
      </c>
    </row>
    <row r="137" spans="1:31">
      <c r="A137">
        <v>135</v>
      </c>
      <c r="B137" s="1" t="s">
        <v>109</v>
      </c>
      <c r="C137">
        <v>2.3618489999999999</v>
      </c>
      <c r="D137">
        <v>48.810388000000003</v>
      </c>
      <c r="E137">
        <v>343.25946509399984</v>
      </c>
      <c r="F137">
        <v>425.75418335387099</v>
      </c>
      <c r="G137">
        <v>135</v>
      </c>
      <c r="H137">
        <f>VLOOKUP(G137,traffic!$E$2:$F$300,2,FALSE)</f>
        <v>4492364</v>
      </c>
      <c r="I137">
        <v>516</v>
      </c>
      <c r="J137">
        <v>1793</v>
      </c>
      <c r="K137">
        <f>VLOOKUP(J137,'[1]2012.09.04_ratp_opendate_coordo'!A$2:C$634,2,FALSE)</f>
        <v>4836</v>
      </c>
      <c r="L137">
        <f>VLOOKUP(J137,'[1]2012.09.04_ratp_opendate_coordo'!A$2:C$634,3,FALSE)</f>
        <v>6658</v>
      </c>
      <c r="P137">
        <f>(IF(COUNTIF(Nodes!$C$2:$C$382,"="&amp;Stations!A137)&gt;1,1,0))</f>
        <v>0</v>
      </c>
      <c r="Q137" s="15" t="str">
        <f t="shared" si="5"/>
        <v>135,Le Kremlin-Bicêtre,2.361849,48.810388,4492364,516,1793,4836,6658,0</v>
      </c>
      <c r="AA137">
        <v>1793</v>
      </c>
      <c r="AB137">
        <v>2.3616129500580101</v>
      </c>
      <c r="AC137">
        <v>48.810380635216703</v>
      </c>
      <c r="AD137" t="s">
        <v>109</v>
      </c>
      <c r="AE137">
        <f t="shared" si="4"/>
        <v>18</v>
      </c>
    </row>
    <row r="138" spans="1:31">
      <c r="A138">
        <v>136</v>
      </c>
      <c r="B138" s="1" t="s">
        <v>110</v>
      </c>
      <c r="C138">
        <v>2.3395487666129999</v>
      </c>
      <c r="D138">
        <v>48.874720026749699</v>
      </c>
      <c r="E138">
        <v>289.73890496519999</v>
      </c>
      <c r="F138">
        <v>271.35731915460042</v>
      </c>
      <c r="G138">
        <v>136</v>
      </c>
      <c r="H138">
        <f>VLOOKUP(G138,traffic!$E$2:$F$300,2,FALSE)</f>
        <v>2235088</v>
      </c>
      <c r="I138">
        <v>517</v>
      </c>
      <c r="J138">
        <v>1795</v>
      </c>
      <c r="K138">
        <f>VLOOKUP(J138,'[1]2012.09.04_ratp_opendate_coordo'!A$2:C$634,2,FALSE)</f>
        <v>3908</v>
      </c>
      <c r="L138">
        <f>VLOOKUP(J138,'[1]2012.09.04_ratp_opendate_coordo'!A$2:C$634,3,FALSE)</f>
        <v>3051</v>
      </c>
      <c r="P138">
        <f>(IF(COUNTIF(Nodes!$C$2:$C$382,"="&amp;Stations!A138)&gt;1,1,0))</f>
        <v>0</v>
      </c>
      <c r="Q138" s="15" t="str">
        <f t="shared" si="5"/>
        <v>136,Le Peletier,2.339548766613,48.8747200267497,2235088,517,1795,3908,3051,0</v>
      </c>
      <c r="AA138">
        <v>1795</v>
      </c>
      <c r="AB138">
        <v>2.3398025381507201</v>
      </c>
      <c r="AC138">
        <v>48.874936063473697</v>
      </c>
      <c r="AD138" t="s">
        <v>110</v>
      </c>
      <c r="AE138">
        <f t="shared" si="4"/>
        <v>11</v>
      </c>
    </row>
    <row r="139" spans="1:31">
      <c r="A139">
        <v>137</v>
      </c>
      <c r="B139" s="1" t="s">
        <v>111</v>
      </c>
      <c r="C139">
        <v>2.37516045570373</v>
      </c>
      <c r="D139">
        <v>48.851528963348599</v>
      </c>
      <c r="E139">
        <v>375.2069587829522</v>
      </c>
      <c r="F139">
        <v>327.01587131724068</v>
      </c>
      <c r="G139">
        <v>137</v>
      </c>
      <c r="H139">
        <f>VLOOKUP(G139,traffic!$E$2:$F$300,2,FALSE)</f>
        <v>3829461</v>
      </c>
      <c r="I139">
        <v>518</v>
      </c>
      <c r="J139">
        <v>1798</v>
      </c>
      <c r="K139">
        <f>VLOOKUP(J139,'[1]2012.09.04_ratp_opendate_coordo'!A$2:C$634,2,FALSE)</f>
        <v>5356</v>
      </c>
      <c r="L139">
        <f>VLOOKUP(J139,'[1]2012.09.04_ratp_opendate_coordo'!A$2:C$634,3,FALSE)</f>
        <v>4715</v>
      </c>
      <c r="P139">
        <f>(IF(COUNTIF(Nodes!$C$2:$C$382,"="&amp;Stations!A139)&gt;1,1,0))</f>
        <v>0</v>
      </c>
      <c r="Q139" s="15" t="str">
        <f t="shared" si="5"/>
        <v>137,Ledru-Rollin,2.37516045570373,48.8515289633486,3829461,518,1798,5356,4715,0</v>
      </c>
      <c r="AA139">
        <v>1798</v>
      </c>
      <c r="AB139">
        <v>2.3759453523588698</v>
      </c>
      <c r="AC139">
        <v>48.8511941201646</v>
      </c>
      <c r="AD139" t="s">
        <v>111</v>
      </c>
      <c r="AE139">
        <f t="shared" si="4"/>
        <v>12</v>
      </c>
    </row>
    <row r="140" spans="1:31">
      <c r="A140">
        <v>138</v>
      </c>
      <c r="B140" s="1" t="s">
        <v>112</v>
      </c>
      <c r="C140">
        <v>2.3522500000000002</v>
      </c>
      <c r="D140">
        <v>48.836399999999998</v>
      </c>
      <c r="E140">
        <v>320.22186509400058</v>
      </c>
      <c r="F140">
        <v>363.32538335388449</v>
      </c>
      <c r="G140">
        <v>138</v>
      </c>
      <c r="H140">
        <f>VLOOKUP(G140,traffic!$E$2:$F$300,2,FALSE)</f>
        <v>3830231</v>
      </c>
      <c r="I140">
        <v>519</v>
      </c>
      <c r="J140">
        <v>1800</v>
      </c>
      <c r="K140">
        <f>VLOOKUP(J140,'[1]2012.09.04_ratp_opendate_coordo'!A$2:C$634,2,FALSE)</f>
        <v>4708</v>
      </c>
      <c r="L140">
        <f>VLOOKUP(J140,'[1]2012.09.04_ratp_opendate_coordo'!A$2:C$634,3,FALSE)</f>
        <v>5895</v>
      </c>
      <c r="P140">
        <f>(IF(COUNTIF(Nodes!$C$2:$C$382,"="&amp;Stations!A140)&gt;1,1,0))</f>
        <v>0</v>
      </c>
      <c r="Q140" s="15" t="str">
        <f t="shared" si="5"/>
        <v>138,Les Gobelins,2.35225,48.8364,3830231,519,1800,4708,5895,0</v>
      </c>
      <c r="AA140">
        <v>1800</v>
      </c>
      <c r="AB140">
        <v>2.3516421735552502</v>
      </c>
      <c r="AC140">
        <v>48.8366105352574</v>
      </c>
      <c r="AD140" t="s">
        <v>112</v>
      </c>
      <c r="AE140">
        <f t="shared" si="4"/>
        <v>12</v>
      </c>
    </row>
    <row r="141" spans="1:31">
      <c r="A141">
        <v>139</v>
      </c>
      <c r="B141" s="1" t="s">
        <v>113</v>
      </c>
      <c r="C141">
        <v>2.3459726572036699</v>
      </c>
      <c r="D141">
        <v>48.8623962047281</v>
      </c>
      <c r="E141">
        <v>305.15624238280787</v>
      </c>
      <c r="F141">
        <v>300.93449200643931</v>
      </c>
      <c r="G141">
        <v>139</v>
      </c>
      <c r="H141">
        <f>VLOOKUP(G141,traffic!$E$2:$F$300,2,FALSE)</f>
        <v>13113834</v>
      </c>
      <c r="I141">
        <v>520</v>
      </c>
      <c r="J141">
        <v>1801</v>
      </c>
      <c r="K141">
        <f>VLOOKUP(J141,'[1]2012.09.04_ratp_opendate_coordo'!A$2:C$634,2,FALSE)</f>
        <v>4263</v>
      </c>
      <c r="L141">
        <f>VLOOKUP(J141,'[1]2012.09.04_ratp_opendate_coordo'!A$2:C$634,3,FALSE)</f>
        <v>4099</v>
      </c>
      <c r="P141">
        <f>(IF(COUNTIF(Nodes!$C$2:$C$382,"="&amp;Stations!A141)&gt;1,1,0))</f>
        <v>0</v>
      </c>
      <c r="Q141" s="15" t="str">
        <f t="shared" si="5"/>
        <v>139,Les Halles,2.34597265720367,48.8623962047281,13113834,520,1801,4263,4099,0</v>
      </c>
      <c r="AA141">
        <v>1801</v>
      </c>
      <c r="AB141">
        <v>2.3458362672920101</v>
      </c>
      <c r="AC141">
        <v>48.862194721152001</v>
      </c>
      <c r="AD141" t="s">
        <v>113</v>
      </c>
      <c r="AE141">
        <f t="shared" si="4"/>
        <v>10</v>
      </c>
    </row>
    <row r="142" spans="1:31">
      <c r="A142">
        <v>140</v>
      </c>
      <c r="B142" s="1" t="s">
        <v>114</v>
      </c>
      <c r="C142">
        <v>2.2724319999999998</v>
      </c>
      <c r="D142">
        <v>48.880966000000001</v>
      </c>
      <c r="E142">
        <v>128.65866509399967</v>
      </c>
      <c r="F142">
        <v>256.36698335387678</v>
      </c>
      <c r="G142">
        <v>140</v>
      </c>
      <c r="H142">
        <f>VLOOKUP(G142,traffic!$E$2:$F$300,2,FALSE)</f>
        <v>5430088</v>
      </c>
      <c r="I142">
        <v>521</v>
      </c>
      <c r="J142">
        <v>1802</v>
      </c>
      <c r="K142">
        <f>VLOOKUP(J142,'[1]2012.09.04_ratp_opendate_coordo'!A$2:C$634,2,FALSE)</f>
        <v>1372</v>
      </c>
      <c r="L142">
        <f>VLOOKUP(J142,'[1]2012.09.04_ratp_opendate_coordo'!A$2:C$634,3,FALSE)</f>
        <v>2751</v>
      </c>
      <c r="P142">
        <f>(IF(COUNTIF(Nodes!$C$2:$C$382,"="&amp;Stations!A142)&gt;1,1,0))</f>
        <v>0</v>
      </c>
      <c r="Q142" s="15" t="str">
        <f t="shared" si="5"/>
        <v>140,Les Sablons,2.272432,48.880966,5430088,521,1802,1372,2751,0</v>
      </c>
      <c r="AA142">
        <v>1802</v>
      </c>
      <c r="AB142">
        <v>2.2725390854221401</v>
      </c>
      <c r="AC142">
        <v>48.880901799077002</v>
      </c>
      <c r="AD142" t="s">
        <v>930</v>
      </c>
      <c r="AE142">
        <f t="shared" si="4"/>
        <v>11</v>
      </c>
    </row>
    <row r="143" spans="1:31">
      <c r="A143">
        <v>141</v>
      </c>
      <c r="B143" s="1" t="s">
        <v>115</v>
      </c>
      <c r="C143">
        <v>2.407022</v>
      </c>
      <c r="D143">
        <v>48.825882</v>
      </c>
      <c r="E143">
        <v>451.67466509400015</v>
      </c>
      <c r="F143">
        <v>388.56858335387869</v>
      </c>
      <c r="G143">
        <v>141</v>
      </c>
      <c r="H143">
        <f>VLOOKUP(G143,traffic!$E$2:$F$300,2,FALSE)</f>
        <v>2607263</v>
      </c>
      <c r="I143">
        <v>522</v>
      </c>
      <c r="J143">
        <v>1803</v>
      </c>
      <c r="K143">
        <f>VLOOKUP(J143,'[1]2012.09.04_ratp_opendate_coordo'!A$2:C$634,2,FALSE)</f>
        <v>6456</v>
      </c>
      <c r="L143">
        <f>VLOOKUP(J143,'[1]2012.09.04_ratp_opendate_coordo'!A$2:C$634,3,FALSE)</f>
        <v>6095</v>
      </c>
      <c r="P143">
        <f>(IF(COUNTIF(Nodes!$C$2:$C$382,"="&amp;Stations!A143)&gt;1,1,0))</f>
        <v>0</v>
      </c>
      <c r="Q143" s="15" t="str">
        <f t="shared" si="5"/>
        <v>141,Liberté,2.407022,48.825882,2607263,522,1803,6456,6095,0</v>
      </c>
      <c r="AA143">
        <v>1803</v>
      </c>
      <c r="AB143">
        <v>2.4069255775549299</v>
      </c>
      <c r="AC143">
        <v>48.825838080041898</v>
      </c>
      <c r="AD143" t="s">
        <v>115</v>
      </c>
      <c r="AE143">
        <f t="shared" si="4"/>
        <v>7</v>
      </c>
    </row>
    <row r="144" spans="1:31">
      <c r="A144">
        <v>142</v>
      </c>
      <c r="B144" s="1" t="s">
        <v>116</v>
      </c>
      <c r="C144">
        <v>2.3269829999999998</v>
      </c>
      <c r="D144">
        <v>48.879626000000002</v>
      </c>
      <c r="E144">
        <v>259.58106509399971</v>
      </c>
      <c r="F144">
        <v>259.5829833538744</v>
      </c>
      <c r="G144">
        <v>142</v>
      </c>
      <c r="H144">
        <f>VLOOKUP(G144,traffic!$E$2:$F$300,2,FALSE)</f>
        <v>1731063</v>
      </c>
      <c r="I144">
        <v>523</v>
      </c>
      <c r="J144">
        <v>1804</v>
      </c>
      <c r="K144">
        <f>VLOOKUP(J144,'[1]2012.09.04_ratp_opendate_coordo'!A$2:C$634,2,FALSE)</f>
        <v>3144</v>
      </c>
      <c r="L144">
        <f>VLOOKUP(J144,'[1]2012.09.04_ratp_opendate_coordo'!A$2:C$634,3,FALSE)</f>
        <v>2667</v>
      </c>
      <c r="P144">
        <f>(IF(COUNTIF(Nodes!$C$2:$C$382,"="&amp;Stations!A144)&gt;1,1,0))</f>
        <v>0</v>
      </c>
      <c r="Q144" s="15" t="str">
        <f t="shared" si="5"/>
        <v>142,Liège,2.326983,48.879626,1731063,523,1804,3144,2667,0</v>
      </c>
      <c r="AA144">
        <v>1804</v>
      </c>
      <c r="AB144">
        <v>2.3265172851898499</v>
      </c>
      <c r="AC144">
        <v>48.879564057212399</v>
      </c>
      <c r="AD144" t="s">
        <v>116</v>
      </c>
      <c r="AE144">
        <f t="shared" si="4"/>
        <v>5</v>
      </c>
    </row>
    <row r="145" spans="1:31">
      <c r="A145">
        <v>143</v>
      </c>
      <c r="B145" s="1" t="s">
        <v>117</v>
      </c>
      <c r="C145">
        <v>2.3648393154144198</v>
      </c>
      <c r="D145">
        <v>48.881137445219501</v>
      </c>
      <c r="E145">
        <v>350.43622208860779</v>
      </c>
      <c r="F145">
        <v>255.95551482707606</v>
      </c>
      <c r="G145">
        <v>143</v>
      </c>
      <c r="H145">
        <f>VLOOKUP(G145,traffic!$E$2:$F$300,2,FALSE)</f>
        <v>2523039</v>
      </c>
      <c r="I145">
        <v>524</v>
      </c>
      <c r="J145">
        <v>1806</v>
      </c>
      <c r="K145">
        <f>VLOOKUP(J145,'[1]2012.09.04_ratp_opendate_coordo'!A$2:C$634,2,FALSE)</f>
        <v>5404</v>
      </c>
      <c r="L145">
        <f>VLOOKUP(J145,'[1]2012.09.04_ratp_opendate_coordo'!A$2:C$634,3,FALSE)</f>
        <v>2627</v>
      </c>
      <c r="P145">
        <f>(IF(COUNTIF(Nodes!$C$2:$C$382,"="&amp;Stations!A145)&gt;1,1,0))</f>
        <v>1</v>
      </c>
      <c r="Q145" s="15" t="str">
        <f t="shared" si="5"/>
        <v>143,Louis Blanc,2.36483931541442,48.8811374452195,2523039,524,1806,5404,2627,1</v>
      </c>
      <c r="AA145">
        <v>1806</v>
      </c>
      <c r="AB145">
        <v>2.3655569576092002</v>
      </c>
      <c r="AC145">
        <v>48.881026102995698</v>
      </c>
      <c r="AD145" t="s">
        <v>117</v>
      </c>
      <c r="AE145">
        <f t="shared" si="4"/>
        <v>11</v>
      </c>
    </row>
    <row r="146" spans="1:31">
      <c r="A146">
        <v>144</v>
      </c>
      <c r="B146" s="1" t="s">
        <v>118</v>
      </c>
      <c r="C146">
        <v>2.2880729999999998</v>
      </c>
      <c r="D146">
        <v>48.889273000000003</v>
      </c>
      <c r="E146">
        <v>166.1970650939997</v>
      </c>
      <c r="F146">
        <v>236.43018335387183</v>
      </c>
      <c r="G146">
        <v>144</v>
      </c>
      <c r="H146">
        <f>VLOOKUP(G146,traffic!$E$2:$F$300,2,FALSE)</f>
        <v>3240270</v>
      </c>
      <c r="I146">
        <v>525</v>
      </c>
      <c r="J146">
        <v>1807</v>
      </c>
      <c r="K146">
        <f>VLOOKUP(J146,'[1]2012.09.04_ratp_opendate_coordo'!A$2:C$634,2,FALSE)</f>
        <v>2156</v>
      </c>
      <c r="L146">
        <f>VLOOKUP(J146,'[1]2012.09.04_ratp_opendate_coordo'!A$2:C$634,3,FALSE)</f>
        <v>2076</v>
      </c>
      <c r="P146">
        <f>(IF(COUNTIF(Nodes!$C$2:$C$382,"="&amp;Stations!A146)&gt;1,1,0))</f>
        <v>0</v>
      </c>
      <c r="Q146" s="15" t="str">
        <f t="shared" si="5"/>
        <v>144,Louise Michel,2.288073,48.889273,3240270,525,1807,2156,2076,0</v>
      </c>
      <c r="AA146">
        <v>1807</v>
      </c>
      <c r="AB146">
        <v>2.28813731087893</v>
      </c>
      <c r="AC146">
        <v>48.888829242761901</v>
      </c>
      <c r="AD146" t="s">
        <v>118</v>
      </c>
      <c r="AE146">
        <f t="shared" si="4"/>
        <v>13</v>
      </c>
    </row>
    <row r="147" spans="1:31">
      <c r="A147">
        <v>145</v>
      </c>
      <c r="B147" s="1" t="s">
        <v>119</v>
      </c>
      <c r="C147">
        <v>2.2818168997764499</v>
      </c>
      <c r="D147">
        <v>48.838604499472602</v>
      </c>
      <c r="E147">
        <v>151.18242455747978</v>
      </c>
      <c r="F147">
        <v>358.03458461963373</v>
      </c>
      <c r="G147">
        <v>145</v>
      </c>
      <c r="H147">
        <f>VLOOKUP(G147,traffic!$E$2:$F$300,2,FALSE)</f>
        <v>2441226</v>
      </c>
      <c r="I147">
        <v>526</v>
      </c>
      <c r="J147">
        <v>1808</v>
      </c>
      <c r="K147">
        <f>VLOOKUP(J147,'[1]2012.09.04_ratp_opendate_coordo'!A$2:C$634,2,FALSE)</f>
        <v>1968</v>
      </c>
      <c r="L147">
        <f>VLOOKUP(J147,'[1]2012.09.04_ratp_opendate_coordo'!A$2:C$634,3,FALSE)</f>
        <v>6135</v>
      </c>
      <c r="P147">
        <f>(IF(COUNTIF(Nodes!$C$2:$C$382,"="&amp;Stations!A147)&gt;1,1,0))</f>
        <v>0</v>
      </c>
      <c r="Q147" s="15" t="str">
        <f t="shared" si="5"/>
        <v>145,Lourmel,2.28181689977645,48.8386044994726,2441226,526,1808,1968,6135,0</v>
      </c>
      <c r="AA147">
        <v>1808</v>
      </c>
      <c r="AB147">
        <v>2.2817585232873299</v>
      </c>
      <c r="AC147">
        <v>48.838488109577803</v>
      </c>
      <c r="AD147" t="s">
        <v>119</v>
      </c>
      <c r="AE147">
        <f t="shared" si="4"/>
        <v>7</v>
      </c>
    </row>
    <row r="148" spans="1:31">
      <c r="A148">
        <v>146</v>
      </c>
      <c r="B148" t="s">
        <v>262</v>
      </c>
      <c r="C148">
        <v>2.3402829999999999</v>
      </c>
      <c r="D148">
        <v>48.861080000000001</v>
      </c>
      <c r="E148">
        <v>291.5010650939999</v>
      </c>
      <c r="F148">
        <v>304.09338335387588</v>
      </c>
      <c r="G148">
        <v>146</v>
      </c>
      <c r="H148">
        <f>VLOOKUP(G148,traffic!$E$2:$F$300,2,FALSE)</f>
        <v>2582023</v>
      </c>
      <c r="I148">
        <v>527</v>
      </c>
      <c r="J148">
        <v>1809</v>
      </c>
      <c r="K148">
        <f>VLOOKUP(J148,'[1]2012.09.04_ratp_opendate_coordo'!A$2:C$634,2,FALSE)</f>
        <v>3652</v>
      </c>
      <c r="L148">
        <f>VLOOKUP(J148,'[1]2012.09.04_ratp_opendate_coordo'!A$2:C$634,3,FALSE)</f>
        <v>4211</v>
      </c>
      <c r="P148">
        <f>(IF(COUNTIF(Nodes!$C$2:$C$382,"="&amp;Stations!A148)&gt;1,1,0))</f>
        <v>0</v>
      </c>
      <c r="Q148" s="15" t="str">
        <f t="shared" si="5"/>
        <v>146,Louvre — Rivoli,2.340283,48.86108,2582023,527,1809,3652,4211,0</v>
      </c>
      <c r="AA148">
        <v>1809</v>
      </c>
      <c r="AB148">
        <v>2.3410004902554302</v>
      </c>
      <c r="AC148">
        <v>48.860538294657403</v>
      </c>
      <c r="AD148" t="s">
        <v>931</v>
      </c>
      <c r="AE148">
        <f t="shared" si="4"/>
        <v>15</v>
      </c>
    </row>
    <row r="149" spans="1:31">
      <c r="A149">
        <v>147</v>
      </c>
      <c r="B149" s="1" t="s">
        <v>120</v>
      </c>
      <c r="C149">
        <v>2.3353216052055301</v>
      </c>
      <c r="D149">
        <v>48.852774986365297</v>
      </c>
      <c r="E149">
        <v>279.59371758727247</v>
      </c>
      <c r="F149">
        <v>324.02541607716557</v>
      </c>
      <c r="G149">
        <v>147</v>
      </c>
      <c r="H149">
        <f>VLOOKUP(G149,traffic!$E$2:$F$300,2,FALSE)</f>
        <v>1915829</v>
      </c>
      <c r="I149">
        <v>528</v>
      </c>
      <c r="J149">
        <v>1812</v>
      </c>
      <c r="K149">
        <f>VLOOKUP(J149,'[1]2012.09.04_ratp_opendate_coordo'!A$2:C$634,2,FALSE)</f>
        <v>3692</v>
      </c>
      <c r="L149">
        <f>VLOOKUP(J149,'[1]2012.09.04_ratp_opendate_coordo'!A$2:C$634,3,FALSE)</f>
        <v>4927</v>
      </c>
      <c r="P149">
        <f>(IF(COUNTIF(Nodes!$C$2:$C$382,"="&amp;Stations!A149)&gt;1,1,0))</f>
        <v>0</v>
      </c>
      <c r="Q149" s="15" t="str">
        <f t="shared" si="5"/>
        <v>147,Mabillon,2.33532160520553,48.8527749863653,1915829,528,1812,3692,4927,0</v>
      </c>
      <c r="AA149">
        <v>1812</v>
      </c>
      <c r="AB149">
        <v>2.33540928887416</v>
      </c>
      <c r="AC149">
        <v>48.852818134905803</v>
      </c>
      <c r="AD149" t="s">
        <v>120</v>
      </c>
      <c r="AE149">
        <f t="shared" si="4"/>
        <v>8</v>
      </c>
    </row>
    <row r="150" spans="1:31">
      <c r="A150">
        <v>148</v>
      </c>
      <c r="B150" s="1" t="s">
        <v>121</v>
      </c>
      <c r="C150">
        <v>2.3250004649162199</v>
      </c>
      <c r="D150">
        <v>48.870482456423296</v>
      </c>
      <c r="E150">
        <v>254.82298089292797</v>
      </c>
      <c r="F150">
        <v>281.52748793796718</v>
      </c>
      <c r="G150">
        <v>148</v>
      </c>
      <c r="H150">
        <f>VLOOKUP(G150,traffic!$E$2:$F$300,2,FALSE)</f>
        <v>7412746</v>
      </c>
      <c r="I150">
        <v>529</v>
      </c>
      <c r="J150">
        <v>1813</v>
      </c>
      <c r="K150">
        <f>VLOOKUP(J150,'[1]2012.09.04_ratp_opendate_coordo'!A$2:C$634,2,FALSE)</f>
        <v>2768</v>
      </c>
      <c r="L150">
        <f>VLOOKUP(J150,'[1]2012.09.04_ratp_opendate_coordo'!A$2:C$634,3,FALSE)</f>
        <v>3823</v>
      </c>
      <c r="P150">
        <f>(IF(COUNTIF(Nodes!$C$2:$C$382,"="&amp;Stations!A150)&gt;1,1,0))</f>
        <v>1</v>
      </c>
      <c r="Q150" s="15" t="str">
        <f t="shared" si="5"/>
        <v>148,Madeleine,2.32500046491622,48.8704824564233,7412746,529,1813,2768,3823,1</v>
      </c>
      <c r="AA150">
        <v>1813</v>
      </c>
      <c r="AB150">
        <v>2.3251637002593899</v>
      </c>
      <c r="AC150">
        <v>48.8700643517776</v>
      </c>
      <c r="AD150" t="s">
        <v>121</v>
      </c>
      <c r="AE150">
        <f t="shared" si="4"/>
        <v>9</v>
      </c>
    </row>
    <row r="151" spans="1:31">
      <c r="A151">
        <v>149</v>
      </c>
      <c r="B151" s="1" t="s">
        <v>122</v>
      </c>
      <c r="C151">
        <v>2.3053425550460802</v>
      </c>
      <c r="D151">
        <v>48.903958648112798</v>
      </c>
      <c r="E151">
        <v>207.64399720459267</v>
      </c>
      <c r="F151">
        <v>201.18462788316265</v>
      </c>
      <c r="G151">
        <v>149</v>
      </c>
      <c r="H151">
        <f>VLOOKUP(G151,traffic!$E$2:$F$300,2,FALSE)</f>
        <v>4194027</v>
      </c>
      <c r="I151">
        <v>530</v>
      </c>
      <c r="J151">
        <v>1816</v>
      </c>
      <c r="K151">
        <f>VLOOKUP(J151,'[1]2012.09.04_ratp_opendate_coordo'!A$2:C$634,2,FALSE)</f>
        <v>2520</v>
      </c>
      <c r="L151">
        <f>VLOOKUP(J151,'[1]2012.09.04_ratp_opendate_coordo'!A$2:C$634,3,FALSE)</f>
        <v>1520</v>
      </c>
      <c r="P151">
        <f>(IF(COUNTIF(Nodes!$C$2:$C$382,"="&amp;Stations!A151)&gt;1,1,0))</f>
        <v>0</v>
      </c>
      <c r="Q151" s="15" t="str">
        <f t="shared" si="5"/>
        <v>149,Mairie de Clichy,2.30534255504608,48.9039586481128,4194027,530,1816,2520,1520,0</v>
      </c>
      <c r="AA151">
        <v>1816</v>
      </c>
      <c r="AB151">
        <v>2.3055660012552801</v>
      </c>
      <c r="AC151">
        <v>48.9036594416322</v>
      </c>
      <c r="AD151" t="s">
        <v>122</v>
      </c>
      <c r="AE151">
        <f t="shared" si="4"/>
        <v>16</v>
      </c>
    </row>
    <row r="152" spans="1:31">
      <c r="A152">
        <v>150</v>
      </c>
      <c r="B152" s="1" t="s">
        <v>123</v>
      </c>
      <c r="C152">
        <v>2.4418470000000001</v>
      </c>
      <c r="D152">
        <v>48.862282999999998</v>
      </c>
      <c r="E152">
        <v>535.25466509400042</v>
      </c>
      <c r="F152">
        <v>301.20618335388372</v>
      </c>
      <c r="G152">
        <v>150</v>
      </c>
      <c r="H152">
        <f>VLOOKUP(G152,traffic!$E$2:$F$300,2,FALSE)</f>
        <v>2973671</v>
      </c>
      <c r="I152">
        <v>531</v>
      </c>
      <c r="J152">
        <v>1817</v>
      </c>
      <c r="K152">
        <f>VLOOKUP(J152,'[1]2012.09.04_ratp_opendate_coordo'!A$2:C$634,2,FALSE)</f>
        <v>7140</v>
      </c>
      <c r="L152">
        <f>VLOOKUP(J152,'[1]2012.09.04_ratp_opendate_coordo'!A$2:C$634,3,FALSE)</f>
        <v>4075</v>
      </c>
      <c r="P152">
        <f>(IF(COUNTIF(Nodes!$C$2:$C$382,"="&amp;Stations!A152)&gt;1,1,0))</f>
        <v>0</v>
      </c>
      <c r="Q152" s="15" t="str">
        <f t="shared" si="5"/>
        <v>150,Mairie de Montreuil,2.441847,48.862283,2973671,531,1817,7140,4075,0</v>
      </c>
      <c r="AA152">
        <v>1817</v>
      </c>
      <c r="AB152">
        <v>2.44165620310216</v>
      </c>
      <c r="AC152">
        <v>48.862360185086303</v>
      </c>
      <c r="AD152" t="s">
        <v>123</v>
      </c>
      <c r="AE152">
        <f t="shared" si="4"/>
        <v>19</v>
      </c>
    </row>
    <row r="153" spans="1:31">
      <c r="A153">
        <v>151</v>
      </c>
      <c r="B153" s="1" t="s">
        <v>124</v>
      </c>
      <c r="C153">
        <v>2.3337525129318202</v>
      </c>
      <c r="D153">
        <v>48.911618635581</v>
      </c>
      <c r="E153">
        <v>275.82789613036857</v>
      </c>
      <c r="F153">
        <v>182.80065795947849</v>
      </c>
      <c r="G153">
        <v>151</v>
      </c>
      <c r="H153">
        <f>VLOOKUP(G153,traffic!$E$2:$F$300,2,FALSE)</f>
        <v>6892451</v>
      </c>
      <c r="I153">
        <v>532</v>
      </c>
      <c r="J153">
        <v>1818</v>
      </c>
      <c r="K153">
        <f>VLOOKUP(J153,'[1]2012.09.04_ratp_opendate_coordo'!A$2:C$634,2,FALSE)</f>
        <v>3516</v>
      </c>
      <c r="L153">
        <f>VLOOKUP(J153,'[1]2012.09.04_ratp_opendate_coordo'!A$2:C$634,3,FALSE)</f>
        <v>1296</v>
      </c>
      <c r="P153">
        <f>(IF(COUNTIF(Nodes!$C$2:$C$382,"="&amp;Stations!A153)&gt;1,1,0))</f>
        <v>0</v>
      </c>
      <c r="Q153" s="15" t="str">
        <f t="shared" si="5"/>
        <v>151,Mairie de Saint-Ouen,2.33375251293182,48.911618635581,6892451,532,1818,3516,1296,0</v>
      </c>
      <c r="AA153">
        <v>1818</v>
      </c>
      <c r="AB153">
        <v>2.3341630154069999</v>
      </c>
      <c r="AC153">
        <v>48.912062015705402</v>
      </c>
      <c r="AD153" t="s">
        <v>124</v>
      </c>
      <c r="AE153">
        <f t="shared" si="4"/>
        <v>20</v>
      </c>
    </row>
    <row r="154" spans="1:31">
      <c r="A154">
        <v>152</v>
      </c>
      <c r="B154" s="1" t="s">
        <v>125</v>
      </c>
      <c r="C154">
        <v>2.4162894487380902</v>
      </c>
      <c r="D154">
        <v>48.879788056425497</v>
      </c>
      <c r="E154">
        <v>473.91654206541648</v>
      </c>
      <c r="F154">
        <v>259.19404793268654</v>
      </c>
      <c r="G154">
        <v>152</v>
      </c>
      <c r="H154">
        <f>VLOOKUP(G154,traffic!$E$2:$F$300,2,FALSE)</f>
        <v>6300355</v>
      </c>
      <c r="I154">
        <v>533</v>
      </c>
      <c r="J154">
        <v>1819</v>
      </c>
      <c r="K154">
        <f>VLOOKUP(J154,'[1]2012.09.04_ratp_opendate_coordo'!A$2:C$634,2,FALSE)</f>
        <v>7144</v>
      </c>
      <c r="L154">
        <f>VLOOKUP(J154,'[1]2012.09.04_ratp_opendate_coordo'!A$2:C$634,3,FALSE)</f>
        <v>2747</v>
      </c>
      <c r="P154">
        <f>(IF(COUNTIF(Nodes!$C$2:$C$382,"="&amp;Stations!A154)&gt;1,1,0))</f>
        <v>0</v>
      </c>
      <c r="Q154" s="15" t="str">
        <f t="shared" si="5"/>
        <v>152,Mairie des Lilas,2.41628944873809,48.8797880564255,6300355,533,1819,7144,2747,0</v>
      </c>
      <c r="AA154">
        <v>1819</v>
      </c>
      <c r="AB154">
        <v>2.4162389351565601</v>
      </c>
      <c r="AC154">
        <v>48.879798995366301</v>
      </c>
      <c r="AD154" t="s">
        <v>125</v>
      </c>
      <c r="AE154">
        <f t="shared" si="4"/>
        <v>16</v>
      </c>
    </row>
    <row r="155" spans="1:31">
      <c r="A155">
        <v>153</v>
      </c>
      <c r="B155" s="1" t="s">
        <v>126</v>
      </c>
      <c r="C155">
        <v>2.273434</v>
      </c>
      <c r="D155">
        <v>48.824151999999998</v>
      </c>
      <c r="E155">
        <v>131.06346509400001</v>
      </c>
      <c r="F155">
        <v>392.72058335388351</v>
      </c>
      <c r="G155">
        <v>153</v>
      </c>
      <c r="H155">
        <f>VLOOKUP(G155,traffic!$E$2:$F$300,2,FALSE)</f>
        <v>3732408</v>
      </c>
      <c r="I155">
        <v>534</v>
      </c>
      <c r="J155">
        <v>1814</v>
      </c>
      <c r="K155">
        <f>VLOOKUP(J155,'[1]2012.09.04_ratp_opendate_coordo'!A$2:C$634,2,FALSE)</f>
        <v>1772</v>
      </c>
      <c r="L155">
        <f>VLOOKUP(J155,'[1]2012.09.04_ratp_opendate_coordo'!A$2:C$634,3,FALSE)</f>
        <v>6958</v>
      </c>
      <c r="P155">
        <f>(IF(COUNTIF(Nodes!$C$2:$C$382,"="&amp;Stations!A155)&gt;1,1,0))</f>
        <v>0</v>
      </c>
      <c r="Q155" s="15" t="str">
        <f t="shared" si="5"/>
        <v>153,Mairie d'Issy,2.273434,48.824152,3732408,534,1814,1772,6958,0</v>
      </c>
      <c r="AA155">
        <v>1814</v>
      </c>
      <c r="AB155">
        <v>2.2735039998474802</v>
      </c>
      <c r="AC155">
        <v>48.824813810868598</v>
      </c>
      <c r="AD155" t="s">
        <v>126</v>
      </c>
      <c r="AE155">
        <f t="shared" si="4"/>
        <v>13</v>
      </c>
    </row>
    <row r="156" spans="1:31">
      <c r="A156">
        <v>154</v>
      </c>
      <c r="B156" s="1" t="s">
        <v>127</v>
      </c>
      <c r="C156">
        <v>2.38338679075241</v>
      </c>
      <c r="D156">
        <v>48.811124080588399</v>
      </c>
      <c r="E156">
        <v>394.95016289978412</v>
      </c>
      <c r="F156">
        <v>423.98758994171999</v>
      </c>
      <c r="G156">
        <v>154</v>
      </c>
      <c r="H156">
        <f>VLOOKUP(G156,traffic!$E$2:$F$300,2,FALSE)</f>
        <v>4602681</v>
      </c>
      <c r="I156">
        <v>535</v>
      </c>
      <c r="J156">
        <v>1815</v>
      </c>
      <c r="K156">
        <f>VLOOKUP(J156,'[1]2012.09.04_ratp_opendate_coordo'!A$2:C$634,2,FALSE)</f>
        <v>5884</v>
      </c>
      <c r="L156">
        <f>VLOOKUP(J156,'[1]2012.09.04_ratp_opendate_coordo'!A$2:C$634,3,FALSE)</f>
        <v>6818</v>
      </c>
      <c r="P156">
        <f>(IF(COUNTIF(Nodes!$C$2:$C$382,"="&amp;Stations!A156)&gt;1,1,0))</f>
        <v>0</v>
      </c>
      <c r="Q156" s="15" t="str">
        <f t="shared" si="5"/>
        <v>154,Mairie d'Ivry,2.38338679075241,48.8111240805884,4602681,535,1815,5884,6818,0</v>
      </c>
      <c r="AA156">
        <v>1815</v>
      </c>
      <c r="AB156">
        <v>2.3838082733405002</v>
      </c>
      <c r="AC156">
        <v>48.811178426908803</v>
      </c>
      <c r="AD156" t="s">
        <v>127</v>
      </c>
      <c r="AE156">
        <f t="shared" si="4"/>
        <v>13</v>
      </c>
    </row>
    <row r="157" spans="1:31">
      <c r="A157">
        <v>155</v>
      </c>
      <c r="B157" s="1" t="s">
        <v>128</v>
      </c>
      <c r="C157">
        <v>2.3585310000000002</v>
      </c>
      <c r="D157">
        <v>48.822155000000002</v>
      </c>
      <c r="E157">
        <v>335.29626509400049</v>
      </c>
      <c r="F157">
        <v>397.51338335387345</v>
      </c>
      <c r="G157">
        <v>155</v>
      </c>
      <c r="H157">
        <f>VLOOKUP(G157,traffic!$E$2:$F$300,2,FALSE)</f>
        <v>2155971</v>
      </c>
      <c r="I157">
        <v>536</v>
      </c>
      <c r="J157">
        <v>1820</v>
      </c>
      <c r="K157">
        <f>VLOOKUP(J157,'[1]2012.09.04_ratp_opendate_coordo'!A$2:C$634,2,FALSE)</f>
        <v>4836</v>
      </c>
      <c r="L157">
        <f>VLOOKUP(J157,'[1]2012.09.04_ratp_opendate_coordo'!A$2:C$634,3,FALSE)</f>
        <v>6474</v>
      </c>
      <c r="P157">
        <f>(IF(COUNTIF(Nodes!$C$2:$C$382,"="&amp;Stations!A157)&gt;1,1,0))</f>
        <v>0</v>
      </c>
      <c r="Q157" s="15" t="str">
        <f t="shared" si="5"/>
        <v>155,Maison Blanche,2.358531,48.822155,2155971,536,1820,4836,6474,0</v>
      </c>
      <c r="AA157">
        <v>1820</v>
      </c>
      <c r="AB157">
        <v>2.3581886767249398</v>
      </c>
      <c r="AC157">
        <v>48.822620319427401</v>
      </c>
      <c r="AD157" t="s">
        <v>128</v>
      </c>
      <c r="AE157">
        <f t="shared" si="4"/>
        <v>14</v>
      </c>
    </row>
    <row r="158" spans="1:31">
      <c r="A158">
        <v>156</v>
      </c>
      <c r="B158" t="s">
        <v>414</v>
      </c>
      <c r="C158">
        <v>2.4464320000000002</v>
      </c>
      <c r="D158">
        <v>48.802567000000003</v>
      </c>
      <c r="E158">
        <v>546.25866509400055</v>
      </c>
      <c r="F158">
        <v>444.52458335387064</v>
      </c>
      <c r="G158">
        <v>156</v>
      </c>
      <c r="H158">
        <f>VLOOKUP(G158,traffic!$E$2:$F$300,2,FALSE)</f>
        <v>1976516</v>
      </c>
      <c r="I158">
        <v>537</v>
      </c>
      <c r="J158">
        <v>21583</v>
      </c>
      <c r="K158">
        <f>VLOOKUP(J158,'[1]2012.09.04_ratp_opendate_coordo'!A$2:C$634,2,FALSE)</f>
        <v>6953</v>
      </c>
      <c r="L158">
        <f>VLOOKUP(J158,'[1]2012.09.04_ratp_opendate_coordo'!A$2:C$634,3,FALSE)</f>
        <v>6732</v>
      </c>
      <c r="P158">
        <f>(IF(COUNTIF(Nodes!$C$2:$C$382,"="&amp;Stations!A158)&gt;1,1,0))</f>
        <v>0</v>
      </c>
      <c r="Q158" s="15" t="str">
        <f t="shared" si="5"/>
        <v>156,Maisons-Alfort — Les Juilliottes,2.446432,48.802567,1976516,537,21583,6953,6732,0</v>
      </c>
      <c r="AA158">
        <v>21583</v>
      </c>
      <c r="AB158">
        <v>2.4449910266937702</v>
      </c>
      <c r="AC158">
        <v>48.803141869752302</v>
      </c>
      <c r="AD158" t="s">
        <v>932</v>
      </c>
      <c r="AE158">
        <f t="shared" si="4"/>
        <v>32</v>
      </c>
    </row>
    <row r="159" spans="1:31">
      <c r="A159">
        <v>157</v>
      </c>
      <c r="B159" s="1" t="s">
        <v>413</v>
      </c>
      <c r="C159">
        <v>2.43607342243194</v>
      </c>
      <c r="D159">
        <v>48.8086811577136</v>
      </c>
      <c r="E159">
        <v>521.3980789306562</v>
      </c>
      <c r="F159">
        <v>429.85060484123778</v>
      </c>
      <c r="G159">
        <v>157</v>
      </c>
      <c r="H159">
        <f>VLOOKUP(G159,traffic!$E$2:$F$300,2,FALSE)</f>
        <v>1523038</v>
      </c>
      <c r="I159">
        <v>538</v>
      </c>
      <c r="J159">
        <v>21582</v>
      </c>
      <c r="K159">
        <f>VLOOKUP(J159,'[1]2012.09.04_ratp_opendate_coordo'!A$2:C$634,2,FALSE)</f>
        <v>7205</v>
      </c>
      <c r="L159">
        <f>VLOOKUP(J159,'[1]2012.09.04_ratp_opendate_coordo'!A$2:C$634,3,FALSE)</f>
        <v>6588</v>
      </c>
      <c r="N159">
        <v>6953</v>
      </c>
      <c r="P159">
        <f>(IF(COUNTIF(Nodes!$C$2:$C$382,"="&amp;Stations!A159)&gt;1,1,0))</f>
        <v>0</v>
      </c>
      <c r="Q159" s="15" t="str">
        <f t="shared" si="5"/>
        <v>157,Maisons-Alfort — Stade,2.43607342243194,48.8086811577136,1523038,538,21582,6953,6588,0</v>
      </c>
      <c r="AA159">
        <v>21582</v>
      </c>
      <c r="AB159">
        <v>2.43558220356454</v>
      </c>
      <c r="AC159">
        <v>48.808417620920302</v>
      </c>
      <c r="AD159" t="s">
        <v>933</v>
      </c>
      <c r="AE159">
        <f t="shared" si="4"/>
        <v>22</v>
      </c>
    </row>
    <row r="160" spans="1:31">
      <c r="A160">
        <v>158</v>
      </c>
      <c r="B160" s="1" t="s">
        <v>477</v>
      </c>
      <c r="C160">
        <v>2.2983446717262201</v>
      </c>
      <c r="D160">
        <v>48.822842449453702</v>
      </c>
      <c r="E160">
        <v>190.84907723692854</v>
      </c>
      <c r="F160">
        <v>395.86350466499312</v>
      </c>
      <c r="G160">
        <v>158</v>
      </c>
      <c r="H160">
        <f>VLOOKUP(G160,traffic!$E$2:$F$300,2,FALSE)</f>
        <v>3912036</v>
      </c>
      <c r="I160">
        <v>539</v>
      </c>
      <c r="J160">
        <v>22442</v>
      </c>
      <c r="K160">
        <f>VLOOKUP(J160,'[1]2012.09.04_ratp_opendate_coordo'!A$2:C$634,2,FALSE)</f>
        <v>2883</v>
      </c>
      <c r="L160">
        <f>VLOOKUP(J160,'[1]2012.09.04_ratp_opendate_coordo'!A$2:C$634,3,FALSE)</f>
        <v>6702</v>
      </c>
      <c r="P160">
        <f>(IF(COUNTIF(Nodes!$C$2:$C$382,"="&amp;Stations!A160)&gt;1,1,0))</f>
        <v>0</v>
      </c>
      <c r="Q160" s="15" t="str">
        <f t="shared" si="5"/>
        <v>158,Malakoff — Plateau de Vanves,2.29834467172622,48.8228424494537,3912036,539,22442,2883,6702,0</v>
      </c>
      <c r="AA160">
        <v>22442</v>
      </c>
      <c r="AB160">
        <v>2.2970150851627502</v>
      </c>
      <c r="AC160">
        <v>48.823131402450102</v>
      </c>
      <c r="AD160" t="s">
        <v>934</v>
      </c>
      <c r="AE160">
        <f t="shared" si="4"/>
        <v>28</v>
      </c>
    </row>
    <row r="161" spans="1:31">
      <c r="A161">
        <v>159</v>
      </c>
      <c r="B161" s="1" t="s">
        <v>502</v>
      </c>
      <c r="C161">
        <v>2.29730129241943</v>
      </c>
      <c r="D161">
        <v>48.814702579903603</v>
      </c>
      <c r="E161">
        <v>188.34496690063227</v>
      </c>
      <c r="F161">
        <v>415.39919158523162</v>
      </c>
      <c r="G161">
        <v>159</v>
      </c>
      <c r="H161">
        <f>VLOOKUP(G161,traffic!$E$2:$F$300,2,FALSE)</f>
        <v>1846661</v>
      </c>
      <c r="I161">
        <v>540</v>
      </c>
      <c r="J161">
        <v>22441</v>
      </c>
      <c r="K161">
        <f>VLOOKUP(J161,'[1]2012.09.04_ratp_opendate_coordo'!A$2:C$634,2,FALSE)</f>
        <v>2877</v>
      </c>
      <c r="L161">
        <f>VLOOKUP(J161,'[1]2012.09.04_ratp_opendate_coordo'!A$2:C$634,3,FALSE)</f>
        <v>6927</v>
      </c>
      <c r="P161">
        <f>(IF(COUNTIF(Nodes!$C$2:$C$382,"="&amp;Stations!A161)&gt;1,1,0))</f>
        <v>0</v>
      </c>
      <c r="Q161" s="15" t="str">
        <f t="shared" si="5"/>
        <v>159,Malakoff — Rue Étienne-Dolet,2.29730129241943,48.8147025799036,1846661,540,22441,2877,6927,0</v>
      </c>
      <c r="AA161">
        <v>22441</v>
      </c>
      <c r="AB161">
        <v>2.2969989635021602</v>
      </c>
      <c r="AC161">
        <v>48.814667972510598</v>
      </c>
      <c r="AD161" t="s">
        <v>935</v>
      </c>
      <c r="AE161">
        <f t="shared" si="4"/>
        <v>28</v>
      </c>
    </row>
    <row r="162" spans="1:31">
      <c r="A162">
        <v>160</v>
      </c>
      <c r="B162" s="1" t="s">
        <v>129</v>
      </c>
      <c r="C162">
        <v>2.3110019999999998</v>
      </c>
      <c r="D162">
        <v>48.882475999999997</v>
      </c>
      <c r="E162">
        <v>221.22666509399963</v>
      </c>
      <c r="F162">
        <v>252.74298335388607</v>
      </c>
      <c r="G162">
        <v>160</v>
      </c>
      <c r="H162">
        <f>VLOOKUP(G162,traffic!$E$2:$F$300,2,FALSE)</f>
        <v>2546859</v>
      </c>
      <c r="I162">
        <v>541</v>
      </c>
      <c r="J162">
        <v>1826</v>
      </c>
      <c r="K162">
        <f>VLOOKUP(J162,'[1]2012.09.04_ratp_opendate_coordo'!A$2:C$634,2,FALSE)</f>
        <v>2580</v>
      </c>
      <c r="L162">
        <f>VLOOKUP(J162,'[1]2012.09.04_ratp_opendate_coordo'!A$2:C$634,3,FALSE)</f>
        <v>2507</v>
      </c>
      <c r="P162">
        <f>(IF(COUNTIF(Nodes!$C$2:$C$382,"="&amp;Stations!A162)&gt;1,1,0))</f>
        <v>0</v>
      </c>
      <c r="Q162" s="15" t="str">
        <f t="shared" si="5"/>
        <v>160,Malesherbes,2.311002,48.882476,2546859,541,1826,2580,2507,0</v>
      </c>
      <c r="AA162">
        <v>1826</v>
      </c>
      <c r="AB162">
        <v>2.3096940943208502</v>
      </c>
      <c r="AC162">
        <v>48.882814739774297</v>
      </c>
      <c r="AD162" t="s">
        <v>129</v>
      </c>
      <c r="AE162">
        <f t="shared" si="4"/>
        <v>11</v>
      </c>
    </row>
    <row r="163" spans="1:31">
      <c r="A163">
        <v>161</v>
      </c>
      <c r="B163" s="1" t="s">
        <v>130</v>
      </c>
      <c r="C163">
        <v>2.4069902300834598</v>
      </c>
      <c r="D163">
        <v>48.852850876283703</v>
      </c>
      <c r="E163">
        <v>451.59841729430372</v>
      </c>
      <c r="F163">
        <v>323.84328027299034</v>
      </c>
      <c r="G163">
        <v>161</v>
      </c>
      <c r="H163">
        <f>VLOOKUP(G163,traffic!$E$2:$F$300,2,FALSE)</f>
        <v>2986282</v>
      </c>
      <c r="I163">
        <v>542</v>
      </c>
      <c r="J163">
        <v>55372</v>
      </c>
      <c r="K163">
        <f>VLOOKUP(J163,'[1]2012.09.04_ratp_opendate_coordo'!A$2:C$634,2,FALSE)</f>
        <v>6700</v>
      </c>
      <c r="L163">
        <f>VLOOKUP(J163,'[1]2012.09.04_ratp_opendate_coordo'!A$2:C$634,3,FALSE)</f>
        <v>4507</v>
      </c>
      <c r="P163">
        <f>(IF(COUNTIF(Nodes!$C$2:$C$382,"="&amp;Stations!A163)&gt;1,1,0))</f>
        <v>0</v>
      </c>
      <c r="Q163" s="15" t="str">
        <f t="shared" si="5"/>
        <v>161,Maraîchers,2.40699023008346,48.8528508762837,2986282,542,55372,6700,4507,0</v>
      </c>
      <c r="AA163">
        <v>55372</v>
      </c>
      <c r="AB163">
        <v>2.4062307211729599</v>
      </c>
      <c r="AC163">
        <v>48.852663363324702</v>
      </c>
      <c r="AD163" t="s">
        <v>936</v>
      </c>
      <c r="AE163">
        <f t="shared" si="4"/>
        <v>10</v>
      </c>
    </row>
    <row r="164" spans="1:31">
      <c r="A164">
        <v>162</v>
      </c>
      <c r="B164" t="s">
        <v>335</v>
      </c>
      <c r="C164">
        <v>2.3500281572341901</v>
      </c>
      <c r="D164">
        <v>48.890368757451299</v>
      </c>
      <c r="E164">
        <v>314.88944245605649</v>
      </c>
      <c r="F164">
        <v>233.80036547076202</v>
      </c>
      <c r="G164">
        <v>162</v>
      </c>
      <c r="H164">
        <f>VLOOKUP(G164,traffic!$E$2:$F$300,2,FALSE)</f>
        <v>6064992</v>
      </c>
      <c r="I164">
        <v>543</v>
      </c>
      <c r="J164">
        <v>1828</v>
      </c>
      <c r="K164">
        <f>VLOOKUP(J164,'[1]2012.09.04_ratp_opendate_coordo'!A$2:C$634,2,FALSE)</f>
        <v>4375</v>
      </c>
      <c r="L164">
        <f>VLOOKUP(J164,'[1]2012.09.04_ratp_opendate_coordo'!A$2:C$634,3,FALSE)</f>
        <v>2008</v>
      </c>
      <c r="P164">
        <f>(IF(COUNTIF(Nodes!$C$2:$C$382,"="&amp;Stations!A164)&gt;1,1,0))</f>
        <v>1</v>
      </c>
      <c r="Q164" s="15" t="str">
        <f t="shared" si="5"/>
        <v>162,Marcadet — Poissonniers,2.35002815723419,48.8903687574513,6064992,543,1828,4375,2008,1</v>
      </c>
      <c r="AA164">
        <v>1828</v>
      </c>
      <c r="AB164">
        <v>2.3498370716300498</v>
      </c>
      <c r="AC164">
        <v>48.890876992921399</v>
      </c>
      <c r="AD164" t="s">
        <v>937</v>
      </c>
      <c r="AE164">
        <f t="shared" si="4"/>
        <v>23</v>
      </c>
    </row>
    <row r="165" spans="1:31">
      <c r="A165">
        <v>163</v>
      </c>
      <c r="B165" s="1" t="s">
        <v>131</v>
      </c>
      <c r="C165">
        <v>2.2435793280601501</v>
      </c>
      <c r="D165">
        <v>48.833670011971201</v>
      </c>
      <c r="E165">
        <v>59.412252438360518</v>
      </c>
      <c r="F165">
        <v>369.87735462299725</v>
      </c>
      <c r="G165">
        <v>163</v>
      </c>
      <c r="H165">
        <f>VLOOKUP(G165,traffic!$E$2:$F$300,2,FALSE)</f>
        <v>5816044</v>
      </c>
      <c r="I165">
        <v>544</v>
      </c>
      <c r="J165">
        <v>1829</v>
      </c>
      <c r="K165">
        <f>VLOOKUP(J165,'[1]2012.09.04_ratp_opendate_coordo'!A$2:C$634,2,FALSE)</f>
        <v>972</v>
      </c>
      <c r="L165">
        <f>VLOOKUP(J165,'[1]2012.09.04_ratp_opendate_coordo'!A$2:C$634,3,FALSE)</f>
        <v>6254</v>
      </c>
      <c r="P165">
        <f>(IF(COUNTIF(Nodes!$C$2:$C$382,"="&amp;Stations!A165)&gt;1,1,0))</f>
        <v>0</v>
      </c>
      <c r="Q165" s="15" t="str">
        <f t="shared" si="5"/>
        <v>163,Marcel Sembat,2.24357932806015,48.8336700119712,5816044,544,1829,972,6254,0</v>
      </c>
      <c r="AA165">
        <v>1829</v>
      </c>
      <c r="AB165">
        <v>2.2440813882537101</v>
      </c>
      <c r="AC165">
        <v>48.833914301355101</v>
      </c>
      <c r="AD165" t="s">
        <v>131</v>
      </c>
      <c r="AE165">
        <f t="shared" si="4"/>
        <v>13</v>
      </c>
    </row>
    <row r="166" spans="1:31">
      <c r="A166">
        <v>164</v>
      </c>
      <c r="B166" s="1" t="s">
        <v>132</v>
      </c>
      <c r="C166">
        <v>2.3599094152450499</v>
      </c>
      <c r="D166">
        <v>48.8912134943795</v>
      </c>
      <c r="E166">
        <v>338.60446168211996</v>
      </c>
      <c r="F166">
        <v>231.77299684307968</v>
      </c>
      <c r="G166">
        <v>164</v>
      </c>
      <c r="H166">
        <f>VLOOKUP(G166,traffic!$E$2:$F$300,2,FALSE)</f>
        <v>3586107</v>
      </c>
      <c r="I166">
        <v>545</v>
      </c>
      <c r="J166">
        <v>1831</v>
      </c>
      <c r="K166">
        <f>VLOOKUP(J166,'[1]2012.09.04_ratp_opendate_coordo'!A$2:C$634,2,FALSE)</f>
        <v>5004</v>
      </c>
      <c r="L166">
        <f>VLOOKUP(J166,'[1]2012.09.04_ratp_opendate_coordo'!A$2:C$634,3,FALSE)</f>
        <v>1924</v>
      </c>
      <c r="P166">
        <f>(IF(COUNTIF(Nodes!$C$2:$C$382,"="&amp;Stations!A166)&gt;1,1,0))</f>
        <v>0</v>
      </c>
      <c r="Q166" s="15" t="str">
        <f t="shared" si="5"/>
        <v>164,Marx-Dormoy,2.35990941524505,48.8912134943795,3586107,545,1831,5004,1924,0</v>
      </c>
      <c r="AA166">
        <v>1831</v>
      </c>
      <c r="AB166">
        <v>2.3602058427563501</v>
      </c>
      <c r="AC166">
        <v>48.890302064956799</v>
      </c>
      <c r="AD166" t="s">
        <v>132</v>
      </c>
      <c r="AE166">
        <f t="shared" si="4"/>
        <v>11</v>
      </c>
    </row>
    <row r="167" spans="1:31">
      <c r="A167">
        <v>165</v>
      </c>
      <c r="B167" s="1" t="s">
        <v>449</v>
      </c>
      <c r="C167">
        <v>2.3479360342025699</v>
      </c>
      <c r="D167">
        <v>48.850192895719303</v>
      </c>
      <c r="E167">
        <v>309.86834718016797</v>
      </c>
      <c r="F167">
        <v>330.22243362755148</v>
      </c>
      <c r="G167">
        <v>165</v>
      </c>
      <c r="H167">
        <f>VLOOKUP(G167,traffic!$E$2:$F$300,2,FALSE)</f>
        <v>2549853</v>
      </c>
      <c r="I167">
        <v>546</v>
      </c>
      <c r="J167">
        <v>1834</v>
      </c>
      <c r="K167">
        <f>VLOOKUP(J167,'[1]2012.09.04_ratp_opendate_coordo'!A$2:C$634,2,FALSE)</f>
        <v>4336</v>
      </c>
      <c r="L167">
        <f>VLOOKUP(J167,'[1]2012.09.04_ratp_opendate_coordo'!A$2:C$634,3,FALSE)</f>
        <v>5067</v>
      </c>
      <c r="P167">
        <f>(IF(COUNTIF(Nodes!$C$2:$C$382,"="&amp;Stations!A167)&gt;1,1,0))</f>
        <v>0</v>
      </c>
      <c r="Q167" s="15" t="str">
        <f t="shared" si="5"/>
        <v>165,Maubert — Mutualité,2.34793603420257,48.8501928957193,2549853,546,1834,4336,5067,0</v>
      </c>
      <c r="AA167">
        <v>1834</v>
      </c>
      <c r="AB167">
        <v>2.3485034296579501</v>
      </c>
      <c r="AC167">
        <v>48.8499086726722</v>
      </c>
      <c r="AD167" t="s">
        <v>938</v>
      </c>
      <c r="AE167">
        <f t="shared" si="4"/>
        <v>19</v>
      </c>
    </row>
    <row r="168" spans="1:31">
      <c r="A168">
        <v>166</v>
      </c>
      <c r="B168" s="1" t="s">
        <v>133</v>
      </c>
      <c r="C168">
        <v>2.3836179999999998</v>
      </c>
      <c r="D168">
        <v>48.866247999999999</v>
      </c>
      <c r="E168">
        <v>395.50506509399969</v>
      </c>
      <c r="F168">
        <v>291.69018335388159</v>
      </c>
      <c r="G168">
        <v>166</v>
      </c>
      <c r="H168">
        <f>VLOOKUP(G168,traffic!$E$2:$F$300,2,FALSE)</f>
        <v>4294888</v>
      </c>
      <c r="I168">
        <v>547</v>
      </c>
      <c r="J168">
        <v>1754</v>
      </c>
      <c r="K168">
        <f>VLOOKUP(J168,'[1]2012.09.04_ratp_opendate_coordo'!A$2:C$634,2,FALSE)</f>
        <v>6028</v>
      </c>
      <c r="L168">
        <f>VLOOKUP(J168,'[1]2012.09.04_ratp_opendate_coordo'!A$2:C$634,3,FALSE)</f>
        <v>3535</v>
      </c>
      <c r="P168">
        <f>(IF(COUNTIF(Nodes!$C$2:$C$382,"="&amp;Stations!A168)&gt;1,1,0))</f>
        <v>0</v>
      </c>
      <c r="Q168" s="15" t="str">
        <f t="shared" si="5"/>
        <v>166,Ménilmontant,2.383618,48.866248,4294888,547,1754,6028,3535,0</v>
      </c>
      <c r="AA168">
        <v>1754</v>
      </c>
      <c r="AB168">
        <v>2.3833942785154298</v>
      </c>
      <c r="AC168">
        <v>48.865948811159299</v>
      </c>
      <c r="AD168" t="s">
        <v>133</v>
      </c>
      <c r="AE168">
        <f t="shared" si="4"/>
        <v>12</v>
      </c>
    </row>
    <row r="169" spans="1:31">
      <c r="A169">
        <v>167</v>
      </c>
      <c r="B169" s="1" t="s">
        <v>134</v>
      </c>
      <c r="C169">
        <v>2.4012342095374999</v>
      </c>
      <c r="D169">
        <v>48.837485234375798</v>
      </c>
      <c r="E169">
        <v>437.78396798399984</v>
      </c>
      <c r="F169">
        <v>360.72082085196371</v>
      </c>
      <c r="G169">
        <v>167</v>
      </c>
      <c r="H169">
        <f>VLOOKUP(G169,traffic!$E$2:$F$300,2,FALSE)</f>
        <v>2111494</v>
      </c>
      <c r="I169">
        <v>548</v>
      </c>
      <c r="J169">
        <v>1835</v>
      </c>
      <c r="K169">
        <f>VLOOKUP(J169,'[1]2012.09.04_ratp_opendate_coordo'!A$2:C$634,2,FALSE)</f>
        <v>6384</v>
      </c>
      <c r="L169">
        <f>VLOOKUP(J169,'[1]2012.09.04_ratp_opendate_coordo'!A$2:C$634,3,FALSE)</f>
        <v>5543</v>
      </c>
      <c r="P169">
        <f>(IF(COUNTIF(Nodes!$C$2:$C$382,"="&amp;Stations!A169)&gt;1,1,0))</f>
        <v>0</v>
      </c>
      <c r="Q169" s="15" t="str">
        <f t="shared" si="5"/>
        <v>167,Michel Bizot,2.4012342095375,48.8374852343758,2111494,548,1835,6384,5543,0</v>
      </c>
      <c r="AA169">
        <v>1835</v>
      </c>
      <c r="AB169">
        <v>2.4029691611953798</v>
      </c>
      <c r="AC169">
        <v>48.8367033669766</v>
      </c>
      <c r="AD169" t="s">
        <v>134</v>
      </c>
      <c r="AE169">
        <f t="shared" si="4"/>
        <v>12</v>
      </c>
    </row>
    <row r="170" spans="1:31">
      <c r="A170">
        <v>168</v>
      </c>
      <c r="B170" t="s">
        <v>431</v>
      </c>
      <c r="C170">
        <v>2.2638702392578098</v>
      </c>
      <c r="D170">
        <v>48.847771292585101</v>
      </c>
      <c r="E170">
        <v>108.11043931274375</v>
      </c>
      <c r="F170">
        <v>336.03428114963663</v>
      </c>
      <c r="G170">
        <v>168</v>
      </c>
      <c r="H170">
        <f>VLOOKUP(G170,traffic!$E$2:$F$300,2,FALSE)</f>
        <v>2206285</v>
      </c>
      <c r="I170">
        <v>549</v>
      </c>
      <c r="J170">
        <v>1836</v>
      </c>
      <c r="K170">
        <f>VLOOKUP(J170,'[1]2012.09.04_ratp_opendate_coordo'!A$2:C$634,2,FALSE)</f>
        <v>1088</v>
      </c>
      <c r="L170">
        <f>VLOOKUP(J170,'[1]2012.09.04_ratp_opendate_coordo'!A$2:C$634,3,FALSE)</f>
        <v>5487</v>
      </c>
      <c r="P170">
        <f>(IF(COUNTIF(Nodes!$C$2:$C$382,"="&amp;Stations!A170)&gt;1,1,0))</f>
        <v>1</v>
      </c>
      <c r="Q170" s="15" t="str">
        <f t="shared" si="5"/>
        <v>168,Michel-Ange — Auteuil,2.26387023925781,48.8477712925851,2206285,549,1836,1088,5487,1</v>
      </c>
      <c r="AA170">
        <v>1836</v>
      </c>
      <c r="AB170">
        <v>2.2642974417474</v>
      </c>
      <c r="AC170">
        <v>48.847740345959799</v>
      </c>
      <c r="AD170" t="s">
        <v>939</v>
      </c>
      <c r="AE170">
        <f t="shared" si="4"/>
        <v>21</v>
      </c>
    </row>
    <row r="171" spans="1:31">
      <c r="A171">
        <v>169</v>
      </c>
      <c r="B171" s="1" t="s">
        <v>430</v>
      </c>
      <c r="C171">
        <v>2.2611940000000001</v>
      </c>
      <c r="D171">
        <v>48.84496</v>
      </c>
      <c r="E171">
        <v>101.68746509400047</v>
      </c>
      <c r="F171">
        <v>342.7813833538778</v>
      </c>
      <c r="G171">
        <v>169</v>
      </c>
      <c r="H171">
        <f>VLOOKUP(G171,traffic!$E$2:$F$300,2,FALSE)</f>
        <v>1939507</v>
      </c>
      <c r="I171">
        <v>550</v>
      </c>
      <c r="J171">
        <v>1837</v>
      </c>
      <c r="K171">
        <f>VLOOKUP(J171,'[1]2012.09.04_ratp_opendate_coordo'!A$2:C$634,2,FALSE)</f>
        <v>1088</v>
      </c>
      <c r="L171">
        <f>VLOOKUP(J171,'[1]2012.09.04_ratp_opendate_coordo'!A$2:C$634,3,FALSE)</f>
        <v>5687</v>
      </c>
      <c r="P171">
        <f>(IF(COUNTIF(Nodes!$C$2:$C$382,"="&amp;Stations!A171)&gt;1,1,0))</f>
        <v>1</v>
      </c>
      <c r="Q171" s="15" t="str">
        <f t="shared" si="5"/>
        <v>169,Michel-Ange — Molitor,2.261194,48.84496,1939507,550,1837,1088,5687,1</v>
      </c>
      <c r="AA171">
        <v>1837</v>
      </c>
      <c r="AB171">
        <v>2.26204786419272</v>
      </c>
      <c r="AC171">
        <v>48.844867436542998</v>
      </c>
      <c r="AD171" t="s">
        <v>940</v>
      </c>
      <c r="AE171">
        <f t="shared" si="4"/>
        <v>21</v>
      </c>
    </row>
    <row r="172" spans="1:31">
      <c r="A172">
        <v>170</v>
      </c>
      <c r="B172" s="1" t="s">
        <v>135</v>
      </c>
      <c r="C172">
        <v>2.2717076539993202</v>
      </c>
      <c r="D172">
        <v>48.846738722107197</v>
      </c>
      <c r="E172">
        <v>126.92023469236858</v>
      </c>
      <c r="F172">
        <v>338.51245029660504</v>
      </c>
      <c r="G172">
        <v>170</v>
      </c>
      <c r="H172">
        <f>VLOOKUP(G172,traffic!$E$2:$F$300,2,FALSE)</f>
        <v>1387272</v>
      </c>
      <c r="I172">
        <v>551</v>
      </c>
      <c r="J172">
        <v>1746</v>
      </c>
      <c r="K172">
        <f>VLOOKUP(J172,'[1]2012.09.04_ratp_opendate_coordo'!A$2:C$634,2,FALSE)</f>
        <v>1440</v>
      </c>
      <c r="L172">
        <f>VLOOKUP(J172,'[1]2012.09.04_ratp_opendate_coordo'!A$2:C$634,3,FALSE)</f>
        <v>5615</v>
      </c>
      <c r="P172">
        <f>(IF(COUNTIF(Nodes!$C$2:$C$382,"="&amp;Stations!A172)&gt;1,1,0))</f>
        <v>0</v>
      </c>
      <c r="Q172" s="15" t="str">
        <f t="shared" si="5"/>
        <v>170,Mirabeau,2.27170765399932,48.8467387221072,1387272,551,1746,1440,5615,0</v>
      </c>
      <c r="AA172">
        <v>1746</v>
      </c>
      <c r="AB172">
        <v>2.2734059592581901</v>
      </c>
      <c r="AC172">
        <v>48.8473396417237</v>
      </c>
      <c r="AD172" t="s">
        <v>135</v>
      </c>
      <c r="AE172">
        <f t="shared" si="4"/>
        <v>8</v>
      </c>
    </row>
    <row r="173" spans="1:31">
      <c r="A173">
        <v>171</v>
      </c>
      <c r="B173" s="1" t="s">
        <v>136</v>
      </c>
      <c r="C173">
        <v>2.3144647479057299</v>
      </c>
      <c r="D173">
        <v>48.873666842330202</v>
      </c>
      <c r="E173">
        <v>229.53726006775184</v>
      </c>
      <c r="F173">
        <v>273.8849617613937</v>
      </c>
      <c r="G173">
        <v>171</v>
      </c>
      <c r="H173">
        <f>VLOOKUP(G173,traffic!$E$2:$F$300,2,FALSE)</f>
        <v>5769023</v>
      </c>
      <c r="I173">
        <v>552</v>
      </c>
      <c r="J173">
        <v>1747</v>
      </c>
      <c r="K173">
        <f>VLOOKUP(J173,'[1]2012.09.04_ratp_opendate_coordo'!A$2:C$634,2,FALSE)</f>
        <v>2824</v>
      </c>
      <c r="L173">
        <f>VLOOKUP(J173,'[1]2012.09.04_ratp_opendate_coordo'!A$2:C$634,3,FALSE)</f>
        <v>3429</v>
      </c>
      <c r="P173">
        <f>(IF(COUNTIF(Nodes!$C$2:$C$382,"="&amp;Stations!A173)&gt;1,1,0))</f>
        <v>1</v>
      </c>
      <c r="Q173" s="15" t="str">
        <f t="shared" si="5"/>
        <v>171,Miromesnil,2.31446474790573,48.8736668423302,5769023,552,1747,2824,3429,1</v>
      </c>
      <c r="AA173">
        <v>1747</v>
      </c>
      <c r="AB173">
        <v>2.3151991849333902</v>
      </c>
      <c r="AC173">
        <v>48.873706384126201</v>
      </c>
      <c r="AD173" t="s">
        <v>136</v>
      </c>
      <c r="AE173">
        <f t="shared" si="4"/>
        <v>10</v>
      </c>
    </row>
    <row r="174" spans="1:31">
      <c r="A174">
        <v>172</v>
      </c>
      <c r="B174" s="1" t="s">
        <v>137</v>
      </c>
      <c r="C174">
        <v>2.3086030000000002</v>
      </c>
      <c r="D174">
        <v>48.880319</v>
      </c>
      <c r="E174">
        <v>215.4690650940006</v>
      </c>
      <c r="F174">
        <v>257.91978335387853</v>
      </c>
      <c r="G174">
        <v>172</v>
      </c>
      <c r="H174">
        <f>VLOOKUP(G174,traffic!$E$2:$F$300,2,FALSE)</f>
        <v>1605664</v>
      </c>
      <c r="I174">
        <v>553</v>
      </c>
      <c r="J174">
        <v>1749</v>
      </c>
      <c r="K174">
        <f>VLOOKUP(J174,'[1]2012.09.04_ratp_opendate_coordo'!A$2:C$634,2,FALSE)</f>
        <v>2524</v>
      </c>
      <c r="L174">
        <f>VLOOKUP(J174,'[1]2012.09.04_ratp_opendate_coordo'!A$2:C$634,3,FALSE)</f>
        <v>2799</v>
      </c>
      <c r="P174">
        <f>(IF(COUNTIF(Nodes!$C$2:$C$382,"="&amp;Stations!A174)&gt;1,1,0))</f>
        <v>0</v>
      </c>
      <c r="Q174" s="15" t="str">
        <f t="shared" si="5"/>
        <v>172,Monceau,2.308603,48.880319,1605664,553,1749,2524,2799,0</v>
      </c>
      <c r="AA174">
        <v>1749</v>
      </c>
      <c r="AB174">
        <v>2.3089662422349102</v>
      </c>
      <c r="AC174">
        <v>48.880630667639501</v>
      </c>
      <c r="AD174" t="s">
        <v>137</v>
      </c>
      <c r="AE174">
        <f t="shared" si="4"/>
        <v>7</v>
      </c>
    </row>
    <row r="175" spans="1:31">
      <c r="A175">
        <v>173</v>
      </c>
      <c r="B175" s="1" t="s">
        <v>138</v>
      </c>
      <c r="C175">
        <v>2.38997429609298</v>
      </c>
      <c r="D175">
        <v>48.844276352735498</v>
      </c>
      <c r="E175">
        <v>410.76017571715204</v>
      </c>
      <c r="F175">
        <v>344.42213678868256</v>
      </c>
      <c r="G175">
        <v>173</v>
      </c>
      <c r="H175">
        <f>VLOOKUP(G175,traffic!$E$2:$F$300,2,FALSE)</f>
        <v>1793225</v>
      </c>
      <c r="I175">
        <v>554</v>
      </c>
      <c r="J175">
        <v>1750</v>
      </c>
      <c r="K175">
        <f>VLOOKUP(J175,'[1]2012.09.04_ratp_opendate_coordo'!A$2:C$634,2,FALSE)</f>
        <v>6056</v>
      </c>
      <c r="L175">
        <f>VLOOKUP(J175,'[1]2012.09.04_ratp_opendate_coordo'!A$2:C$634,3,FALSE)</f>
        <v>5219</v>
      </c>
      <c r="P175">
        <f>(IF(COUNTIF(Nodes!$C$2:$C$382,"="&amp;Stations!A175)&gt;1,1,0))</f>
        <v>0</v>
      </c>
      <c r="Q175" s="15" t="str">
        <f t="shared" si="5"/>
        <v>173,Montgallet,2.38997429609298,48.8442763527355,1793225,554,1750,6056,5219,0</v>
      </c>
      <c r="AA175">
        <v>1750</v>
      </c>
      <c r="AB175">
        <v>2.3898021375123601</v>
      </c>
      <c r="AC175">
        <v>48.844250462613097</v>
      </c>
      <c r="AD175" t="s">
        <v>138</v>
      </c>
      <c r="AE175">
        <f t="shared" si="4"/>
        <v>10</v>
      </c>
    </row>
    <row r="176" spans="1:31">
      <c r="A176">
        <v>174</v>
      </c>
      <c r="B176" t="s">
        <v>340</v>
      </c>
      <c r="C176">
        <v>2.3230719999999998</v>
      </c>
      <c r="D176">
        <v>48.843465999999999</v>
      </c>
      <c r="E176">
        <v>250.19466509399967</v>
      </c>
      <c r="F176">
        <v>346.36698335388019</v>
      </c>
      <c r="G176">
        <v>174</v>
      </c>
      <c r="H176">
        <f>VLOOKUP(G176,traffic!$E$2:$F$300,2,FALSE)</f>
        <v>31152275</v>
      </c>
      <c r="I176">
        <v>555</v>
      </c>
      <c r="J176">
        <v>1751</v>
      </c>
      <c r="K176">
        <f>VLOOKUP(J176,'[1]2012.09.04_ratp_opendate_coordo'!A$2:C$634,2,FALSE)</f>
        <v>3508</v>
      </c>
      <c r="L176">
        <f>VLOOKUP(J176,'[1]2012.09.04_ratp_opendate_coordo'!A$2:C$634,3,FALSE)</f>
        <v>5595</v>
      </c>
      <c r="P176">
        <f>(IF(COUNTIF(Nodes!$C$2:$C$382,"="&amp;Stations!A176)&gt;1,1,0))</f>
        <v>1</v>
      </c>
      <c r="Q176" s="15" t="str">
        <f t="shared" si="5"/>
        <v>174,Montparnasse — Bienvenüe,2.323072,48.843466,31152275,555,1751,3508,5595,1</v>
      </c>
      <c r="AA176">
        <v>1751</v>
      </c>
      <c r="AB176">
        <v>2.3226350506487798</v>
      </c>
      <c r="AC176">
        <v>48.843042850255799</v>
      </c>
      <c r="AD176" t="s">
        <v>941</v>
      </c>
      <c r="AE176">
        <f t="shared" si="4"/>
        <v>24</v>
      </c>
    </row>
    <row r="177" spans="1:31">
      <c r="A177">
        <v>175</v>
      </c>
      <c r="B177" s="1" t="s">
        <v>139</v>
      </c>
      <c r="C177">
        <v>2.3303250000000002</v>
      </c>
      <c r="D177">
        <v>48.832138999999998</v>
      </c>
      <c r="E177">
        <v>267.60186509400063</v>
      </c>
      <c r="F177">
        <v>373.55178335388359</v>
      </c>
      <c r="G177">
        <v>175</v>
      </c>
      <c r="H177">
        <f>VLOOKUP(G177,traffic!$E$2:$F$300,2,FALSE)</f>
        <v>1690457</v>
      </c>
      <c r="I177">
        <v>556</v>
      </c>
      <c r="J177">
        <v>1753</v>
      </c>
      <c r="K177">
        <f>VLOOKUP(J177,'[1]2012.09.04_ratp_opendate_coordo'!A$2:C$634,2,FALSE)</f>
        <v>4064</v>
      </c>
      <c r="L177">
        <f>VLOOKUP(J177,'[1]2012.09.04_ratp_opendate_coordo'!A$2:C$634,3,FALSE)</f>
        <v>6119</v>
      </c>
      <c r="P177">
        <f>(IF(COUNTIF(Nodes!$C$2:$C$382,"="&amp;Stations!A177)&gt;1,1,0))</f>
        <v>0</v>
      </c>
      <c r="Q177" s="15" t="str">
        <f t="shared" si="5"/>
        <v>175,Mouton-Duvernet,2.330325,48.832139,1690457,556,1753,4064,6119,0</v>
      </c>
      <c r="AA177">
        <v>1753</v>
      </c>
      <c r="AB177">
        <v>2.3294269348369401</v>
      </c>
      <c r="AC177">
        <v>48.831319699598403</v>
      </c>
      <c r="AD177" t="s">
        <v>139</v>
      </c>
      <c r="AE177">
        <f t="shared" si="4"/>
        <v>15</v>
      </c>
    </row>
    <row r="178" spans="1:31">
      <c r="A178">
        <v>176</v>
      </c>
      <c r="B178" s="1" t="s">
        <v>140</v>
      </c>
      <c r="C178">
        <v>2.3957999999999999</v>
      </c>
      <c r="D178">
        <v>48.848388999999997</v>
      </c>
      <c r="E178">
        <v>424.74186509399999</v>
      </c>
      <c r="F178">
        <v>334.55178335388496</v>
      </c>
      <c r="G178">
        <v>176</v>
      </c>
      <c r="H178">
        <f>VLOOKUP(G178,traffic!$E$2:$F$300,2,FALSE)</f>
        <v>9481963</v>
      </c>
      <c r="I178">
        <v>557</v>
      </c>
      <c r="J178">
        <v>1758</v>
      </c>
      <c r="K178">
        <f>VLOOKUP(J178,'[1]2012.09.04_ratp_opendate_coordo'!A$2:C$634,2,FALSE)</f>
        <v>6292</v>
      </c>
      <c r="L178">
        <f>VLOOKUP(J178,'[1]2012.09.04_ratp_opendate_coordo'!A$2:C$634,3,FALSE)</f>
        <v>4827</v>
      </c>
      <c r="P178">
        <f>(IF(COUNTIF(Nodes!$C$2:$C$382,"="&amp;Stations!A178)&gt;1,1,0))</f>
        <v>1</v>
      </c>
      <c r="Q178" s="15" t="str">
        <f t="shared" si="5"/>
        <v>176,Nation,2.3958,48.848389,9481963,557,1758,6292,4827,1</v>
      </c>
      <c r="AA178">
        <v>1758</v>
      </c>
      <c r="AB178">
        <v>2.3959057445654399</v>
      </c>
      <c r="AC178">
        <v>48.848465750553203</v>
      </c>
      <c r="AD178" t="s">
        <v>140</v>
      </c>
      <c r="AE178">
        <f t="shared" si="4"/>
        <v>6</v>
      </c>
    </row>
    <row r="179" spans="1:31">
      <c r="A179">
        <v>177</v>
      </c>
      <c r="B179" s="1" t="s">
        <v>141</v>
      </c>
      <c r="C179">
        <v>2.3627777777777781</v>
      </c>
      <c r="D179">
        <v>48.833194444444445</v>
      </c>
      <c r="E179">
        <v>345.48853176066757</v>
      </c>
      <c r="F179">
        <v>371.01871668721174</v>
      </c>
      <c r="G179">
        <v>177</v>
      </c>
      <c r="H179">
        <f>VLOOKUP(G179,traffic!$E$2:$F$300,2,FALSE)</f>
        <v>2626967</v>
      </c>
      <c r="I179">
        <v>558</v>
      </c>
      <c r="J179">
        <v>1761</v>
      </c>
      <c r="K179">
        <f>VLOOKUP(J179,'[1]2012.09.04_ratp_opendate_coordo'!A$2:C$634,2,FALSE)</f>
        <v>5132</v>
      </c>
      <c r="L179">
        <f>VLOOKUP(J179,'[1]2012.09.04_ratp_opendate_coordo'!A$2:C$634,3,FALSE)</f>
        <v>6138</v>
      </c>
      <c r="P179">
        <f>(IF(COUNTIF(Nodes!$C$2:$C$382,"="&amp;Stations!A179)&gt;1,1,0))</f>
        <v>0</v>
      </c>
      <c r="Q179" s="15" t="str">
        <f t="shared" si="5"/>
        <v>177,Nationale,2.36277777777778,48.8331944444444,2626967,558,1761,5132,6138,0</v>
      </c>
      <c r="AA179">
        <v>1761</v>
      </c>
      <c r="AB179">
        <v>2.3620454618312201</v>
      </c>
      <c r="AC179">
        <v>48.832710455118303</v>
      </c>
      <c r="AD179" t="s">
        <v>141</v>
      </c>
      <c r="AE179">
        <f t="shared" si="4"/>
        <v>9</v>
      </c>
    </row>
    <row r="180" spans="1:31">
      <c r="A180">
        <v>178</v>
      </c>
      <c r="B180" s="1" t="s">
        <v>142</v>
      </c>
      <c r="C180">
        <v>2.33734130859375</v>
      </c>
      <c r="D180">
        <v>48.876039563205403</v>
      </c>
      <c r="E180">
        <v>284.44100571900015</v>
      </c>
      <c r="F180">
        <v>268.19043166091205</v>
      </c>
      <c r="G180">
        <v>178</v>
      </c>
      <c r="H180">
        <f>VLOOKUP(G180,traffic!$E$2:$F$300,2,FALSE)</f>
        <v>2849349</v>
      </c>
      <c r="I180">
        <v>559</v>
      </c>
      <c r="J180">
        <v>1767</v>
      </c>
      <c r="K180">
        <f>VLOOKUP(J180,'[1]2012.09.04_ratp_opendate_coordo'!A$2:C$634,2,FALSE)</f>
        <v>3856</v>
      </c>
      <c r="L180">
        <f>VLOOKUP(J180,'[1]2012.09.04_ratp_opendate_coordo'!A$2:C$634,3,FALSE)</f>
        <v>2947</v>
      </c>
      <c r="P180">
        <f>(IF(COUNTIF(Nodes!$C$2:$C$382,"="&amp;Stations!A180)&gt;1,1,0))</f>
        <v>0</v>
      </c>
      <c r="Q180" s="15" t="str">
        <f t="shared" si="5"/>
        <v>178,Notre-Dame-de-Lorette,2.33734130859375,48.8760395632054,2849349,559,1767,3856,2947,0</v>
      </c>
      <c r="AA180">
        <v>1767</v>
      </c>
      <c r="AB180">
        <v>2.33845371043763</v>
      </c>
      <c r="AC180">
        <v>48.876625695691899</v>
      </c>
      <c r="AD180" t="s">
        <v>942</v>
      </c>
      <c r="AE180">
        <f t="shared" si="4"/>
        <v>21</v>
      </c>
    </row>
    <row r="181" spans="1:31">
      <c r="A181">
        <v>179</v>
      </c>
      <c r="B181" s="1" t="s">
        <v>143</v>
      </c>
      <c r="C181">
        <v>2.32878774404525</v>
      </c>
      <c r="D181">
        <v>48.844567607039103</v>
      </c>
      <c r="E181">
        <v>263.91245080260018</v>
      </c>
      <c r="F181">
        <v>343.72312646003138</v>
      </c>
      <c r="G181">
        <v>179</v>
      </c>
      <c r="H181">
        <f>VLOOKUP(G181,traffic!$E$2:$F$300,2,FALSE)</f>
        <v>2030493</v>
      </c>
      <c r="I181">
        <v>560</v>
      </c>
      <c r="J181">
        <v>1768</v>
      </c>
      <c r="K181">
        <f>VLOOKUP(J181,'[1]2012.09.04_ratp_opendate_coordo'!A$2:C$634,2,FALSE)</f>
        <v>3636</v>
      </c>
      <c r="L181">
        <f>VLOOKUP(J181,'[1]2012.09.04_ratp_opendate_coordo'!A$2:C$634,3,FALSE)</f>
        <v>5435</v>
      </c>
      <c r="P181">
        <f>(IF(COUNTIF(Nodes!$C$2:$C$382,"="&amp;Stations!A181)&gt;1,1,0))</f>
        <v>0</v>
      </c>
      <c r="Q181" s="15" t="str">
        <f t="shared" si="5"/>
        <v>179,Notre-Dame-des-Champs,2.32878774404525,48.8445676070391,2030493,560,1768,3636,5435,0</v>
      </c>
      <c r="AA181">
        <v>1768</v>
      </c>
      <c r="AB181">
        <v>2.3288529680670398</v>
      </c>
      <c r="AC181">
        <v>48.844917849843398</v>
      </c>
      <c r="AD181" t="s">
        <v>943</v>
      </c>
      <c r="AE181">
        <f t="shared" si="4"/>
        <v>21</v>
      </c>
    </row>
    <row r="182" spans="1:31">
      <c r="A182">
        <v>180</v>
      </c>
      <c r="B182" s="1" t="s">
        <v>144</v>
      </c>
      <c r="C182">
        <v>2.3688769999999999</v>
      </c>
      <c r="D182">
        <v>48.864545</v>
      </c>
      <c r="E182">
        <v>360.12666509399992</v>
      </c>
      <c r="F182">
        <v>295.77738335387949</v>
      </c>
      <c r="G182">
        <v>180</v>
      </c>
      <c r="H182">
        <f>VLOOKUP(G182,traffic!$E$2:$F$300,2,FALSE)</f>
        <v>4198870</v>
      </c>
      <c r="I182">
        <v>561</v>
      </c>
      <c r="J182">
        <v>1769</v>
      </c>
      <c r="K182">
        <f>VLOOKUP(J182,'[1]2012.09.04_ratp_opendate_coordo'!A$2:C$634,2,FALSE)</f>
        <v>5376</v>
      </c>
      <c r="L182">
        <f>VLOOKUP(J182,'[1]2012.09.04_ratp_opendate_coordo'!A$2:C$634,3,FALSE)</f>
        <v>3687</v>
      </c>
      <c r="P182">
        <f>(IF(COUNTIF(Nodes!$C$2:$C$382,"="&amp;Stations!A182)&gt;1,1,0))</f>
        <v>1</v>
      </c>
      <c r="Q182" s="15" t="str">
        <f t="shared" si="5"/>
        <v>180,Oberkampf,2.368877,48.864545,4198870,561,1769,5376,3687,1</v>
      </c>
      <c r="AA182">
        <v>1769</v>
      </c>
      <c r="AB182">
        <v>2.36867423637139</v>
      </c>
      <c r="AC182">
        <v>48.8645156235565</v>
      </c>
      <c r="AD182" t="s">
        <v>144</v>
      </c>
      <c r="AE182">
        <f t="shared" si="4"/>
        <v>9</v>
      </c>
    </row>
    <row r="183" spans="1:31">
      <c r="A183">
        <v>181</v>
      </c>
      <c r="B183" s="1" t="s">
        <v>145</v>
      </c>
      <c r="C183">
        <v>2.3389509999999998</v>
      </c>
      <c r="D183">
        <v>48.852066000000001</v>
      </c>
      <c r="E183">
        <v>288.30426509399967</v>
      </c>
      <c r="F183">
        <v>325.72698335387713</v>
      </c>
      <c r="G183">
        <v>181</v>
      </c>
      <c r="H183">
        <f>VLOOKUP(G183,traffic!$E$2:$F$300,2,FALSE)</f>
        <v>6239672</v>
      </c>
      <c r="I183">
        <v>562</v>
      </c>
      <c r="J183">
        <v>1770</v>
      </c>
      <c r="K183">
        <f>VLOOKUP(J183,'[1]2012.09.04_ratp_opendate_coordo'!A$2:C$634,2,FALSE)</f>
        <v>3940</v>
      </c>
      <c r="L183">
        <f>VLOOKUP(J183,'[1]2012.09.04_ratp_opendate_coordo'!A$2:C$634,3,FALSE)</f>
        <v>4911</v>
      </c>
      <c r="P183">
        <f>(IF(COUNTIF(Nodes!$C$2:$C$382,"="&amp;Stations!A183)&gt;1,1,0))</f>
        <v>1</v>
      </c>
      <c r="Q183" s="15" t="str">
        <f t="shared" si="5"/>
        <v>181,Odéon,2.338951,48.852066,6239672,562,1770,3940,4911,1</v>
      </c>
      <c r="AA183">
        <v>1770</v>
      </c>
      <c r="AB183">
        <v>2.33855755868422</v>
      </c>
      <c r="AC183">
        <v>48.852248936366799</v>
      </c>
      <c r="AD183" t="s">
        <v>145</v>
      </c>
      <c r="AE183">
        <f t="shared" si="4"/>
        <v>5</v>
      </c>
    </row>
    <row r="184" spans="1:31">
      <c r="A184">
        <v>182</v>
      </c>
      <c r="B184" s="1" t="s">
        <v>146</v>
      </c>
      <c r="C184">
        <v>2.3682805895805301</v>
      </c>
      <c r="D184">
        <v>48.827262397569001</v>
      </c>
      <c r="E184">
        <v>358.69528008727247</v>
      </c>
      <c r="F184">
        <v>385.25562918827632</v>
      </c>
      <c r="G184">
        <v>182</v>
      </c>
      <c r="H184">
        <f>VLOOKUP(G184,traffic!$E$2:$F$300,2,FALSE)</f>
        <v>7245724</v>
      </c>
      <c r="I184">
        <v>563</v>
      </c>
      <c r="J184">
        <v>171507</v>
      </c>
      <c r="K184">
        <f>VLOOKUP(J184,'[1]2012.09.04_ratp_opendate_coordo'!A$2:C$634,2,FALSE)</f>
        <v>5472</v>
      </c>
      <c r="L184">
        <f>VLOOKUP(J184,'[1]2012.09.04_ratp_opendate_coordo'!A$2:C$634,3,FALSE)</f>
        <v>6334</v>
      </c>
      <c r="P184">
        <f>(IF(COUNTIF(Nodes!$C$2:$C$382,"="&amp;Stations!A184)&gt;1,1,0))</f>
        <v>0</v>
      </c>
      <c r="Q184" s="15" t="str">
        <f t="shared" si="5"/>
        <v>182,Olympiades,2.36828058958053,48.827262397569,7245724,563,171507,5472,6334,0</v>
      </c>
      <c r="AA184">
        <v>171507</v>
      </c>
      <c r="AB184">
        <v>2.3672970120488901</v>
      </c>
      <c r="AC184">
        <v>48.8268582996999</v>
      </c>
      <c r="AD184" t="s">
        <v>146</v>
      </c>
      <c r="AE184">
        <f t="shared" si="4"/>
        <v>10</v>
      </c>
    </row>
    <row r="185" spans="1:31">
      <c r="A185">
        <v>183</v>
      </c>
      <c r="B185" s="1" t="s">
        <v>147</v>
      </c>
      <c r="C185">
        <v>2.3323523998260498</v>
      </c>
      <c r="D185">
        <v>48.870635946708902</v>
      </c>
      <c r="E185">
        <v>272.46762467651968</v>
      </c>
      <c r="F185">
        <v>281.159111252515</v>
      </c>
      <c r="G185">
        <v>183</v>
      </c>
      <c r="H185">
        <f>VLOOKUP(G185,traffic!$E$2:$F$300,2,FALSE)</f>
        <v>12389715</v>
      </c>
      <c r="I185">
        <v>564</v>
      </c>
      <c r="J185">
        <v>1771</v>
      </c>
      <c r="K185">
        <f>VLOOKUP(J185,'[1]2012.09.04_ratp_opendate_coordo'!A$2:C$634,2,FALSE)</f>
        <v>3384</v>
      </c>
      <c r="L185">
        <f>VLOOKUP(J185,'[1]2012.09.04_ratp_opendate_coordo'!A$2:C$634,3,FALSE)</f>
        <v>3547</v>
      </c>
      <c r="P185">
        <f>(IF(COUNTIF(Nodes!$C$2:$C$382,"="&amp;Stations!A185)&gt;1,1,0))</f>
        <v>1</v>
      </c>
      <c r="Q185" s="15" t="str">
        <f t="shared" si="5"/>
        <v>183,Opéra,2.33235239982604,48.8706359467089,12389715,564,1771,3384,3547,1</v>
      </c>
      <c r="AA185">
        <v>1771</v>
      </c>
      <c r="AB185">
        <v>2.3318051564039499</v>
      </c>
      <c r="AC185">
        <v>48.870702941158797</v>
      </c>
      <c r="AD185" t="s">
        <v>147</v>
      </c>
      <c r="AE185">
        <f t="shared" si="4"/>
        <v>5</v>
      </c>
    </row>
    <row r="186" spans="1:31">
      <c r="A186">
        <v>184</v>
      </c>
      <c r="B186" s="1" t="s">
        <v>148</v>
      </c>
      <c r="C186">
        <v>2.3857471346855101</v>
      </c>
      <c r="D186">
        <v>48.886855627406199</v>
      </c>
      <c r="E186">
        <v>400.61498833922445</v>
      </c>
      <c r="F186">
        <v>242.23187757900178</v>
      </c>
      <c r="G186">
        <v>184</v>
      </c>
      <c r="H186">
        <f>VLOOKUP(G186,traffic!$E$2:$F$300,2,FALSE)</f>
        <v>3887042</v>
      </c>
      <c r="I186">
        <v>565</v>
      </c>
      <c r="J186">
        <v>1773</v>
      </c>
      <c r="K186">
        <f>VLOOKUP(J186,'[1]2012.09.04_ratp_opendate_coordo'!A$2:C$634,2,FALSE)</f>
        <v>6008</v>
      </c>
      <c r="L186">
        <f>VLOOKUP(J186,'[1]2012.09.04_ratp_opendate_coordo'!A$2:C$634,3,FALSE)</f>
        <v>2235</v>
      </c>
      <c r="P186">
        <f>(IF(COUNTIF(Nodes!$C$2:$C$382,"="&amp;Stations!A186)&gt;1,1,0))</f>
        <v>0</v>
      </c>
      <c r="Q186" s="15" t="str">
        <f t="shared" si="5"/>
        <v>184,Ourcq,2.38574713468551,48.8868556274062,3887042,565,1773,6008,2235,0</v>
      </c>
      <c r="AA186">
        <v>1773</v>
      </c>
      <c r="AB186">
        <v>2.3860295879548499</v>
      </c>
      <c r="AC186">
        <v>48.886975022731903</v>
      </c>
      <c r="AD186" t="s">
        <v>148</v>
      </c>
      <c r="AE186">
        <f t="shared" si="4"/>
        <v>5</v>
      </c>
    </row>
    <row r="187" spans="1:31">
      <c r="A187">
        <v>185</v>
      </c>
      <c r="B187" t="s">
        <v>261</v>
      </c>
      <c r="C187">
        <v>2.3365779999999998</v>
      </c>
      <c r="D187">
        <v>48.862644000000003</v>
      </c>
      <c r="E187">
        <v>282.60906509399967</v>
      </c>
      <c r="F187">
        <v>300.33978335387133</v>
      </c>
      <c r="G187">
        <v>185</v>
      </c>
      <c r="H187">
        <f>VLOOKUP(G187,traffic!$E$2:$F$300,2,FALSE)</f>
        <v>9559535</v>
      </c>
      <c r="I187">
        <v>566</v>
      </c>
      <c r="J187">
        <v>1774</v>
      </c>
      <c r="K187">
        <f>VLOOKUP(J187,'[1]2012.09.04_ratp_opendate_coordo'!A$2:C$634,2,FALSE)</f>
        <v>3392</v>
      </c>
      <c r="L187">
        <f>VLOOKUP(J187,'[1]2012.09.04_ratp_opendate_coordo'!A$2:C$634,3,FALSE)</f>
        <v>4207</v>
      </c>
      <c r="P187">
        <f>(IF(COUNTIF(Nodes!$C$2:$C$382,"="&amp;Stations!A187)&gt;1,1,0))</f>
        <v>1</v>
      </c>
      <c r="Q187" s="15" t="str">
        <f t="shared" si="5"/>
        <v>185,Palais Royal — Musée du Louvre,2.336578,48.862644,9559535,566,1774,3392,4207,1</v>
      </c>
      <c r="AA187">
        <v>1774</v>
      </c>
      <c r="AB187">
        <v>2.3358166119483199</v>
      </c>
      <c r="AC187">
        <v>48.862846821355298</v>
      </c>
      <c r="AD187" t="s">
        <v>946</v>
      </c>
      <c r="AE187">
        <f t="shared" si="4"/>
        <v>30</v>
      </c>
    </row>
    <row r="188" spans="1:31">
      <c r="A188">
        <v>186</v>
      </c>
      <c r="B188" s="1" t="s">
        <v>149</v>
      </c>
      <c r="C188">
        <v>2.3743810000000001</v>
      </c>
      <c r="D188">
        <v>48.865299</v>
      </c>
      <c r="E188">
        <v>373.33626509400034</v>
      </c>
      <c r="F188">
        <v>293.96778335387808</v>
      </c>
      <c r="G188">
        <v>186</v>
      </c>
      <c r="H188">
        <f>VLOOKUP(G188,traffic!$E$2:$F$300,2,FALSE)</f>
        <v>3357432</v>
      </c>
      <c r="I188">
        <v>567</v>
      </c>
      <c r="J188">
        <v>1779</v>
      </c>
      <c r="K188">
        <f>VLOOKUP(J188,'[1]2012.09.04_ratp_opendate_coordo'!A$2:C$634,2,FALSE)</f>
        <v>5832</v>
      </c>
      <c r="L188">
        <f>VLOOKUP(J188,'[1]2012.09.04_ratp_opendate_coordo'!A$2:C$634,3,FALSE)</f>
        <v>3687</v>
      </c>
      <c r="P188">
        <f>(IF(COUNTIF(Nodes!$C$2:$C$382,"="&amp;Stations!A188)&gt;1,1,0))</f>
        <v>0</v>
      </c>
      <c r="Q188" s="15" t="str">
        <f t="shared" si="5"/>
        <v>186,Parmentier,2.374381,48.865299,3357432,567,1779,5832,3687,0</v>
      </c>
      <c r="AA188">
        <v>1779</v>
      </c>
      <c r="AB188">
        <v>2.37584679468414</v>
      </c>
      <c r="AC188">
        <v>48.8651606067898</v>
      </c>
      <c r="AD188" t="s">
        <v>149</v>
      </c>
      <c r="AE188">
        <f t="shared" si="4"/>
        <v>10</v>
      </c>
    </row>
    <row r="189" spans="1:31">
      <c r="A189">
        <v>187</v>
      </c>
      <c r="B189" s="1" t="s">
        <v>150</v>
      </c>
      <c r="C189">
        <v>2.2857789999999998</v>
      </c>
      <c r="D189">
        <v>48.857444999999998</v>
      </c>
      <c r="E189">
        <v>160.6914650939996</v>
      </c>
      <c r="F189">
        <v>312.81738335388241</v>
      </c>
      <c r="G189">
        <v>187</v>
      </c>
      <c r="H189">
        <f>VLOOKUP(G189,traffic!$E$2:$F$300,2,FALSE)</f>
        <v>3918954</v>
      </c>
      <c r="I189">
        <v>568</v>
      </c>
      <c r="J189">
        <v>1780</v>
      </c>
      <c r="K189">
        <f>VLOOKUP(J189,'[1]2012.09.04_ratp_opendate_coordo'!A$2:C$634,2,FALSE)</f>
        <v>1512</v>
      </c>
      <c r="L189">
        <f>VLOOKUP(J189,'[1]2012.09.04_ratp_opendate_coordo'!A$2:C$634,3,FALSE)</f>
        <v>4619</v>
      </c>
      <c r="P189">
        <f>(IF(COUNTIF(Nodes!$C$2:$C$382,"="&amp;Stations!A189)&gt;1,1,0))</f>
        <v>0</v>
      </c>
      <c r="Q189" s="15" t="str">
        <f t="shared" si="5"/>
        <v>187,Passy,2.285779,48.857445,3918954,568,1780,1512,4619,0</v>
      </c>
      <c r="AA189">
        <v>1780</v>
      </c>
      <c r="AB189">
        <v>2.2858650113862899</v>
      </c>
      <c r="AC189">
        <v>48.857633321236101</v>
      </c>
      <c r="AD189" t="s">
        <v>150</v>
      </c>
      <c r="AE189">
        <f t="shared" si="4"/>
        <v>5</v>
      </c>
    </row>
    <row r="190" spans="1:31">
      <c r="A190">
        <v>188</v>
      </c>
      <c r="B190" s="1" t="s">
        <v>151</v>
      </c>
      <c r="C190">
        <v>2.3126810789108201</v>
      </c>
      <c r="D190">
        <v>48.842835942913197</v>
      </c>
      <c r="E190">
        <v>225.25645447996834</v>
      </c>
      <c r="F190">
        <v>347.87912036220519</v>
      </c>
      <c r="G190">
        <v>188</v>
      </c>
      <c r="H190">
        <f>VLOOKUP(G190,traffic!$E$2:$F$300,2,FALSE)</f>
        <v>5089504</v>
      </c>
      <c r="I190">
        <v>569</v>
      </c>
      <c r="J190">
        <v>1781</v>
      </c>
      <c r="K190">
        <f>VLOOKUP(J190,'[1]2012.09.04_ratp_opendate_coordo'!A$2:C$634,2,FALSE)</f>
        <v>3064</v>
      </c>
      <c r="L190">
        <f>VLOOKUP(J190,'[1]2012.09.04_ratp_opendate_coordo'!A$2:C$634,3,FALSE)</f>
        <v>5663</v>
      </c>
      <c r="P190">
        <f>(IF(COUNTIF(Nodes!$C$2:$C$382,"="&amp;Stations!A190)&gt;1,1,0))</f>
        <v>1</v>
      </c>
      <c r="Q190" s="15" t="str">
        <f t="shared" si="5"/>
        <v>188,Pasteur,2.31268107891082,48.8428359429132,5089504,569,1781,3064,5663,1</v>
      </c>
      <c r="AA190">
        <v>1781</v>
      </c>
      <c r="AB190">
        <v>2.31265644504969</v>
      </c>
      <c r="AC190">
        <v>48.842938350310597</v>
      </c>
      <c r="AD190" t="s">
        <v>151</v>
      </c>
      <c r="AE190">
        <f t="shared" si="4"/>
        <v>7</v>
      </c>
    </row>
    <row r="191" spans="1:31">
      <c r="A191">
        <v>189</v>
      </c>
      <c r="B191" s="1" t="s">
        <v>152</v>
      </c>
      <c r="C191">
        <v>2.4017518758773799</v>
      </c>
      <c r="D191">
        <v>48.868670529764501</v>
      </c>
      <c r="E191">
        <v>439.02636719971196</v>
      </c>
      <c r="F191">
        <v>285.8761119190774</v>
      </c>
      <c r="G191">
        <v>189</v>
      </c>
      <c r="H191">
        <f>VLOOKUP(G191,traffic!$E$2:$F$300,2,FALSE)</f>
        <v>364642</v>
      </c>
      <c r="I191">
        <v>570</v>
      </c>
      <c r="J191">
        <v>1782</v>
      </c>
      <c r="K191">
        <f>VLOOKUP(J191,'[1]2012.09.04_ratp_opendate_coordo'!A$2:C$634,2,FALSE)</f>
        <v>6748</v>
      </c>
      <c r="L191">
        <f>VLOOKUP(J191,'[1]2012.09.04_ratp_opendate_coordo'!A$2:C$634,3,FALSE)</f>
        <v>3503</v>
      </c>
      <c r="P191">
        <f>(IF(COUNTIF(Nodes!$C$2:$C$382,"="&amp;Stations!A191)&gt;1,1,0))</f>
        <v>0</v>
      </c>
      <c r="Q191" s="15" t="str">
        <f t="shared" si="5"/>
        <v>189,Pelleport,2.40175187587738,48.8686705297645,364642,570,1782,6748,3503,0</v>
      </c>
      <c r="AA191">
        <v>1782</v>
      </c>
      <c r="AB191">
        <v>2.4013519901390099</v>
      </c>
      <c r="AC191">
        <v>48.868519874537</v>
      </c>
      <c r="AD191" t="s">
        <v>152</v>
      </c>
      <c r="AE191">
        <f t="shared" si="4"/>
        <v>9</v>
      </c>
    </row>
    <row r="192" spans="1:31">
      <c r="A192">
        <v>190</v>
      </c>
      <c r="B192" s="1" t="s">
        <v>153</v>
      </c>
      <c r="C192">
        <v>2.3873880000000001</v>
      </c>
      <c r="D192">
        <v>48.862921</v>
      </c>
      <c r="E192">
        <v>404.55306509400032</v>
      </c>
      <c r="F192">
        <v>299.67498335387859</v>
      </c>
      <c r="G192">
        <v>190</v>
      </c>
      <c r="H192">
        <f>VLOOKUP(G192,traffic!$E$2:$F$300,2,FALSE)</f>
        <v>4880201</v>
      </c>
      <c r="I192">
        <v>571</v>
      </c>
      <c r="J192">
        <v>1741</v>
      </c>
      <c r="K192">
        <f>VLOOKUP(J192,'[1]2012.09.04_ratp_opendate_coordo'!A$2:C$634,2,FALSE)</f>
        <v>6220</v>
      </c>
      <c r="L192">
        <f>VLOOKUP(J192,'[1]2012.09.04_ratp_opendate_coordo'!A$2:C$634,3,FALSE)</f>
        <v>3795</v>
      </c>
      <c r="P192">
        <f>(IF(COUNTIF(Nodes!$C$2:$C$382,"="&amp;Stations!A192)&gt;1,1,0))</f>
        <v>1</v>
      </c>
      <c r="Q192" s="15" t="str">
        <f t="shared" si="5"/>
        <v>190,Père Lachaise,2.387388,48.862921,4880201,571,1741,6220,3795,1</v>
      </c>
      <c r="AA192">
        <v>1741</v>
      </c>
      <c r="AB192">
        <v>2.38672181193918</v>
      </c>
      <c r="AC192">
        <v>48.862613158441697</v>
      </c>
      <c r="AD192" t="s">
        <v>948</v>
      </c>
      <c r="AE192">
        <f t="shared" si="4"/>
        <v>13</v>
      </c>
    </row>
    <row r="193" spans="1:31">
      <c r="A193">
        <v>191</v>
      </c>
      <c r="B193" s="1" t="s">
        <v>154</v>
      </c>
      <c r="C193">
        <v>2.2992110000000001</v>
      </c>
      <c r="D193">
        <v>48.884647999999999</v>
      </c>
      <c r="E193">
        <v>192.92826509400047</v>
      </c>
      <c r="F193">
        <v>247.53018335388219</v>
      </c>
      <c r="G193">
        <v>191</v>
      </c>
      <c r="H193">
        <f>VLOOKUP(G193,traffic!$E$2:$F$300,2,FALSE)</f>
        <v>4678888</v>
      </c>
      <c r="I193">
        <v>572</v>
      </c>
      <c r="J193">
        <v>1740</v>
      </c>
      <c r="K193">
        <f>VLOOKUP(J193,'[1]2012.09.04_ratp_opendate_coordo'!A$2:C$634,2,FALSE)</f>
        <v>2384</v>
      </c>
      <c r="L193">
        <f>VLOOKUP(J193,'[1]2012.09.04_ratp_opendate_coordo'!A$2:C$634,3,FALSE)</f>
        <v>2299</v>
      </c>
      <c r="P193">
        <f>(IF(COUNTIF(Nodes!$C$2:$C$382,"="&amp;Stations!A193)&gt;1,1,0))</f>
        <v>0</v>
      </c>
      <c r="Q193" s="15" t="str">
        <f t="shared" si="5"/>
        <v>191,Pereire,2.299211,48.884648,4678888,572,1740,2384,2299,0</v>
      </c>
      <c r="AA193">
        <v>1740</v>
      </c>
      <c r="AB193">
        <v>2.2975170487032801</v>
      </c>
      <c r="AC193">
        <v>48.884550331792198</v>
      </c>
      <c r="AD193" t="s">
        <v>947</v>
      </c>
      <c r="AE193">
        <f t="shared" si="4"/>
        <v>7</v>
      </c>
    </row>
    <row r="194" spans="1:31">
      <c r="A194">
        <v>192</v>
      </c>
      <c r="B194" s="1" t="s">
        <v>155</v>
      </c>
      <c r="C194">
        <v>2.3185122013092001</v>
      </c>
      <c r="D194">
        <v>48.834210269359801</v>
      </c>
      <c r="E194">
        <v>239.25114823608038</v>
      </c>
      <c r="F194">
        <v>368.58073689035677</v>
      </c>
      <c r="G194">
        <v>192</v>
      </c>
      <c r="H194">
        <f>VLOOKUP(G194,traffic!$E$2:$F$300,2,FALSE)</f>
        <v>3275971</v>
      </c>
      <c r="I194">
        <v>573</v>
      </c>
      <c r="J194">
        <v>1783</v>
      </c>
      <c r="K194">
        <f>VLOOKUP(J194,'[1]2012.09.04_ratp_opendate_coordo'!A$2:C$634,2,FALSE)</f>
        <v>3376</v>
      </c>
      <c r="L194">
        <f>VLOOKUP(J194,'[1]2012.09.04_ratp_opendate_coordo'!A$2:C$634,3,FALSE)</f>
        <v>6102</v>
      </c>
      <c r="P194">
        <f>(IF(COUNTIF(Nodes!$C$2:$C$382,"="&amp;Stations!A194)&gt;1,1,0))</f>
        <v>0</v>
      </c>
      <c r="Q194" s="15" t="str">
        <f t="shared" si="5"/>
        <v>192,Pernety,2.3185122013092,48.8342102693598,3275971,573,1783,3376,6102,0</v>
      </c>
      <c r="AA194">
        <v>1783</v>
      </c>
      <c r="AB194">
        <v>2.3176639582327199</v>
      </c>
      <c r="AC194">
        <v>48.833816900188303</v>
      </c>
      <c r="AD194" t="s">
        <v>949</v>
      </c>
      <c r="AE194">
        <f t="shared" ref="AE194:AE257" si="6">LEN(B194)</f>
        <v>7</v>
      </c>
    </row>
    <row r="195" spans="1:31">
      <c r="A195">
        <v>193</v>
      </c>
      <c r="B195" s="1" t="s">
        <v>156</v>
      </c>
      <c r="C195">
        <v>2.3909379999999998</v>
      </c>
      <c r="D195">
        <v>48.858021000000001</v>
      </c>
      <c r="E195">
        <v>413.07306509399967</v>
      </c>
      <c r="F195">
        <v>311.43498335387676</v>
      </c>
      <c r="G195">
        <v>193</v>
      </c>
      <c r="H195">
        <f>VLOOKUP(G195,traffic!$E$2:$F$300,2,FALSE)</f>
        <v>1813811</v>
      </c>
      <c r="I195">
        <v>574</v>
      </c>
      <c r="J195">
        <v>1784</v>
      </c>
      <c r="K195">
        <f>VLOOKUP(J195,'[1]2012.09.04_ratp_opendate_coordo'!A$2:C$634,2,FALSE)</f>
        <v>6224</v>
      </c>
      <c r="L195">
        <f>VLOOKUP(J195,'[1]2012.09.04_ratp_opendate_coordo'!A$2:C$634,3,FALSE)</f>
        <v>4011</v>
      </c>
      <c r="P195">
        <f>(IF(COUNTIF(Nodes!$C$2:$C$382,"="&amp;Stations!A195)&gt;1,1,0))</f>
        <v>0</v>
      </c>
      <c r="Q195" s="15" t="str">
        <f t="shared" ref="Q195:Q258" si="7">A195&amp;","&amp;B195&amp;","&amp;C195&amp;","&amp;D195&amp;","&amp;H195&amp;","&amp;I195&amp;","&amp;J195&amp;","&amp;IF(N195="",K195,N195)&amp;","&amp;IF(O195="",L195,O195)&amp;","&amp;P195</f>
        <v>193,Philippe Auguste,2.390938,48.858021,1813811,574,1784,6224,4011,0</v>
      </c>
      <c r="AA195">
        <v>1784</v>
      </c>
      <c r="AB195">
        <v>2.38938739145325</v>
      </c>
      <c r="AC195">
        <v>48.858365472092501</v>
      </c>
      <c r="AD195" t="s">
        <v>156</v>
      </c>
      <c r="AE195">
        <f t="shared" si="6"/>
        <v>16</v>
      </c>
    </row>
    <row r="196" spans="1:31">
      <c r="A196">
        <v>194</v>
      </c>
      <c r="B196" s="1" t="s">
        <v>157</v>
      </c>
      <c r="C196">
        <v>2.40049391984939</v>
      </c>
      <c r="D196">
        <v>48.845150110564902</v>
      </c>
      <c r="E196">
        <v>436.00727273253614</v>
      </c>
      <c r="F196">
        <v>342.32511799811505</v>
      </c>
      <c r="G196">
        <v>194</v>
      </c>
      <c r="H196">
        <f>VLOOKUP(G196,traffic!$E$2:$F$300,2,FALSE)</f>
        <v>1496432</v>
      </c>
      <c r="I196">
        <v>575</v>
      </c>
      <c r="J196">
        <v>1785</v>
      </c>
      <c r="K196">
        <f>VLOOKUP(J196,'[1]2012.09.04_ratp_opendate_coordo'!A$2:C$634,2,FALSE)</f>
        <v>6540</v>
      </c>
      <c r="L196">
        <f>VLOOKUP(J196,'[1]2012.09.04_ratp_opendate_coordo'!A$2:C$634,3,FALSE)</f>
        <v>5095</v>
      </c>
      <c r="P196">
        <f>(IF(COUNTIF(Nodes!$C$2:$C$382,"="&amp;Stations!A196)&gt;1,1,0))</f>
        <v>0</v>
      </c>
      <c r="Q196" s="15" t="str">
        <f t="shared" si="7"/>
        <v>194,Picpus,2.40049391984939,48.8451501105649,1496432,575,1785,6540,5095,0</v>
      </c>
      <c r="AA196">
        <v>1785</v>
      </c>
      <c r="AB196">
        <v>2.4012551645310398</v>
      </c>
      <c r="AC196">
        <v>48.845260447854201</v>
      </c>
      <c r="AD196" t="s">
        <v>157</v>
      </c>
      <c r="AE196">
        <f t="shared" si="6"/>
        <v>6</v>
      </c>
    </row>
    <row r="197" spans="1:31">
      <c r="A197">
        <v>195</v>
      </c>
      <c r="B197" s="1" t="s">
        <v>158</v>
      </c>
      <c r="C197">
        <v>2.37789362668991</v>
      </c>
      <c r="D197">
        <v>48.815917727893698</v>
      </c>
      <c r="E197">
        <v>381.76656914978412</v>
      </c>
      <c r="F197">
        <v>412.48283640900354</v>
      </c>
      <c r="G197">
        <v>195</v>
      </c>
      <c r="H197">
        <f>VLOOKUP(G197,traffic!$E$2:$F$300,2,FALSE)</f>
        <v>1416989</v>
      </c>
      <c r="I197">
        <v>576</v>
      </c>
      <c r="J197">
        <v>1786</v>
      </c>
      <c r="K197">
        <f>VLOOKUP(J197,'[1]2012.09.04_ratp_opendate_coordo'!A$2:C$634,2,FALSE)</f>
        <v>5744</v>
      </c>
      <c r="L197">
        <f>VLOOKUP(J197,'[1]2012.09.04_ratp_opendate_coordo'!A$2:C$634,3,FALSE)</f>
        <v>6682</v>
      </c>
      <c r="P197">
        <f>(IF(COUNTIF(Nodes!$C$2:$C$382,"="&amp;Stations!A197)&gt;1,1,0))</f>
        <v>0</v>
      </c>
      <c r="Q197" s="15" t="str">
        <f t="shared" si="7"/>
        <v>195,Pierre et Marie Curie,2.37789362668991,48.8159177278937,1416989,576,1786,5744,6682,0</v>
      </c>
      <c r="AA197">
        <v>1786</v>
      </c>
      <c r="AB197">
        <v>2.3772866229915999</v>
      </c>
      <c r="AC197">
        <v>48.815683660511901</v>
      </c>
      <c r="AD197" t="s">
        <v>158</v>
      </c>
      <c r="AE197">
        <f t="shared" si="6"/>
        <v>21</v>
      </c>
    </row>
    <row r="198" spans="1:31">
      <c r="A198">
        <v>196</v>
      </c>
      <c r="B198" s="1" t="s">
        <v>159</v>
      </c>
      <c r="C198">
        <v>2.3375729999999999</v>
      </c>
      <c r="D198">
        <v>48.882255000000001</v>
      </c>
      <c r="E198">
        <v>284.99706509399988</v>
      </c>
      <c r="F198">
        <v>253.27338335387708</v>
      </c>
      <c r="G198">
        <v>196</v>
      </c>
      <c r="H198">
        <f>VLOOKUP(G198,traffic!$E$2:$F$300,2,FALSE)</f>
        <v>6172069</v>
      </c>
      <c r="I198">
        <v>577</v>
      </c>
      <c r="J198">
        <v>1787</v>
      </c>
      <c r="K198">
        <f>VLOOKUP(J198,'[1]2012.09.04_ratp_opendate_coordo'!A$2:C$634,2,FALSE)</f>
        <v>3924</v>
      </c>
      <c r="L198">
        <f>VLOOKUP(J198,'[1]2012.09.04_ratp_opendate_coordo'!A$2:C$634,3,FALSE)</f>
        <v>2371</v>
      </c>
      <c r="P198">
        <f>(IF(COUNTIF(Nodes!$C$2:$C$382,"="&amp;Stations!A198)&gt;1,1,0))</f>
        <v>1</v>
      </c>
      <c r="Q198" s="15" t="str">
        <f t="shared" si="7"/>
        <v>196,Pigalle,2.337573,48.882255,6172069,577,1787,3924,2371,1</v>
      </c>
      <c r="AA198">
        <v>1787</v>
      </c>
      <c r="AB198">
        <v>2.3376226051814002</v>
      </c>
      <c r="AC198">
        <v>48.882494385035201</v>
      </c>
      <c r="AD198" t="s">
        <v>159</v>
      </c>
      <c r="AE198">
        <f t="shared" si="6"/>
        <v>7</v>
      </c>
    </row>
    <row r="199" spans="1:31">
      <c r="A199">
        <v>197</v>
      </c>
      <c r="B199" s="1" t="s">
        <v>160</v>
      </c>
      <c r="C199">
        <v>2.3276249999999998</v>
      </c>
      <c r="D199">
        <v>48.883808999999999</v>
      </c>
      <c r="E199">
        <v>261.12186509399976</v>
      </c>
      <c r="F199">
        <v>249.54378335388014</v>
      </c>
      <c r="G199">
        <v>197</v>
      </c>
      <c r="H199">
        <f>VLOOKUP(G199,traffic!$E$2:$F$300,2,FALSE)</f>
        <v>9255747</v>
      </c>
      <c r="I199">
        <v>578</v>
      </c>
      <c r="J199">
        <v>1790</v>
      </c>
      <c r="K199">
        <f>VLOOKUP(J199,'[1]2012.09.04_ratp_opendate_coordo'!A$2:C$634,2,FALSE)</f>
        <v>3140</v>
      </c>
      <c r="L199">
        <f>VLOOKUP(J199,'[1]2012.09.04_ratp_opendate_coordo'!A$2:C$634,3,FALSE)</f>
        <v>2371</v>
      </c>
      <c r="P199">
        <f>(IF(COUNTIF(Nodes!$C$2:$C$382,"="&amp;Stations!A199)&gt;1,1,0))</f>
        <v>1</v>
      </c>
      <c r="Q199" s="15" t="str">
        <f t="shared" si="7"/>
        <v>197,Place de Clichy,2.327625,48.883809,9255747,578,1790,3140,2371,1</v>
      </c>
      <c r="AA199">
        <v>1792</v>
      </c>
      <c r="AB199">
        <v>2.39347313514395</v>
      </c>
      <c r="AC199">
        <v>48.876819147142299</v>
      </c>
      <c r="AD199" t="s">
        <v>161</v>
      </c>
      <c r="AE199">
        <f t="shared" si="6"/>
        <v>15</v>
      </c>
    </row>
    <row r="200" spans="1:31">
      <c r="A200">
        <v>198</v>
      </c>
      <c r="B200" s="1" t="s">
        <v>161</v>
      </c>
      <c r="C200">
        <v>2.3929595947265598</v>
      </c>
      <c r="D200">
        <v>48.876840441353202</v>
      </c>
      <c r="E200">
        <v>417.92489243774372</v>
      </c>
      <c r="F200">
        <v>266.26832410619272</v>
      </c>
      <c r="G200">
        <v>198</v>
      </c>
      <c r="H200">
        <f>VLOOKUP(G200,traffic!$E$2:$F$300,2,FALSE)</f>
        <v>12168442</v>
      </c>
      <c r="I200">
        <v>579</v>
      </c>
      <c r="J200">
        <v>1792</v>
      </c>
      <c r="K200">
        <f>VLOOKUP(J200,'[1]2012.09.04_ratp_opendate_coordo'!A$2:C$634,2,FALSE)</f>
        <v>6476</v>
      </c>
      <c r="L200">
        <f>VLOOKUP(J200,'[1]2012.09.04_ratp_opendate_coordo'!A$2:C$634,3,FALSE)</f>
        <v>2971</v>
      </c>
      <c r="P200">
        <f>(IF(COUNTIF(Nodes!$C$2:$C$382,"="&amp;Stations!A200)&gt;1,1,0))</f>
        <v>1</v>
      </c>
      <c r="Q200" s="15" t="str">
        <f t="shared" si="7"/>
        <v>198,Place des Fêtes,2.39295959472656,48.8768404413532,12168442,579,1792,6476,2971,1</v>
      </c>
      <c r="AA200">
        <v>1790</v>
      </c>
      <c r="AB200">
        <v>2.32730682210246</v>
      </c>
      <c r="AC200">
        <v>48.883623367197302</v>
      </c>
      <c r="AD200" t="s">
        <v>160</v>
      </c>
      <c r="AE200">
        <f t="shared" si="6"/>
        <v>15</v>
      </c>
    </row>
    <row r="201" spans="1:31">
      <c r="A201">
        <v>199</v>
      </c>
      <c r="B201" s="1" t="s">
        <v>162</v>
      </c>
      <c r="C201">
        <v>2.3555944444444443</v>
      </c>
      <c r="D201">
        <v>48.832163888888893</v>
      </c>
      <c r="E201">
        <v>328.24853176066654</v>
      </c>
      <c r="F201">
        <v>373.49205002053623</v>
      </c>
      <c r="G201">
        <v>199</v>
      </c>
      <c r="H201">
        <f>VLOOKUP(G201,traffic!$E$2:$F$300,2,FALSE)</f>
        <v>3265485</v>
      </c>
      <c r="I201">
        <v>580</v>
      </c>
      <c r="J201">
        <v>1789</v>
      </c>
      <c r="K201">
        <f>VLOOKUP(J201,'[1]2012.09.04_ratp_opendate_coordo'!A$2:C$634,2,FALSE)</f>
        <v>4884</v>
      </c>
      <c r="L201">
        <f>VLOOKUP(J201,'[1]2012.09.04_ratp_opendate_coordo'!A$2:C$634,3,FALSE)</f>
        <v>6142</v>
      </c>
      <c r="P201">
        <f>(IF(COUNTIF(Nodes!$C$2:$C$382,"="&amp;Stations!A201)&gt;1,1,0))</f>
        <v>1</v>
      </c>
      <c r="Q201" s="15" t="str">
        <f t="shared" si="7"/>
        <v>199,Place d'Italie,2.35559444444444,48.8321638888889,3265485,580,1789,4884,6142,1</v>
      </c>
      <c r="AA201">
        <v>1789</v>
      </c>
      <c r="AB201">
        <v>2.3557213733849802</v>
      </c>
      <c r="AC201">
        <v>48.831406153555299</v>
      </c>
      <c r="AD201" t="s">
        <v>162</v>
      </c>
      <c r="AE201">
        <f t="shared" si="6"/>
        <v>14</v>
      </c>
    </row>
    <row r="202" spans="1:31">
      <c r="A202">
        <v>200</v>
      </c>
      <c r="B202" s="1" t="s">
        <v>163</v>
      </c>
      <c r="C202">
        <v>2.3522789999999998</v>
      </c>
      <c r="D202">
        <v>48.843589999999999</v>
      </c>
      <c r="E202">
        <v>320.29146509399959</v>
      </c>
      <c r="F202">
        <v>346.06938335388122</v>
      </c>
      <c r="G202">
        <v>200</v>
      </c>
      <c r="H202">
        <f>VLOOKUP(G202,traffic!$E$2:$F$300,2,FALSE)</f>
        <v>2927184</v>
      </c>
      <c r="I202">
        <v>581</v>
      </c>
      <c r="J202">
        <v>1788</v>
      </c>
      <c r="K202">
        <f>VLOOKUP(J202,'[1]2012.09.04_ratp_opendate_coordo'!A$2:C$634,2,FALSE)</f>
        <v>4548</v>
      </c>
      <c r="L202">
        <f>VLOOKUP(J202,'[1]2012.09.04_ratp_opendate_coordo'!A$2:C$634,3,FALSE)</f>
        <v>5459</v>
      </c>
      <c r="P202">
        <f>(IF(COUNTIF(Nodes!$C$2:$C$382,"="&amp;Stations!A202)&gt;1,1,0))</f>
        <v>0</v>
      </c>
      <c r="Q202" s="15" t="str">
        <f t="shared" si="7"/>
        <v>200,Place Monge,2.352279,48.84359,2927184,581,1788,4548,5459,0</v>
      </c>
      <c r="AA202">
        <v>1788</v>
      </c>
      <c r="AB202">
        <v>2.3521784509965902</v>
      </c>
      <c r="AC202">
        <v>48.843196099829399</v>
      </c>
      <c r="AD202" t="s">
        <v>950</v>
      </c>
      <c r="AE202">
        <f t="shared" si="6"/>
        <v>11</v>
      </c>
    </row>
    <row r="203" spans="1:31">
      <c r="A203">
        <v>201</v>
      </c>
      <c r="B203" s="1" t="s">
        <v>164</v>
      </c>
      <c r="C203">
        <v>2.3137405514717102</v>
      </c>
      <c r="D203">
        <v>48.831553064954001</v>
      </c>
      <c r="E203">
        <v>227.79918862610467</v>
      </c>
      <c r="F203">
        <v>374.95802746427671</v>
      </c>
      <c r="G203">
        <v>201</v>
      </c>
      <c r="H203">
        <f>VLOOKUP(G203,traffic!$E$2:$F$300,2,FALSE)</f>
        <v>4645997</v>
      </c>
      <c r="I203">
        <v>582</v>
      </c>
      <c r="J203">
        <v>1705</v>
      </c>
      <c r="K203">
        <f>VLOOKUP(J203,'[1]2012.09.04_ratp_opendate_coordo'!A$2:C$634,2,FALSE)</f>
        <v>3184</v>
      </c>
      <c r="L203">
        <f>VLOOKUP(J203,'[1]2012.09.04_ratp_opendate_coordo'!A$2:C$634,3,FALSE)</f>
        <v>6275</v>
      </c>
      <c r="P203">
        <f>(IF(COUNTIF(Nodes!$C$2:$C$382,"="&amp;Stations!A203)&gt;1,1,0))</f>
        <v>0</v>
      </c>
      <c r="Q203" s="15" t="str">
        <f t="shared" si="7"/>
        <v>201,Plaisance,2.31374055147171,48.831553064954,4645997,582,1705,3184,6275,0</v>
      </c>
      <c r="AA203">
        <v>1705</v>
      </c>
      <c r="AB203">
        <v>2.3140673448021101</v>
      </c>
      <c r="AC203">
        <v>48.831762586083201</v>
      </c>
      <c r="AD203" t="s">
        <v>164</v>
      </c>
      <c r="AE203">
        <f t="shared" si="6"/>
        <v>9</v>
      </c>
    </row>
    <row r="204" spans="1:31">
      <c r="A204">
        <v>202</v>
      </c>
      <c r="B204" s="1" t="s">
        <v>165</v>
      </c>
      <c r="C204">
        <v>2.3484456539153999</v>
      </c>
      <c r="D204">
        <v>48.877075057413101</v>
      </c>
      <c r="E204">
        <v>311.09143449096001</v>
      </c>
      <c r="F204">
        <v>265.70524556243527</v>
      </c>
      <c r="G204">
        <v>202</v>
      </c>
      <c r="H204">
        <f>VLOOKUP(G204,traffic!$E$2:$F$300,2,FALSE)</f>
        <v>3570062</v>
      </c>
      <c r="I204">
        <v>583</v>
      </c>
      <c r="J204">
        <v>1706</v>
      </c>
      <c r="K204">
        <f>VLOOKUP(J204,'[1]2012.09.04_ratp_opendate_coordo'!A$2:C$634,2,FALSE)</f>
        <v>4428</v>
      </c>
      <c r="L204">
        <f>VLOOKUP(J204,'[1]2012.09.04_ratp_opendate_coordo'!A$2:C$634,3,FALSE)</f>
        <v>2859</v>
      </c>
      <c r="P204">
        <f>(IF(COUNTIF(Nodes!$C$2:$C$382,"="&amp;Stations!A204)&gt;1,1,0))</f>
        <v>0</v>
      </c>
      <c r="Q204" s="15" t="str">
        <f t="shared" si="7"/>
        <v>202,Poissonnière,2.3484456539154,48.8770750574131,3570062,583,1706,4428,2859,0</v>
      </c>
      <c r="AA204">
        <v>1706</v>
      </c>
      <c r="AB204">
        <v>2.3496062390243799</v>
      </c>
      <c r="AC204">
        <v>48.877339550512197</v>
      </c>
      <c r="AD204" t="s">
        <v>165</v>
      </c>
      <c r="AE204">
        <f t="shared" si="6"/>
        <v>12</v>
      </c>
    </row>
    <row r="205" spans="1:31">
      <c r="A205">
        <v>203</v>
      </c>
      <c r="B205" t="s">
        <v>312</v>
      </c>
      <c r="C205">
        <v>2.2807870000000001</v>
      </c>
      <c r="D205">
        <v>48.897312999999997</v>
      </c>
      <c r="E205">
        <v>148.71066509400046</v>
      </c>
      <c r="F205">
        <v>217.1341833538861</v>
      </c>
      <c r="G205">
        <v>203</v>
      </c>
      <c r="H205">
        <f>VLOOKUP(G205,traffic!$E$2:$F$300,2,FALSE)</f>
        <v>5085695</v>
      </c>
      <c r="I205">
        <v>584</v>
      </c>
      <c r="J205">
        <v>1708</v>
      </c>
      <c r="K205">
        <f>VLOOKUP(J205,'[1]2012.09.04_ratp_opendate_coordo'!A$2:C$634,2,FALSE)</f>
        <v>1952</v>
      </c>
      <c r="L205">
        <f>VLOOKUP(J205,'[1]2012.09.04_ratp_opendate_coordo'!A$2:C$634,3,FALSE)</f>
        <v>1884</v>
      </c>
      <c r="P205">
        <f>(IF(COUNTIF(Nodes!$C$2:$C$382,"="&amp;Stations!A205)&gt;1,1,0))</f>
        <v>0</v>
      </c>
      <c r="Q205" s="15" t="str">
        <f t="shared" si="7"/>
        <v>203,Pont de Levallois — Bécon,2.280787,48.897313,5085695,584,1708,1952,1884,0</v>
      </c>
      <c r="AA205">
        <v>1708</v>
      </c>
      <c r="AB205">
        <v>2.28048941733931</v>
      </c>
      <c r="AC205">
        <v>48.897118755146799</v>
      </c>
      <c r="AD205" t="s">
        <v>952</v>
      </c>
      <c r="AE205">
        <f t="shared" si="6"/>
        <v>25</v>
      </c>
    </row>
    <row r="206" spans="1:31">
      <c r="A206">
        <v>204</v>
      </c>
      <c r="B206" s="1" t="s">
        <v>166</v>
      </c>
      <c r="C206">
        <v>2.2597749999999999</v>
      </c>
      <c r="D206">
        <v>48.884968000000001</v>
      </c>
      <c r="E206">
        <v>98.281865093999841</v>
      </c>
      <c r="F206">
        <v>246.76218335387716</v>
      </c>
      <c r="G206">
        <v>204</v>
      </c>
      <c r="H206">
        <f>VLOOKUP(G206,traffic!$E$2:$F$300,2,FALSE)</f>
        <v>6794402</v>
      </c>
      <c r="I206">
        <v>585</v>
      </c>
      <c r="J206">
        <v>1709</v>
      </c>
      <c r="K206">
        <f>VLOOKUP(J206,'[1]2012.09.04_ratp_opendate_coordo'!A$2:C$634,2,FALSE)</f>
        <v>1228</v>
      </c>
      <c r="L206">
        <f>VLOOKUP(J206,'[1]2012.09.04_ratp_opendate_coordo'!A$2:C$634,3,FALSE)</f>
        <v>2603</v>
      </c>
      <c r="P206">
        <f>(IF(COUNTIF(Nodes!$C$2:$C$382,"="&amp;Stations!A206)&gt;1,1,0))</f>
        <v>0</v>
      </c>
      <c r="Q206" s="15" t="str">
        <f t="shared" si="7"/>
        <v>204,Pont de Neuilly,2.259775,48.884968,6794402,585,1709,1228,2603,0</v>
      </c>
      <c r="AA206">
        <v>1709</v>
      </c>
      <c r="AB206">
        <v>2.2598917246563199</v>
      </c>
      <c r="AC206">
        <v>48.884509379613597</v>
      </c>
      <c r="AD206" t="s">
        <v>166</v>
      </c>
      <c r="AE206">
        <f t="shared" si="6"/>
        <v>15</v>
      </c>
    </row>
    <row r="207" spans="1:31">
      <c r="A207">
        <v>205</v>
      </c>
      <c r="B207" s="1" t="s">
        <v>167</v>
      </c>
      <c r="C207">
        <v>2.23103463649749</v>
      </c>
      <c r="D207">
        <v>48.829746791735801</v>
      </c>
      <c r="E207">
        <v>29.304992687976164</v>
      </c>
      <c r="F207">
        <v>379.29308318795734</v>
      </c>
      <c r="G207">
        <v>205</v>
      </c>
      <c r="H207">
        <f>VLOOKUP(G207,traffic!$E$2:$F$300,2,FALSE)</f>
        <v>4352829</v>
      </c>
      <c r="I207">
        <v>586</v>
      </c>
      <c r="J207">
        <v>1710</v>
      </c>
      <c r="K207">
        <f>VLOOKUP(J207,'[1]2012.09.04_ratp_opendate_coordo'!A$2:C$634,2,FALSE)</f>
        <v>708</v>
      </c>
      <c r="L207">
        <f>VLOOKUP(J207,'[1]2012.09.04_ratp_opendate_coordo'!A$2:C$634,3,FALSE)</f>
        <v>6498</v>
      </c>
      <c r="P207">
        <f>(IF(COUNTIF(Nodes!$C$2:$C$382,"="&amp;Stations!A207)&gt;1,1,0))</f>
        <v>0</v>
      </c>
      <c r="Q207" s="15" t="str">
        <f t="shared" si="7"/>
        <v>205,Pont de Sèvres,2.23103463649749,48.8297467917358,4352829,586,1710,708,6498,0</v>
      </c>
      <c r="AA207">
        <v>1710</v>
      </c>
      <c r="AB207">
        <v>2.23025364790437</v>
      </c>
      <c r="AC207">
        <v>48.829592984102803</v>
      </c>
      <c r="AD207" t="s">
        <v>167</v>
      </c>
      <c r="AE207">
        <f t="shared" si="6"/>
        <v>14</v>
      </c>
    </row>
    <row r="208" spans="1:31">
      <c r="A208">
        <v>206</v>
      </c>
      <c r="B208" s="1" t="s">
        <v>168</v>
      </c>
      <c r="C208">
        <v>2.3576161265373199</v>
      </c>
      <c r="D208">
        <v>48.853286799865899</v>
      </c>
      <c r="E208">
        <v>333.10056878356784</v>
      </c>
      <c r="F208">
        <v>322.79706367572203</v>
      </c>
      <c r="G208">
        <v>206</v>
      </c>
      <c r="H208">
        <f>VLOOKUP(G208,traffic!$E$2:$F$300,2,FALSE)</f>
        <v>1595098</v>
      </c>
      <c r="I208">
        <v>587</v>
      </c>
      <c r="J208">
        <v>1711</v>
      </c>
      <c r="K208">
        <f>VLOOKUP(J208,'[1]2012.09.04_ratp_opendate_coordo'!A$2:C$634,2,FALSE)</f>
        <v>4588</v>
      </c>
      <c r="L208">
        <f>VLOOKUP(J208,'[1]2012.09.04_ratp_opendate_coordo'!A$2:C$634,3,FALSE)</f>
        <v>4499</v>
      </c>
      <c r="P208">
        <f>(IF(COUNTIF(Nodes!$C$2:$C$382,"="&amp;Stations!A208)&gt;1,1,0))</f>
        <v>0</v>
      </c>
      <c r="Q208" s="15" t="str">
        <f t="shared" si="7"/>
        <v>206,Pont Marie,2.35761612653732,48.8532867998659,1595098,587,1711,4588,4499,0</v>
      </c>
      <c r="AA208">
        <v>1711</v>
      </c>
      <c r="AB208">
        <v>2.3574588159761101</v>
      </c>
      <c r="AC208">
        <v>48.853310745482702</v>
      </c>
      <c r="AD208" t="s">
        <v>953</v>
      </c>
      <c r="AE208">
        <f t="shared" si="6"/>
        <v>10</v>
      </c>
    </row>
    <row r="209" spans="1:31">
      <c r="A209">
        <v>207</v>
      </c>
      <c r="B209" s="1" t="s">
        <v>169</v>
      </c>
      <c r="C209">
        <v>2.3414880037307699</v>
      </c>
      <c r="D209">
        <v>48.858676407805802</v>
      </c>
      <c r="E209">
        <v>294.39307404784796</v>
      </c>
      <c r="F209">
        <v>309.86200461995281</v>
      </c>
      <c r="G209">
        <v>207</v>
      </c>
      <c r="H209">
        <f>VLOOKUP(G209,traffic!$E$2:$F$300,2,FALSE)</f>
        <v>1612517</v>
      </c>
      <c r="I209">
        <v>588</v>
      </c>
      <c r="J209">
        <v>1712</v>
      </c>
      <c r="K209">
        <f>VLOOKUP(J209,'[1]2012.09.04_ratp_opendate_coordo'!A$2:C$634,2,FALSE)</f>
        <v>3876</v>
      </c>
      <c r="L209">
        <f>VLOOKUP(J209,'[1]2012.09.04_ratp_opendate_coordo'!A$2:C$634,3,FALSE)</f>
        <v>4239</v>
      </c>
      <c r="P209">
        <f>(IF(COUNTIF(Nodes!$C$2:$C$382,"="&amp;Stations!A209)&gt;1,1,0))</f>
        <v>0</v>
      </c>
      <c r="Q209" s="15" t="str">
        <f t="shared" si="7"/>
        <v>207,Pont-Neuf,2.34148800373077,48.8586764078058,1612517,588,1712,3876,4239,0</v>
      </c>
      <c r="AA209">
        <v>1712</v>
      </c>
      <c r="AB209">
        <v>2.3419492363465899</v>
      </c>
      <c r="AC209">
        <v>48.8584022524727</v>
      </c>
      <c r="AD209" t="s">
        <v>387</v>
      </c>
      <c r="AE209">
        <f t="shared" si="6"/>
        <v>9</v>
      </c>
    </row>
    <row r="210" spans="1:31">
      <c r="A210">
        <v>208</v>
      </c>
      <c r="B210" s="1" t="s">
        <v>170</v>
      </c>
      <c r="C210">
        <v>2.2767680000000001</v>
      </c>
      <c r="D210">
        <v>48.871544999999998</v>
      </c>
      <c r="E210">
        <v>139.06506509400043</v>
      </c>
      <c r="F210">
        <v>278.97738335388453</v>
      </c>
      <c r="G210">
        <v>208</v>
      </c>
      <c r="H210">
        <f>VLOOKUP(G210,traffic!$E$2:$F$300,2,FALSE)</f>
        <v>721009</v>
      </c>
      <c r="I210">
        <v>589</v>
      </c>
      <c r="J210">
        <v>1714</v>
      </c>
      <c r="K210">
        <f>VLOOKUP(J210,'[1]2012.09.04_ratp_opendate_coordo'!A$2:C$634,2,FALSE)</f>
        <v>1308</v>
      </c>
      <c r="L210">
        <f>VLOOKUP(J210,'[1]2012.09.04_ratp_opendate_coordo'!A$2:C$634,3,FALSE)</f>
        <v>3383</v>
      </c>
      <c r="P210">
        <f>(IF(COUNTIF(Nodes!$C$2:$C$382,"="&amp;Stations!A210)&gt;1,1,0))</f>
        <v>0</v>
      </c>
      <c r="Q210" s="15" t="str">
        <f t="shared" si="7"/>
        <v>208,Porte Dauphine,2.276768,48.871545,721009,589,1714,1308,3383,0</v>
      </c>
      <c r="AA210">
        <v>1714</v>
      </c>
      <c r="AB210">
        <v>2.2766480745792999</v>
      </c>
      <c r="AC210">
        <v>48.871644802499503</v>
      </c>
      <c r="AD210" t="s">
        <v>954</v>
      </c>
      <c r="AE210">
        <f t="shared" si="6"/>
        <v>14</v>
      </c>
    </row>
    <row r="211" spans="1:31">
      <c r="A211">
        <v>209</v>
      </c>
      <c r="B211" s="1" t="s">
        <v>171</v>
      </c>
      <c r="C211">
        <v>2.25875</v>
      </c>
      <c r="D211">
        <v>48.848025</v>
      </c>
      <c r="E211">
        <v>95.82186509400016</v>
      </c>
      <c r="F211">
        <v>335.42538335387917</v>
      </c>
      <c r="G211">
        <v>209</v>
      </c>
      <c r="H211">
        <f>VLOOKUP(G211,traffic!$E$2:$F$300,2,FALSE)</f>
        <v>2562120</v>
      </c>
      <c r="I211">
        <v>590</v>
      </c>
      <c r="J211">
        <v>1717</v>
      </c>
      <c r="K211">
        <f>VLOOKUP(J211,'[1]2012.09.04_ratp_opendate_coordo'!A$2:C$634,2,FALSE)</f>
        <v>860</v>
      </c>
      <c r="L211">
        <f>VLOOKUP(J211,'[1]2012.09.04_ratp_opendate_coordo'!A$2:C$634,3,FALSE)</f>
        <v>5591</v>
      </c>
      <c r="P211">
        <f>(IF(COUNTIF(Nodes!$C$2:$C$382,"="&amp;Stations!A211)&gt;1,1,0))</f>
        <v>0</v>
      </c>
      <c r="Q211" s="15" t="str">
        <f t="shared" si="7"/>
        <v>209,Porte d'Auteuil,2.25875,48.848025,2562120,590,1717,860,5591,0</v>
      </c>
      <c r="AA211">
        <v>1717</v>
      </c>
      <c r="AB211">
        <v>2.2586478276478501</v>
      </c>
      <c r="AC211">
        <v>48.848073782269203</v>
      </c>
      <c r="AD211" t="s">
        <v>171</v>
      </c>
      <c r="AE211">
        <f t="shared" si="6"/>
        <v>15</v>
      </c>
    </row>
    <row r="212" spans="1:31">
      <c r="A212">
        <v>210</v>
      </c>
      <c r="B212" s="1" t="s">
        <v>172</v>
      </c>
      <c r="C212">
        <v>2.4072779999999998</v>
      </c>
      <c r="D212">
        <v>48.864564999999999</v>
      </c>
      <c r="E212">
        <v>452.28906509399968</v>
      </c>
      <c r="F212">
        <v>295.7293833538813</v>
      </c>
      <c r="G212">
        <v>210</v>
      </c>
      <c r="H212">
        <f>VLOOKUP(G212,traffic!$E$2:$F$300,2,FALSE)</f>
        <v>1903789</v>
      </c>
      <c r="I212">
        <v>591</v>
      </c>
      <c r="J212">
        <v>1721</v>
      </c>
      <c r="K212">
        <f>VLOOKUP(J212,'[1]2012.09.04_ratp_opendate_coordo'!A$2:C$634,2,FALSE)</f>
        <v>6868</v>
      </c>
      <c r="L212">
        <f>VLOOKUP(J212,'[1]2012.09.04_ratp_opendate_coordo'!A$2:C$634,3,FALSE)</f>
        <v>3791</v>
      </c>
      <c r="P212">
        <f>(IF(COUNTIF(Nodes!$C$2:$C$382,"="&amp;Stations!A212)&gt;1,1,0))</f>
        <v>0</v>
      </c>
      <c r="Q212" s="15" t="str">
        <f t="shared" si="7"/>
        <v>210,Porte de Bagnolet,2.407278,48.864565,1903789,591,1721,6868,3791,0</v>
      </c>
      <c r="AA212">
        <v>1721</v>
      </c>
      <c r="AB212">
        <v>2.4079999527268701</v>
      </c>
      <c r="AC212">
        <v>48.864396304463597</v>
      </c>
      <c r="AD212" t="s">
        <v>172</v>
      </c>
      <c r="AE212">
        <f t="shared" si="6"/>
        <v>17</v>
      </c>
    </row>
    <row r="213" spans="1:31">
      <c r="A213">
        <v>211</v>
      </c>
      <c r="B213" s="1" t="s">
        <v>173</v>
      </c>
      <c r="C213">
        <v>2.2934869999999998</v>
      </c>
      <c r="D213">
        <v>48.885851000000002</v>
      </c>
      <c r="E213">
        <v>179.19066509399974</v>
      </c>
      <c r="F213">
        <v>244.64298335387298</v>
      </c>
      <c r="G213">
        <v>211</v>
      </c>
      <c r="H213">
        <f>VLOOKUP(G213,traffic!$E$2:$F$300,2,FALSE)</f>
        <v>9598097</v>
      </c>
      <c r="I213">
        <v>592</v>
      </c>
      <c r="J213">
        <v>1722</v>
      </c>
      <c r="K213">
        <f>VLOOKUP(J213,'[1]2012.09.04_ratp_opendate_coordo'!A$2:C$634,2,FALSE)</f>
        <v>2700</v>
      </c>
      <c r="L213">
        <f>VLOOKUP(J213,'[1]2012.09.04_ratp_opendate_coordo'!A$2:C$634,3,FALSE)</f>
        <v>2623</v>
      </c>
      <c r="N213">
        <v>2229</v>
      </c>
      <c r="O213">
        <v>2166</v>
      </c>
      <c r="P213">
        <f>(IF(COUNTIF(Nodes!$C$2:$C$382,"="&amp;Stations!A213)&gt;1,1,0))</f>
        <v>0</v>
      </c>
      <c r="Q213" s="15" t="str">
        <f t="shared" si="7"/>
        <v>211,Porte de Champerret,2.293487,48.885851,9598097,592,1722,2229,2166,0</v>
      </c>
      <c r="AA213">
        <v>1722</v>
      </c>
      <c r="AB213">
        <v>2.2927420413501101</v>
      </c>
      <c r="AC213">
        <v>48.885550719736301</v>
      </c>
      <c r="AD213" t="s">
        <v>173</v>
      </c>
      <c r="AE213">
        <f t="shared" si="6"/>
        <v>19</v>
      </c>
    </row>
    <row r="214" spans="1:31">
      <c r="A214">
        <v>212</v>
      </c>
      <c r="B214" s="1" t="s">
        <v>174</v>
      </c>
      <c r="C214">
        <v>2.4004000425338701</v>
      </c>
      <c r="D214">
        <v>48.832780163571897</v>
      </c>
      <c r="E214">
        <v>435.78196717528834</v>
      </c>
      <c r="F214">
        <v>372.01299078132593</v>
      </c>
      <c r="G214">
        <v>212</v>
      </c>
      <c r="H214">
        <f>VLOOKUP(G214,traffic!$E$2:$F$300,2,FALSE)</f>
        <v>2840152</v>
      </c>
      <c r="I214">
        <v>593</v>
      </c>
      <c r="J214">
        <v>1723</v>
      </c>
      <c r="K214">
        <f>VLOOKUP(J214,'[1]2012.09.04_ratp_opendate_coordo'!A$2:C$634,2,FALSE)</f>
        <v>6312</v>
      </c>
      <c r="L214">
        <f>VLOOKUP(J214,'[1]2012.09.04_ratp_opendate_coordo'!A$2:C$634,3,FALSE)</f>
        <v>5855</v>
      </c>
      <c r="P214">
        <f>(IF(COUNTIF(Nodes!$C$2:$C$382,"="&amp;Stations!A214)&gt;1,1,0))</f>
        <v>0</v>
      </c>
      <c r="Q214" s="15" t="str">
        <f t="shared" si="7"/>
        <v>212,Porte de Charenton,2.40040004253387,48.8327801635719,2840152,593,1723,6312,5855,0</v>
      </c>
      <c r="AA214">
        <v>1723</v>
      </c>
      <c r="AB214">
        <v>2.3997010993703198</v>
      </c>
      <c r="AC214">
        <v>48.832525893959698</v>
      </c>
      <c r="AD214" t="s">
        <v>174</v>
      </c>
      <c r="AE214">
        <f t="shared" si="6"/>
        <v>18</v>
      </c>
    </row>
    <row r="215" spans="1:31">
      <c r="A215">
        <v>213</v>
      </c>
      <c r="B215" s="1" t="s">
        <v>175</v>
      </c>
      <c r="C215">
        <v>2.3652926087379398</v>
      </c>
      <c r="D215">
        <v>48.8203153283429</v>
      </c>
      <c r="E215">
        <v>351.52412606505567</v>
      </c>
      <c r="F215">
        <v>401.92859533091791</v>
      </c>
      <c r="G215">
        <v>213</v>
      </c>
      <c r="H215">
        <f>VLOOKUP(G215,traffic!$E$2:$F$300,2,FALSE)</f>
        <v>4751655</v>
      </c>
      <c r="I215">
        <v>594</v>
      </c>
      <c r="J215">
        <v>1724</v>
      </c>
      <c r="K215">
        <f>VLOOKUP(J215,'[1]2012.09.04_ratp_opendate_coordo'!A$2:C$634,2,FALSE)</f>
        <v>5316</v>
      </c>
      <c r="L215">
        <f>VLOOKUP(J215,'[1]2012.09.04_ratp_opendate_coordo'!A$2:C$634,3,FALSE)</f>
        <v>6610</v>
      </c>
      <c r="P215">
        <f>(IF(COUNTIF(Nodes!$C$2:$C$382,"="&amp;Stations!A215)&gt;1,1,0))</f>
        <v>0</v>
      </c>
      <c r="Q215" s="15" t="str">
        <f t="shared" si="7"/>
        <v>213,Porte de Choisy,2.36529260873794,48.8203153283429,4751655,594,1724,5316,6610,0</v>
      </c>
      <c r="AA215">
        <v>1724</v>
      </c>
      <c r="AB215">
        <v>2.3643464452685898</v>
      </c>
      <c r="AC215">
        <v>48.820145215774701</v>
      </c>
      <c r="AD215" t="s">
        <v>175</v>
      </c>
      <c r="AE215">
        <f t="shared" si="6"/>
        <v>15</v>
      </c>
    </row>
    <row r="216" spans="1:31">
      <c r="A216">
        <v>214</v>
      </c>
      <c r="B216" s="1" t="s">
        <v>176</v>
      </c>
      <c r="C216">
        <v>2.3136520385742099</v>
      </c>
      <c r="D216">
        <v>48.894345421563699</v>
      </c>
      <c r="E216">
        <v>227.5867576721038</v>
      </c>
      <c r="F216">
        <v>224.25637160100109</v>
      </c>
      <c r="G216">
        <v>214</v>
      </c>
      <c r="H216">
        <f>VLOOKUP(G216,traffic!$E$2:$F$300,2,FALSE)</f>
        <v>3559682</v>
      </c>
      <c r="I216">
        <v>595</v>
      </c>
      <c r="J216">
        <v>1725</v>
      </c>
      <c r="K216">
        <f>VLOOKUP(J216,'[1]2012.09.04_ratp_opendate_coordo'!A$2:C$634,2,FALSE)</f>
        <v>2812</v>
      </c>
      <c r="L216">
        <f>VLOOKUP(J216,'[1]2012.09.04_ratp_opendate_coordo'!A$2:C$634,3,FALSE)</f>
        <v>1795</v>
      </c>
      <c r="P216">
        <f>(IF(COUNTIF(Nodes!$C$2:$C$382,"="&amp;Stations!A216)&gt;1,1,0))</f>
        <v>0</v>
      </c>
      <c r="Q216" s="15" t="str">
        <f t="shared" si="7"/>
        <v>214,Porte de Clichy,2.31365203857421,48.8943454215637,3559682,595,1725,2812,1795,0</v>
      </c>
      <c r="AA216">
        <v>1725</v>
      </c>
      <c r="AB216">
        <v>2.3137383437848502</v>
      </c>
      <c r="AC216">
        <v>48.894361161073498</v>
      </c>
      <c r="AD216" t="s">
        <v>176</v>
      </c>
      <c r="AE216">
        <f t="shared" si="6"/>
        <v>15</v>
      </c>
    </row>
    <row r="217" spans="1:31">
      <c r="A217">
        <v>215</v>
      </c>
      <c r="B217" s="1" t="s">
        <v>177</v>
      </c>
      <c r="C217">
        <v>2.34494537115097</v>
      </c>
      <c r="D217">
        <v>48.897036323904899</v>
      </c>
      <c r="E217">
        <v>302.69075585632817</v>
      </c>
      <c r="F217">
        <v>217.79820598212041</v>
      </c>
      <c r="G217">
        <v>215</v>
      </c>
      <c r="H217">
        <f>VLOOKUP(G217,traffic!$E$2:$F$300,2,FALSE)</f>
        <v>957771</v>
      </c>
      <c r="I217">
        <v>596</v>
      </c>
      <c r="J217">
        <v>1726</v>
      </c>
      <c r="K217">
        <f>VLOOKUP(J217,'[1]2012.09.04_ratp_opendate_coordo'!A$2:C$634,2,FALSE)</f>
        <v>4136</v>
      </c>
      <c r="L217">
        <f>VLOOKUP(J217,'[1]2012.09.04_ratp_opendate_coordo'!A$2:C$634,3,FALSE)</f>
        <v>1696</v>
      </c>
      <c r="P217">
        <f>(IF(COUNTIF(Nodes!$C$2:$C$382,"="&amp;Stations!A217)&gt;1,1,0))</f>
        <v>0</v>
      </c>
      <c r="Q217" s="15" t="str">
        <f t="shared" si="7"/>
        <v>215,Porte de Clignancourt,2.34494537115097,48.8970363239049,957771,596,1726,4136,1696,0</v>
      </c>
      <c r="AA217">
        <v>1726</v>
      </c>
      <c r="AB217">
        <v>2.3447788773798801</v>
      </c>
      <c r="AC217">
        <v>48.897287060397097</v>
      </c>
      <c r="AD217" t="s">
        <v>177</v>
      </c>
      <c r="AE217">
        <f t="shared" si="6"/>
        <v>21</v>
      </c>
    </row>
    <row r="218" spans="1:31">
      <c r="A218">
        <v>216</v>
      </c>
      <c r="B218" s="1" t="s">
        <v>178</v>
      </c>
      <c r="C218">
        <v>2.3591905832290601</v>
      </c>
      <c r="D218">
        <v>48.897274371856298</v>
      </c>
      <c r="E218">
        <v>336.87926484374429</v>
      </c>
      <c r="F218">
        <v>217.22689089876326</v>
      </c>
      <c r="G218">
        <v>216</v>
      </c>
      <c r="H218">
        <f>VLOOKUP(G218,traffic!$E$2:$F$300,2,FALSE)</f>
        <v>3116890</v>
      </c>
      <c r="I218">
        <v>597</v>
      </c>
      <c r="J218">
        <v>1734</v>
      </c>
      <c r="K218">
        <f>VLOOKUP(J218,'[1]2012.09.04_ratp_opendate_coordo'!A$2:C$634,2,FALSE)</f>
        <v>5008</v>
      </c>
      <c r="L218">
        <f>VLOOKUP(J218,'[1]2012.09.04_ratp_opendate_coordo'!A$2:C$634,3,FALSE)</f>
        <v>1727</v>
      </c>
      <c r="P218">
        <f>(IF(COUNTIF(Nodes!$C$2:$C$382,"="&amp;Stations!A218)&gt;1,1,0))</f>
        <v>0</v>
      </c>
      <c r="Q218" s="15" t="str">
        <f t="shared" si="7"/>
        <v>216,Porte de la Chapelle,2.35919058322906,48.8972743718563,3116890,597,1734,5008,1727,0</v>
      </c>
      <c r="AA218">
        <v>1734</v>
      </c>
      <c r="AB218">
        <v>2.3590915419438199</v>
      </c>
      <c r="AC218">
        <v>48.898071671670301</v>
      </c>
      <c r="AD218" t="s">
        <v>178</v>
      </c>
      <c r="AE218">
        <f t="shared" si="6"/>
        <v>20</v>
      </c>
    </row>
    <row r="219" spans="1:31">
      <c r="A219">
        <v>217</v>
      </c>
      <c r="B219" s="1" t="s">
        <v>179</v>
      </c>
      <c r="C219">
        <v>2.3858758807182299</v>
      </c>
      <c r="D219">
        <v>48.897089223547603</v>
      </c>
      <c r="E219">
        <v>400.92397881775184</v>
      </c>
      <c r="F219">
        <v>217.67124683963175</v>
      </c>
      <c r="G219">
        <v>217</v>
      </c>
      <c r="H219">
        <f>VLOOKUP(G219,traffic!$E$2:$F$300,2,FALSE)</f>
        <v>4156619</v>
      </c>
      <c r="I219">
        <v>598</v>
      </c>
      <c r="J219">
        <v>1735</v>
      </c>
      <c r="K219">
        <f>VLOOKUP(J219,'[1]2012.09.04_ratp_opendate_coordo'!A$2:C$634,2,FALSE)</f>
        <v>5856</v>
      </c>
      <c r="L219">
        <f>VLOOKUP(J219,'[1]2012.09.04_ratp_opendate_coordo'!A$2:C$634,3,FALSE)</f>
        <v>1893</v>
      </c>
      <c r="P219">
        <f>(IF(COUNTIF(Nodes!$C$2:$C$382,"="&amp;Stations!A219)&gt;1,1,0))</f>
        <v>0</v>
      </c>
      <c r="Q219" s="15" t="str">
        <f t="shared" si="7"/>
        <v>217,Porte de la Villette,2.38587588071823,48.8970892235476,4156619,598,1735,5856,1893,0</v>
      </c>
      <c r="AA219">
        <v>1735</v>
      </c>
      <c r="AB219">
        <v>2.38580611263705</v>
      </c>
      <c r="AC219">
        <v>48.897810219058101</v>
      </c>
      <c r="AD219" t="s">
        <v>179</v>
      </c>
      <c r="AE219">
        <f t="shared" si="6"/>
        <v>20</v>
      </c>
    </row>
    <row r="220" spans="1:31">
      <c r="A220">
        <v>218</v>
      </c>
      <c r="B220" s="1" t="s">
        <v>180</v>
      </c>
      <c r="C220">
        <v>2.4122446775436401</v>
      </c>
      <c r="D220">
        <v>48.853791548745399</v>
      </c>
      <c r="E220">
        <v>464.20909119873647</v>
      </c>
      <c r="F220">
        <v>321.58566636492196</v>
      </c>
      <c r="G220">
        <v>218</v>
      </c>
      <c r="H220">
        <f>VLOOKUP(G220,traffic!$E$2:$F$300,2,FALSE)</f>
        <v>9000298</v>
      </c>
      <c r="I220">
        <v>599</v>
      </c>
      <c r="J220">
        <v>1727</v>
      </c>
      <c r="K220">
        <f>VLOOKUP(J220,'[1]2012.09.04_ratp_opendate_coordo'!A$2:C$634,2,FALSE)</f>
        <v>6804</v>
      </c>
      <c r="L220">
        <f>VLOOKUP(J220,'[1]2012.09.04_ratp_opendate_coordo'!A$2:C$634,3,FALSE)</f>
        <v>4387</v>
      </c>
      <c r="P220">
        <f>(IF(COUNTIF(Nodes!$C$2:$C$382,"="&amp;Stations!A220)&gt;1,1,0))</f>
        <v>0</v>
      </c>
      <c r="Q220" s="15" t="str">
        <f t="shared" si="7"/>
        <v>218,Porte de Montreuil,2.41224467754364,48.8537915487454,9000298,599,1727,6804,4387,0</v>
      </c>
      <c r="AA220">
        <v>1727</v>
      </c>
      <c r="AB220">
        <v>2.4104344486717801</v>
      </c>
      <c r="AC220">
        <v>48.853449504441798</v>
      </c>
      <c r="AD220" t="s">
        <v>180</v>
      </c>
      <c r="AE220">
        <f t="shared" si="6"/>
        <v>18</v>
      </c>
    </row>
    <row r="221" spans="1:31">
      <c r="A221">
        <v>219</v>
      </c>
      <c r="B221" s="1" t="s">
        <v>181</v>
      </c>
      <c r="C221">
        <v>2.3918142914771998</v>
      </c>
      <c r="D221">
        <v>48.888471133523403</v>
      </c>
      <c r="E221">
        <v>415.1761646392797</v>
      </c>
      <c r="F221">
        <v>238.35466289771148</v>
      </c>
      <c r="G221">
        <v>219</v>
      </c>
      <c r="H221">
        <f>VLOOKUP(G221,traffic!$E$2:$F$300,2,FALSE)</f>
        <v>3431552</v>
      </c>
      <c r="I221">
        <v>600</v>
      </c>
      <c r="J221">
        <v>1728</v>
      </c>
      <c r="K221">
        <f>VLOOKUP(J221,'[1]2012.09.04_ratp_opendate_coordo'!A$2:C$634,2,FALSE)</f>
        <v>6284</v>
      </c>
      <c r="L221">
        <f>VLOOKUP(J221,'[1]2012.09.04_ratp_opendate_coordo'!A$2:C$634,3,FALSE)</f>
        <v>2267</v>
      </c>
      <c r="P221">
        <f>(IF(COUNTIF(Nodes!$C$2:$C$382,"="&amp;Stations!A221)&gt;1,1,0))</f>
        <v>0</v>
      </c>
      <c r="Q221" s="15" t="str">
        <f t="shared" si="7"/>
        <v>219,Porte de Pantin,2.3918142914772,48.8884711335234,3431552,600,1728,6284,2267,0</v>
      </c>
      <c r="AA221">
        <v>1728</v>
      </c>
      <c r="AB221">
        <v>2.3914686140305101</v>
      </c>
      <c r="AC221">
        <v>48.888332736460796</v>
      </c>
      <c r="AD221" t="s">
        <v>181</v>
      </c>
      <c r="AE221">
        <f t="shared" si="6"/>
        <v>15</v>
      </c>
    </row>
    <row r="222" spans="1:31">
      <c r="A222">
        <v>220</v>
      </c>
      <c r="B222" s="1" t="s">
        <v>182</v>
      </c>
      <c r="C222">
        <v>2.2569560000000002</v>
      </c>
      <c r="D222">
        <v>48.838082</v>
      </c>
      <c r="E222">
        <v>91.516265094000616</v>
      </c>
      <c r="F222">
        <v>359.28858335387872</v>
      </c>
      <c r="G222">
        <v>220</v>
      </c>
      <c r="H222">
        <f>VLOOKUP(G222,traffic!$E$2:$F$300,2,FALSE)</f>
        <v>3209252</v>
      </c>
      <c r="I222">
        <v>601</v>
      </c>
      <c r="J222">
        <v>1729</v>
      </c>
      <c r="K222">
        <f>VLOOKUP(J222,'[1]2012.09.04_ratp_opendate_coordo'!A$2:C$634,2,FALSE)</f>
        <v>1088</v>
      </c>
      <c r="L222">
        <f>VLOOKUP(J222,'[1]2012.09.04_ratp_opendate_coordo'!A$2:C$634,3,FALSE)</f>
        <v>6079</v>
      </c>
      <c r="P222">
        <f>(IF(COUNTIF(Nodes!$C$2:$C$382,"="&amp;Stations!A222)&gt;1,1,0))</f>
        <v>0</v>
      </c>
      <c r="Q222" s="15" t="str">
        <f t="shared" si="7"/>
        <v>220,Porte de Saint-Cloud,2.256956,48.838082,3209252,601,1729,1088,6079,0</v>
      </c>
      <c r="AA222">
        <v>1729</v>
      </c>
      <c r="AB222">
        <v>2.2568025149970201</v>
      </c>
      <c r="AC222">
        <v>48.837888386622801</v>
      </c>
      <c r="AD222" t="s">
        <v>182</v>
      </c>
      <c r="AE222">
        <f t="shared" si="6"/>
        <v>20</v>
      </c>
    </row>
    <row r="223" spans="1:31">
      <c r="A223">
        <v>221</v>
      </c>
      <c r="B223" s="1" t="s">
        <v>183</v>
      </c>
      <c r="C223">
        <v>2.3287099599838199</v>
      </c>
      <c r="D223">
        <v>48.896773588183201</v>
      </c>
      <c r="E223">
        <v>263.72576905516797</v>
      </c>
      <c r="F223">
        <v>218.42877171419559</v>
      </c>
      <c r="G223">
        <v>221</v>
      </c>
      <c r="H223">
        <f>VLOOKUP(G223,traffic!$E$2:$F$300,2,FALSE)</f>
        <v>4822893</v>
      </c>
      <c r="I223">
        <v>602</v>
      </c>
      <c r="J223">
        <v>1730</v>
      </c>
      <c r="K223">
        <f>VLOOKUP(J223,'[1]2012.09.04_ratp_opendate_coordo'!A$2:C$634,2,FALSE)</f>
        <v>3132</v>
      </c>
      <c r="L223">
        <f>VLOOKUP(J223,'[1]2012.09.04_ratp_opendate_coordo'!A$2:C$634,3,FALSE)</f>
        <v>1712</v>
      </c>
      <c r="P223">
        <f>(IF(COUNTIF(Nodes!$C$2:$C$382,"="&amp;Stations!A223)&gt;1,1,0))</f>
        <v>0</v>
      </c>
      <c r="Q223" s="15" t="str">
        <f t="shared" si="7"/>
        <v>221,Porte de Saint-Ouen,2.32870995998382,48.8967735881832,4822893,602,1730,3132,1712,0</v>
      </c>
      <c r="AA223">
        <v>1730</v>
      </c>
      <c r="AB223">
        <v>2.32883766969025</v>
      </c>
      <c r="AC223">
        <v>48.897251052314701</v>
      </c>
      <c r="AD223" t="s">
        <v>183</v>
      </c>
      <c r="AE223">
        <f t="shared" si="6"/>
        <v>19</v>
      </c>
    </row>
    <row r="224" spans="1:31">
      <c r="A224">
        <v>222</v>
      </c>
      <c r="B224" s="1" t="s">
        <v>184</v>
      </c>
      <c r="C224">
        <v>2.3058843612670898</v>
      </c>
      <c r="D224">
        <v>48.827940453400899</v>
      </c>
      <c r="E224">
        <v>208.9443321350158</v>
      </c>
      <c r="F224">
        <v>383.62829519172124</v>
      </c>
      <c r="G224">
        <v>222</v>
      </c>
      <c r="H224">
        <f>VLOOKUP(G224,traffic!$E$2:$F$300,2,FALSE)</f>
        <v>4477959</v>
      </c>
      <c r="I224">
        <v>603</v>
      </c>
      <c r="J224">
        <v>1731</v>
      </c>
      <c r="K224">
        <f>VLOOKUP(J224,'[1]2012.09.04_ratp_opendate_coordo'!A$2:C$634,2,FALSE)</f>
        <v>2980</v>
      </c>
      <c r="L224">
        <f>VLOOKUP(J224,'[1]2012.09.04_ratp_opendate_coordo'!A$2:C$634,3,FALSE)</f>
        <v>6498</v>
      </c>
      <c r="P224">
        <f>(IF(COUNTIF(Nodes!$C$2:$C$382,"="&amp;Stations!A224)&gt;1,1,0))</f>
        <v>0</v>
      </c>
      <c r="Q224" s="15" t="str">
        <f t="shared" si="7"/>
        <v>222,Porte de Vanves,2.30588436126708,48.8279404534009,4477959,603,1731,2980,6498,0</v>
      </c>
      <c r="AA224">
        <v>1731</v>
      </c>
      <c r="AB224">
        <v>2.3053401488176601</v>
      </c>
      <c r="AC224">
        <v>48.827675689333603</v>
      </c>
      <c r="AD224" t="s">
        <v>184</v>
      </c>
      <c r="AE224">
        <f t="shared" si="6"/>
        <v>15</v>
      </c>
    </row>
    <row r="225" spans="1:35">
      <c r="A225">
        <v>223</v>
      </c>
      <c r="B225" s="1" t="s">
        <v>185</v>
      </c>
      <c r="C225">
        <v>2.2878409999999998</v>
      </c>
      <c r="D225">
        <v>48.832327999999997</v>
      </c>
      <c r="E225">
        <v>165.64026509399963</v>
      </c>
      <c r="F225">
        <v>373.09818335388627</v>
      </c>
      <c r="G225">
        <v>223</v>
      </c>
      <c r="H225">
        <f>VLOOKUP(G225,traffic!$E$2:$F$300,2,FALSE)</f>
        <v>4932701</v>
      </c>
      <c r="I225">
        <v>604</v>
      </c>
      <c r="J225">
        <v>1732</v>
      </c>
      <c r="K225">
        <f>VLOOKUP(J225,'[1]2012.09.04_ratp_opendate_coordo'!A$2:C$634,2,FALSE)</f>
        <v>2304</v>
      </c>
      <c r="L225">
        <f>VLOOKUP(J225,'[1]2012.09.04_ratp_opendate_coordo'!A$2:C$634,3,FALSE)</f>
        <v>6419</v>
      </c>
      <c r="P225">
        <f>(IF(COUNTIF(Nodes!$C$2:$C$382,"="&amp;Stations!A225)&gt;1,1,0))</f>
        <v>0</v>
      </c>
      <c r="Q225" s="15" t="str">
        <f t="shared" si="7"/>
        <v>223,Porte de Versailles,2.287841,48.832328,4932701,604,1732,2304,6419,0</v>
      </c>
      <c r="AA225">
        <v>1732</v>
      </c>
      <c r="AB225">
        <v>2.2880027963937302</v>
      </c>
      <c r="AC225">
        <v>48.832461981972799</v>
      </c>
      <c r="AD225" t="s">
        <v>185</v>
      </c>
      <c r="AE225">
        <f t="shared" si="6"/>
        <v>19</v>
      </c>
    </row>
    <row r="226" spans="1:35">
      <c r="A226">
        <v>224</v>
      </c>
      <c r="B226" s="1" t="s">
        <v>186</v>
      </c>
      <c r="C226">
        <v>2.407759</v>
      </c>
      <c r="D226">
        <v>48.847326000000002</v>
      </c>
      <c r="E226">
        <v>453.44346509400015</v>
      </c>
      <c r="F226">
        <v>337.10298335387279</v>
      </c>
      <c r="G226">
        <v>224</v>
      </c>
      <c r="H226">
        <f>VLOOKUP(G226,traffic!$E$2:$F$300,2,FALSE)</f>
        <v>3814464</v>
      </c>
      <c r="I226">
        <v>605</v>
      </c>
      <c r="J226">
        <v>1733</v>
      </c>
      <c r="K226">
        <f>VLOOKUP(J226,'[1]2012.09.04_ratp_opendate_coordo'!A$2:C$634,2,FALSE)</f>
        <v>6664</v>
      </c>
      <c r="L226">
        <f>VLOOKUP(J226,'[1]2012.09.04_ratp_opendate_coordo'!A$2:C$634,3,FALSE)</f>
        <v>4859</v>
      </c>
      <c r="P226">
        <f>(IF(COUNTIF(Nodes!$C$2:$C$382,"="&amp;Stations!A226)&gt;1,1,0))</f>
        <v>0</v>
      </c>
      <c r="Q226" s="15" t="str">
        <f t="shared" si="7"/>
        <v>224,Porte de Vincennes,2.407759,48.847326,3814464,605,1733,6664,4859,0</v>
      </c>
      <c r="AA226">
        <v>1733</v>
      </c>
      <c r="AB226">
        <v>2.4088835253498502</v>
      </c>
      <c r="AC226">
        <v>48.847265711371797</v>
      </c>
      <c r="AD226" t="s">
        <v>186</v>
      </c>
      <c r="AE226">
        <f t="shared" si="6"/>
        <v>18</v>
      </c>
    </row>
    <row r="227" spans="1:35">
      <c r="A227">
        <v>225</v>
      </c>
      <c r="B227" s="1" t="s">
        <v>187</v>
      </c>
      <c r="C227">
        <v>2.4066550000000002</v>
      </c>
      <c r="D227">
        <v>48.877183000000002</v>
      </c>
      <c r="E227">
        <v>450.79386509400064</v>
      </c>
      <c r="F227">
        <v>265.44618335387327</v>
      </c>
      <c r="G227">
        <v>225</v>
      </c>
      <c r="H227">
        <f>VLOOKUP(G227,traffic!$E$2:$F$300,2,FALSE)</f>
        <v>4715395</v>
      </c>
      <c r="I227">
        <v>606</v>
      </c>
      <c r="J227">
        <v>1736</v>
      </c>
      <c r="K227">
        <f>VLOOKUP(J227,'[1]2012.09.04_ratp_opendate_coordo'!A$2:C$634,2,FALSE)</f>
        <v>6936</v>
      </c>
      <c r="L227">
        <f>VLOOKUP(J227,'[1]2012.09.04_ratp_opendate_coordo'!A$2:C$634,3,FALSE)</f>
        <v>2952</v>
      </c>
      <c r="P227">
        <f>(IF(COUNTIF(Nodes!$C$2:$C$382,"="&amp;Stations!A227)&gt;1,1,0))</f>
        <v>1</v>
      </c>
      <c r="Q227" s="15" t="str">
        <f t="shared" si="7"/>
        <v>225,Porte des Lilas,2.406655,48.877183,4715395,606,1736,6936,2952,1</v>
      </c>
      <c r="AA227">
        <v>1736</v>
      </c>
      <c r="AB227">
        <v>2.4063858234491202</v>
      </c>
      <c r="AC227">
        <v>48.877069991219699</v>
      </c>
      <c r="AD227" t="s">
        <v>187</v>
      </c>
      <c r="AE227">
        <f t="shared" si="6"/>
        <v>15</v>
      </c>
    </row>
    <row r="228" spans="1:35">
      <c r="A228">
        <v>226</v>
      </c>
      <c r="B228" s="1" t="s">
        <v>188</v>
      </c>
      <c r="C228">
        <v>2.360805</v>
      </c>
      <c r="D228">
        <v>48.819195999999998</v>
      </c>
      <c r="E228">
        <v>340.75386509400022</v>
      </c>
      <c r="F228">
        <v>404.61498335388342</v>
      </c>
      <c r="G228">
        <v>226</v>
      </c>
      <c r="H228">
        <f>VLOOKUP(G228,traffic!$E$2:$F$300,2,FALSE)</f>
        <v>6275922</v>
      </c>
      <c r="I228">
        <v>607</v>
      </c>
      <c r="J228">
        <v>1718</v>
      </c>
      <c r="K228">
        <f>VLOOKUP(J228,'[1]2012.09.04_ratp_opendate_coordo'!A$2:C$634,2,FALSE)</f>
        <v>5052</v>
      </c>
      <c r="L228">
        <f>VLOOKUP(J228,'[1]2012.09.04_ratp_opendate_coordo'!A$2:C$634,3,FALSE)</f>
        <v>6599</v>
      </c>
      <c r="P228">
        <f>(IF(COUNTIF(Nodes!$C$2:$C$382,"="&amp;Stations!A228)&gt;1,1,0))</f>
        <v>0</v>
      </c>
      <c r="Q228" s="15" t="str">
        <f t="shared" si="7"/>
        <v>226,Porte d'Italie,2.360805,48.819196,6275922,607,1718,5052,6599,0</v>
      </c>
      <c r="AA228">
        <v>1718</v>
      </c>
      <c r="AB228">
        <v>2.3598558026564902</v>
      </c>
      <c r="AC228">
        <v>48.818934611071498</v>
      </c>
      <c r="AD228" t="s">
        <v>188</v>
      </c>
      <c r="AE228">
        <f t="shared" si="6"/>
        <v>14</v>
      </c>
    </row>
    <row r="229" spans="1:35">
      <c r="A229">
        <v>227</v>
      </c>
      <c r="B229" s="1" t="s">
        <v>189</v>
      </c>
      <c r="C229">
        <v>2.37043976783752</v>
      </c>
      <c r="D229">
        <v>48.820959924099803</v>
      </c>
      <c r="E229">
        <v>363.87730790404811</v>
      </c>
      <c r="F229">
        <v>400.38156551435122</v>
      </c>
      <c r="G229">
        <v>227</v>
      </c>
      <c r="H229">
        <f>VLOOKUP(G229,traffic!$E$2:$F$300,2,FALSE)</f>
        <v>4363767</v>
      </c>
      <c r="I229">
        <v>608</v>
      </c>
      <c r="J229">
        <v>1719</v>
      </c>
      <c r="K229">
        <f>VLOOKUP(J229,'[1]2012.09.04_ratp_opendate_coordo'!A$2:C$634,2,FALSE)</f>
        <v>5584</v>
      </c>
      <c r="L229">
        <f>VLOOKUP(J229,'[1]2012.09.04_ratp_opendate_coordo'!A$2:C$634,3,FALSE)</f>
        <v>6627</v>
      </c>
      <c r="P229">
        <f>(IF(COUNTIF(Nodes!$C$2:$C$382,"="&amp;Stations!A229)&gt;1,1,0))</f>
        <v>0</v>
      </c>
      <c r="Q229" s="15" t="str">
        <f t="shared" si="7"/>
        <v>227,Porte d'Ivry,2.37043976783752,48.8209599240998,4363767,608,1719,5584,6627,0</v>
      </c>
      <c r="AA229">
        <v>1719</v>
      </c>
      <c r="AB229">
        <v>2.36909494347048</v>
      </c>
      <c r="AC229">
        <v>48.821270497468397</v>
      </c>
      <c r="AD229" t="s">
        <v>189</v>
      </c>
      <c r="AE229">
        <f t="shared" si="6"/>
        <v>12</v>
      </c>
    </row>
    <row r="230" spans="1:35">
      <c r="A230">
        <v>228</v>
      </c>
      <c r="B230" s="1" t="s">
        <v>190</v>
      </c>
      <c r="C230">
        <v>2.4060997366905199</v>
      </c>
      <c r="D230">
        <v>48.8354814402337</v>
      </c>
      <c r="E230">
        <v>449.46123315124794</v>
      </c>
      <c r="F230">
        <v>365.52992679299905</v>
      </c>
      <c r="G230">
        <v>228</v>
      </c>
      <c r="H230">
        <f>VLOOKUP(G230,traffic!$E$2:$F$300,2,FALSE)</f>
        <v>3899020</v>
      </c>
      <c r="I230">
        <v>609</v>
      </c>
      <c r="J230">
        <v>1715</v>
      </c>
      <c r="K230">
        <f>VLOOKUP(J230,'[1]2012.09.04_ratp_opendate_coordo'!A$2:C$634,2,FALSE)</f>
        <v>6468</v>
      </c>
      <c r="L230">
        <f>VLOOKUP(J230,'[1]2012.09.04_ratp_opendate_coordo'!A$2:C$634,3,FALSE)</f>
        <v>5695</v>
      </c>
      <c r="P230">
        <f>(IF(COUNTIF(Nodes!$C$2:$C$382,"="&amp;Stations!A230)&gt;1,1,0))</f>
        <v>0</v>
      </c>
      <c r="Q230" s="15" t="str">
        <f t="shared" si="7"/>
        <v>228,Porte Dorée,2.40609973669052,48.8354814402337,3899020,609,1715,6468,5695,0</v>
      </c>
      <c r="AA230">
        <v>1715</v>
      </c>
      <c r="AB230">
        <v>2.4060183531478398</v>
      </c>
      <c r="AC230">
        <v>48.835438889191401</v>
      </c>
      <c r="AD230" t="s">
        <v>190</v>
      </c>
      <c r="AE230">
        <f t="shared" si="6"/>
        <v>11</v>
      </c>
    </row>
    <row r="231" spans="1:35">
      <c r="A231">
        <v>229</v>
      </c>
      <c r="B231" s="1" t="s">
        <v>191</v>
      </c>
      <c r="C231">
        <v>2.3253629999999998</v>
      </c>
      <c r="D231">
        <v>48.823189999999997</v>
      </c>
      <c r="E231">
        <v>255.69306509399973</v>
      </c>
      <c r="F231">
        <v>395.02938335388649</v>
      </c>
      <c r="G231">
        <v>229</v>
      </c>
      <c r="H231">
        <f>VLOOKUP(G231,traffic!$E$2:$F$300,2,FALSE)</f>
        <v>2675992</v>
      </c>
      <c r="I231">
        <v>610</v>
      </c>
      <c r="J231">
        <v>1720</v>
      </c>
      <c r="K231">
        <f>VLOOKUP(J231,'[1]2012.09.04_ratp_opendate_coordo'!A$2:C$634,2,FALSE)</f>
        <v>3819</v>
      </c>
      <c r="L231">
        <f>VLOOKUP(J231,'[1]2012.09.04_ratp_opendate_coordo'!A$2:C$634,3,FALSE)</f>
        <v>6506</v>
      </c>
      <c r="P231">
        <f>(IF(COUNTIF(Nodes!$C$2:$C$382,"="&amp;Stations!A231)&gt;1,1,0))</f>
        <v>0</v>
      </c>
      <c r="Q231" s="15" t="str">
        <f t="shared" si="7"/>
        <v>229,Porte d'Orléans,2.325363,48.82319,2675992,610,1720,3819,6506,0</v>
      </c>
      <c r="AA231">
        <v>1720</v>
      </c>
      <c r="AB231">
        <v>2.3248055530705001</v>
      </c>
      <c r="AC231">
        <v>48.822601287527597</v>
      </c>
      <c r="AD231" t="s">
        <v>955</v>
      </c>
      <c r="AE231">
        <f t="shared" si="6"/>
        <v>15</v>
      </c>
    </row>
    <row r="232" spans="1:35">
      <c r="A232">
        <v>230</v>
      </c>
      <c r="B232" s="1" t="s">
        <v>192</v>
      </c>
      <c r="C232">
        <v>2.2802290320396401</v>
      </c>
      <c r="D232">
        <v>48.878683823609599</v>
      </c>
      <c r="E232">
        <v>147.37154198913643</v>
      </c>
      <c r="F232">
        <v>261.84420669084147</v>
      </c>
      <c r="G232">
        <v>230</v>
      </c>
      <c r="H232">
        <f>VLOOKUP(G232,traffic!$E$2:$F$300,2,FALSE)</f>
        <v>8852329</v>
      </c>
      <c r="I232">
        <v>611</v>
      </c>
      <c r="J232">
        <v>1716</v>
      </c>
      <c r="K232">
        <f>VLOOKUP(J232,'[1]2012.09.04_ratp_opendate_coordo'!A$2:C$634,2,FALSE)</f>
        <v>1544</v>
      </c>
      <c r="L232">
        <f>VLOOKUP(J232,'[1]2012.09.04_ratp_opendate_coordo'!A$2:C$634,3,FALSE)</f>
        <v>2923</v>
      </c>
      <c r="P232">
        <f>(IF(COUNTIF(Nodes!$C$2:$C$382,"="&amp;Stations!A232)&gt;1,1,0))</f>
        <v>0</v>
      </c>
      <c r="Q232" s="15" t="str">
        <f t="shared" si="7"/>
        <v>230,Porte Maillot,2.28022903203964,48.8786838236096,8852329,611,1716,1544,2923,0</v>
      </c>
      <c r="AA232">
        <v>1716</v>
      </c>
      <c r="AB232">
        <v>2.28183617255428</v>
      </c>
      <c r="AC232">
        <v>48.877964502967998</v>
      </c>
      <c r="AD232" t="s">
        <v>192</v>
      </c>
      <c r="AE232">
        <f t="shared" si="6"/>
        <v>13</v>
      </c>
    </row>
    <row r="233" spans="1:35">
      <c r="A233">
        <v>231</v>
      </c>
      <c r="B233" s="1" t="s">
        <v>193</v>
      </c>
      <c r="C233">
        <v>2.39891409873962</v>
      </c>
      <c r="D233">
        <v>48.880250204137603</v>
      </c>
      <c r="E233">
        <v>432.2157020690882</v>
      </c>
      <c r="F233">
        <v>258.08489342363146</v>
      </c>
      <c r="G233">
        <v>231</v>
      </c>
      <c r="H233">
        <f>VLOOKUP(G233,traffic!$E$2:$F$300,2,FALSE)</f>
        <v>451729</v>
      </c>
      <c r="I233">
        <v>612</v>
      </c>
      <c r="J233">
        <v>1737</v>
      </c>
      <c r="K233">
        <f>VLOOKUP(J233,'[1]2012.09.04_ratp_opendate_coordo'!A$2:C$634,2,FALSE)</f>
        <v>6662</v>
      </c>
      <c r="L233">
        <f>VLOOKUP(J233,'[1]2012.09.04_ratp_opendate_coordo'!A$2:C$634,3,FALSE)</f>
        <v>2707</v>
      </c>
      <c r="P233">
        <f>(IF(COUNTIF(Nodes!$C$2:$C$382,"="&amp;Stations!A233)&gt;1,1,0))</f>
        <v>0</v>
      </c>
      <c r="Q233" s="15" t="str">
        <f t="shared" si="7"/>
        <v>231,Pré-Saint-Gervais,2.39891409873962,48.8802502041376,451729,612,1737,6662,2707,0</v>
      </c>
      <c r="AA233">
        <v>1737</v>
      </c>
      <c r="AB233">
        <v>2.3990768968917799</v>
      </c>
      <c r="AC233">
        <v>48.879934956411702</v>
      </c>
      <c r="AD233" t="s">
        <v>193</v>
      </c>
      <c r="AE233">
        <f t="shared" si="6"/>
        <v>17</v>
      </c>
    </row>
    <row r="234" spans="1:35">
      <c r="A234">
        <v>232</v>
      </c>
      <c r="B234" s="1" t="s">
        <v>194</v>
      </c>
      <c r="C234">
        <v>2.3346698284149099</v>
      </c>
      <c r="D234">
        <v>48.865872235638498</v>
      </c>
      <c r="E234">
        <v>278.02945328978387</v>
      </c>
      <c r="F234">
        <v>292.59201782148239</v>
      </c>
      <c r="G234">
        <v>232</v>
      </c>
      <c r="H234">
        <f>VLOOKUP(G234,traffic!$E$2:$F$300,2,FALSE)</f>
        <v>5084082</v>
      </c>
      <c r="I234">
        <v>613</v>
      </c>
      <c r="J234">
        <v>1738</v>
      </c>
      <c r="K234">
        <f>VLOOKUP(J234,'[1]2012.09.04_ratp_opendate_coordo'!A$2:C$634,2,FALSE)</f>
        <v>3384</v>
      </c>
      <c r="L234">
        <f>VLOOKUP(J234,'[1]2012.09.04_ratp_opendate_coordo'!A$2:C$634,3,FALSE)</f>
        <v>3871</v>
      </c>
      <c r="P234">
        <f>(IF(COUNTIF(Nodes!$C$2:$C$382,"="&amp;Stations!A234)&gt;1,1,0))</f>
        <v>1</v>
      </c>
      <c r="Q234" s="15" t="str">
        <f t="shared" si="7"/>
        <v>232,Pyramides,2.33466982841491,48.8658722356385,5084082,613,1738,3384,3871,1</v>
      </c>
      <c r="AA234">
        <v>1738</v>
      </c>
      <c r="AB234">
        <v>2.33366506577888</v>
      </c>
      <c r="AC234">
        <v>48.866946302069501</v>
      </c>
      <c r="AD234" t="s">
        <v>194</v>
      </c>
      <c r="AE234">
        <f t="shared" si="6"/>
        <v>9</v>
      </c>
    </row>
    <row r="235" spans="1:35">
      <c r="A235">
        <v>233</v>
      </c>
      <c r="B235" s="1" t="s">
        <v>195</v>
      </c>
      <c r="C235">
        <v>2.3852589726448001</v>
      </c>
      <c r="D235">
        <v>48.873875011193</v>
      </c>
      <c r="E235">
        <v>399.44339944152051</v>
      </c>
      <c r="F235">
        <v>273.38535649067808</v>
      </c>
      <c r="G235">
        <v>233</v>
      </c>
      <c r="H235">
        <f>VLOOKUP(G235,traffic!$E$2:$F$300,2,FALSE)</f>
        <v>3279317</v>
      </c>
      <c r="I235">
        <v>614</v>
      </c>
      <c r="J235">
        <v>55330</v>
      </c>
      <c r="K235">
        <f>VLOOKUP(J235,'[1]2012.09.04_ratp_opendate_coordo'!A$2:C$634,2,FALSE)</f>
        <v>5916</v>
      </c>
      <c r="L235">
        <f>VLOOKUP(J235,'[1]2012.09.04_ratp_opendate_coordo'!A$2:C$634,3,FALSE)</f>
        <v>2999</v>
      </c>
      <c r="P235">
        <f>(IF(COUNTIF(Nodes!$C$2:$C$382,"="&amp;Stations!A235)&gt;1,1,0))</f>
        <v>0</v>
      </c>
      <c r="Q235" s="15" t="str">
        <f t="shared" si="7"/>
        <v>233,Pyrénées,2.3852589726448,48.873875011193,3279317,614,55330,5916,2999,0</v>
      </c>
      <c r="AA235">
        <v>55330</v>
      </c>
      <c r="AB235">
        <v>2.38488983901602</v>
      </c>
      <c r="AC235">
        <v>48.873890781826802</v>
      </c>
      <c r="AD235" t="s">
        <v>956</v>
      </c>
      <c r="AE235">
        <f t="shared" si="6"/>
        <v>8</v>
      </c>
      <c r="AF235">
        <v>50047</v>
      </c>
      <c r="AG235">
        <v>2.33366506577888</v>
      </c>
      <c r="AH235">
        <v>48.866946302069501</v>
      </c>
      <c r="AI235" t="s">
        <v>194</v>
      </c>
    </row>
    <row r="236" spans="1:35">
      <c r="A236">
        <v>234</v>
      </c>
      <c r="B236" s="1" t="s">
        <v>196</v>
      </c>
      <c r="C236">
        <v>2.372773</v>
      </c>
      <c r="D236">
        <v>48.837069</v>
      </c>
      <c r="E236">
        <v>369.47706509400024</v>
      </c>
      <c r="F236">
        <v>361.71978335387962</v>
      </c>
      <c r="G236">
        <v>234</v>
      </c>
      <c r="H236">
        <f>VLOOKUP(G236,traffic!$E$2:$F$300,2,FALSE)</f>
        <v>3085406</v>
      </c>
      <c r="I236">
        <v>615</v>
      </c>
      <c r="J236">
        <v>1742</v>
      </c>
      <c r="K236">
        <f>VLOOKUP(J236,'[1]2012.09.04_ratp_opendate_coordo'!A$2:C$634,2,FALSE)</f>
        <v>5636</v>
      </c>
      <c r="L236">
        <f>VLOOKUP(J236,'[1]2012.09.04_ratp_opendate_coordo'!A$2:C$634,3,FALSE)</f>
        <v>6030</v>
      </c>
      <c r="P236">
        <f>(IF(COUNTIF(Nodes!$C$2:$C$382,"="&amp;Stations!A236)&gt;1,1,0))</f>
        <v>0</v>
      </c>
      <c r="Q236" s="15" t="str">
        <f t="shared" si="7"/>
        <v>234,Quai de La Gare,2.372773,48.837069,3085406,615,1742,5636,6030,0</v>
      </c>
      <c r="AA236">
        <v>1742</v>
      </c>
      <c r="AB236">
        <v>2.3737838848976902</v>
      </c>
      <c r="AC236">
        <v>48.837398954208901</v>
      </c>
      <c r="AD236" t="s">
        <v>377</v>
      </c>
      <c r="AE236">
        <f t="shared" si="6"/>
        <v>15</v>
      </c>
    </row>
    <row r="237" spans="1:35">
      <c r="A237">
        <v>235</v>
      </c>
      <c r="B237" s="1" t="s">
        <v>197</v>
      </c>
      <c r="C237">
        <v>2.3658263683318999</v>
      </c>
      <c r="D237">
        <v>48.846539265868898</v>
      </c>
      <c r="E237">
        <v>352.80514909055984</v>
      </c>
      <c r="F237">
        <v>338.99114526852259</v>
      </c>
      <c r="G237">
        <v>235</v>
      </c>
      <c r="H237">
        <f>VLOOKUP(G237,traffic!$E$2:$F$300,2,FALSE)</f>
        <v>1201924</v>
      </c>
      <c r="I237">
        <v>616</v>
      </c>
      <c r="J237">
        <v>1743</v>
      </c>
      <c r="K237">
        <f>VLOOKUP(J237,'[1]2012.09.04_ratp_opendate_coordo'!A$2:C$634,2,FALSE)</f>
        <v>5179</v>
      </c>
      <c r="L237">
        <f>VLOOKUP(J237,'[1]2012.09.04_ratp_opendate_coordo'!A$2:C$634,3,FALSE)</f>
        <v>5107</v>
      </c>
      <c r="P237">
        <f>(IF(COUNTIF(Nodes!$C$2:$C$382,"="&amp;Stations!A237)&gt;1,1,0))</f>
        <v>0</v>
      </c>
      <c r="Q237" s="15" t="str">
        <f t="shared" si="7"/>
        <v>235,Quai de La Rapée,2.3658263683319,48.8465392658689,1201924,616,1743,5179,5107,0</v>
      </c>
      <c r="AA237">
        <v>1743</v>
      </c>
      <c r="AB237">
        <v>2.36703563413483</v>
      </c>
      <c r="AC237">
        <v>48.845795198343602</v>
      </c>
      <c r="AD237" t="s">
        <v>362</v>
      </c>
      <c r="AE237">
        <f t="shared" si="6"/>
        <v>16</v>
      </c>
    </row>
    <row r="238" spans="1:35">
      <c r="A238">
        <v>236</v>
      </c>
      <c r="B238" s="1" t="s">
        <v>198</v>
      </c>
      <c r="C238">
        <v>2.336633</v>
      </c>
      <c r="D238">
        <v>48.869574</v>
      </c>
      <c r="E238">
        <v>282.74106509400002</v>
      </c>
      <c r="F238">
        <v>283.70778335387854</v>
      </c>
      <c r="G238">
        <v>236</v>
      </c>
      <c r="H238">
        <f>VLOOKUP(G238,traffic!$E$2:$F$300,2,FALSE)</f>
        <v>1751431</v>
      </c>
      <c r="I238">
        <v>617</v>
      </c>
      <c r="J238">
        <v>1744</v>
      </c>
      <c r="K238">
        <f>VLOOKUP(J238,'[1]2012.09.04_ratp_opendate_coordo'!A$2:C$634,2,FALSE)</f>
        <v>3580</v>
      </c>
      <c r="L238">
        <f>VLOOKUP(J238,'[1]2012.09.04_ratp_opendate_coordo'!A$2:C$634,3,FALSE)</f>
        <v>3739</v>
      </c>
      <c r="P238">
        <f>(IF(COUNTIF(Nodes!$C$2:$C$382,"="&amp;Stations!A238)&gt;1,1,0))</f>
        <v>0</v>
      </c>
      <c r="Q238" s="15" t="str">
        <f t="shared" si="7"/>
        <v>236,Quatre-Septembre,2.336633,48.869574,1751431,617,1744,3580,3739,0</v>
      </c>
      <c r="AA238">
        <v>1744</v>
      </c>
      <c r="AB238">
        <v>2.3357424748445799</v>
      </c>
      <c r="AC238">
        <v>48.8693729306069</v>
      </c>
      <c r="AD238" t="s">
        <v>957</v>
      </c>
      <c r="AE238">
        <f t="shared" si="6"/>
        <v>16</v>
      </c>
    </row>
    <row r="239" spans="1:35">
      <c r="A239">
        <v>237</v>
      </c>
      <c r="B239" s="1" t="s">
        <v>199</v>
      </c>
      <c r="C239">
        <v>2.3539050000000001</v>
      </c>
      <c r="D239">
        <v>48.861950999999998</v>
      </c>
      <c r="E239">
        <v>324.1938650940005</v>
      </c>
      <c r="F239">
        <v>302.00298335388425</v>
      </c>
      <c r="G239">
        <v>237</v>
      </c>
      <c r="H239">
        <f>VLOOKUP(G239,traffic!$E$2:$F$300,2,FALSE)</f>
        <v>4491306</v>
      </c>
      <c r="I239">
        <v>618</v>
      </c>
      <c r="J239">
        <v>1745</v>
      </c>
      <c r="K239">
        <f>VLOOKUP(J239,'[1]2012.09.04_ratp_opendate_coordo'!A$2:C$634,2,FALSE)</f>
        <v>4748</v>
      </c>
      <c r="L239">
        <f>VLOOKUP(J239,'[1]2012.09.04_ratp_opendate_coordo'!A$2:C$634,3,FALSE)</f>
        <v>4007</v>
      </c>
      <c r="P239">
        <f>(IF(COUNTIF(Nodes!$C$2:$C$382,"="&amp;Stations!A239)&gt;1,1,0))</f>
        <v>0</v>
      </c>
      <c r="Q239" s="15" t="str">
        <f t="shared" si="7"/>
        <v>237,Rambuteau,2.353905,48.861951,4491306,618,1745,4748,4007,0</v>
      </c>
      <c r="AA239">
        <v>1745</v>
      </c>
      <c r="AB239">
        <v>2.3535049622225399</v>
      </c>
      <c r="AC239">
        <v>48.8614000355035</v>
      </c>
      <c r="AD239" t="s">
        <v>199</v>
      </c>
      <c r="AE239">
        <f t="shared" si="6"/>
        <v>9</v>
      </c>
    </row>
    <row r="240" spans="1:35">
      <c r="A240">
        <v>238</v>
      </c>
      <c r="B240" s="1" t="s">
        <v>200</v>
      </c>
      <c r="C240">
        <v>2.26963430643081</v>
      </c>
      <c r="D240">
        <v>48.855019867415002</v>
      </c>
      <c r="E240">
        <v>121.94420052794416</v>
      </c>
      <c r="F240">
        <v>318.63770155787279</v>
      </c>
      <c r="G240">
        <v>238</v>
      </c>
      <c r="H240">
        <f>VLOOKUP(G240,traffic!$E$2:$F$300,2,FALSE)</f>
        <v>2315446</v>
      </c>
      <c r="I240">
        <v>619</v>
      </c>
      <c r="J240">
        <v>1659</v>
      </c>
      <c r="K240">
        <f>VLOOKUP(J240,'[1]2012.09.04_ratp_opendate_coordo'!A$2:C$634,2,FALSE)</f>
        <v>1088</v>
      </c>
      <c r="L240">
        <f>VLOOKUP(J240,'[1]2012.09.04_ratp_opendate_coordo'!A$2:C$634,3,FALSE)</f>
        <v>4859</v>
      </c>
      <c r="P240">
        <f>(IF(COUNTIF(Nodes!$C$2:$C$382,"="&amp;Stations!A240)&gt;1,1,0))</f>
        <v>0</v>
      </c>
      <c r="Q240" s="15" t="str">
        <f t="shared" si="7"/>
        <v>238,Ranelagh,2.26963430643081,48.855019867415,2315446,619,1659,1088,4859,0</v>
      </c>
      <c r="AA240">
        <v>1659</v>
      </c>
      <c r="AB240">
        <v>2.2699797503510699</v>
      </c>
      <c r="AC240">
        <v>48.855392030794299</v>
      </c>
      <c r="AD240" t="s">
        <v>200</v>
      </c>
      <c r="AE240">
        <f t="shared" si="6"/>
        <v>8</v>
      </c>
    </row>
    <row r="241" spans="1:31">
      <c r="A241">
        <v>239</v>
      </c>
      <c r="B241" s="1" t="s">
        <v>201</v>
      </c>
      <c r="C241">
        <v>2.3306062817573499</v>
      </c>
      <c r="D241">
        <v>48.839194133803097</v>
      </c>
      <c r="E241">
        <v>268.2769413116398</v>
      </c>
      <c r="F241">
        <v>356.61946222644474</v>
      </c>
      <c r="G241">
        <v>239</v>
      </c>
      <c r="H241">
        <f>VLOOKUP(G241,traffic!$E$2:$F$300,2,FALSE)</f>
        <v>1785546</v>
      </c>
      <c r="I241">
        <v>620</v>
      </c>
      <c r="J241">
        <v>1660</v>
      </c>
      <c r="K241">
        <f>VLOOKUP(J241,'[1]2012.09.04_ratp_opendate_coordo'!A$2:C$634,2,FALSE)</f>
        <v>3948</v>
      </c>
      <c r="L241">
        <f>VLOOKUP(J241,'[1]2012.09.04_ratp_opendate_coordo'!A$2:C$634,3,FALSE)</f>
        <v>5727</v>
      </c>
      <c r="P241">
        <f>(IF(COUNTIF(Nodes!$C$2:$C$382,"="&amp;Stations!A241)&gt;1,1,0))</f>
        <v>1</v>
      </c>
      <c r="Q241" s="15" t="str">
        <f t="shared" si="7"/>
        <v>239,Raspail,2.33060628175735,48.8391941338031,1785546,620,1660,3948,5727,1</v>
      </c>
      <c r="AA241">
        <v>1660</v>
      </c>
      <c r="AB241">
        <v>2.3305830968411199</v>
      </c>
      <c r="AC241">
        <v>48.838963714316201</v>
      </c>
      <c r="AD241" t="s">
        <v>201</v>
      </c>
      <c r="AE241">
        <f t="shared" si="6"/>
        <v>7</v>
      </c>
    </row>
    <row r="242" spans="1:31">
      <c r="A242">
        <v>240</v>
      </c>
      <c r="B242" t="s">
        <v>318</v>
      </c>
      <c r="C242">
        <v>2.3523885011672898</v>
      </c>
      <c r="D242">
        <v>48.866246291581</v>
      </c>
      <c r="E242">
        <v>320.55426789549568</v>
      </c>
      <c r="F242">
        <v>291.69428355947957</v>
      </c>
      <c r="G242">
        <v>240</v>
      </c>
      <c r="H242">
        <f>VLOOKUP(G242,traffic!$E$2:$F$300,2,FALSE)</f>
        <v>5860077</v>
      </c>
      <c r="I242">
        <v>621</v>
      </c>
      <c r="J242">
        <v>1676</v>
      </c>
      <c r="K242">
        <f>VLOOKUP(J242,'[1]2012.09.04_ratp_opendate_coordo'!A$2:C$634,2,FALSE)</f>
        <v>2360</v>
      </c>
      <c r="L242">
        <f>VLOOKUP(J242,'[1]2012.09.04_ratp_opendate_coordo'!A$2:C$634,3,FALSE)</f>
        <v>2855</v>
      </c>
      <c r="N242">
        <v>4508</v>
      </c>
      <c r="O242">
        <v>3851</v>
      </c>
      <c r="P242">
        <f>(IF(COUNTIF(Nodes!$C$2:$C$382,"="&amp;Stations!A242)&gt;1,1,0))</f>
        <v>1</v>
      </c>
      <c r="Q242" s="15" t="str">
        <f t="shared" si="7"/>
        <v>240,Réaumur — Sébastopol,2.35238850116729,48.866246291581,5860077,621,1676,4508,3851,1</v>
      </c>
      <c r="AA242">
        <v>1676</v>
      </c>
      <c r="AB242">
        <v>2.3520352552542501</v>
      </c>
      <c r="AC242">
        <v>48.866311830188103</v>
      </c>
      <c r="AD242" t="s">
        <v>958</v>
      </c>
      <c r="AE242">
        <f t="shared" si="6"/>
        <v>20</v>
      </c>
    </row>
    <row r="243" spans="1:31">
      <c r="A243">
        <v>241</v>
      </c>
      <c r="B243" s="1" t="s">
        <v>202</v>
      </c>
      <c r="C243">
        <v>2.3277631402015602</v>
      </c>
      <c r="D243">
        <v>48.848193140038703</v>
      </c>
      <c r="E243">
        <v>261.45340157774456</v>
      </c>
      <c r="F243">
        <v>335.02184726099244</v>
      </c>
      <c r="G243">
        <v>241</v>
      </c>
      <c r="H243">
        <f>VLOOKUP(G243,traffic!$E$2:$F$300,2,FALSE)</f>
        <v>1307167</v>
      </c>
      <c r="I243">
        <v>622</v>
      </c>
      <c r="J243">
        <v>1661</v>
      </c>
      <c r="K243">
        <f>VLOOKUP(J243,'[1]2012.09.04_ratp_opendate_coordo'!A$2:C$634,2,FALSE)</f>
        <v>3456</v>
      </c>
      <c r="L243">
        <f>VLOOKUP(J243,'[1]2012.09.04_ratp_opendate_coordo'!A$2:C$634,3,FALSE)</f>
        <v>5191</v>
      </c>
      <c r="P243">
        <f>(IF(COUNTIF(Nodes!$C$2:$C$382,"="&amp;Stations!A243)&gt;1,1,0))</f>
        <v>0</v>
      </c>
      <c r="Q243" s="15" t="str">
        <f t="shared" si="7"/>
        <v>241,Rennes,2.32776314020156,48.8481931400387,1307167,622,1661,3456,5191,0</v>
      </c>
      <c r="AA243">
        <v>1661</v>
      </c>
      <c r="AB243">
        <v>2.32808305123987</v>
      </c>
      <c r="AC243">
        <v>48.848054432868103</v>
      </c>
      <c r="AD243" t="s">
        <v>202</v>
      </c>
      <c r="AE243">
        <f t="shared" si="6"/>
        <v>6</v>
      </c>
    </row>
    <row r="244" spans="1:31">
      <c r="A244">
        <v>242</v>
      </c>
      <c r="B244" s="1" t="s">
        <v>203</v>
      </c>
      <c r="C244">
        <v>2.3635840415954501</v>
      </c>
      <c r="D244">
        <v>48.8669873375501</v>
      </c>
      <c r="E244">
        <v>347.42356492308045</v>
      </c>
      <c r="F244">
        <v>289.91577323363913</v>
      </c>
      <c r="G244">
        <v>242</v>
      </c>
      <c r="H244">
        <f>VLOOKUP(G244,traffic!$E$2:$F$300,2,FALSE)</f>
        <v>17095806</v>
      </c>
      <c r="I244">
        <v>623</v>
      </c>
      <c r="J244">
        <v>1679</v>
      </c>
      <c r="K244">
        <f>VLOOKUP(J244,'[1]2012.09.04_ratp_opendate_coordo'!A$2:C$634,2,FALSE)</f>
        <v>4508</v>
      </c>
      <c r="L244">
        <f>VLOOKUP(J244,'[1]2012.09.04_ratp_opendate_coordo'!A$2:C$634,3,FALSE)</f>
        <v>3851</v>
      </c>
      <c r="N244">
        <v>5243</v>
      </c>
      <c r="O244">
        <v>3538</v>
      </c>
      <c r="P244">
        <f>(IF(COUNTIF(Nodes!$C$2:$C$382,"="&amp;Stations!A244)&gt;1,1,0))</f>
        <v>1</v>
      </c>
      <c r="Q244" s="15" t="str">
        <f t="shared" si="7"/>
        <v>242,République,2.36358404159545,48.8669873375501,17095806,623,1679,5243,3538,1</v>
      </c>
      <c r="AA244">
        <v>1679</v>
      </c>
      <c r="AB244">
        <v>2.3636695982067599</v>
      </c>
      <c r="AC244">
        <v>48.867486039056601</v>
      </c>
      <c r="AD244" t="s">
        <v>203</v>
      </c>
      <c r="AE244">
        <f t="shared" si="6"/>
        <v>10</v>
      </c>
    </row>
    <row r="245" spans="1:31">
      <c r="A245">
        <v>243</v>
      </c>
      <c r="B245" t="s">
        <v>266</v>
      </c>
      <c r="C245">
        <v>2.386447</v>
      </c>
      <c r="D245">
        <v>48.847014000000001</v>
      </c>
      <c r="E245">
        <v>402.29466509400009</v>
      </c>
      <c r="F245">
        <v>337.85178335387513</v>
      </c>
      <c r="G245">
        <v>243</v>
      </c>
      <c r="H245">
        <f>VLOOKUP(G245,traffic!$E$2:$F$300,2,FALSE)</f>
        <v>5451933</v>
      </c>
      <c r="I245">
        <v>624</v>
      </c>
      <c r="J245">
        <v>1662</v>
      </c>
      <c r="K245">
        <f>VLOOKUP(J245,'[1]2012.09.04_ratp_opendate_coordo'!A$2:C$634,2,FALSE)</f>
        <v>5872</v>
      </c>
      <c r="L245">
        <f>VLOOKUP(J245,'[1]2012.09.04_ratp_opendate_coordo'!A$2:C$634,3,FALSE)</f>
        <v>3326</v>
      </c>
      <c r="O245">
        <v>5034</v>
      </c>
      <c r="P245">
        <f>(IF(COUNTIF(Nodes!$C$2:$C$382,"="&amp;Stations!A245)&gt;1,1,0))</f>
        <v>1</v>
      </c>
      <c r="Q245" s="15" t="str">
        <f t="shared" si="7"/>
        <v>243,Reuilly — Diderot,2.386447,48.847014,5451933,624,1662,5872,5034,1</v>
      </c>
      <c r="AA245">
        <v>1662</v>
      </c>
      <c r="AB245">
        <v>2.3861181865801302</v>
      </c>
      <c r="AC245">
        <v>48.847238132738603</v>
      </c>
      <c r="AD245" t="s">
        <v>959</v>
      </c>
      <c r="AE245">
        <f t="shared" si="6"/>
        <v>17</v>
      </c>
    </row>
    <row r="246" spans="1:31">
      <c r="A246">
        <v>244</v>
      </c>
      <c r="B246" s="1" t="s">
        <v>204</v>
      </c>
      <c r="C246">
        <v>2.3718430000000001</v>
      </c>
      <c r="D246">
        <v>48.859772</v>
      </c>
      <c r="E246">
        <v>367.24506509400049</v>
      </c>
      <c r="F246">
        <v>307.23258335387982</v>
      </c>
      <c r="G246">
        <v>244</v>
      </c>
      <c r="H246">
        <f>VLOOKUP(G246,traffic!$E$2:$F$300,2,FALSE)</f>
        <v>1640016</v>
      </c>
      <c r="I246">
        <v>625</v>
      </c>
      <c r="J246">
        <v>1664</v>
      </c>
      <c r="K246">
        <f>VLOOKUP(J246,'[1]2012.09.04_ratp_opendate_coordo'!A$2:C$634,2,FALSE)</f>
        <v>5504</v>
      </c>
      <c r="L246">
        <f>VLOOKUP(J246,'[1]2012.09.04_ratp_opendate_coordo'!A$2:C$634,3,FALSE)</f>
        <v>4131</v>
      </c>
      <c r="P246">
        <f>(IF(COUNTIF(Nodes!$C$2:$C$382,"="&amp;Stations!A246)&gt;1,1,0))</f>
        <v>0</v>
      </c>
      <c r="Q246" s="15" t="str">
        <f t="shared" si="7"/>
        <v>244,Richard-Lenoir,2.371843,48.859772,1640016,625,1664,5504,4131,0</v>
      </c>
      <c r="AA246">
        <v>1664</v>
      </c>
      <c r="AB246">
        <v>2.3720977804710999</v>
      </c>
      <c r="AC246">
        <v>48.860892753512502</v>
      </c>
      <c r="AD246" t="s">
        <v>204</v>
      </c>
      <c r="AE246">
        <f t="shared" si="6"/>
        <v>14</v>
      </c>
    </row>
    <row r="247" spans="1:31">
      <c r="A247">
        <v>245</v>
      </c>
      <c r="B247" t="s">
        <v>407</v>
      </c>
      <c r="C247">
        <v>2.3387414216995199</v>
      </c>
      <c r="D247">
        <v>48.871987346600797</v>
      </c>
      <c r="E247">
        <v>287.80127717284796</v>
      </c>
      <c r="F247">
        <v>277.91575151196639</v>
      </c>
      <c r="G247">
        <v>245</v>
      </c>
      <c r="H247">
        <f>VLOOKUP(G247,traffic!$E$2:$F$300,2,FALSE)</f>
        <v>5297670</v>
      </c>
      <c r="I247">
        <v>626</v>
      </c>
      <c r="J247">
        <v>1665</v>
      </c>
      <c r="K247">
        <f>VLOOKUP(J247,'[1]2012.09.04_ratp_opendate_coordo'!A$2:C$634,2,FALSE)</f>
        <v>3800</v>
      </c>
      <c r="L247">
        <f>VLOOKUP(J247,'[1]2012.09.04_ratp_opendate_coordo'!A$2:C$634,3,FALSE)</f>
        <v>3407</v>
      </c>
      <c r="P247">
        <f>(IF(COUNTIF(Nodes!$C$2:$C$382,"="&amp;Stations!A247)&gt;1,1,0))</f>
        <v>1</v>
      </c>
      <c r="Q247" s="15" t="str">
        <f t="shared" si="7"/>
        <v>245,Richelieu — Drouot,2.33874142169952,48.8719873466008,5297670,626,1665,3800,3407,1</v>
      </c>
      <c r="AA247">
        <v>1665</v>
      </c>
      <c r="AB247">
        <v>2.3390880993848602</v>
      </c>
      <c r="AC247">
        <v>48.872013916752501</v>
      </c>
      <c r="AD247" t="s">
        <v>960</v>
      </c>
      <c r="AE247">
        <f t="shared" si="6"/>
        <v>18</v>
      </c>
    </row>
    <row r="248" spans="1:31">
      <c r="A248">
        <v>246</v>
      </c>
      <c r="B248" s="1" t="s">
        <v>205</v>
      </c>
      <c r="C248">
        <v>2.3735779523849398</v>
      </c>
      <c r="D248">
        <v>48.8878803158332</v>
      </c>
      <c r="E248">
        <v>371.40895081785584</v>
      </c>
      <c r="F248">
        <v>239.77262535419754</v>
      </c>
      <c r="G248">
        <v>246</v>
      </c>
      <c r="H248">
        <f>VLOOKUP(G248,traffic!$E$2:$F$300,2,FALSE)</f>
        <v>2519241</v>
      </c>
      <c r="I248">
        <v>627</v>
      </c>
      <c r="J248">
        <v>1666</v>
      </c>
      <c r="K248">
        <f>VLOOKUP(J248,'[1]2012.09.04_ratp_opendate_coordo'!A$2:C$634,2,FALSE)</f>
        <v>5492</v>
      </c>
      <c r="L248">
        <f>VLOOKUP(J248,'[1]2012.09.04_ratp_opendate_coordo'!A$2:C$634,3,FALSE)</f>
        <v>2252</v>
      </c>
      <c r="P248">
        <f>(IF(COUNTIF(Nodes!$C$2:$C$382,"="&amp;Stations!A248)&gt;1,1,0))</f>
        <v>0</v>
      </c>
      <c r="Q248" s="15" t="str">
        <f t="shared" si="7"/>
        <v>246,Riquet,2.37357795238494,48.8878803158332,2519241,627,1666,5492,2252,0</v>
      </c>
      <c r="AA248">
        <v>1666</v>
      </c>
      <c r="AB248">
        <v>2.3744874256814401</v>
      </c>
      <c r="AC248">
        <v>48.888123558140698</v>
      </c>
      <c r="AD248" t="s">
        <v>205</v>
      </c>
      <c r="AE248">
        <f t="shared" si="6"/>
        <v>6</v>
      </c>
    </row>
    <row r="249" spans="1:31">
      <c r="A249">
        <v>247</v>
      </c>
      <c r="B249" s="1" t="s">
        <v>206</v>
      </c>
      <c r="C249">
        <v>2.4236780000000002</v>
      </c>
      <c r="D249">
        <v>48.855682999999999</v>
      </c>
      <c r="E249">
        <v>491.64906509400066</v>
      </c>
      <c r="F249">
        <v>317.04618335388091</v>
      </c>
      <c r="G249">
        <v>247</v>
      </c>
      <c r="H249">
        <f>VLOOKUP(G249,traffic!$E$2:$F$300,2,FALSE)</f>
        <v>4317097</v>
      </c>
      <c r="I249">
        <v>628</v>
      </c>
      <c r="J249">
        <v>1667</v>
      </c>
      <c r="K249">
        <f>VLOOKUP(J249,'[1]2012.09.04_ratp_opendate_coordo'!A$2:C$634,2,FALSE)</f>
        <v>6916</v>
      </c>
      <c r="L249">
        <f>VLOOKUP(J249,'[1]2012.09.04_ratp_opendate_coordo'!A$2:C$634,3,FALSE)</f>
        <v>4283</v>
      </c>
      <c r="P249">
        <f>(IF(COUNTIF(Nodes!$C$2:$C$382,"="&amp;Stations!A249)&gt;1,1,0))</f>
        <v>0</v>
      </c>
      <c r="Q249" s="15" t="str">
        <f t="shared" si="7"/>
        <v>247,Robespierre,2.423678,48.855683,4317097,628,1667,6916,4283,0</v>
      </c>
      <c r="AA249">
        <v>1667</v>
      </c>
      <c r="AB249">
        <v>2.4235567388507899</v>
      </c>
      <c r="AC249">
        <v>48.855564004830001</v>
      </c>
      <c r="AD249" t="s">
        <v>206</v>
      </c>
      <c r="AE249">
        <f t="shared" si="6"/>
        <v>11</v>
      </c>
    </row>
    <row r="250" spans="1:31">
      <c r="A250">
        <v>248</v>
      </c>
      <c r="B250" s="1" t="s">
        <v>207</v>
      </c>
      <c r="C250">
        <v>2.3220519999999998</v>
      </c>
      <c r="D250">
        <v>48.882424999999998</v>
      </c>
      <c r="E250">
        <v>247.74666509399967</v>
      </c>
      <c r="F250">
        <v>252.865383353884</v>
      </c>
      <c r="G250">
        <v>248</v>
      </c>
      <c r="H250">
        <f>VLOOKUP(G250,traffic!$E$2:$F$300,2,FALSE)</f>
        <v>2747395</v>
      </c>
      <c r="I250">
        <v>629</v>
      </c>
      <c r="J250">
        <v>1670</v>
      </c>
      <c r="K250">
        <f>VLOOKUP(J250,'[1]2012.09.04_ratp_opendate_coordo'!A$2:C$634,2,FALSE)</f>
        <v>2896</v>
      </c>
      <c r="L250">
        <f>VLOOKUP(J250,'[1]2012.09.04_ratp_opendate_coordo'!A$2:C$634,3,FALSE)</f>
        <v>2431</v>
      </c>
      <c r="P250">
        <f>(IF(COUNTIF(Nodes!$C$2:$C$382,"="&amp;Stations!A250)&gt;1,1,0))</f>
        <v>0</v>
      </c>
      <c r="Q250" s="15" t="str">
        <f t="shared" si="7"/>
        <v>248,Rome,2.322052,48.882425,2747395,629,1670,2896,2431,0</v>
      </c>
      <c r="AA250">
        <v>1670</v>
      </c>
      <c r="AB250">
        <v>2.32098414419979</v>
      </c>
      <c r="AC250">
        <v>48.882529224073501</v>
      </c>
      <c r="AD250" t="s">
        <v>207</v>
      </c>
      <c r="AE250">
        <f t="shared" si="6"/>
        <v>4</v>
      </c>
    </row>
    <row r="251" spans="1:31">
      <c r="A251">
        <v>249</v>
      </c>
      <c r="B251" s="1" t="s">
        <v>208</v>
      </c>
      <c r="C251">
        <v>2.2790515422821001</v>
      </c>
      <c r="D251">
        <v>48.863911925049401</v>
      </c>
      <c r="E251">
        <v>144.5455665710403</v>
      </c>
      <c r="F251">
        <v>297.29676323531748</v>
      </c>
      <c r="G251">
        <v>249</v>
      </c>
      <c r="H251">
        <f>VLOOKUP(G251,traffic!$E$2:$F$300,2,FALSE)</f>
        <v>3081914</v>
      </c>
      <c r="I251">
        <v>630</v>
      </c>
      <c r="J251">
        <v>1672</v>
      </c>
      <c r="K251">
        <f>VLOOKUP(J251,'[1]2012.09.04_ratp_opendate_coordo'!A$2:C$634,2,FALSE)</f>
        <v>1152</v>
      </c>
      <c r="L251">
        <f>VLOOKUP(J251,'[1]2012.09.04_ratp_opendate_coordo'!A$2:C$634,3,FALSE)</f>
        <v>4199</v>
      </c>
      <c r="P251">
        <f>(IF(COUNTIF(Nodes!$C$2:$C$382,"="&amp;Stations!A251)&gt;1,1,0))</f>
        <v>0</v>
      </c>
      <c r="Q251" s="15" t="str">
        <f t="shared" si="7"/>
        <v>249,Rue de la Pompe,2.2790515422821,48.8639119250494,3081914,630,1672,1152,4199,0</v>
      </c>
      <c r="AA251">
        <v>1672</v>
      </c>
      <c r="AB251">
        <v>2.2776263298867798</v>
      </c>
      <c r="AC251">
        <v>48.864100413162902</v>
      </c>
      <c r="AD251" t="s">
        <v>961</v>
      </c>
      <c r="AE251">
        <f t="shared" si="6"/>
        <v>15</v>
      </c>
    </row>
    <row r="252" spans="1:31">
      <c r="A252">
        <v>250</v>
      </c>
      <c r="B252" s="1" t="s">
        <v>209</v>
      </c>
      <c r="C252">
        <v>2.39015132188797</v>
      </c>
      <c r="D252">
        <v>48.851811350885797</v>
      </c>
      <c r="E252">
        <v>411.18503762512807</v>
      </c>
      <c r="F252">
        <v>326.33814122796707</v>
      </c>
      <c r="G252">
        <v>250</v>
      </c>
      <c r="H252">
        <f>VLOOKUP(G252,traffic!$E$2:$F$300,2,FALSE)</f>
        <v>2669336</v>
      </c>
      <c r="I252">
        <v>631</v>
      </c>
      <c r="J252">
        <v>1673</v>
      </c>
      <c r="K252">
        <f>VLOOKUP(J252,'[1]2012.09.04_ratp_opendate_coordo'!A$2:C$634,2,FALSE)</f>
        <v>1151</v>
      </c>
      <c r="L252">
        <f>VLOOKUP(J252,'[1]2012.09.04_ratp_opendate_coordo'!A$2:C$634,3,FALSE)</f>
        <v>4199</v>
      </c>
      <c r="N252">
        <v>6171</v>
      </c>
      <c r="O252">
        <v>4507</v>
      </c>
      <c r="P252">
        <f>(IF(COUNTIF(Nodes!$C$2:$C$382,"="&amp;Stations!A252)&gt;1,1,0))</f>
        <v>0</v>
      </c>
      <c r="Q252" s="15" t="str">
        <f t="shared" si="7"/>
        <v>250,Rue des Boulets,2.39015132188796,48.8518113508858,2669336,631,1673,6171,4507,0</v>
      </c>
      <c r="AA252">
        <v>1673</v>
      </c>
      <c r="AB252">
        <v>2.3891428045703398</v>
      </c>
      <c r="AC252">
        <v>48.8521417733756</v>
      </c>
      <c r="AD252" t="s">
        <v>209</v>
      </c>
      <c r="AE252">
        <f t="shared" si="6"/>
        <v>15</v>
      </c>
    </row>
    <row r="253" spans="1:31">
      <c r="A253">
        <v>251</v>
      </c>
      <c r="B253" s="1" t="s">
        <v>210</v>
      </c>
      <c r="C253">
        <v>2.3256066441535901</v>
      </c>
      <c r="D253">
        <v>48.855690488452403</v>
      </c>
      <c r="E253">
        <v>256.27781106261637</v>
      </c>
      <c r="F253">
        <v>317.02821106811143</v>
      </c>
      <c r="G253">
        <v>251</v>
      </c>
      <c r="H253">
        <f>VLOOKUP(G253,traffic!$E$2:$F$300,2,FALSE)</f>
        <v>2563169</v>
      </c>
      <c r="I253">
        <v>632</v>
      </c>
      <c r="J253">
        <v>1674</v>
      </c>
      <c r="K253">
        <f>VLOOKUP(J253,'[1]2012.09.04_ratp_opendate_coordo'!A$2:C$634,2,FALSE)</f>
        <v>6160</v>
      </c>
      <c r="L253">
        <f>VLOOKUP(J253,'[1]2012.09.04_ratp_opendate_coordo'!A$2:C$634,3,FALSE)</f>
        <v>4507</v>
      </c>
      <c r="N253">
        <v>3116</v>
      </c>
      <c r="O253">
        <v>4848</v>
      </c>
      <c r="P253">
        <f>(IF(COUNTIF(Nodes!$C$2:$C$382,"="&amp;Stations!A253)&gt;1,1,0))</f>
        <v>0</v>
      </c>
      <c r="Q253" s="15" t="str">
        <f t="shared" si="7"/>
        <v>251,Rue du Bac,2.32560664415359,48.8556904884524,2563169,632,1674,3116,4848,0</v>
      </c>
      <c r="AA253">
        <v>1674</v>
      </c>
      <c r="AB253">
        <v>2.3255688217939099</v>
      </c>
      <c r="AC253">
        <v>48.8557564721823</v>
      </c>
      <c r="AD253" t="s">
        <v>210</v>
      </c>
      <c r="AE253">
        <f t="shared" si="6"/>
        <v>10</v>
      </c>
    </row>
    <row r="254" spans="1:31">
      <c r="A254">
        <v>252</v>
      </c>
      <c r="B254" s="1" t="s">
        <v>211</v>
      </c>
      <c r="C254">
        <v>2.379448</v>
      </c>
      <c r="D254">
        <v>48.864334999999997</v>
      </c>
      <c r="E254">
        <v>385.49706509400016</v>
      </c>
      <c r="F254">
        <v>296.28138335388599</v>
      </c>
      <c r="G254">
        <v>252</v>
      </c>
      <c r="H254">
        <f>VLOOKUP(G254,traffic!$E$2:$F$300,2,FALSE)</f>
        <v>2846171</v>
      </c>
      <c r="I254">
        <v>633</v>
      </c>
      <c r="J254">
        <v>1693</v>
      </c>
      <c r="K254">
        <f>VLOOKUP(J254,'[1]2012.09.04_ratp_opendate_coordo'!A$2:C$634,2,FALSE)</f>
        <v>6000</v>
      </c>
      <c r="L254">
        <f>VLOOKUP(J254,'[1]2012.09.04_ratp_opendate_coordo'!A$2:C$634,3,FALSE)</f>
        <v>3795</v>
      </c>
      <c r="P254">
        <f>(IF(COUNTIF(Nodes!$C$2:$C$382,"="&amp;Stations!A254)&gt;1,1,0))</f>
        <v>0</v>
      </c>
      <c r="Q254" s="15" t="str">
        <f t="shared" si="7"/>
        <v>252,Rue Saint-Maur,2.379448,48.864335,2846171,633,1693,6000,3795,0</v>
      </c>
      <c r="AA254">
        <v>1693</v>
      </c>
      <c r="AB254">
        <v>2.3800732953415902</v>
      </c>
      <c r="AC254">
        <v>48.863987808243898</v>
      </c>
      <c r="AD254" t="s">
        <v>211</v>
      </c>
      <c r="AE254">
        <f t="shared" si="6"/>
        <v>14</v>
      </c>
    </row>
    <row r="255" spans="1:31">
      <c r="A255">
        <v>253</v>
      </c>
      <c r="B255" s="1" t="s">
        <v>212</v>
      </c>
      <c r="C255">
        <v>2.3742109537124598</v>
      </c>
      <c r="D255">
        <v>48.861295117176397</v>
      </c>
      <c r="E255">
        <v>372.92815400390373</v>
      </c>
      <c r="F255">
        <v>303.57710213052655</v>
      </c>
      <c r="G255">
        <v>253</v>
      </c>
      <c r="H255">
        <f>VLOOKUP(G255,traffic!$E$2:$F$300,2,FALSE)</f>
        <v>2758716</v>
      </c>
      <c r="I255">
        <v>634</v>
      </c>
      <c r="J255">
        <v>1680</v>
      </c>
      <c r="K255">
        <f>VLOOKUP(J255,'[1]2012.09.04_ratp_opendate_coordo'!A$2:C$634,2,FALSE)</f>
        <v>5224</v>
      </c>
      <c r="L255">
        <f>VLOOKUP(J255,'[1]2012.09.04_ratp_opendate_coordo'!A$2:C$634,3,FALSE)</f>
        <v>3521</v>
      </c>
      <c r="M255">
        <v>1681</v>
      </c>
      <c r="N255">
        <v>5732</v>
      </c>
      <c r="O255">
        <v>4087</v>
      </c>
      <c r="P255">
        <f>(IF(COUNTIF(Nodes!$C$2:$C$382,"="&amp;Stations!A255)&gt;1,1,0))</f>
        <v>0</v>
      </c>
      <c r="Q255" s="15" t="str">
        <f t="shared" si="7"/>
        <v>253,Saint-Ambroise,2.37421095371246,48.8612951171764,2758716,634,1680,5732,4087,0</v>
      </c>
      <c r="AA255">
        <v>1680</v>
      </c>
      <c r="AB255">
        <v>2.37409760383489</v>
      </c>
      <c r="AC255">
        <v>48.861212103250502</v>
      </c>
      <c r="AD255" t="s">
        <v>212</v>
      </c>
      <c r="AE255">
        <f t="shared" si="6"/>
        <v>14</v>
      </c>
    </row>
    <row r="256" spans="1:31">
      <c r="A256">
        <v>254</v>
      </c>
      <c r="B256" s="1" t="s">
        <v>213</v>
      </c>
      <c r="C256">
        <v>2.3221331834793002</v>
      </c>
      <c r="D256">
        <v>48.8744412966822</v>
      </c>
      <c r="E256">
        <v>247.9415054443206</v>
      </c>
      <c r="F256">
        <v>272.02627131659938</v>
      </c>
      <c r="G256">
        <v>254</v>
      </c>
      <c r="H256">
        <f>VLOOKUP(G256,traffic!$E$2:$F$300,2,FALSE)</f>
        <v>2923768</v>
      </c>
      <c r="I256">
        <v>635</v>
      </c>
      <c r="J256">
        <v>1681</v>
      </c>
      <c r="K256">
        <f>VLOOKUP(J256,'[1]2012.09.04_ratp_opendate_coordo'!A$2:C$634,2,FALSE)</f>
        <v>5732</v>
      </c>
      <c r="L256">
        <f>VLOOKUP(J256,'[1]2012.09.04_ratp_opendate_coordo'!A$2:C$634,3,FALSE)</f>
        <v>4087</v>
      </c>
      <c r="N256">
        <v>2964</v>
      </c>
      <c r="O256">
        <v>3266</v>
      </c>
      <c r="P256">
        <f>(IF(COUNTIF(Nodes!$C$2:$C$382,"="&amp;Stations!A256)&gt;1,1,0))</f>
        <v>0</v>
      </c>
      <c r="Q256" s="15" t="str">
        <f t="shared" si="7"/>
        <v>254,Saint-Augustin,2.3221331834793,48.8744412966822,2923768,635,1681,2964,3266,0</v>
      </c>
      <c r="AA256">
        <v>1681</v>
      </c>
      <c r="AB256">
        <v>2.3204313965099099</v>
      </c>
      <c r="AC256">
        <v>48.8746742716311</v>
      </c>
      <c r="AD256" t="s">
        <v>213</v>
      </c>
      <c r="AE256">
        <f t="shared" si="6"/>
        <v>14</v>
      </c>
    </row>
    <row r="257" spans="1:31">
      <c r="A257">
        <v>255</v>
      </c>
      <c r="B257" s="1" t="s">
        <v>475</v>
      </c>
      <c r="C257">
        <v>2.3577690124511701</v>
      </c>
      <c r="D257">
        <v>48.930211035575702</v>
      </c>
      <c r="E257">
        <v>333.46749497680844</v>
      </c>
      <c r="F257">
        <v>138.17889797219323</v>
      </c>
      <c r="G257">
        <v>255</v>
      </c>
      <c r="H257">
        <f>VLOOKUP(G257,traffic!$E$2:$F$300,2,FALSE)</f>
        <v>3517853</v>
      </c>
      <c r="I257">
        <v>636</v>
      </c>
      <c r="J257">
        <v>22439</v>
      </c>
      <c r="K257">
        <f>VLOOKUP(J257,'[1]2012.09.04_ratp_opendate_coordo'!A$2:C$634,2,FALSE)</f>
        <v>4149</v>
      </c>
      <c r="L257">
        <f>VLOOKUP(J257,'[1]2012.09.04_ratp_opendate_coordo'!A$2:C$634,3,FALSE)</f>
        <v>990</v>
      </c>
      <c r="P257">
        <f>(IF(COUNTIF(Nodes!$C$2:$C$382,"="&amp;Stations!A257)&gt;1,1,0))</f>
        <v>0</v>
      </c>
      <c r="Q257" s="15" t="str">
        <f t="shared" si="7"/>
        <v>255,Saint-Denis — Porte de Paris,2.35776901245117,48.9302110355757,3517853,636,22439,4149,990,0</v>
      </c>
      <c r="AA257">
        <v>22439</v>
      </c>
      <c r="AB257">
        <v>2.3574101642938698</v>
      </c>
      <c r="AC257">
        <v>48.929627609842598</v>
      </c>
      <c r="AD257" t="s">
        <v>962</v>
      </c>
      <c r="AE257">
        <f t="shared" si="6"/>
        <v>28</v>
      </c>
    </row>
    <row r="258" spans="1:31">
      <c r="A258">
        <v>256</v>
      </c>
      <c r="B258" s="1" t="s">
        <v>503</v>
      </c>
      <c r="C258">
        <v>2.3636740000000001</v>
      </c>
      <c r="D258">
        <v>48.945799000000001</v>
      </c>
      <c r="E258">
        <v>347.63946509400023</v>
      </c>
      <c r="F258">
        <v>100.76778335387644</v>
      </c>
      <c r="G258">
        <v>256</v>
      </c>
      <c r="H258">
        <f>VLOOKUP(G258,traffic!$E$2:$F$300,2,FALSE)</f>
        <v>5365746</v>
      </c>
      <c r="I258">
        <v>637</v>
      </c>
      <c r="J258">
        <v>50399</v>
      </c>
      <c r="K258">
        <f>VLOOKUP(J258,'[1]2012.09.04_ratp_opendate_coordo'!A$2:C$634,2,FALSE)</f>
        <v>4877</v>
      </c>
      <c r="L258">
        <f>VLOOKUP(J258,'[1]2012.09.04_ratp_opendate_coordo'!A$2:C$634,3,FALSE)</f>
        <v>669</v>
      </c>
      <c r="P258">
        <f>(IF(COUNTIF(Nodes!$C$2:$C$382,"="&amp;Stations!A258)&gt;1,1,0))</f>
        <v>0</v>
      </c>
      <c r="Q258" s="15" t="str">
        <f t="shared" si="7"/>
        <v>256,Saint-Denis — Université,2.363674,48.945799,5365746,637,50399,4877,669,0</v>
      </c>
      <c r="AA258">
        <v>50399</v>
      </c>
      <c r="AB258">
        <v>2.3623587582343601</v>
      </c>
      <c r="AC258">
        <v>48.945625480576197</v>
      </c>
      <c r="AD258" t="s">
        <v>963</v>
      </c>
      <c r="AE258">
        <f t="shared" ref="AE258:AE299" si="8">LEN(B258)</f>
        <v>24</v>
      </c>
    </row>
    <row r="259" spans="1:31">
      <c r="A259">
        <v>257</v>
      </c>
      <c r="B259" s="1" t="s">
        <v>214</v>
      </c>
      <c r="C259">
        <v>2.4045199155807402</v>
      </c>
      <c r="D259">
        <v>48.872082613623199</v>
      </c>
      <c r="E259">
        <v>445.66966248777663</v>
      </c>
      <c r="F259">
        <v>277.68711065820071</v>
      </c>
      <c r="G259">
        <v>257</v>
      </c>
      <c r="H259">
        <f>VLOOKUP(G259,traffic!$E$2:$F$300,2,FALSE)</f>
        <v>979912</v>
      </c>
      <c r="I259">
        <v>638</v>
      </c>
      <c r="J259">
        <v>1684</v>
      </c>
      <c r="K259">
        <f>VLOOKUP(J259,'[1]2012.09.04_ratp_opendate_coordo'!A$2:C$634,2,FALSE)</f>
        <v>2940</v>
      </c>
      <c r="L259">
        <f>VLOOKUP(J259,'[1]2012.09.04_ratp_opendate_coordo'!A$2:C$634,3,FALSE)</f>
        <v>3279</v>
      </c>
      <c r="M259">
        <v>1685</v>
      </c>
      <c r="N259">
        <v>6924</v>
      </c>
      <c r="O259">
        <v>3243</v>
      </c>
      <c r="P259">
        <f>(IF(COUNTIF(Nodes!$C$2:$C$382,"="&amp;Stations!A259)&gt;1,1,0))</f>
        <v>0</v>
      </c>
      <c r="Q259" s="15" t="str">
        <f t="shared" ref="Q259:Q300" si="9">A259&amp;","&amp;B259&amp;","&amp;C259&amp;","&amp;D259&amp;","&amp;H259&amp;","&amp;I259&amp;","&amp;J259&amp;","&amp;IF(N259="",K259,N259)&amp;","&amp;IF(O259="",L259,O259)&amp;","&amp;P259</f>
        <v>257,Saint-Fargeau,2.40451991558074,48.8720826136232,979912,638,1684,6924,3243,0</v>
      </c>
      <c r="AA259">
        <v>1684</v>
      </c>
      <c r="AB259">
        <v>2.4048576355306501</v>
      </c>
      <c r="AC259">
        <v>48.871951099492001</v>
      </c>
      <c r="AD259" t="s">
        <v>214</v>
      </c>
      <c r="AE259">
        <f t="shared" si="8"/>
        <v>13</v>
      </c>
    </row>
    <row r="260" spans="1:31">
      <c r="A260">
        <v>258</v>
      </c>
      <c r="B260" s="1" t="s">
        <v>215</v>
      </c>
      <c r="C260">
        <v>2.3144754767417899</v>
      </c>
      <c r="D260">
        <v>48.851950779145</v>
      </c>
      <c r="E260">
        <v>229.56300927429589</v>
      </c>
      <c r="F260">
        <v>326.00351340587963</v>
      </c>
      <c r="G260">
        <v>258</v>
      </c>
      <c r="H260">
        <f>VLOOKUP(G260,traffic!$E$2:$F$300,2,FALSE)</f>
        <v>1850407</v>
      </c>
      <c r="I260">
        <v>639</v>
      </c>
      <c r="J260">
        <v>1685</v>
      </c>
      <c r="K260">
        <f>VLOOKUP(J260,'[1]2012.09.04_ratp_opendate_coordo'!A$2:C$634,2,FALSE)</f>
        <v>6924</v>
      </c>
      <c r="L260">
        <f>VLOOKUP(J260,'[1]2012.09.04_ratp_opendate_coordo'!A$2:C$634,3,FALSE)</f>
        <v>3243</v>
      </c>
      <c r="M260">
        <v>1687</v>
      </c>
      <c r="N260">
        <v>2700</v>
      </c>
      <c r="O260">
        <v>5091</v>
      </c>
      <c r="P260">
        <f>(IF(COUNTIF(Nodes!$C$2:$C$382,"="&amp;Stations!A260)&gt;1,1,0))</f>
        <v>0</v>
      </c>
      <c r="Q260" s="15" t="str">
        <f t="shared" si="9"/>
        <v>258,Saint-François-Xavier,2.31447547674179,48.851950779145,1850407,639,1685,2700,5091,0</v>
      </c>
      <c r="AA260">
        <v>1685</v>
      </c>
      <c r="AB260">
        <v>2.3140345268881202</v>
      </c>
      <c r="AC260">
        <v>48.851863214797902</v>
      </c>
      <c r="AD260" t="s">
        <v>964</v>
      </c>
      <c r="AE260">
        <f t="shared" si="8"/>
        <v>21</v>
      </c>
    </row>
    <row r="261" spans="1:31">
      <c r="A261">
        <v>259</v>
      </c>
      <c r="B261" s="1" t="s">
        <v>216</v>
      </c>
      <c r="C261">
        <v>2.3373815417289698</v>
      </c>
      <c r="D261">
        <v>48.878449215095202</v>
      </c>
      <c r="E261">
        <v>284.53756524352775</v>
      </c>
      <c r="F261">
        <v>262.40726712539413</v>
      </c>
      <c r="G261">
        <v>259</v>
      </c>
      <c r="H261">
        <f>VLOOKUP(G261,traffic!$E$2:$F$300,2,FALSE)</f>
        <v>1254251</v>
      </c>
      <c r="I261">
        <v>640</v>
      </c>
      <c r="J261">
        <v>1686</v>
      </c>
      <c r="K261">
        <f>VLOOKUP(J261,'[1]2012.09.04_ratp_opendate_coordo'!A$2:C$634,2,FALSE)</f>
        <v>2700</v>
      </c>
      <c r="L261">
        <f>VLOOKUP(J261,'[1]2012.09.04_ratp_opendate_coordo'!A$2:C$634,3,FALSE)</f>
        <v>3243</v>
      </c>
      <c r="N261">
        <v>3924</v>
      </c>
      <c r="O261">
        <v>2667</v>
      </c>
      <c r="P261">
        <f>(IF(COUNTIF(Nodes!$C$2:$C$382,"="&amp;Stations!A261)&gt;1,1,0))</f>
        <v>0</v>
      </c>
      <c r="Q261" s="15" t="str">
        <f t="shared" si="9"/>
        <v>259,Saint-Georges,2.33738154172897,48.8784492150952,1254251,640,1686,3924,2667,0</v>
      </c>
      <c r="AA261">
        <v>1686</v>
      </c>
      <c r="AB261">
        <v>2.3375885121514801</v>
      </c>
      <c r="AC261">
        <v>48.878508536300203</v>
      </c>
      <c r="AD261" t="s">
        <v>216</v>
      </c>
      <c r="AE261">
        <f t="shared" si="8"/>
        <v>13</v>
      </c>
    </row>
    <row r="262" spans="1:31">
      <c r="A262">
        <v>260</v>
      </c>
      <c r="B262" s="1" t="s">
        <v>217</v>
      </c>
      <c r="C262">
        <v>2.3332804441452</v>
      </c>
      <c r="D262">
        <v>48.853773900268997</v>
      </c>
      <c r="E262">
        <v>274.69493104248005</v>
      </c>
      <c r="F262">
        <v>321.62802270828479</v>
      </c>
      <c r="G262">
        <v>260</v>
      </c>
      <c r="H262">
        <f>VLOOKUP(G262,traffic!$E$2:$F$300,2,FALSE)</f>
        <v>4548167</v>
      </c>
      <c r="I262">
        <v>641</v>
      </c>
      <c r="J262">
        <v>1687</v>
      </c>
      <c r="K262">
        <f>VLOOKUP(J262,'[1]2012.09.04_ratp_opendate_coordo'!A$2:C$634,2,FALSE)</f>
        <v>2700</v>
      </c>
      <c r="L262">
        <f>VLOOKUP(J262,'[1]2012.09.04_ratp_opendate_coordo'!A$2:C$634,3,FALSE)</f>
        <v>5091</v>
      </c>
      <c r="M262">
        <v>1689</v>
      </c>
      <c r="N262">
        <v>3612</v>
      </c>
      <c r="O262">
        <v>4875</v>
      </c>
      <c r="P262">
        <f>(IF(COUNTIF(Nodes!$C$2:$C$382,"="&amp;Stations!A262)&gt;1,1,0))</f>
        <v>0</v>
      </c>
      <c r="Q262" s="15" t="str">
        <f t="shared" si="9"/>
        <v>260,Saint-Germain-des-Prés,2.3332804441452,48.853773900269,4548167,641,1687,3612,4875,0</v>
      </c>
      <c r="AA262">
        <v>1687</v>
      </c>
      <c r="AB262">
        <v>2.33372046538119</v>
      </c>
      <c r="AC262">
        <v>48.853613486790699</v>
      </c>
      <c r="AD262" t="s">
        <v>965</v>
      </c>
      <c r="AE262">
        <f t="shared" si="8"/>
        <v>22</v>
      </c>
    </row>
    <row r="263" spans="1:31">
      <c r="A263">
        <v>261</v>
      </c>
      <c r="B263" s="1" t="s">
        <v>218</v>
      </c>
      <c r="C263">
        <v>2.3370811343193001</v>
      </c>
      <c r="D263">
        <v>48.832912582489399</v>
      </c>
      <c r="E263">
        <v>283.81658746032036</v>
      </c>
      <c r="F263">
        <v>371.69518537932049</v>
      </c>
      <c r="G263">
        <v>261</v>
      </c>
      <c r="H263">
        <f>VLOOKUP(G263,traffic!$E$2:$F$300,2,FALSE)</f>
        <v>1937457</v>
      </c>
      <c r="I263">
        <v>642</v>
      </c>
      <c r="J263">
        <v>1688</v>
      </c>
      <c r="K263">
        <f>VLOOKUP(J263,'[1]2012.09.04_ratp_opendate_coordo'!A$2:C$634,2,FALSE)</f>
        <v>3952</v>
      </c>
      <c r="L263">
        <f>VLOOKUP(J263,'[1]2012.09.04_ratp_opendate_coordo'!A$2:C$634,3,FALSE)</f>
        <v>2659</v>
      </c>
      <c r="N263">
        <v>4238</v>
      </c>
      <c r="O263">
        <v>6030</v>
      </c>
      <c r="P263">
        <f>(IF(COUNTIF(Nodes!$C$2:$C$382,"="&amp;Stations!A263)&gt;1,1,0))</f>
        <v>0</v>
      </c>
      <c r="Q263" s="15" t="str">
        <f t="shared" si="9"/>
        <v>261,Saint-Jacques,2.3370811343193,48.8329125824894,1937457,642,1688,4238,6030,0</v>
      </c>
      <c r="AA263">
        <v>1688</v>
      </c>
      <c r="AB263">
        <v>2.3362200154002801</v>
      </c>
      <c r="AC263">
        <v>48.833252288374503</v>
      </c>
      <c r="AD263" t="s">
        <v>218</v>
      </c>
      <c r="AE263">
        <f t="shared" si="8"/>
        <v>13</v>
      </c>
    </row>
    <row r="264" spans="1:31">
      <c r="A264">
        <v>262</v>
      </c>
      <c r="B264" s="1" t="s">
        <v>219</v>
      </c>
      <c r="C264">
        <v>2.3256100000000002</v>
      </c>
      <c r="D264">
        <v>48.875684</v>
      </c>
      <c r="E264">
        <v>256.2858650940006</v>
      </c>
      <c r="F264">
        <v>269.04378335387946</v>
      </c>
      <c r="G264">
        <v>262</v>
      </c>
      <c r="H264">
        <f>VLOOKUP(G264,traffic!$E$2:$F$300,2,FALSE)</f>
        <v>46790941</v>
      </c>
      <c r="I264">
        <v>643</v>
      </c>
      <c r="J264">
        <v>1689</v>
      </c>
      <c r="K264">
        <f>VLOOKUP(J264,'[1]2012.09.04_ratp_opendate_coordo'!A$2:C$634,2,FALSE)</f>
        <v>3612</v>
      </c>
      <c r="L264">
        <f>VLOOKUP(J264,'[1]2012.09.04_ratp_opendate_coordo'!A$2:C$634,3,FALSE)</f>
        <v>4875</v>
      </c>
      <c r="M264">
        <v>1684</v>
      </c>
      <c r="N264">
        <v>2940</v>
      </c>
      <c r="O264">
        <v>3279</v>
      </c>
      <c r="P264">
        <f>(IF(COUNTIF(Nodes!$C$2:$C$382,"="&amp;Stations!A264)&gt;1,1,0))</f>
        <v>1</v>
      </c>
      <c r="Q264" s="15" t="str">
        <f t="shared" si="9"/>
        <v>262,Saint-Lazare,2.32561,48.875684,46790941,643,1689,2940,3279,1</v>
      </c>
      <c r="AA264">
        <v>1689</v>
      </c>
      <c r="AB264">
        <v>2.3261856585520002</v>
      </c>
      <c r="AC264">
        <v>48.8755778691635</v>
      </c>
      <c r="AD264" t="s">
        <v>219</v>
      </c>
      <c r="AE264">
        <f t="shared" si="8"/>
        <v>12</v>
      </c>
    </row>
    <row r="265" spans="1:31">
      <c r="A265">
        <v>263</v>
      </c>
      <c r="B265" s="1" t="s">
        <v>220</v>
      </c>
      <c r="C265">
        <v>2.419019</v>
      </c>
      <c r="D265">
        <v>48.846240999999999</v>
      </c>
      <c r="E265">
        <v>480.4674650940002</v>
      </c>
      <c r="F265">
        <v>339.70698335388079</v>
      </c>
      <c r="G265">
        <v>263</v>
      </c>
      <c r="H265">
        <f>VLOOKUP(G265,traffic!$E$2:$F$300,2,FALSE)</f>
        <v>5973612</v>
      </c>
      <c r="I265">
        <v>644</v>
      </c>
      <c r="J265">
        <v>1690</v>
      </c>
      <c r="K265">
        <f>VLOOKUP(J265,'[1]2012.09.04_ratp_opendate_coordo'!A$2:C$634,2,FALSE)</f>
        <v>6904</v>
      </c>
      <c r="L265">
        <f>VLOOKUP(J265,'[1]2012.09.04_ratp_opendate_coordo'!A$2:C$634,3,FALSE)</f>
        <v>4991</v>
      </c>
      <c r="P265">
        <f>(IF(COUNTIF(Nodes!$C$2:$C$382,"="&amp;Stations!A265)&gt;1,1,0))</f>
        <v>0</v>
      </c>
      <c r="Q265" s="15" t="str">
        <f t="shared" si="9"/>
        <v>263,Saint-Mandé,2.419019,48.846241,5973612,644,1690,6904,4991,0</v>
      </c>
      <c r="AA265">
        <v>1690</v>
      </c>
      <c r="AB265">
        <v>2.41867310093048</v>
      </c>
      <c r="AC265">
        <v>48.846297757257602</v>
      </c>
      <c r="AD265" t="s">
        <v>220</v>
      </c>
      <c r="AE265">
        <f t="shared" si="8"/>
        <v>11</v>
      </c>
    </row>
    <row r="266" spans="1:31">
      <c r="A266">
        <v>264</v>
      </c>
      <c r="B266" s="1" t="s">
        <v>221</v>
      </c>
      <c r="C266">
        <v>2.36041635274887</v>
      </c>
      <c r="D266">
        <v>48.837988377142999</v>
      </c>
      <c r="E266">
        <v>339.82111169128802</v>
      </c>
      <c r="F266">
        <v>359.51327821068162</v>
      </c>
      <c r="G266">
        <v>264</v>
      </c>
      <c r="H266">
        <f>VLOOKUP(G266,traffic!$E$2:$F$300,2,FALSE)</f>
        <v>2023002</v>
      </c>
      <c r="I266">
        <v>645</v>
      </c>
      <c r="J266">
        <v>1691</v>
      </c>
      <c r="K266">
        <f>VLOOKUP(J266,'[1]2012.09.04_ratp_opendate_coordo'!A$2:C$634,2,FALSE)</f>
        <v>5160</v>
      </c>
      <c r="L266">
        <f>VLOOKUP(J266,'[1]2012.09.04_ratp_opendate_coordo'!A$2:C$634,3,FALSE)</f>
        <v>5691</v>
      </c>
      <c r="P266">
        <f>(IF(COUNTIF(Nodes!$C$2:$C$382,"="&amp;Stations!A266)&gt;1,1,0))</f>
        <v>0</v>
      </c>
      <c r="Q266" s="15" t="str">
        <f t="shared" si="9"/>
        <v>264,Saint-Marcel,2.36041635274887,48.837988377143,2023002,645,1691,5160,5691,0</v>
      </c>
      <c r="AA266">
        <v>1691</v>
      </c>
      <c r="AB266">
        <v>2.3614087791403802</v>
      </c>
      <c r="AC266">
        <v>48.8395141857768</v>
      </c>
      <c r="AD266" t="s">
        <v>221</v>
      </c>
      <c r="AE266">
        <f t="shared" si="8"/>
        <v>12</v>
      </c>
    </row>
    <row r="267" spans="1:31">
      <c r="A267">
        <v>265</v>
      </c>
      <c r="B267" s="1" t="s">
        <v>222</v>
      </c>
      <c r="C267">
        <v>2.34392881393432</v>
      </c>
      <c r="D267">
        <v>48.853650360760199</v>
      </c>
      <c r="E267">
        <v>300.25101853636801</v>
      </c>
      <c r="F267">
        <v>321.92451752940201</v>
      </c>
      <c r="G267">
        <v>265</v>
      </c>
      <c r="H267">
        <f>VLOOKUP(G267,traffic!$E$2:$F$300,2,FALSE)</f>
        <v>9159024</v>
      </c>
      <c r="I267">
        <v>646</v>
      </c>
      <c r="J267">
        <v>1694</v>
      </c>
      <c r="K267">
        <f>VLOOKUP(J267,'[1]2012.09.04_ratp_opendate_coordo'!A$2:C$634,2,FALSE)</f>
        <v>4000</v>
      </c>
      <c r="L267">
        <f>VLOOKUP(J267,'[1]2012.09.04_ratp_opendate_coordo'!A$2:C$634,3,FALSE)</f>
        <v>4743</v>
      </c>
      <c r="P267">
        <f>(IF(COUNTIF(Nodes!$C$2:$C$382,"="&amp;Stations!A267)&gt;1,1,0))</f>
        <v>0</v>
      </c>
      <c r="Q267" s="15" t="str">
        <f t="shared" si="9"/>
        <v>265,Saint-Michel,2.34392881393432,48.8536503607602,9159024,646,1694,4000,4743,0</v>
      </c>
      <c r="AA267">
        <v>1694</v>
      </c>
      <c r="AB267">
        <v>2.3434684519689202</v>
      </c>
      <c r="AC267">
        <v>48.853287581726697</v>
      </c>
      <c r="AD267" t="s">
        <v>222</v>
      </c>
      <c r="AE267">
        <f t="shared" si="8"/>
        <v>12</v>
      </c>
    </row>
    <row r="268" spans="1:31">
      <c r="A268">
        <v>266</v>
      </c>
      <c r="B268" s="1" t="s">
        <v>223</v>
      </c>
      <c r="C268">
        <v>2.360859</v>
      </c>
      <c r="D268">
        <v>48.855213999999997</v>
      </c>
      <c r="E268">
        <v>340.88346509400026</v>
      </c>
      <c r="F268">
        <v>318.17178335388689</v>
      </c>
      <c r="G268">
        <v>266</v>
      </c>
      <c r="H268">
        <f>VLOOKUP(G268,traffic!$E$2:$F$300,2,FALSE)</f>
        <v>6265848</v>
      </c>
      <c r="I268">
        <v>647</v>
      </c>
      <c r="J268">
        <v>1695</v>
      </c>
      <c r="K268">
        <f>VLOOKUP(J268,'[1]2012.09.04_ratp_opendate_coordo'!A$2:C$634,2,FALSE)</f>
        <v>4820</v>
      </c>
      <c r="L268">
        <f>VLOOKUP(J268,'[1]2012.09.04_ratp_opendate_coordo'!A$2:C$634,3,FALSE)</f>
        <v>4471</v>
      </c>
      <c r="P268">
        <f>(IF(COUNTIF(Nodes!$C$2:$C$382,"="&amp;Stations!A268)&gt;1,1,0))</f>
        <v>0</v>
      </c>
      <c r="Q268" s="15" t="str">
        <f t="shared" si="9"/>
        <v>266,Saint-Paul,2.360859,48.855214,6265848,647,1695,4820,4471,0</v>
      </c>
      <c r="AA268">
        <v>1695</v>
      </c>
      <c r="AB268">
        <v>2.3606533540336101</v>
      </c>
      <c r="AC268">
        <v>48.855143600638797</v>
      </c>
      <c r="AD268" t="s">
        <v>966</v>
      </c>
      <c r="AE268">
        <f t="shared" si="8"/>
        <v>10</v>
      </c>
    </row>
    <row r="269" spans="1:31">
      <c r="A269">
        <v>267</v>
      </c>
      <c r="B269" s="1" t="s">
        <v>224</v>
      </c>
      <c r="C269">
        <v>2.31003642082214</v>
      </c>
      <c r="D269">
        <v>48.8719414772291</v>
      </c>
      <c r="E269">
        <v>218.90927506713618</v>
      </c>
      <c r="F269">
        <v>278.02583800403795</v>
      </c>
      <c r="G269">
        <v>267</v>
      </c>
      <c r="H269">
        <f>VLOOKUP(G269,traffic!$E$2:$F$300,2,FALSE)</f>
        <v>2813350</v>
      </c>
      <c r="I269">
        <v>648</v>
      </c>
      <c r="J269">
        <v>1696</v>
      </c>
      <c r="K269">
        <f>VLOOKUP(J269,'[1]2012.09.04_ratp_opendate_coordo'!A$2:C$634,2,FALSE)</f>
        <v>2664</v>
      </c>
      <c r="L269">
        <f>VLOOKUP(J269,'[1]2012.09.04_ratp_opendate_coordo'!A$2:C$634,3,FALSE)</f>
        <v>3563</v>
      </c>
      <c r="P269">
        <f>(IF(COUNTIF(Nodes!$C$2:$C$382,"="&amp;Stations!A269)&gt;1,1,0))</f>
        <v>0</v>
      </c>
      <c r="Q269" s="15" t="str">
        <f t="shared" si="9"/>
        <v>267,Saint-Philippe-du-Roule,2.31003642082214,48.8719414772291,2813350,648,1696,2664,3563,0</v>
      </c>
      <c r="AA269">
        <v>1696</v>
      </c>
      <c r="AB269">
        <v>2.3098200938066098</v>
      </c>
      <c r="AC269">
        <v>48.872179820648498</v>
      </c>
      <c r="AD269" t="s">
        <v>433</v>
      </c>
      <c r="AE269">
        <f t="shared" si="8"/>
        <v>23</v>
      </c>
    </row>
    <row r="270" spans="1:31">
      <c r="A270">
        <v>268</v>
      </c>
      <c r="B270" s="1" t="s">
        <v>225</v>
      </c>
      <c r="C270">
        <v>2.3269128799438401</v>
      </c>
      <c r="D270">
        <v>48.846844627751501</v>
      </c>
      <c r="E270">
        <v>259.41277695921639</v>
      </c>
      <c r="F270">
        <v>338.2582767502754</v>
      </c>
      <c r="G270">
        <v>268</v>
      </c>
      <c r="H270">
        <f>VLOOKUP(G270,traffic!$E$2:$F$300,2,FALSE)</f>
        <v>3404889</v>
      </c>
      <c r="I270">
        <v>649</v>
      </c>
      <c r="J270">
        <v>1697</v>
      </c>
      <c r="K270">
        <f>VLOOKUP(J270,'[1]2012.09.04_ratp_opendate_coordo'!A$2:C$634,2,FALSE)</f>
        <v>3528</v>
      </c>
      <c r="L270">
        <f>VLOOKUP(J270,'[1]2012.09.04_ratp_opendate_coordo'!A$2:C$634,3,FALSE)</f>
        <v>5351</v>
      </c>
      <c r="P270">
        <f>(IF(COUNTIF(Nodes!$C$2:$C$382,"="&amp;Stations!A270)&gt;1,1,0))</f>
        <v>0</v>
      </c>
      <c r="Q270" s="15" t="str">
        <f t="shared" si="9"/>
        <v>268,Saint-Placide,2.32691287994384,48.8468446277515,3404889,649,1697,3528,5351,0</v>
      </c>
      <c r="AA270">
        <v>1697</v>
      </c>
      <c r="AB270">
        <v>2.3269326356020099</v>
      </c>
      <c r="AC270">
        <v>48.846580388628297</v>
      </c>
      <c r="AD270" t="s">
        <v>225</v>
      </c>
      <c r="AE270">
        <f t="shared" si="8"/>
        <v>13</v>
      </c>
    </row>
    <row r="271" spans="1:31">
      <c r="A271">
        <v>269</v>
      </c>
      <c r="B271" t="s">
        <v>408</v>
      </c>
      <c r="C271">
        <v>2.3673579096794102</v>
      </c>
      <c r="D271">
        <v>48.860479873286003</v>
      </c>
      <c r="E271">
        <v>356.48084832458454</v>
      </c>
      <c r="F271">
        <v>305.53368746747083</v>
      </c>
      <c r="G271">
        <v>269</v>
      </c>
      <c r="H271">
        <f>VLOOKUP(G271,traffic!$E$2:$F$300,2,FALSE)</f>
        <v>1680231</v>
      </c>
      <c r="I271">
        <v>650</v>
      </c>
      <c r="J271">
        <v>1699</v>
      </c>
      <c r="K271">
        <f>VLOOKUP(J271,'[1]2012.09.04_ratp_opendate_coordo'!A$2:C$634,2,FALSE)</f>
        <v>5128</v>
      </c>
      <c r="L271">
        <f>VLOOKUP(J271,'[1]2012.09.04_ratp_opendate_coordo'!A$2:C$634,3,FALSE)</f>
        <v>4107</v>
      </c>
      <c r="P271">
        <f>(IF(COUNTIF(Nodes!$C$2:$C$382,"="&amp;Stations!A271)&gt;1,1,0))</f>
        <v>0</v>
      </c>
      <c r="Q271" s="15" t="str">
        <f t="shared" si="9"/>
        <v>269,Saint-Sébastien — Froissart,2.36735790967941,48.860479873286,1680231,650,1699,5128,4107,0</v>
      </c>
      <c r="AA271">
        <v>1699</v>
      </c>
      <c r="AB271">
        <v>2.3670240952574599</v>
      </c>
      <c r="AC271">
        <v>48.8612805878047</v>
      </c>
      <c r="AD271" t="s">
        <v>967</v>
      </c>
      <c r="AE271">
        <f t="shared" si="8"/>
        <v>27</v>
      </c>
    </row>
    <row r="272" spans="1:31">
      <c r="A272">
        <v>270</v>
      </c>
      <c r="B272" s="1" t="s">
        <v>226</v>
      </c>
      <c r="C272">
        <v>2.33048155903816</v>
      </c>
      <c r="D272">
        <v>48.851116851178297</v>
      </c>
      <c r="E272">
        <v>267.97760678558421</v>
      </c>
      <c r="F272">
        <v>328.00494052596605</v>
      </c>
      <c r="G272">
        <v>270</v>
      </c>
      <c r="H272">
        <f>VLOOKUP(G272,traffic!$E$2:$F$300,2,FALSE)</f>
        <v>2432022</v>
      </c>
      <c r="I272">
        <v>651</v>
      </c>
      <c r="J272">
        <v>1698</v>
      </c>
      <c r="K272">
        <f>VLOOKUP(J272,'[1]2012.09.04_ratp_opendate_coordo'!A$2:C$634,2,FALSE)</f>
        <v>3528</v>
      </c>
      <c r="L272">
        <f>VLOOKUP(J272,'[1]2012.09.04_ratp_opendate_coordo'!A$2:C$634,3,FALSE)</f>
        <v>5087</v>
      </c>
      <c r="P272">
        <f>(IF(COUNTIF(Nodes!$C$2:$C$382,"="&amp;Stations!A272)&gt;1,1,0))</f>
        <v>0</v>
      </c>
      <c r="Q272" s="15" t="str">
        <f t="shared" si="9"/>
        <v>270,Saint-Sulpice,2.33048155903816,48.8511168511783,2432022,651,1698,3528,5087,0</v>
      </c>
      <c r="AA272">
        <v>1698</v>
      </c>
      <c r="AB272">
        <v>2.3308675643972401</v>
      </c>
      <c r="AC272">
        <v>48.850804785197603</v>
      </c>
      <c r="AD272" t="s">
        <v>226</v>
      </c>
      <c r="AE272">
        <f t="shared" si="8"/>
        <v>13</v>
      </c>
    </row>
    <row r="273" spans="1:31">
      <c r="A273">
        <v>271</v>
      </c>
      <c r="B273" s="1" t="s">
        <v>227</v>
      </c>
      <c r="C273">
        <v>2.3068526387214598</v>
      </c>
      <c r="D273">
        <v>48.8474341650778</v>
      </c>
      <c r="E273">
        <v>211.26819802550378</v>
      </c>
      <c r="F273">
        <v>336.84338716715843</v>
      </c>
      <c r="G273">
        <v>271</v>
      </c>
      <c r="H273">
        <f>VLOOKUP(G273,traffic!$E$2:$F$300,2,FALSE)</f>
        <v>1627318</v>
      </c>
      <c r="I273">
        <v>652</v>
      </c>
      <c r="J273">
        <v>1631</v>
      </c>
      <c r="K273">
        <f>VLOOKUP(J273,'[1]2012.09.04_ratp_opendate_coordo'!A$2:C$634,2,FALSE)</f>
        <v>2684</v>
      </c>
      <c r="L273">
        <f>VLOOKUP(J273,'[1]2012.09.04_ratp_opendate_coordo'!A$2:C$634,3,FALSE)</f>
        <v>5411</v>
      </c>
      <c r="P273">
        <f>(IF(COUNTIF(Nodes!$C$2:$C$382,"="&amp;Stations!A273)&gt;1,1,0))</f>
        <v>0</v>
      </c>
      <c r="Q273" s="15" t="str">
        <f t="shared" si="9"/>
        <v>271,Ségur,2.30685263872146,48.8474341650778,1627318,652,1631,2684,5411,0</v>
      </c>
      <c r="AA273">
        <v>1631</v>
      </c>
      <c r="AB273">
        <v>2.3078204184958602</v>
      </c>
      <c r="AC273">
        <v>48.846752455077599</v>
      </c>
      <c r="AD273" t="s">
        <v>227</v>
      </c>
      <c r="AE273">
        <f t="shared" si="8"/>
        <v>5</v>
      </c>
    </row>
    <row r="274" spans="1:31">
      <c r="A274">
        <v>272</v>
      </c>
      <c r="B274" s="1" t="s">
        <v>228</v>
      </c>
      <c r="C274">
        <v>2.346387</v>
      </c>
      <c r="D274">
        <v>48.867569000000003</v>
      </c>
      <c r="E274">
        <v>306.15066509400015</v>
      </c>
      <c r="F274">
        <v>288.51978335387116</v>
      </c>
      <c r="G274">
        <v>272</v>
      </c>
      <c r="H274">
        <f>VLOOKUP(G274,traffic!$E$2:$F$300,2,FALSE)</f>
        <v>3318660</v>
      </c>
      <c r="I274">
        <v>653</v>
      </c>
      <c r="J274">
        <v>1702</v>
      </c>
      <c r="K274">
        <f>VLOOKUP(J274,'[1]2012.09.04_ratp_opendate_coordo'!A$2:C$634,2,FALSE)</f>
        <v>4132</v>
      </c>
      <c r="L274">
        <f>VLOOKUP(J274,'[1]2012.09.04_ratp_opendate_coordo'!A$2:C$634,3,FALSE)</f>
        <v>3831</v>
      </c>
      <c r="P274">
        <f>(IF(COUNTIF(Nodes!$C$2:$C$382,"="&amp;Stations!A274)&gt;1,1,0))</f>
        <v>0</v>
      </c>
      <c r="Q274" s="15" t="str">
        <f t="shared" si="9"/>
        <v>272,Sentier,2.346387,48.867569,3318660,653,1702,4132,3831,0</v>
      </c>
      <c r="AA274">
        <v>1702</v>
      </c>
      <c r="AB274">
        <v>2.3466136387445999</v>
      </c>
      <c r="AC274">
        <v>48.867413330882599</v>
      </c>
      <c r="AD274" t="s">
        <v>228</v>
      </c>
      <c r="AE274">
        <f t="shared" si="8"/>
        <v>7</v>
      </c>
    </row>
    <row r="275" spans="1:31">
      <c r="A275">
        <v>273</v>
      </c>
      <c r="B275" s="1" t="s">
        <v>447</v>
      </c>
      <c r="C275">
        <v>2.32665538787841</v>
      </c>
      <c r="D275">
        <v>48.851509549146897</v>
      </c>
      <c r="E275">
        <v>258.79479600218411</v>
      </c>
      <c r="F275">
        <v>327.06246540132611</v>
      </c>
      <c r="G275">
        <v>273</v>
      </c>
      <c r="H275">
        <f>VLOOKUP(G275,traffic!$E$2:$F$300,2,FALSE)</f>
        <v>5618445</v>
      </c>
      <c r="I275">
        <v>654</v>
      </c>
      <c r="J275">
        <v>1632</v>
      </c>
      <c r="K275">
        <f>VLOOKUP(J275,'[1]2012.09.04_ratp_opendate_coordo'!A$2:C$634,2,FALSE)</f>
        <v>3284</v>
      </c>
      <c r="L275">
        <f>VLOOKUP(J275,'[1]2012.09.04_ratp_opendate_coordo'!A$2:C$634,3,FALSE)</f>
        <v>5015</v>
      </c>
      <c r="P275">
        <f>(IF(COUNTIF(Nodes!$C$2:$C$382,"="&amp;Stations!A275)&gt;1,1,0))</f>
        <v>1</v>
      </c>
      <c r="Q275" s="15" t="str">
        <f t="shared" si="9"/>
        <v>273,Sèvres — Babylone,2.32665538787841,48.8515095491469,5618445,654,1632,3284,5015,1</v>
      </c>
      <c r="AA275">
        <v>1632</v>
      </c>
      <c r="AB275">
        <v>2.3258728629221301</v>
      </c>
      <c r="AC275">
        <v>48.851204355260599</v>
      </c>
      <c r="AD275" t="s">
        <v>968</v>
      </c>
      <c r="AE275">
        <f t="shared" si="8"/>
        <v>17</v>
      </c>
    </row>
    <row r="276" spans="1:31">
      <c r="A276">
        <v>274</v>
      </c>
      <c r="B276" t="s">
        <v>376</v>
      </c>
      <c r="C276">
        <v>2.3094758391380301</v>
      </c>
      <c r="D276">
        <v>48.845633759859197</v>
      </c>
      <c r="E276">
        <v>217.56387902527246</v>
      </c>
      <c r="F276">
        <v>341.16435969180543</v>
      </c>
      <c r="G276">
        <v>274</v>
      </c>
      <c r="H276">
        <f>VLOOKUP(G276,traffic!$E$2:$F$300,2,FALSE)</f>
        <v>2416242</v>
      </c>
      <c r="I276">
        <v>655</v>
      </c>
      <c r="J276">
        <v>1633</v>
      </c>
      <c r="K276">
        <f>VLOOKUP(J276,'[1]2012.09.04_ratp_opendate_coordo'!A$2:C$634,2,FALSE)</f>
        <v>2764</v>
      </c>
      <c r="L276">
        <f>VLOOKUP(J276,'[1]2012.09.04_ratp_opendate_coordo'!A$2:C$634,3,FALSE)</f>
        <v>5547</v>
      </c>
      <c r="P276">
        <f>(IF(COUNTIF(Nodes!$C$2:$C$382,"="&amp;Stations!A276)&gt;1,1,0))</f>
        <v>0</v>
      </c>
      <c r="Q276" s="15" t="str">
        <f t="shared" si="9"/>
        <v>274,Sèvres — Lecourbe,2.30947583913803,48.8456337598592,2416242,655,1633,2764,5547,0</v>
      </c>
      <c r="AA276">
        <v>1633</v>
      </c>
      <c r="AB276">
        <v>2.31018390371145</v>
      </c>
      <c r="AC276">
        <v>48.845130770006499</v>
      </c>
      <c r="AD276" t="s">
        <v>969</v>
      </c>
      <c r="AE276">
        <f t="shared" si="8"/>
        <v>17</v>
      </c>
    </row>
    <row r="277" spans="1:31">
      <c r="A277">
        <v>275</v>
      </c>
      <c r="B277" s="1" t="s">
        <v>229</v>
      </c>
      <c r="C277">
        <v>2.34820157289505</v>
      </c>
      <c r="D277">
        <v>48.893380823007099</v>
      </c>
      <c r="E277">
        <v>310.50564004212026</v>
      </c>
      <c r="F277">
        <v>226.57140813684009</v>
      </c>
      <c r="G277">
        <v>275</v>
      </c>
      <c r="H277">
        <f>VLOOKUP(G277,traffic!$E$2:$F$300,2,FALSE)</f>
        <v>2996051</v>
      </c>
      <c r="I277">
        <v>656</v>
      </c>
      <c r="J277">
        <v>1621</v>
      </c>
      <c r="K277">
        <f>VLOOKUP(J277,'[1]2012.09.04_ratp_opendate_coordo'!A$2:C$634,2,FALSE)</f>
        <v>4260</v>
      </c>
      <c r="L277">
        <f>VLOOKUP(J277,'[1]2012.09.04_ratp_opendate_coordo'!A$2:C$634,3,FALSE)</f>
        <v>1824</v>
      </c>
      <c r="P277">
        <f>(IF(COUNTIF(Nodes!$C$2:$C$382,"="&amp;Stations!A277)&gt;1,1,0))</f>
        <v>0</v>
      </c>
      <c r="Q277" s="15" t="str">
        <f t="shared" si="9"/>
        <v>275,Simplon,2.34820157289505,48.8933808230071,2996051,656,1621,4260,1824,0</v>
      </c>
      <c r="AA277">
        <v>1621</v>
      </c>
      <c r="AB277">
        <v>2.34709106533484</v>
      </c>
      <c r="AC277">
        <v>48.894632689196897</v>
      </c>
      <c r="AD277" t="s">
        <v>229</v>
      </c>
      <c r="AE277">
        <f t="shared" si="8"/>
        <v>7</v>
      </c>
    </row>
    <row r="278" spans="1:31">
      <c r="A278">
        <v>276</v>
      </c>
      <c r="B278" s="1" t="s">
        <v>230</v>
      </c>
      <c r="C278">
        <v>2.3232248425483699</v>
      </c>
      <c r="D278">
        <v>48.858249354605597</v>
      </c>
      <c r="E278">
        <v>250.56148721008793</v>
      </c>
      <c r="F278">
        <v>310.88693230044555</v>
      </c>
      <c r="G278">
        <v>276</v>
      </c>
      <c r="H278">
        <f>VLOOKUP(G278,traffic!$E$2:$F$300,2,FALSE)</f>
        <v>2449915</v>
      </c>
      <c r="I278">
        <v>657</v>
      </c>
      <c r="J278">
        <v>1622</v>
      </c>
      <c r="K278">
        <f>VLOOKUP(J278,'[1]2012.09.04_ratp_opendate_coordo'!A$2:C$634,2,FALSE)</f>
        <v>2932</v>
      </c>
      <c r="L278">
        <f>VLOOKUP(J278,'[1]2012.09.04_ratp_opendate_coordo'!A$2:C$634,3,FALSE)</f>
        <v>4667</v>
      </c>
      <c r="P278">
        <f>(IF(COUNTIF(Nodes!$C$2:$C$382,"="&amp;Stations!A278)&gt;1,1,0))</f>
        <v>0</v>
      </c>
      <c r="Q278" s="15" t="str">
        <f t="shared" si="9"/>
        <v>276,Solférino,2.32322484254837,48.8582493546056,2449915,657,1622,2932,4667,0</v>
      </c>
      <c r="AA278">
        <v>1622</v>
      </c>
      <c r="AB278">
        <v>2.3226806221629199</v>
      </c>
      <c r="AC278">
        <v>48.858551244285898</v>
      </c>
      <c r="AD278" t="s">
        <v>230</v>
      </c>
      <c r="AE278">
        <f t="shared" si="8"/>
        <v>9</v>
      </c>
    </row>
    <row r="279" spans="1:31">
      <c r="A279">
        <v>277</v>
      </c>
      <c r="B279" s="1" t="s">
        <v>231</v>
      </c>
      <c r="C279">
        <v>2.3658236861228898</v>
      </c>
      <c r="D279">
        <v>48.884262948456403</v>
      </c>
      <c r="E279">
        <v>352.7987117889358</v>
      </c>
      <c r="F279">
        <v>248.45430705851186</v>
      </c>
      <c r="G279">
        <v>277</v>
      </c>
      <c r="H279">
        <f>VLOOKUP(G279,traffic!$E$2:$F$300,2,FALSE)</f>
        <v>6906194</v>
      </c>
      <c r="I279">
        <v>658</v>
      </c>
      <c r="J279">
        <v>1627</v>
      </c>
      <c r="K279">
        <f>VLOOKUP(J279,'[1]2012.09.04_ratp_opendate_coordo'!A$2:C$634,2,FALSE)</f>
        <v>5433</v>
      </c>
      <c r="L279">
        <f>VLOOKUP(J279,'[1]2012.09.04_ratp_opendate_coordo'!A$2:C$634,3,FALSE)</f>
        <v>2436</v>
      </c>
      <c r="P279">
        <f>(IF(COUNTIF(Nodes!$C$2:$C$382,"="&amp;Stations!A279)&gt;1,1,0))</f>
        <v>1</v>
      </c>
      <c r="Q279" s="15" t="str">
        <f t="shared" si="9"/>
        <v>277,Stalingrad,2.36582368612289,48.8842629484564,6906194,658,1627,5433,2436,1</v>
      </c>
      <c r="AA279">
        <v>1627</v>
      </c>
      <c r="AB279">
        <v>2.3670850145354998</v>
      </c>
      <c r="AC279">
        <v>48.884304789529999</v>
      </c>
      <c r="AD279" t="s">
        <v>231</v>
      </c>
      <c r="AE279">
        <f t="shared" si="8"/>
        <v>10</v>
      </c>
    </row>
    <row r="280" spans="1:31">
      <c r="A280">
        <v>278</v>
      </c>
      <c r="B280" t="s">
        <v>338</v>
      </c>
      <c r="C280">
        <v>2.3540085554122898</v>
      </c>
      <c r="D280">
        <v>48.869591497765398</v>
      </c>
      <c r="E280">
        <v>324.44239808349568</v>
      </c>
      <c r="F280">
        <v>283.66578871692241</v>
      </c>
      <c r="G280">
        <v>278</v>
      </c>
      <c r="H280">
        <f>VLOOKUP(G280,traffic!$E$2:$F$300,2,FALSE)</f>
        <v>7346063</v>
      </c>
      <c r="I280">
        <v>659</v>
      </c>
      <c r="J280">
        <v>1628</v>
      </c>
      <c r="K280">
        <f>VLOOKUP(J280,'[1]2012.09.04_ratp_opendate_coordo'!A$2:C$634,2,FALSE)</f>
        <v>4690</v>
      </c>
      <c r="L280">
        <f>VLOOKUP(J280,'[1]2012.09.04_ratp_opendate_coordo'!A$2:C$634,3,FALSE)</f>
        <v>3414</v>
      </c>
      <c r="P280">
        <f>(IF(COUNTIF(Nodes!$C$2:$C$382,"="&amp;Stations!A280)&gt;1,1,0))</f>
        <v>1</v>
      </c>
      <c r="Q280" s="15" t="str">
        <f t="shared" si="9"/>
        <v>278,Strasbourg — Saint-Denis,2.35400855541229,48.8695914977654,7346063,659,1628,4690,3414,1</v>
      </c>
      <c r="AA280">
        <v>1628</v>
      </c>
      <c r="AB280">
        <v>2.35409710573389</v>
      </c>
      <c r="AC280">
        <v>48.8691997057755</v>
      </c>
      <c r="AD280" t="s">
        <v>970</v>
      </c>
      <c r="AE280">
        <f t="shared" si="8"/>
        <v>24</v>
      </c>
    </row>
    <row r="281" spans="1:31">
      <c r="A281">
        <v>279</v>
      </c>
      <c r="B281" t="s">
        <v>388</v>
      </c>
      <c r="C281">
        <v>2.36189424991607</v>
      </c>
      <c r="D281">
        <v>48.8514248325423</v>
      </c>
      <c r="E281">
        <v>343.36806489256816</v>
      </c>
      <c r="F281">
        <v>327.26578525235936</v>
      </c>
      <c r="G281">
        <v>279</v>
      </c>
      <c r="H281">
        <f>VLOOKUP(G281,traffic!$E$2:$F$300,2,FALSE)</f>
        <v>1606960</v>
      </c>
      <c r="I281">
        <v>660</v>
      </c>
      <c r="J281">
        <v>1630</v>
      </c>
      <c r="K281">
        <f>VLOOKUP(J281,'[1]2012.09.04_ratp_opendate_coordo'!A$2:C$634,2,FALSE)</f>
        <v>4808</v>
      </c>
      <c r="L281">
        <f>VLOOKUP(J281,'[1]2012.09.04_ratp_opendate_coordo'!A$2:C$634,3,FALSE)</f>
        <v>4723</v>
      </c>
      <c r="P281">
        <f>(IF(COUNTIF(Nodes!$C$2:$C$382,"="&amp;Stations!A281)&gt;1,1,0))</f>
        <v>0</v>
      </c>
      <c r="Q281" s="15" t="str">
        <f t="shared" si="9"/>
        <v>279,Sully — Morland,2.36189424991607,48.8514248325423,1606960,660,1630,4808,4723,0</v>
      </c>
      <c r="AA281">
        <v>1630</v>
      </c>
      <c r="AB281">
        <v>2.36186696356924</v>
      </c>
      <c r="AC281">
        <v>48.851033840389597</v>
      </c>
      <c r="AD281" t="s">
        <v>971</v>
      </c>
      <c r="AE281">
        <f t="shared" si="8"/>
        <v>15</v>
      </c>
    </row>
    <row r="282" spans="1:31">
      <c r="A282">
        <v>280</v>
      </c>
      <c r="B282" s="1" t="s">
        <v>232</v>
      </c>
      <c r="C282">
        <v>2.3984339833259498</v>
      </c>
      <c r="D282">
        <v>48.875462711309503</v>
      </c>
      <c r="E282">
        <v>431.06342507627971</v>
      </c>
      <c r="F282">
        <v>269.57487621107248</v>
      </c>
      <c r="G282">
        <v>280</v>
      </c>
      <c r="H282">
        <f>VLOOKUP(G282,traffic!$E$2:$F$300,2,FALSE)</f>
        <v>2160412</v>
      </c>
      <c r="I282">
        <v>661</v>
      </c>
      <c r="J282">
        <v>55329</v>
      </c>
      <c r="K282">
        <f>VLOOKUP(J282,'[1]2012.09.04_ratp_opendate_coordo'!A$2:C$634,2,FALSE)</f>
        <v>6744</v>
      </c>
      <c r="L282">
        <f>VLOOKUP(J282,'[1]2012.09.04_ratp_opendate_coordo'!A$2:C$634,3,FALSE)</f>
        <v>2999</v>
      </c>
      <c r="P282">
        <f>(IF(COUNTIF(Nodes!$C$2:$C$382,"="&amp;Stations!A282)&gt;1,1,0))</f>
        <v>0</v>
      </c>
      <c r="Q282" s="15" t="str">
        <f t="shared" si="9"/>
        <v>280,Télégraphe,2.39843398332595,48.8754627113095,2160412,661,55329,6744,2999,0</v>
      </c>
      <c r="AA282">
        <v>55329</v>
      </c>
      <c r="AB282">
        <v>2.3985900637686002</v>
      </c>
      <c r="AC282">
        <v>48.8753936353787</v>
      </c>
      <c r="AD282" t="s">
        <v>972</v>
      </c>
      <c r="AE282">
        <f t="shared" si="8"/>
        <v>10</v>
      </c>
    </row>
    <row r="283" spans="1:31">
      <c r="A283">
        <v>281</v>
      </c>
      <c r="B283" s="1" t="s">
        <v>233</v>
      </c>
      <c r="C283">
        <v>2.360595</v>
      </c>
      <c r="D283">
        <v>48.866487999999997</v>
      </c>
      <c r="E283">
        <v>340.24986509400014</v>
      </c>
      <c r="F283">
        <v>291.11418335388635</v>
      </c>
      <c r="G283">
        <v>281</v>
      </c>
      <c r="H283">
        <f>VLOOKUP(G283,traffic!$E$2:$F$300,2,FALSE)</f>
        <v>1268036</v>
      </c>
      <c r="I283">
        <v>662</v>
      </c>
      <c r="J283">
        <v>1634</v>
      </c>
      <c r="K283">
        <f>VLOOKUP(J283,'[1]2012.09.04_ratp_opendate_coordo'!A$2:C$634,2,FALSE)</f>
        <v>5084</v>
      </c>
      <c r="L283">
        <f>VLOOKUP(J283,'[1]2012.09.04_ratp_opendate_coordo'!A$2:C$634,3,FALSE)</f>
        <v>3571</v>
      </c>
      <c r="P283">
        <f>(IF(COUNTIF(Nodes!$C$2:$C$382,"="&amp;Stations!A283)&gt;1,1,0))</f>
        <v>0</v>
      </c>
      <c r="Q283" s="15" t="str">
        <f t="shared" si="9"/>
        <v>281,Temple,2.360595,48.866488,1268036,662,1634,5084,3571,0</v>
      </c>
      <c r="AA283">
        <v>1634</v>
      </c>
      <c r="AB283">
        <v>2.3610807222788899</v>
      </c>
      <c r="AC283">
        <v>48.866368782314296</v>
      </c>
      <c r="AD283" t="s">
        <v>233</v>
      </c>
      <c r="AE283">
        <f t="shared" si="8"/>
        <v>6</v>
      </c>
    </row>
    <row r="284" spans="1:31">
      <c r="A284">
        <v>282</v>
      </c>
      <c r="B284" s="1" t="s">
        <v>234</v>
      </c>
      <c r="C284">
        <v>2.2986710000000001</v>
      </c>
      <c r="D284">
        <v>48.878177999999998</v>
      </c>
      <c r="E284">
        <v>191.63226509400047</v>
      </c>
      <c r="F284">
        <v>263.05818335388267</v>
      </c>
      <c r="G284">
        <v>282</v>
      </c>
      <c r="H284">
        <f>VLOOKUP(G284,traffic!$E$2:$F$300,2,FALSE)</f>
        <v>3930362</v>
      </c>
      <c r="I284">
        <v>663</v>
      </c>
      <c r="J284">
        <v>1635</v>
      </c>
      <c r="K284">
        <f>VLOOKUP(J284,'[1]2012.09.04_ratp_opendate_coordo'!A$2:C$634,2,FALSE)</f>
        <v>5084</v>
      </c>
      <c r="L284">
        <f>VLOOKUP(J284,'[1]2012.09.04_ratp_opendate_coordo'!A$2:C$634,3,FALSE)</f>
        <v>3571</v>
      </c>
      <c r="N284">
        <v>2166</v>
      </c>
      <c r="O284">
        <v>3149</v>
      </c>
      <c r="P284">
        <f>(IF(COUNTIF(Nodes!$C$2:$C$382,"="&amp;Stations!A284)&gt;1,1,0))</f>
        <v>0</v>
      </c>
      <c r="Q284" s="15" t="str">
        <f t="shared" si="9"/>
        <v>282,Ternes,2.298671,48.878178,3930362,663,1635,2166,3149,0</v>
      </c>
      <c r="AA284">
        <v>1635</v>
      </c>
      <c r="AB284">
        <v>2.29803071264819</v>
      </c>
      <c r="AC284">
        <v>48.878066198951302</v>
      </c>
      <c r="AD284" t="s">
        <v>234</v>
      </c>
      <c r="AE284">
        <f t="shared" si="8"/>
        <v>6</v>
      </c>
    </row>
    <row r="285" spans="1:31">
      <c r="A285">
        <v>283</v>
      </c>
      <c r="B285" s="1" t="s">
        <v>235</v>
      </c>
      <c r="C285">
        <v>2.3576779999999999</v>
      </c>
      <c r="D285">
        <v>48.826664999999998</v>
      </c>
      <c r="E285">
        <v>333.249065094</v>
      </c>
      <c r="F285">
        <v>386.68938335388248</v>
      </c>
      <c r="G285">
        <v>283</v>
      </c>
      <c r="H285">
        <f>VLOOKUP(G285,traffic!$E$2:$F$300,2,FALSE)</f>
        <v>3612890</v>
      </c>
      <c r="I285">
        <v>664</v>
      </c>
      <c r="J285">
        <v>1636</v>
      </c>
      <c r="K285">
        <f>VLOOKUP(J285,'[1]2012.09.04_ratp_opendate_coordo'!A$2:C$634,2,FALSE)</f>
        <v>4832</v>
      </c>
      <c r="L285">
        <f>VLOOKUP(J285,'[1]2012.09.04_ratp_opendate_coordo'!A$2:C$634,3,FALSE)</f>
        <v>6307</v>
      </c>
      <c r="P285">
        <f>(IF(COUNTIF(Nodes!$C$2:$C$382,"="&amp;Stations!A285)&gt;1,1,0))</f>
        <v>0</v>
      </c>
      <c r="Q285" s="15" t="str">
        <f t="shared" si="9"/>
        <v>283,Tolbiac,2.357678,48.826665,3612890,664,1636,4832,6307,0</v>
      </c>
      <c r="AA285">
        <v>1636</v>
      </c>
      <c r="AB285">
        <v>2.3572419274046599</v>
      </c>
      <c r="AC285">
        <v>48.826506898846503</v>
      </c>
      <c r="AD285" t="s">
        <v>235</v>
      </c>
      <c r="AE285">
        <f t="shared" si="8"/>
        <v>7</v>
      </c>
    </row>
    <row r="286" spans="1:31">
      <c r="A286">
        <v>284</v>
      </c>
      <c r="B286" s="1" t="s">
        <v>504</v>
      </c>
      <c r="C286">
        <v>2.3331972956657401</v>
      </c>
      <c r="D286">
        <v>48.8763024078877</v>
      </c>
      <c r="E286">
        <v>274.49537469177631</v>
      </c>
      <c r="F286">
        <v>267.55960442339983</v>
      </c>
      <c r="G286">
        <v>284</v>
      </c>
      <c r="H286">
        <f>VLOOKUP(G286,traffic!$E$2:$F$300,2,FALSE)</f>
        <v>2192391</v>
      </c>
      <c r="I286">
        <v>665</v>
      </c>
      <c r="J286">
        <v>1638</v>
      </c>
      <c r="K286">
        <f>VLOOKUP(J286,'[1]2012.09.04_ratp_opendate_coordo'!A$2:C$634,2,FALSE)</f>
        <v>3440</v>
      </c>
      <c r="L286">
        <f>VLOOKUP(J286,'[1]2012.09.04_ratp_opendate_coordo'!A$2:C$634,3,FALSE)</f>
        <v>2951</v>
      </c>
      <c r="P286">
        <f>(IF(COUNTIF(Nodes!$C$2:$C$382,"="&amp;Stations!A286)&gt;1,1,0))</f>
        <v>0</v>
      </c>
      <c r="Q286" s="15" t="str">
        <f t="shared" si="9"/>
        <v>284,Trinité — d'Estienne-d'Orves,2.33319729566574,48.8763024078877,2192391,665,1638,3440,2951,0</v>
      </c>
      <c r="AA286">
        <v>1638</v>
      </c>
      <c r="AB286">
        <v>2.33305807671909</v>
      </c>
      <c r="AC286">
        <v>48.876508793159999</v>
      </c>
      <c r="AD286" t="s">
        <v>973</v>
      </c>
      <c r="AE286">
        <f t="shared" si="8"/>
        <v>28</v>
      </c>
    </row>
    <row r="287" spans="1:31">
      <c r="A287">
        <v>285</v>
      </c>
      <c r="B287" s="1" t="s">
        <v>236</v>
      </c>
      <c r="C287">
        <v>2.2870606184005702</v>
      </c>
      <c r="D287">
        <v>48.863301407600702</v>
      </c>
      <c r="E287">
        <v>163.7673492553686</v>
      </c>
      <c r="F287">
        <v>298.76200511219508</v>
      </c>
      <c r="G287">
        <v>285</v>
      </c>
      <c r="H287">
        <f>VLOOKUP(G287,traffic!$E$2:$F$300,2,FALSE)</f>
        <v>8455619</v>
      </c>
      <c r="I287">
        <v>666</v>
      </c>
      <c r="J287">
        <v>1639</v>
      </c>
      <c r="K287">
        <f>VLOOKUP(J287,'[1]2012.09.04_ratp_opendate_coordo'!A$2:C$634,2,FALSE)</f>
        <v>1480</v>
      </c>
      <c r="L287">
        <f>VLOOKUP(J287,'[1]2012.09.04_ratp_opendate_coordo'!A$2:C$634,3,FALSE)</f>
        <v>4199</v>
      </c>
      <c r="P287">
        <f>(IF(COUNTIF(Nodes!$C$2:$C$382,"="&amp;Stations!A287)&gt;1,1,0))</f>
        <v>1</v>
      </c>
      <c r="Q287" s="15" t="str">
        <f t="shared" si="9"/>
        <v>285,Trocadéro,2.28706061840057,48.8633014076007,8455619,666,1639,1480,4199,1</v>
      </c>
      <c r="AA287">
        <v>1639</v>
      </c>
      <c r="AB287">
        <v>2.2870198439694001</v>
      </c>
      <c r="AC287">
        <v>48.862970835840301</v>
      </c>
      <c r="AD287" t="s">
        <v>236</v>
      </c>
      <c r="AE287">
        <f t="shared" si="8"/>
        <v>9</v>
      </c>
    </row>
    <row r="288" spans="1:31">
      <c r="A288">
        <v>286</v>
      </c>
      <c r="B288" s="1" t="s">
        <v>237</v>
      </c>
      <c r="C288">
        <v>2.3296169999999998</v>
      </c>
      <c r="D288">
        <v>48.864530999999999</v>
      </c>
      <c r="E288">
        <v>265.9026650939997</v>
      </c>
      <c r="F288">
        <v>295.81098335387992</v>
      </c>
      <c r="G288">
        <v>286</v>
      </c>
      <c r="H288">
        <f>VLOOKUP(G288,traffic!$E$2:$F$300,2,FALSE)</f>
        <v>2473945</v>
      </c>
      <c r="I288">
        <v>667</v>
      </c>
      <c r="J288">
        <v>1640</v>
      </c>
      <c r="K288">
        <f>VLOOKUP(J288,'[1]2012.09.04_ratp_opendate_coordo'!A$2:C$634,2,FALSE)</f>
        <v>3060</v>
      </c>
      <c r="L288">
        <f>VLOOKUP(J288,'[1]2012.09.04_ratp_opendate_coordo'!A$2:C$634,3,FALSE)</f>
        <v>4199</v>
      </c>
      <c r="P288">
        <f>(IF(COUNTIF(Nodes!$C$2:$C$382,"="&amp;Stations!A288)&gt;1,1,0))</f>
        <v>0</v>
      </c>
      <c r="Q288" s="15" t="str">
        <f t="shared" si="9"/>
        <v>286,Tuileries,2.329617,48.864531,2473945,667,1640,3060,4199,0</v>
      </c>
      <c r="AA288">
        <v>1640</v>
      </c>
      <c r="AB288">
        <v>2.33031418026416</v>
      </c>
      <c r="AC288">
        <v>48.864497096697498</v>
      </c>
      <c r="AD288" t="s">
        <v>237</v>
      </c>
      <c r="AE288">
        <f t="shared" si="8"/>
        <v>9</v>
      </c>
    </row>
    <row r="289" spans="1:31">
      <c r="A289">
        <v>287</v>
      </c>
      <c r="B289" s="1" t="s">
        <v>238</v>
      </c>
      <c r="C289">
        <v>2.3215565085411001</v>
      </c>
      <c r="D289">
        <v>48.848946808441802</v>
      </c>
      <c r="E289">
        <v>246.55748559264032</v>
      </c>
      <c r="F289">
        <v>333.21304309355355</v>
      </c>
      <c r="G289">
        <v>287</v>
      </c>
      <c r="H289">
        <f>VLOOKUP(G289,traffic!$E$2:$F$300,2,FALSE)</f>
        <v>928476</v>
      </c>
      <c r="I289">
        <v>668</v>
      </c>
      <c r="J289">
        <v>1643</v>
      </c>
      <c r="K289">
        <f>VLOOKUP(J289,'[1]2012.09.04_ratp_opendate_coordo'!A$2:C$634,2,FALSE)</f>
        <v>3116</v>
      </c>
      <c r="L289">
        <f>VLOOKUP(J289,'[1]2012.09.04_ratp_opendate_coordo'!A$2:C$634,3,FALSE)</f>
        <v>5179</v>
      </c>
      <c r="P289">
        <f>(IF(COUNTIF(Nodes!$C$2:$C$382,"="&amp;Stations!A289)&gt;1,1,0))</f>
        <v>0</v>
      </c>
      <c r="Q289" s="15" t="str">
        <f t="shared" si="9"/>
        <v>287,Vaneau,2.3215565085411,48.8489468084418,928476,668,1643,3116,5179,0</v>
      </c>
      <c r="AA289">
        <v>1643</v>
      </c>
      <c r="AB289">
        <v>2.3219343475111298</v>
      </c>
      <c r="AC289">
        <v>48.848871662505999</v>
      </c>
      <c r="AD289" t="s">
        <v>238</v>
      </c>
      <c r="AE289">
        <f t="shared" si="8"/>
        <v>6</v>
      </c>
    </row>
    <row r="290" spans="1:31">
      <c r="A290">
        <v>288</v>
      </c>
      <c r="B290" s="1" t="s">
        <v>239</v>
      </c>
      <c r="C290">
        <v>2.3149207234382598</v>
      </c>
      <c r="D290">
        <v>48.856237567381697</v>
      </c>
      <c r="E290">
        <v>230.63160134582373</v>
      </c>
      <c r="F290">
        <v>315.71522163780514</v>
      </c>
      <c r="G290">
        <v>288</v>
      </c>
      <c r="H290">
        <f>VLOOKUP(G290,traffic!$E$2:$F$300,2,FALSE)</f>
        <v>1517830</v>
      </c>
      <c r="I290">
        <v>669</v>
      </c>
      <c r="J290">
        <v>1644</v>
      </c>
      <c r="K290">
        <f>VLOOKUP(J290,'[1]2012.09.04_ratp_opendate_coordo'!A$2:C$634,2,FALSE)</f>
        <v>2588</v>
      </c>
      <c r="L290">
        <f>VLOOKUP(J290,'[1]2012.09.04_ratp_opendate_coordo'!A$2:C$634,3,FALSE)</f>
        <v>4707</v>
      </c>
      <c r="P290">
        <f>(IF(COUNTIF(Nodes!$C$2:$C$382,"="&amp;Stations!A290)&gt;1,1,0))</f>
        <v>0</v>
      </c>
      <c r="Q290" s="15" t="str">
        <f t="shared" si="9"/>
        <v>288,Varenne,2.31492072343826,48.8562375673817,1517830,669,1644,2588,4707,0</v>
      </c>
      <c r="AA290">
        <v>1644</v>
      </c>
      <c r="AB290">
        <v>2.3155302335422201</v>
      </c>
      <c r="AC290">
        <v>48.8575166012889</v>
      </c>
      <c r="AD290" t="s">
        <v>239</v>
      </c>
      <c r="AE290">
        <f t="shared" si="8"/>
        <v>7</v>
      </c>
    </row>
    <row r="291" spans="1:31">
      <c r="A291">
        <v>289</v>
      </c>
      <c r="B291" s="1" t="s">
        <v>240</v>
      </c>
      <c r="C291">
        <v>2.301491</v>
      </c>
      <c r="D291">
        <v>48.839649000000001</v>
      </c>
      <c r="E291">
        <v>198.40026509400005</v>
      </c>
      <c r="F291">
        <v>355.52778335387529</v>
      </c>
      <c r="G291">
        <v>289</v>
      </c>
      <c r="H291">
        <f>VLOOKUP(G291,traffic!$E$2:$F$300,2,FALSE)</f>
        <v>3853128</v>
      </c>
      <c r="I291">
        <v>670</v>
      </c>
      <c r="J291">
        <v>1645</v>
      </c>
      <c r="K291">
        <f>VLOOKUP(J291,'[1]2012.09.04_ratp_opendate_coordo'!A$2:C$634,2,FALSE)</f>
        <v>2648</v>
      </c>
      <c r="L291">
        <f>VLOOKUP(J291,'[1]2012.09.04_ratp_opendate_coordo'!A$2:C$634,3,FALSE)</f>
        <v>6074</v>
      </c>
      <c r="P291">
        <f>(IF(COUNTIF(Nodes!$C$2:$C$382,"="&amp;Stations!A291)&gt;1,1,0))</f>
        <v>0</v>
      </c>
      <c r="Q291" s="15" t="str">
        <f t="shared" si="9"/>
        <v>289,Vaugirard,2.301491,48.839649,3853128,670,1645,2648,6074,0</v>
      </c>
      <c r="AA291">
        <v>1645</v>
      </c>
      <c r="AB291">
        <v>2.30098263992519</v>
      </c>
      <c r="AC291">
        <v>48.839568032804003</v>
      </c>
      <c r="AD291" t="s">
        <v>974</v>
      </c>
      <c r="AE291">
        <f t="shared" si="8"/>
        <v>9</v>
      </c>
    </row>
    <row r="292" spans="1:31">
      <c r="A292">
        <v>290</v>
      </c>
      <c r="B292" s="1" t="s">
        <v>241</v>
      </c>
      <c r="C292">
        <v>2.3289486765861498</v>
      </c>
      <c r="D292">
        <v>48.842232229417498</v>
      </c>
      <c r="E292">
        <v>264.29868890075966</v>
      </c>
      <c r="F292">
        <v>349.32803275188462</v>
      </c>
      <c r="G292">
        <v>290</v>
      </c>
      <c r="H292">
        <f>VLOOKUP(G292,traffic!$E$2:$F$300,2,FALSE)</f>
        <v>2242491</v>
      </c>
      <c r="I292">
        <v>671</v>
      </c>
      <c r="J292">
        <v>1646</v>
      </c>
      <c r="K292">
        <f>VLOOKUP(J292,'[1]2012.09.04_ratp_opendate_coordo'!A$2:C$634,2,FALSE)</f>
        <v>3756</v>
      </c>
      <c r="L292">
        <f>VLOOKUP(J292,'[1]2012.09.04_ratp_opendate_coordo'!A$2:C$634,3,FALSE)</f>
        <v>5627</v>
      </c>
      <c r="P292">
        <f>(IF(COUNTIF(Nodes!$C$2:$C$382,"="&amp;Stations!A292)&gt;1,1,0))</f>
        <v>0</v>
      </c>
      <c r="Q292" s="15" t="str">
        <f t="shared" si="9"/>
        <v>290,Vavin,2.32894867658615,48.8422322294175,2242491,671,1646,3756,5627,0</v>
      </c>
      <c r="AA292">
        <v>1646</v>
      </c>
      <c r="AB292">
        <v>2.3290032188673901</v>
      </c>
      <c r="AC292">
        <v>48.842003654194599</v>
      </c>
      <c r="AD292" t="s">
        <v>241</v>
      </c>
      <c r="AE292">
        <f t="shared" si="8"/>
        <v>5</v>
      </c>
    </row>
    <row r="293" spans="1:31">
      <c r="A293">
        <v>291</v>
      </c>
      <c r="B293" s="1" t="s">
        <v>242</v>
      </c>
      <c r="C293">
        <v>2.285199</v>
      </c>
      <c r="D293">
        <v>48.869816999999998</v>
      </c>
      <c r="E293">
        <v>159.29946509400011</v>
      </c>
      <c r="F293">
        <v>283.12458335388442</v>
      </c>
      <c r="G293">
        <v>291</v>
      </c>
      <c r="H293">
        <f>VLOOKUP(G293,traffic!$E$2:$F$300,2,FALSE)</f>
        <v>3966843</v>
      </c>
      <c r="I293">
        <v>672</v>
      </c>
      <c r="J293">
        <v>1648</v>
      </c>
      <c r="K293">
        <f>VLOOKUP(J293,'[1]2012.09.04_ratp_opendate_coordo'!A$2:C$634,2,FALSE)</f>
        <v>1588</v>
      </c>
      <c r="L293">
        <f>VLOOKUP(J293,'[1]2012.09.04_ratp_opendate_coordo'!A$2:C$634,3,FALSE)</f>
        <v>3655</v>
      </c>
      <c r="P293">
        <f>(IF(COUNTIF(Nodes!$C$2:$C$382,"="&amp;Stations!A293)&gt;1,1,0))</f>
        <v>0</v>
      </c>
      <c r="Q293" s="15" t="str">
        <f t="shared" si="9"/>
        <v>291,Victor Hugo,2.285199,48.869817,3966843,672,1648,1588,3655,0</v>
      </c>
      <c r="AA293">
        <v>1648</v>
      </c>
      <c r="AB293">
        <v>2.28526726839526</v>
      </c>
      <c r="AC293">
        <v>48.869671661864402</v>
      </c>
      <c r="AD293" t="s">
        <v>242</v>
      </c>
      <c r="AE293">
        <f t="shared" si="8"/>
        <v>11</v>
      </c>
    </row>
    <row r="294" spans="1:31">
      <c r="A294">
        <v>292</v>
      </c>
      <c r="B294" t="s">
        <v>391</v>
      </c>
      <c r="C294">
        <v>2.3639273643493599</v>
      </c>
      <c r="D294">
        <v>48.803768455752603</v>
      </c>
      <c r="E294">
        <v>348.24753953246392</v>
      </c>
      <c r="F294">
        <v>441.64108954763037</v>
      </c>
      <c r="G294">
        <v>292</v>
      </c>
      <c r="H294">
        <f>VLOOKUP(G294,traffic!$E$2:$F$300,2,FALSE)</f>
        <v>2392154</v>
      </c>
      <c r="I294">
        <v>673</v>
      </c>
      <c r="J294">
        <v>1650</v>
      </c>
      <c r="K294">
        <f>VLOOKUP(J294,'[1]2012.09.04_ratp_opendate_coordo'!A$2:C$634,2,FALSE)</f>
        <v>4836</v>
      </c>
      <c r="L294">
        <f>VLOOKUP(J294,'[1]2012.09.04_ratp_opendate_coordo'!A$2:C$634,3,FALSE)</f>
        <v>6994</v>
      </c>
      <c r="P294">
        <f>(IF(COUNTIF(Nodes!$C$2:$C$382,"="&amp;Stations!A294)&gt;1,1,0))</f>
        <v>0</v>
      </c>
      <c r="Q294" s="15" t="str">
        <f t="shared" si="9"/>
        <v>292,Villejuif — Léo Lagrange,2.36392736434936,48.8037684557526,2392154,673,1650,4836,6994,0</v>
      </c>
      <c r="AA294">
        <v>1650</v>
      </c>
      <c r="AB294">
        <v>2.36394352657996</v>
      </c>
      <c r="AC294">
        <v>48.804174066415598</v>
      </c>
      <c r="AD294" t="s">
        <v>975</v>
      </c>
      <c r="AE294">
        <f t="shared" si="8"/>
        <v>24</v>
      </c>
    </row>
    <row r="295" spans="1:31">
      <c r="A295">
        <v>293</v>
      </c>
      <c r="B295" t="s">
        <v>394</v>
      </c>
      <c r="C295">
        <v>2.3675644397735498</v>
      </c>
      <c r="D295">
        <v>48.787175476521298</v>
      </c>
      <c r="E295">
        <v>356.97652055051964</v>
      </c>
      <c r="F295">
        <v>481.4642397027626</v>
      </c>
      <c r="G295">
        <v>293</v>
      </c>
      <c r="H295">
        <f>VLOOKUP(G295,traffic!$E$2:$F$300,2,FALSE)</f>
        <v>5650185</v>
      </c>
      <c r="I295">
        <v>674</v>
      </c>
      <c r="J295">
        <v>1649</v>
      </c>
      <c r="K295">
        <f>VLOOKUP(J295,'[1]2012.09.04_ratp_opendate_coordo'!A$2:C$634,2,FALSE)</f>
        <v>4836</v>
      </c>
      <c r="L295">
        <f>VLOOKUP(J295,'[1]2012.09.04_ratp_opendate_coordo'!A$2:C$634,3,FALSE)</f>
        <v>7154</v>
      </c>
      <c r="P295">
        <f>(IF(COUNTIF(Nodes!$C$2:$C$382,"="&amp;Stations!A295)&gt;1,1,0))</f>
        <v>0</v>
      </c>
      <c r="Q295" s="15" t="str">
        <f t="shared" si="9"/>
        <v>293,Villejuif — Louis Aragon,2.36756443977355,48.7871754765213,5650185,674,1649,4836,7154,0</v>
      </c>
      <c r="AA295">
        <v>1649</v>
      </c>
      <c r="AB295">
        <v>2.36697471484243</v>
      </c>
      <c r="AC295">
        <v>48.787002015720503</v>
      </c>
      <c r="AD295" t="s">
        <v>976</v>
      </c>
      <c r="AE295">
        <f t="shared" si="8"/>
        <v>24</v>
      </c>
    </row>
    <row r="296" spans="1:31">
      <c r="A296">
        <v>294</v>
      </c>
      <c r="B296" t="s">
        <v>393</v>
      </c>
      <c r="C296">
        <v>2.3682484030723501</v>
      </c>
      <c r="D296">
        <v>48.795991235303397</v>
      </c>
      <c r="E296">
        <v>358.61803246764032</v>
      </c>
      <c r="F296">
        <v>460.30641862572566</v>
      </c>
      <c r="G296">
        <v>294</v>
      </c>
      <c r="H296">
        <f>VLOOKUP(G296,traffic!$E$2:$F$300,2,FALSE)</f>
        <v>2118126</v>
      </c>
      <c r="I296">
        <v>675</v>
      </c>
      <c r="J296">
        <v>1651</v>
      </c>
      <c r="K296">
        <f>VLOOKUP(J296,'[1]2012.09.04_ratp_opendate_coordo'!A$2:C$634,2,FALSE)</f>
        <v>4836</v>
      </c>
      <c r="L296">
        <f>VLOOKUP(J296,'[1]2012.09.04_ratp_opendate_coordo'!A$2:C$634,3,FALSE)</f>
        <v>6994</v>
      </c>
      <c r="P296">
        <f>(IF(COUNTIF(Nodes!$C$2:$C$382,"="&amp;Stations!A296)&gt;1,1,0))</f>
        <v>0</v>
      </c>
      <c r="Q296" s="15" t="str">
        <f t="shared" si="9"/>
        <v>294,Villejuif — Paul Vaillant-Couturier,2.36824840307235,48.7959912353034,2118126,675,1651,4836,6994,0</v>
      </c>
      <c r="AA296">
        <v>1651</v>
      </c>
      <c r="AB296">
        <v>2.3679661373898</v>
      </c>
      <c r="AC296">
        <v>48.795944727088099</v>
      </c>
      <c r="AD296" t="s">
        <v>977</v>
      </c>
      <c r="AE296">
        <f t="shared" si="8"/>
        <v>35</v>
      </c>
    </row>
    <row r="297" spans="1:31">
      <c r="A297">
        <v>295</v>
      </c>
      <c r="B297" s="1" t="s">
        <v>243</v>
      </c>
      <c r="C297">
        <v>2.3148670792579602</v>
      </c>
      <c r="D297">
        <v>48.881130389686497</v>
      </c>
      <c r="E297">
        <v>230.50285531310465</v>
      </c>
      <c r="F297">
        <v>255.97244810628581</v>
      </c>
      <c r="G297">
        <v>295</v>
      </c>
      <c r="H297">
        <f>VLOOKUP(G297,traffic!$E$2:$F$300,2,FALSE)</f>
        <v>6193182</v>
      </c>
      <c r="I297">
        <v>676</v>
      </c>
      <c r="J297">
        <v>1654</v>
      </c>
      <c r="K297">
        <f>VLOOKUP(J297,'[1]2012.09.04_ratp_opendate_coordo'!A$2:C$634,2,FALSE)</f>
        <v>2700</v>
      </c>
      <c r="L297">
        <f>VLOOKUP(J297,'[1]2012.09.04_ratp_opendate_coordo'!A$2:C$634,3,FALSE)</f>
        <v>2623</v>
      </c>
      <c r="P297">
        <f>(IF(COUNTIF(Nodes!$C$2:$C$382,"="&amp;Stations!A297)&gt;1,1,0))</f>
        <v>1</v>
      </c>
      <c r="Q297" s="15" t="str">
        <f t="shared" si="9"/>
        <v>295,Villiers,2.31486707925796,48.8811303896865,6193182,676,1654,2700,2623,1</v>
      </c>
      <c r="AA297">
        <v>1654</v>
      </c>
      <c r="AB297">
        <v>2.3152705509562899</v>
      </c>
      <c r="AC297">
        <v>48.881054398337199</v>
      </c>
      <c r="AD297" t="s">
        <v>243</v>
      </c>
      <c r="AE297">
        <f t="shared" si="8"/>
        <v>8</v>
      </c>
    </row>
    <row r="298" spans="1:31">
      <c r="A298">
        <v>296</v>
      </c>
      <c r="B298" s="1" t="s">
        <v>244</v>
      </c>
      <c r="C298">
        <v>2.3075044155120801</v>
      </c>
      <c r="D298">
        <v>48.841342533106797</v>
      </c>
      <c r="E298">
        <v>212.83246232299234</v>
      </c>
      <c r="F298">
        <v>351.46330389756599</v>
      </c>
      <c r="G298">
        <v>296</v>
      </c>
      <c r="H298">
        <f>VLOOKUP(G298,traffic!$E$2:$F$300,2,FALSE)</f>
        <v>2547550</v>
      </c>
      <c r="I298">
        <v>677</v>
      </c>
      <c r="J298">
        <v>1656</v>
      </c>
      <c r="K298">
        <f>VLOOKUP(J298,'[1]2012.09.04_ratp_opendate_coordo'!A$2:C$634,2,FALSE)</f>
        <v>2836</v>
      </c>
      <c r="L298">
        <f>VLOOKUP(J298,'[1]2012.09.04_ratp_opendate_coordo'!A$2:C$634,3,FALSE)</f>
        <v>5883</v>
      </c>
      <c r="P298">
        <f>(IF(COUNTIF(Nodes!$C$2:$C$382,"="&amp;Stations!A298)&gt;1,1,0))</f>
        <v>0</v>
      </c>
      <c r="Q298" s="15" t="str">
        <f t="shared" si="9"/>
        <v>296,Volontaires,2.30750441551208,48.8413425331068,2547550,677,1656,2836,5883,0</v>
      </c>
      <c r="AA298">
        <v>1656</v>
      </c>
      <c r="AB298">
        <v>2.3080411455747898</v>
      </c>
      <c r="AC298">
        <v>48.8416970273909</v>
      </c>
      <c r="AD298" t="s">
        <v>244</v>
      </c>
      <c r="AE298">
        <f t="shared" si="8"/>
        <v>11</v>
      </c>
    </row>
    <row r="299" spans="1:31">
      <c r="A299">
        <v>297</v>
      </c>
      <c r="B299" s="1" t="s">
        <v>245</v>
      </c>
      <c r="C299">
        <v>2.3801064491271902</v>
      </c>
      <c r="D299">
        <v>48.857802886000599</v>
      </c>
      <c r="E299">
        <v>387.07734299925653</v>
      </c>
      <c r="F299">
        <v>311.95845695244202</v>
      </c>
      <c r="G299">
        <v>297</v>
      </c>
      <c r="H299">
        <f>VLOOKUP(G299,traffic!$E$2:$F$300,2,FALSE)</f>
        <v>5273953</v>
      </c>
      <c r="I299">
        <v>678</v>
      </c>
      <c r="J299">
        <v>1657</v>
      </c>
      <c r="K299">
        <f>VLOOKUP(J299,'[1]2012.09.04_ratp_opendate_coordo'!A$2:C$634,2,FALSE)</f>
        <v>5884</v>
      </c>
      <c r="L299">
        <f>VLOOKUP(J299,'[1]2012.09.04_ratp_opendate_coordo'!A$2:C$634,3,FALSE)</f>
        <v>4239</v>
      </c>
      <c r="P299">
        <f>(IF(COUNTIF(Nodes!$C$2:$C$382,"="&amp;Stations!A299)&gt;1,1,0))</f>
        <v>0</v>
      </c>
      <c r="Q299" s="15" t="str">
        <f t="shared" si="9"/>
        <v>297,Voltaire,2.38010644912719,48.8578028860006,5273953,678,1657,5884,4239,0</v>
      </c>
      <c r="AA299">
        <v>1657</v>
      </c>
      <c r="AB299">
        <v>2.3798839195751502</v>
      </c>
      <c r="AC299">
        <v>48.857875842868502</v>
      </c>
      <c r="AD299" t="s">
        <v>978</v>
      </c>
      <c r="AE299">
        <f t="shared" si="8"/>
        <v>8</v>
      </c>
    </row>
    <row r="300" spans="1:31">
      <c r="A300">
        <v>298</v>
      </c>
      <c r="B300" s="1" t="s">
        <v>246</v>
      </c>
      <c r="C300">
        <v>2.303668</v>
      </c>
      <c r="D300">
        <v>48.884056999999999</v>
      </c>
      <c r="E300">
        <v>203.62506509400023</v>
      </c>
      <c r="F300">
        <v>248.94858335388221</v>
      </c>
      <c r="G300">
        <v>298</v>
      </c>
      <c r="H300">
        <f>VLOOKUP(G300,traffic!$E$2:$F$300,2,FALSE)</f>
        <v>2575735</v>
      </c>
      <c r="I300">
        <v>679</v>
      </c>
      <c r="J300">
        <v>1658</v>
      </c>
      <c r="K300">
        <f>VLOOKUP(J300,'[1]2012.09.04_ratp_opendate_coordo'!A$2:C$634,2,FALSE)</f>
        <v>2476</v>
      </c>
      <c r="L300">
        <f>VLOOKUP(J300,'[1]2012.09.04_ratp_opendate_coordo'!A$2:C$634,3,FALSE)</f>
        <v>2400</v>
      </c>
      <c r="P300">
        <f>(IF(COUNTIF(Nodes!$C$2:$C$382,"="&amp;Stations!A300)&gt;1,1,0))</f>
        <v>0</v>
      </c>
      <c r="Q300" s="15" t="str">
        <f t="shared" si="9"/>
        <v>298,Wagram,2.303668,48.884057,2575735,679,1658,2476,2400,0</v>
      </c>
      <c r="AA300">
        <v>1658</v>
      </c>
      <c r="AB300">
        <v>2.3046514420988098</v>
      </c>
      <c r="AC300">
        <v>48.883873961015198</v>
      </c>
      <c r="AD300" t="s">
        <v>246</v>
      </c>
      <c r="AE300">
        <f>LEN(B300)</f>
        <v>6</v>
      </c>
    </row>
    <row r="301" spans="1:31">
      <c r="K301">
        <f>MAX(K2:K300)</f>
        <v>7205</v>
      </c>
      <c r="L301">
        <f>MAX(L2:L300)</f>
        <v>7161</v>
      </c>
      <c r="AE301">
        <f>MAX(AE2:AE300)</f>
        <v>41</v>
      </c>
    </row>
    <row r="302" spans="1:31">
      <c r="K302">
        <f>MIN(K2:K300)</f>
        <v>567</v>
      </c>
      <c r="L302">
        <f>MIN(L2:L300)</f>
        <v>400</v>
      </c>
    </row>
    <row r="304" spans="1:31">
      <c r="Z304">
        <v>397629</v>
      </c>
      <c r="AA304">
        <v>2.4659898292234099</v>
      </c>
      <c r="AB304">
        <v>48.767957871050598</v>
      </c>
      <c r="AC304" t="s">
        <v>951</v>
      </c>
    </row>
    <row r="306" spans="26:29">
      <c r="Z306">
        <v>11038</v>
      </c>
      <c r="AA306">
        <v>2.3587214188090102</v>
      </c>
      <c r="AB306">
        <v>48.728513469932999</v>
      </c>
      <c r="AC306" t="s">
        <v>944</v>
      </c>
    </row>
    <row r="307" spans="26:29">
      <c r="Z307">
        <v>11039</v>
      </c>
      <c r="AA307">
        <v>2.3679598728520399</v>
      </c>
      <c r="AB307">
        <v>48.727837315206003</v>
      </c>
      <c r="AC307" t="s">
        <v>945</v>
      </c>
    </row>
  </sheetData>
  <sortState ref="AA2:AD305">
    <sortCondition ref="AD2:AD305"/>
  </sortState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47"/>
  <sheetViews>
    <sheetView topLeftCell="A120" workbookViewId="0">
      <selection activeCell="A152" sqref="A152"/>
    </sheetView>
  </sheetViews>
  <sheetFormatPr baseColWidth="10" defaultColWidth="8.83203125" defaultRowHeight="14" x14ac:dyDescent="0"/>
  <sheetData>
    <row r="1" spans="1:14">
      <c r="A1" t="s">
        <v>497</v>
      </c>
      <c r="B1" t="s">
        <v>509</v>
      </c>
      <c r="C1" t="s">
        <v>496</v>
      </c>
      <c r="D1" t="s">
        <v>495</v>
      </c>
      <c r="E1" t="s">
        <v>499</v>
      </c>
      <c r="H1" t="s">
        <v>511</v>
      </c>
    </row>
    <row r="2" spans="1:14">
      <c r="A2">
        <v>1</v>
      </c>
      <c r="B2">
        <v>0</v>
      </c>
      <c r="C2">
        <v>0</v>
      </c>
      <c r="D2">
        <v>0</v>
      </c>
      <c r="E2">
        <v>0</v>
      </c>
      <c r="F2">
        <v>128</v>
      </c>
      <c r="G2">
        <f>F2+B2/100</f>
        <v>128</v>
      </c>
      <c r="H2">
        <f>VLOOKUP(G2,Nodes!$A$2:$B$382,2,FALSE)</f>
        <v>163</v>
      </c>
      <c r="I2">
        <f>VLOOKUP(H2,Nodes!$B$2:$C$681,2,FALSE)</f>
        <v>128</v>
      </c>
      <c r="J2" t="str">
        <f>IF(E3&lt;&gt;0,H2&amp;","&amp;H3,"")</f>
        <v>163,110</v>
      </c>
      <c r="K2">
        <f>A2</f>
        <v>1</v>
      </c>
      <c r="L2" t="str">
        <f>VLOOKUP(J2,Edges!$A$2:$A$1999,1,FALSE)</f>
        <v>163,110</v>
      </c>
      <c r="M2" t="str">
        <f>VLOOKUP(H2,Nodes!$B$2:$D$2000,3,FALSE)</f>
        <v>La Défense - Grande arche</v>
      </c>
      <c r="N2">
        <v>1</v>
      </c>
    </row>
    <row r="3" spans="1:14">
      <c r="A3">
        <v>1</v>
      </c>
      <c r="B3">
        <f>IF(A3&lt;&gt;A2,B2+1,B2)</f>
        <v>0</v>
      </c>
      <c r="C3">
        <v>0</v>
      </c>
      <c r="D3">
        <f t="shared" ref="D3:D66" si="0">IF(A3&amp;C3=A2&amp;C2,D2,D2+1)</f>
        <v>0</v>
      </c>
      <c r="E3">
        <f t="shared" ref="E3:E66" si="1">IF(A3&amp;C3&lt;&gt;A2&amp;C2,0,E2+1)</f>
        <v>1</v>
      </c>
      <c r="F3">
        <v>89</v>
      </c>
      <c r="G3">
        <f t="shared" ref="G3:G66" si="2">F3+B3/100</f>
        <v>89</v>
      </c>
      <c r="H3">
        <f>VLOOKUP(G3,Nodes!$A$2:$B$382,2,FALSE)</f>
        <v>110</v>
      </c>
      <c r="I3">
        <f>VLOOKUP(H3,Nodes!$B$2:$C$681,2,FALSE)</f>
        <v>89</v>
      </c>
      <c r="J3" t="str">
        <f t="shared" ref="J3:J66" si="3">IF(E4&lt;&gt;0,H3&amp;","&amp;H4,"")</f>
        <v>110,266</v>
      </c>
      <c r="K3">
        <f t="shared" ref="K3:K66" si="4">A3</f>
        <v>1</v>
      </c>
      <c r="L3" t="str">
        <f>VLOOKUP(J3,Edges!$A$2:$A$1999,1,FALSE)</f>
        <v>110,266</v>
      </c>
      <c r="M3" t="str">
        <f>VLOOKUP(H3,Nodes!$B$2:$D$2000,3,FALSE)</f>
        <v>Esplanade de la Défense</v>
      </c>
      <c r="N3">
        <v>1</v>
      </c>
    </row>
    <row r="4" spans="1:14">
      <c r="A4">
        <v>1</v>
      </c>
      <c r="B4">
        <f t="shared" ref="B4:B67" si="5">IF(A4&lt;&gt;A3,B3+1,B3)</f>
        <v>0</v>
      </c>
      <c r="C4">
        <v>0</v>
      </c>
      <c r="D4">
        <f t="shared" si="0"/>
        <v>0</v>
      </c>
      <c r="E4">
        <f t="shared" si="1"/>
        <v>2</v>
      </c>
      <c r="F4">
        <v>204</v>
      </c>
      <c r="G4">
        <f t="shared" si="2"/>
        <v>204</v>
      </c>
      <c r="H4">
        <f>VLOOKUP(G4,Nodes!$A$2:$B$382,2,FALSE)</f>
        <v>266</v>
      </c>
      <c r="I4">
        <f>VLOOKUP(H4,Nodes!$B$2:$C$681,2,FALSE)</f>
        <v>204</v>
      </c>
      <c r="J4" t="str">
        <f t="shared" si="3"/>
        <v>266,177</v>
      </c>
      <c r="K4">
        <f t="shared" si="4"/>
        <v>1</v>
      </c>
      <c r="L4" t="str">
        <f>VLOOKUP(J4,Edges!$A$2:$A$1999,1,FALSE)</f>
        <v>266,177</v>
      </c>
      <c r="M4" t="str">
        <f>VLOOKUP(H4,Nodes!$B$2:$D$2000,3,FALSE)</f>
        <v>Pont de Neuilly</v>
      </c>
      <c r="N4">
        <v>1</v>
      </c>
    </row>
    <row r="5" spans="1:14">
      <c r="A5">
        <v>1</v>
      </c>
      <c r="B5">
        <f t="shared" si="5"/>
        <v>0</v>
      </c>
      <c r="C5">
        <v>0</v>
      </c>
      <c r="D5">
        <f t="shared" si="0"/>
        <v>0</v>
      </c>
      <c r="E5">
        <f t="shared" si="1"/>
        <v>3</v>
      </c>
      <c r="F5">
        <v>140</v>
      </c>
      <c r="G5">
        <f t="shared" si="2"/>
        <v>140</v>
      </c>
      <c r="H5">
        <f>VLOOKUP(G5,Nodes!$A$2:$B$382,2,FALSE)</f>
        <v>177</v>
      </c>
      <c r="I5">
        <f>VLOOKUP(H5,Nodes!$B$2:$C$681,2,FALSE)</f>
        <v>140</v>
      </c>
      <c r="J5" t="str">
        <f t="shared" si="3"/>
        <v>177,293</v>
      </c>
      <c r="K5">
        <f t="shared" si="4"/>
        <v>1</v>
      </c>
      <c r="L5" t="str">
        <f>VLOOKUP(J5,Edges!$A$2:$A$1999,1,FALSE)</f>
        <v>177,293</v>
      </c>
      <c r="M5" t="str">
        <f>VLOOKUP(H5,Nodes!$B$2:$D$2000,3,FALSE)</f>
        <v>Les Sablons</v>
      </c>
      <c r="N5">
        <v>1</v>
      </c>
    </row>
    <row r="6" spans="1:14">
      <c r="A6">
        <v>1</v>
      </c>
      <c r="B6">
        <f t="shared" si="5"/>
        <v>0</v>
      </c>
      <c r="C6">
        <v>0</v>
      </c>
      <c r="D6">
        <f t="shared" si="0"/>
        <v>0</v>
      </c>
      <c r="E6">
        <f t="shared" si="1"/>
        <v>4</v>
      </c>
      <c r="F6">
        <v>230</v>
      </c>
      <c r="G6">
        <f t="shared" si="2"/>
        <v>230</v>
      </c>
      <c r="H6">
        <f>VLOOKUP(G6,Nodes!$A$2:$B$382,2,FALSE)</f>
        <v>293</v>
      </c>
      <c r="I6">
        <f>VLOOKUP(H6,Nodes!$B$2:$C$681,2,FALSE)</f>
        <v>230</v>
      </c>
      <c r="J6" t="str">
        <f t="shared" si="3"/>
        <v>293,6</v>
      </c>
      <c r="K6">
        <f t="shared" si="4"/>
        <v>1</v>
      </c>
      <c r="L6" t="str">
        <f>VLOOKUP(J6,Edges!$A$2:$A$1999,1,FALSE)</f>
        <v>293,6</v>
      </c>
      <c r="M6" t="str">
        <f>VLOOKUP(H6,Nodes!$B$2:$D$2000,3,FALSE)</f>
        <v>Porte Maillot</v>
      </c>
      <c r="N6">
        <v>1</v>
      </c>
    </row>
    <row r="7" spans="1:14">
      <c r="A7">
        <v>1</v>
      </c>
      <c r="B7">
        <f t="shared" si="5"/>
        <v>0</v>
      </c>
      <c r="C7">
        <v>0</v>
      </c>
      <c r="D7">
        <f t="shared" si="0"/>
        <v>0</v>
      </c>
      <c r="E7">
        <f t="shared" si="1"/>
        <v>5</v>
      </c>
      <c r="F7">
        <v>6</v>
      </c>
      <c r="G7">
        <f t="shared" si="2"/>
        <v>6</v>
      </c>
      <c r="H7">
        <f>VLOOKUP(G7,Nodes!$A$2:$B$382,2,FALSE)</f>
        <v>6</v>
      </c>
      <c r="I7">
        <f>VLOOKUP(H7,Nodes!$B$2:$C$681,2,FALSE)</f>
        <v>6</v>
      </c>
      <c r="J7" t="str">
        <f t="shared" si="3"/>
        <v>6,58</v>
      </c>
      <c r="K7">
        <f t="shared" si="4"/>
        <v>1</v>
      </c>
      <c r="L7" t="str">
        <f>VLOOKUP(J7,Edges!$A$2:$A$1999,1,FALSE)</f>
        <v>6,58</v>
      </c>
      <c r="M7" t="str">
        <f>VLOOKUP(H7,Nodes!$B$2:$D$2000,3,FALSE)</f>
        <v>Argentine</v>
      </c>
      <c r="N7">
        <v>1</v>
      </c>
    </row>
    <row r="8" spans="1:14">
      <c r="A8">
        <v>1</v>
      </c>
      <c r="B8">
        <f t="shared" si="5"/>
        <v>0</v>
      </c>
      <c r="C8">
        <v>0</v>
      </c>
      <c r="D8">
        <f t="shared" si="0"/>
        <v>0</v>
      </c>
      <c r="E8">
        <f t="shared" si="1"/>
        <v>6</v>
      </c>
      <c r="F8">
        <v>49</v>
      </c>
      <c r="G8">
        <f t="shared" si="2"/>
        <v>49</v>
      </c>
      <c r="H8">
        <f>VLOOKUP(G8,Nodes!$A$2:$B$382,2,FALSE)</f>
        <v>58</v>
      </c>
      <c r="I8">
        <f>VLOOKUP(H8,Nodes!$B$2:$C$681,2,FALSE)</f>
        <v>49</v>
      </c>
      <c r="J8" t="str">
        <f t="shared" si="3"/>
        <v>58,136</v>
      </c>
      <c r="K8">
        <f t="shared" si="4"/>
        <v>1</v>
      </c>
      <c r="L8" t="str">
        <f>VLOOKUP(J8,Edges!$A$2:$A$1999,1,FALSE)</f>
        <v>58,136</v>
      </c>
      <c r="M8" t="str">
        <f>VLOOKUP(H8,Nodes!$B$2:$D$2000,3,FALSE)</f>
        <v>Charles de Gaulle — Étoile</v>
      </c>
      <c r="N8">
        <v>1</v>
      </c>
    </row>
    <row r="9" spans="1:14">
      <c r="A9">
        <v>1</v>
      </c>
      <c r="B9">
        <f t="shared" si="5"/>
        <v>0</v>
      </c>
      <c r="C9">
        <v>0</v>
      </c>
      <c r="D9">
        <f t="shared" si="0"/>
        <v>0</v>
      </c>
      <c r="E9">
        <f t="shared" si="1"/>
        <v>7</v>
      </c>
      <c r="F9">
        <v>108</v>
      </c>
      <c r="G9">
        <f t="shared" si="2"/>
        <v>108</v>
      </c>
      <c r="H9">
        <f>VLOOKUP(G9,Nodes!$A$2:$B$382,2,FALSE)</f>
        <v>136</v>
      </c>
      <c r="I9">
        <f>VLOOKUP(H9,Nodes!$B$2:$C$681,2,FALSE)</f>
        <v>108</v>
      </c>
      <c r="J9" t="str">
        <f t="shared" si="3"/>
        <v>136,119</v>
      </c>
      <c r="K9">
        <f t="shared" si="4"/>
        <v>1</v>
      </c>
      <c r="L9" t="str">
        <f>VLOOKUP(J9,Edges!$A$2:$A$1999,1,FALSE)</f>
        <v>136,119</v>
      </c>
      <c r="M9" t="str">
        <f>VLOOKUP(H9,Nodes!$B$2:$D$2000,3,FALSE)</f>
        <v>George V</v>
      </c>
      <c r="N9">
        <v>1</v>
      </c>
    </row>
    <row r="10" spans="1:14">
      <c r="A10">
        <v>1</v>
      </c>
      <c r="B10">
        <f t="shared" si="5"/>
        <v>0</v>
      </c>
      <c r="C10">
        <v>0</v>
      </c>
      <c r="D10">
        <f t="shared" si="0"/>
        <v>0</v>
      </c>
      <c r="E10">
        <f t="shared" si="1"/>
        <v>8</v>
      </c>
      <c r="F10">
        <v>98</v>
      </c>
      <c r="G10">
        <f t="shared" si="2"/>
        <v>98</v>
      </c>
      <c r="H10">
        <f>VLOOKUP(G10,Nodes!$A$2:$B$382,2,FALSE)</f>
        <v>119</v>
      </c>
      <c r="I10">
        <f>VLOOKUP(H10,Nodes!$B$2:$C$681,2,FALSE)</f>
        <v>98</v>
      </c>
      <c r="J10" t="str">
        <f t="shared" si="3"/>
        <v>119,54</v>
      </c>
      <c r="K10">
        <f t="shared" si="4"/>
        <v>1</v>
      </c>
      <c r="L10" t="str">
        <f>VLOOKUP(J10,Edges!$A$2:$A$1999,1,FALSE)</f>
        <v>119,54</v>
      </c>
      <c r="M10" t="str">
        <f>VLOOKUP(H10,Nodes!$B$2:$D$2000,3,FALSE)</f>
        <v>Franklin D. Roosevelt</v>
      </c>
      <c r="N10">
        <v>1</v>
      </c>
    </row>
    <row r="11" spans="1:14">
      <c r="A11">
        <v>1</v>
      </c>
      <c r="B11">
        <f t="shared" si="5"/>
        <v>0</v>
      </c>
      <c r="C11">
        <v>0</v>
      </c>
      <c r="D11">
        <f t="shared" si="0"/>
        <v>0</v>
      </c>
      <c r="E11">
        <f t="shared" si="1"/>
        <v>9</v>
      </c>
      <c r="F11">
        <v>46</v>
      </c>
      <c r="G11">
        <f t="shared" si="2"/>
        <v>46</v>
      </c>
      <c r="H11">
        <f>VLOOKUP(G11,Nodes!$A$2:$B$382,2,FALSE)</f>
        <v>54</v>
      </c>
      <c r="I11">
        <f>VLOOKUP(H11,Nodes!$B$2:$C$681,2,FALSE)</f>
        <v>46</v>
      </c>
      <c r="J11" t="str">
        <f t="shared" si="3"/>
        <v>54,81</v>
      </c>
      <c r="K11">
        <f t="shared" si="4"/>
        <v>1</v>
      </c>
      <c r="L11" t="str">
        <f>VLOOKUP(J11,Edges!$A$2:$A$1999,1,FALSE)</f>
        <v>54,81</v>
      </c>
      <c r="M11" t="str">
        <f>VLOOKUP(H11,Nodes!$B$2:$D$2000,3,FALSE)</f>
        <v>Champs-Élysées — Clemenceau</v>
      </c>
      <c r="N11">
        <v>1</v>
      </c>
    </row>
    <row r="12" spans="1:14">
      <c r="A12">
        <v>1</v>
      </c>
      <c r="B12">
        <f t="shared" si="5"/>
        <v>0</v>
      </c>
      <c r="C12">
        <v>0</v>
      </c>
      <c r="D12">
        <f t="shared" si="0"/>
        <v>0</v>
      </c>
      <c r="E12">
        <f t="shared" si="1"/>
        <v>10</v>
      </c>
      <c r="F12">
        <v>65</v>
      </c>
      <c r="G12">
        <f t="shared" si="2"/>
        <v>65</v>
      </c>
      <c r="H12">
        <f>VLOOKUP(G12,Nodes!$A$2:$B$382,2,FALSE)</f>
        <v>81</v>
      </c>
      <c r="I12">
        <f>VLOOKUP(H12,Nodes!$B$2:$C$681,2,FALSE)</f>
        <v>65</v>
      </c>
      <c r="J12" t="str">
        <f t="shared" si="3"/>
        <v>81,367</v>
      </c>
      <c r="K12">
        <f t="shared" si="4"/>
        <v>1</v>
      </c>
      <c r="L12" t="str">
        <f>VLOOKUP(J12,Edges!$A$2:$A$1999,1,FALSE)</f>
        <v>81,367</v>
      </c>
      <c r="M12" t="str">
        <f>VLOOKUP(H12,Nodes!$B$2:$D$2000,3,FALSE)</f>
        <v>Concorde</v>
      </c>
      <c r="N12">
        <v>1</v>
      </c>
    </row>
    <row r="13" spans="1:14">
      <c r="A13">
        <v>1</v>
      </c>
      <c r="B13">
        <f t="shared" si="5"/>
        <v>0</v>
      </c>
      <c r="C13">
        <v>0</v>
      </c>
      <c r="D13">
        <f t="shared" si="0"/>
        <v>0</v>
      </c>
      <c r="E13">
        <f t="shared" si="1"/>
        <v>11</v>
      </c>
      <c r="F13">
        <v>286</v>
      </c>
      <c r="G13">
        <f t="shared" si="2"/>
        <v>286</v>
      </c>
      <c r="H13">
        <f>VLOOKUP(G13,Nodes!$A$2:$B$382,2,FALSE)</f>
        <v>367</v>
      </c>
      <c r="I13">
        <f>VLOOKUP(H13,Nodes!$B$2:$C$681,2,FALSE)</f>
        <v>286</v>
      </c>
      <c r="J13" t="str">
        <f t="shared" si="3"/>
        <v>367,239</v>
      </c>
      <c r="K13">
        <f t="shared" si="4"/>
        <v>1</v>
      </c>
      <c r="L13" t="str">
        <f>VLOOKUP(J13,Edges!$A$2:$A$1999,1,FALSE)</f>
        <v>367,239</v>
      </c>
      <c r="M13" t="str">
        <f>VLOOKUP(H13,Nodes!$B$2:$D$2000,3,FALSE)</f>
        <v>Tuileries</v>
      </c>
      <c r="N13">
        <v>1</v>
      </c>
    </row>
    <row r="14" spans="1:14">
      <c r="A14">
        <v>1</v>
      </c>
      <c r="B14">
        <f t="shared" si="5"/>
        <v>0</v>
      </c>
      <c r="C14">
        <v>0</v>
      </c>
      <c r="D14">
        <f t="shared" si="0"/>
        <v>0</v>
      </c>
      <c r="E14">
        <f t="shared" si="1"/>
        <v>12</v>
      </c>
      <c r="F14">
        <v>185</v>
      </c>
      <c r="G14">
        <f t="shared" si="2"/>
        <v>185</v>
      </c>
      <c r="H14">
        <f>VLOOKUP(G14,Nodes!$A$2:$B$382,2,FALSE)</f>
        <v>239</v>
      </c>
      <c r="I14">
        <f>VLOOKUP(H14,Nodes!$B$2:$C$681,2,FALSE)</f>
        <v>185</v>
      </c>
      <c r="J14" t="str">
        <f t="shared" si="3"/>
        <v>239,184</v>
      </c>
      <c r="K14">
        <f t="shared" si="4"/>
        <v>1</v>
      </c>
      <c r="L14" t="str">
        <f>VLOOKUP(J14,Edges!$A$2:$A$1999,1,FALSE)</f>
        <v>239,184</v>
      </c>
      <c r="M14" t="str">
        <f>VLOOKUP(H14,Nodes!$B$2:$D$2000,3,FALSE)</f>
        <v>Palais Royal — Musée du Louvre</v>
      </c>
      <c r="N14">
        <v>1</v>
      </c>
    </row>
    <row r="15" spans="1:14">
      <c r="A15">
        <v>1</v>
      </c>
      <c r="B15">
        <f t="shared" si="5"/>
        <v>0</v>
      </c>
      <c r="C15">
        <v>0</v>
      </c>
      <c r="D15">
        <f t="shared" si="0"/>
        <v>0</v>
      </c>
      <c r="E15">
        <f t="shared" si="1"/>
        <v>13</v>
      </c>
      <c r="F15">
        <v>146</v>
      </c>
      <c r="G15">
        <f t="shared" si="2"/>
        <v>146</v>
      </c>
      <c r="H15">
        <f>VLOOKUP(G15,Nodes!$A$2:$B$382,2,FALSE)</f>
        <v>184</v>
      </c>
      <c r="I15">
        <f>VLOOKUP(H15,Nodes!$B$2:$C$681,2,FALSE)</f>
        <v>146</v>
      </c>
      <c r="J15" t="str">
        <f t="shared" si="3"/>
        <v>184,67</v>
      </c>
      <c r="K15">
        <f t="shared" si="4"/>
        <v>1</v>
      </c>
      <c r="L15" t="str">
        <f>VLOOKUP(J15,Edges!$A$2:$A$1999,1,FALSE)</f>
        <v>184,67</v>
      </c>
      <c r="M15" t="str">
        <f>VLOOKUP(H15,Nodes!$B$2:$D$2000,3,FALSE)</f>
        <v>Louvre — Rivoli</v>
      </c>
      <c r="N15">
        <v>1</v>
      </c>
    </row>
    <row r="16" spans="1:14">
      <c r="A16">
        <v>1</v>
      </c>
      <c r="B16">
        <f t="shared" si="5"/>
        <v>0</v>
      </c>
      <c r="C16">
        <v>0</v>
      </c>
      <c r="D16">
        <f t="shared" si="0"/>
        <v>0</v>
      </c>
      <c r="E16">
        <f t="shared" si="1"/>
        <v>14</v>
      </c>
      <c r="F16">
        <v>56</v>
      </c>
      <c r="G16">
        <f t="shared" si="2"/>
        <v>56</v>
      </c>
      <c r="H16">
        <f>VLOOKUP(G16,Nodes!$A$2:$B$382,2,FALSE)</f>
        <v>67</v>
      </c>
      <c r="I16">
        <f>VLOOKUP(H16,Nodes!$B$2:$C$681,2,FALSE)</f>
        <v>56</v>
      </c>
      <c r="J16" t="str">
        <f t="shared" si="3"/>
        <v>67,145</v>
      </c>
      <c r="K16">
        <f t="shared" si="4"/>
        <v>1</v>
      </c>
      <c r="L16" t="str">
        <f>VLOOKUP(J16,Edges!$A$2:$A$1999,1,FALSE)</f>
        <v>67,145</v>
      </c>
      <c r="M16" t="str">
        <f>VLOOKUP(H16,Nodes!$B$2:$D$2000,3,FALSE)</f>
        <v>Châtelet</v>
      </c>
      <c r="N16">
        <v>1</v>
      </c>
    </row>
    <row r="17" spans="1:14">
      <c r="A17">
        <v>1</v>
      </c>
      <c r="B17">
        <f t="shared" si="5"/>
        <v>0</v>
      </c>
      <c r="C17">
        <v>0</v>
      </c>
      <c r="D17">
        <f t="shared" si="0"/>
        <v>0</v>
      </c>
      <c r="E17">
        <f t="shared" si="1"/>
        <v>15</v>
      </c>
      <c r="F17">
        <v>115</v>
      </c>
      <c r="G17">
        <f t="shared" si="2"/>
        <v>115</v>
      </c>
      <c r="H17">
        <f>VLOOKUP(G17,Nodes!$A$2:$B$382,2,FALSE)</f>
        <v>145</v>
      </c>
      <c r="I17">
        <f>VLOOKUP(H17,Nodes!$B$2:$C$681,2,FALSE)</f>
        <v>115</v>
      </c>
      <c r="J17" t="str">
        <f t="shared" si="3"/>
        <v>145,341</v>
      </c>
      <c r="K17">
        <f t="shared" si="4"/>
        <v>1</v>
      </c>
      <c r="L17" t="str">
        <f>VLOOKUP(J17,Edges!$A$2:$A$1999,1,FALSE)</f>
        <v>145,341</v>
      </c>
      <c r="M17" t="str">
        <f>VLOOKUP(H17,Nodes!$B$2:$D$2000,3,FALSE)</f>
        <v>Hôtel de Ville</v>
      </c>
      <c r="N17">
        <v>1</v>
      </c>
    </row>
    <row r="18" spans="1:14">
      <c r="A18">
        <v>1</v>
      </c>
      <c r="B18">
        <f t="shared" si="5"/>
        <v>0</v>
      </c>
      <c r="C18">
        <v>0</v>
      </c>
      <c r="D18">
        <f t="shared" si="0"/>
        <v>0</v>
      </c>
      <c r="E18">
        <f t="shared" si="1"/>
        <v>16</v>
      </c>
      <c r="F18">
        <v>266</v>
      </c>
      <c r="G18">
        <f t="shared" si="2"/>
        <v>266</v>
      </c>
      <c r="H18">
        <f>VLOOKUP(G18,Nodes!$A$2:$B$382,2,FALSE)</f>
        <v>341</v>
      </c>
      <c r="I18">
        <f>VLOOKUP(H18,Nodes!$B$2:$C$681,2,FALSE)</f>
        <v>266</v>
      </c>
      <c r="J18" t="str">
        <f t="shared" si="3"/>
        <v>341,19</v>
      </c>
      <c r="K18">
        <f t="shared" si="4"/>
        <v>1</v>
      </c>
      <c r="L18" t="str">
        <f>VLOOKUP(J18,Edges!$A$2:$A$1999,1,FALSE)</f>
        <v>341,19</v>
      </c>
      <c r="M18" t="str">
        <f>VLOOKUP(H18,Nodes!$B$2:$D$2000,3,FALSE)</f>
        <v>Saint-Paul</v>
      </c>
      <c r="N18">
        <v>1</v>
      </c>
    </row>
    <row r="19" spans="1:14">
      <c r="A19">
        <v>1</v>
      </c>
      <c r="B19">
        <f t="shared" si="5"/>
        <v>0</v>
      </c>
      <c r="C19">
        <v>0</v>
      </c>
      <c r="D19">
        <f t="shared" si="0"/>
        <v>0</v>
      </c>
      <c r="E19">
        <f t="shared" si="1"/>
        <v>17</v>
      </c>
      <c r="F19">
        <v>17</v>
      </c>
      <c r="G19">
        <f t="shared" si="2"/>
        <v>17</v>
      </c>
      <c r="H19">
        <f>VLOOKUP(G19,Nodes!$A$2:$B$382,2,FALSE)</f>
        <v>19</v>
      </c>
      <c r="I19">
        <f>VLOOKUP(H19,Nodes!$B$2:$C$681,2,FALSE)</f>
        <v>17</v>
      </c>
      <c r="J19" t="str">
        <f t="shared" si="3"/>
        <v>19,131</v>
      </c>
      <c r="K19">
        <f t="shared" si="4"/>
        <v>1</v>
      </c>
      <c r="L19" t="str">
        <f>VLOOKUP(J19,Edges!$A$2:$A$1999,1,FALSE)</f>
        <v>19,131</v>
      </c>
      <c r="M19" t="str">
        <f>VLOOKUP(H19,Nodes!$B$2:$D$2000,3,FALSE)</f>
        <v>Bastille</v>
      </c>
      <c r="N19">
        <v>1</v>
      </c>
    </row>
    <row r="20" spans="1:14">
      <c r="A20">
        <v>1</v>
      </c>
      <c r="B20">
        <f t="shared" si="5"/>
        <v>0</v>
      </c>
      <c r="C20">
        <v>0</v>
      </c>
      <c r="D20">
        <f t="shared" si="0"/>
        <v>0</v>
      </c>
      <c r="E20">
        <f t="shared" si="1"/>
        <v>18</v>
      </c>
      <c r="F20">
        <v>105</v>
      </c>
      <c r="G20">
        <f t="shared" si="2"/>
        <v>105</v>
      </c>
      <c r="H20">
        <f>VLOOKUP(G20,Nodes!$A$2:$B$382,2,FALSE)</f>
        <v>131</v>
      </c>
      <c r="I20">
        <f>VLOOKUP(H20,Nodes!$B$2:$C$681,2,FALSE)</f>
        <v>105</v>
      </c>
      <c r="J20" t="str">
        <f t="shared" si="3"/>
        <v>131,313</v>
      </c>
      <c r="K20">
        <f t="shared" si="4"/>
        <v>1</v>
      </c>
      <c r="L20" t="str">
        <f>VLOOKUP(J20,Edges!$A$2:$A$1999,1,FALSE)</f>
        <v>131,313</v>
      </c>
      <c r="M20" t="str">
        <f>VLOOKUP(H20,Nodes!$B$2:$D$2000,3,FALSE)</f>
        <v>Gare de Lyon</v>
      </c>
      <c r="N20">
        <v>1</v>
      </c>
    </row>
    <row r="21" spans="1:14">
      <c r="A21">
        <v>1</v>
      </c>
      <c r="B21">
        <f t="shared" si="5"/>
        <v>0</v>
      </c>
      <c r="C21">
        <v>0</v>
      </c>
      <c r="D21">
        <f t="shared" si="0"/>
        <v>0</v>
      </c>
      <c r="E21">
        <f t="shared" si="1"/>
        <v>19</v>
      </c>
      <c r="F21">
        <v>243</v>
      </c>
      <c r="G21">
        <f t="shared" si="2"/>
        <v>243</v>
      </c>
      <c r="H21">
        <f>VLOOKUP(G21,Nodes!$A$2:$B$382,2,FALSE)</f>
        <v>313</v>
      </c>
      <c r="I21">
        <f>VLOOKUP(H21,Nodes!$B$2:$C$681,2,FALSE)</f>
        <v>243</v>
      </c>
      <c r="J21" t="str">
        <f t="shared" si="3"/>
        <v>313,223</v>
      </c>
      <c r="K21">
        <f t="shared" si="4"/>
        <v>1</v>
      </c>
      <c r="L21" t="str">
        <f>VLOOKUP(J21,Edges!$A$2:$A$1999,1,FALSE)</f>
        <v>313,223</v>
      </c>
      <c r="M21" t="str">
        <f>VLOOKUP(H21,Nodes!$B$2:$D$2000,3,FALSE)</f>
        <v>Reuilly — Diderot</v>
      </c>
      <c r="N21">
        <v>1</v>
      </c>
    </row>
    <row r="22" spans="1:14">
      <c r="A22">
        <v>1</v>
      </c>
      <c r="B22">
        <f t="shared" si="5"/>
        <v>0</v>
      </c>
      <c r="C22">
        <v>0</v>
      </c>
      <c r="D22">
        <f t="shared" si="0"/>
        <v>0</v>
      </c>
      <c r="E22">
        <f t="shared" si="1"/>
        <v>20</v>
      </c>
      <c r="F22">
        <v>176</v>
      </c>
      <c r="G22">
        <f t="shared" si="2"/>
        <v>176</v>
      </c>
      <c r="H22">
        <f>VLOOKUP(G22,Nodes!$A$2:$B$382,2,FALSE)</f>
        <v>223</v>
      </c>
      <c r="I22">
        <f>VLOOKUP(H22,Nodes!$B$2:$C$681,2,FALSE)</f>
        <v>176</v>
      </c>
      <c r="J22" t="str">
        <f t="shared" si="3"/>
        <v>223,286</v>
      </c>
      <c r="K22">
        <f t="shared" si="4"/>
        <v>1</v>
      </c>
      <c r="L22" t="str">
        <f>VLOOKUP(J22,Edges!$A$2:$A$1999,1,FALSE)</f>
        <v>223,286</v>
      </c>
      <c r="M22" t="str">
        <f>VLOOKUP(H22,Nodes!$B$2:$D$2000,3,FALSE)</f>
        <v>Nation</v>
      </c>
      <c r="N22">
        <v>1</v>
      </c>
    </row>
    <row r="23" spans="1:14">
      <c r="A23">
        <v>1</v>
      </c>
      <c r="B23">
        <f t="shared" si="5"/>
        <v>0</v>
      </c>
      <c r="C23">
        <v>0</v>
      </c>
      <c r="D23">
        <f t="shared" si="0"/>
        <v>0</v>
      </c>
      <c r="E23">
        <f t="shared" si="1"/>
        <v>21</v>
      </c>
      <c r="F23">
        <v>224</v>
      </c>
      <c r="G23">
        <f t="shared" si="2"/>
        <v>224</v>
      </c>
      <c r="H23">
        <f>VLOOKUP(G23,Nodes!$A$2:$B$382,2,FALSE)</f>
        <v>286</v>
      </c>
      <c r="I23">
        <f>VLOOKUP(H23,Nodes!$B$2:$C$681,2,FALSE)</f>
        <v>224</v>
      </c>
      <c r="J23" t="str">
        <f t="shared" si="3"/>
        <v>286,338</v>
      </c>
      <c r="K23">
        <f t="shared" si="4"/>
        <v>1</v>
      </c>
      <c r="L23" t="str">
        <f>VLOOKUP(J23,Edges!$A$2:$A$1999,1,FALSE)</f>
        <v>286,338</v>
      </c>
      <c r="M23" t="str">
        <f>VLOOKUP(H23,Nodes!$B$2:$D$2000,3,FALSE)</f>
        <v>Porte de Vincennes</v>
      </c>
      <c r="N23">
        <v>1</v>
      </c>
    </row>
    <row r="24" spans="1:14">
      <c r="A24">
        <v>1</v>
      </c>
      <c r="B24">
        <f t="shared" si="5"/>
        <v>0</v>
      </c>
      <c r="C24">
        <v>0</v>
      </c>
      <c r="D24">
        <f t="shared" si="0"/>
        <v>0</v>
      </c>
      <c r="E24">
        <f t="shared" si="1"/>
        <v>22</v>
      </c>
      <c r="F24">
        <v>263</v>
      </c>
      <c r="G24">
        <f t="shared" si="2"/>
        <v>263</v>
      </c>
      <c r="H24">
        <f>VLOOKUP(G24,Nodes!$A$2:$B$382,2,FALSE)</f>
        <v>338</v>
      </c>
      <c r="I24">
        <f>VLOOKUP(H24,Nodes!$B$2:$C$681,2,FALSE)</f>
        <v>263</v>
      </c>
      <c r="J24" t="str">
        <f t="shared" si="3"/>
        <v>338,25</v>
      </c>
      <c r="K24">
        <f t="shared" si="4"/>
        <v>1</v>
      </c>
      <c r="L24" t="str">
        <f>VLOOKUP(J24,Edges!$A$2:$A$1999,1,FALSE)</f>
        <v>338,25</v>
      </c>
      <c r="M24" t="str">
        <f>VLOOKUP(H24,Nodes!$B$2:$D$2000,3,FALSE)</f>
        <v>Saint-Mandé</v>
      </c>
      <c r="N24">
        <v>1</v>
      </c>
    </row>
    <row r="25" spans="1:14">
      <c r="A25">
        <v>1</v>
      </c>
      <c r="B25">
        <f t="shared" si="5"/>
        <v>0</v>
      </c>
      <c r="C25">
        <v>0</v>
      </c>
      <c r="D25">
        <f t="shared" si="0"/>
        <v>0</v>
      </c>
      <c r="E25">
        <f t="shared" si="1"/>
        <v>23</v>
      </c>
      <c r="F25">
        <v>20</v>
      </c>
      <c r="G25">
        <f t="shared" si="2"/>
        <v>20</v>
      </c>
      <c r="H25">
        <f>VLOOKUP(G25,Nodes!$A$2:$B$382,2,FALSE)</f>
        <v>25</v>
      </c>
      <c r="I25">
        <f>VLOOKUP(H25,Nodes!$B$2:$C$681,2,FALSE)</f>
        <v>20</v>
      </c>
      <c r="J25" t="str">
        <f t="shared" si="3"/>
        <v>25,63</v>
      </c>
      <c r="K25">
        <f t="shared" si="4"/>
        <v>1</v>
      </c>
      <c r="L25" t="str">
        <f>VLOOKUP(J25,Edges!$A$2:$A$1999,1,FALSE)</f>
        <v>25,63</v>
      </c>
      <c r="M25" t="str">
        <f>VLOOKUP(H25,Nodes!$B$2:$D$2000,3,FALSE)</f>
        <v>Bérault</v>
      </c>
      <c r="N25">
        <v>1</v>
      </c>
    </row>
    <row r="26" spans="1:14">
      <c r="A26">
        <v>1</v>
      </c>
      <c r="B26">
        <f t="shared" si="5"/>
        <v>0</v>
      </c>
      <c r="C26">
        <v>0</v>
      </c>
      <c r="D26">
        <f t="shared" si="0"/>
        <v>0</v>
      </c>
      <c r="E26">
        <f t="shared" si="1"/>
        <v>24</v>
      </c>
      <c r="F26">
        <v>52</v>
      </c>
      <c r="G26">
        <f t="shared" si="2"/>
        <v>52</v>
      </c>
      <c r="H26">
        <f>VLOOKUP(G26,Nodes!$A$2:$B$382,2,FALSE)</f>
        <v>63</v>
      </c>
      <c r="I26">
        <f>VLOOKUP(H26,Nodes!$B$2:$C$681,2,FALSE)</f>
        <v>52</v>
      </c>
      <c r="J26" t="str">
        <f t="shared" si="3"/>
        <v/>
      </c>
      <c r="K26">
        <f t="shared" si="4"/>
        <v>1</v>
      </c>
      <c r="L26" t="e">
        <f>VLOOKUP(J26,Edges!$A$2:$A$1999,1,FALSE)</f>
        <v>#N/A</v>
      </c>
      <c r="M26" t="str">
        <f>VLOOKUP(H26,Nodes!$B$2:$D$2000,3,FALSE)</f>
        <v>Château de Vincennes</v>
      </c>
      <c r="N26">
        <v>1</v>
      </c>
    </row>
    <row r="27" spans="1:14">
      <c r="A27">
        <v>1</v>
      </c>
      <c r="B27">
        <f t="shared" si="5"/>
        <v>0</v>
      </c>
      <c r="C27">
        <v>1</v>
      </c>
      <c r="D27">
        <f t="shared" si="0"/>
        <v>1</v>
      </c>
      <c r="E27">
        <f t="shared" si="1"/>
        <v>0</v>
      </c>
      <c r="F27">
        <v>52</v>
      </c>
      <c r="G27">
        <f t="shared" si="2"/>
        <v>52</v>
      </c>
      <c r="H27">
        <f>VLOOKUP(G27,Nodes!$A$2:$B$382,2,FALSE)</f>
        <v>63</v>
      </c>
      <c r="I27">
        <f>VLOOKUP(H27,Nodes!$B$2:$C$681,2,FALSE)</f>
        <v>52</v>
      </c>
      <c r="J27" t="str">
        <f t="shared" si="3"/>
        <v>63,25</v>
      </c>
      <c r="K27">
        <f t="shared" si="4"/>
        <v>1</v>
      </c>
      <c r="L27" t="str">
        <f>VLOOKUP(J27,Edges!$A$2:$A$1999,1,FALSE)</f>
        <v>63,25</v>
      </c>
      <c r="M27" t="str">
        <f>VLOOKUP(H27,Nodes!$B$2:$D$2000,3,FALSE)</f>
        <v>Château de Vincennes</v>
      </c>
      <c r="N27">
        <v>1</v>
      </c>
    </row>
    <row r="28" spans="1:14">
      <c r="A28">
        <v>1</v>
      </c>
      <c r="B28">
        <f t="shared" si="5"/>
        <v>0</v>
      </c>
      <c r="C28">
        <v>1</v>
      </c>
      <c r="D28">
        <f t="shared" si="0"/>
        <v>1</v>
      </c>
      <c r="E28">
        <f t="shared" si="1"/>
        <v>1</v>
      </c>
      <c r="F28">
        <v>20</v>
      </c>
      <c r="G28">
        <f t="shared" si="2"/>
        <v>20</v>
      </c>
      <c r="H28">
        <f>VLOOKUP(G28,Nodes!$A$2:$B$382,2,FALSE)</f>
        <v>25</v>
      </c>
      <c r="I28">
        <f>VLOOKUP(H28,Nodes!$B$2:$C$681,2,FALSE)</f>
        <v>20</v>
      </c>
      <c r="J28" t="str">
        <f t="shared" si="3"/>
        <v>25,338</v>
      </c>
      <c r="K28">
        <f t="shared" si="4"/>
        <v>1</v>
      </c>
      <c r="L28" t="str">
        <f>VLOOKUP(J28,Edges!$A$2:$A$1999,1,FALSE)</f>
        <v>25,338</v>
      </c>
      <c r="M28" t="str">
        <f>VLOOKUP(H28,Nodes!$B$2:$D$2000,3,FALSE)</f>
        <v>Bérault</v>
      </c>
      <c r="N28">
        <v>1</v>
      </c>
    </row>
    <row r="29" spans="1:14">
      <c r="A29">
        <v>1</v>
      </c>
      <c r="B29">
        <f t="shared" si="5"/>
        <v>0</v>
      </c>
      <c r="C29">
        <v>1</v>
      </c>
      <c r="D29">
        <f t="shared" si="0"/>
        <v>1</v>
      </c>
      <c r="E29">
        <f t="shared" si="1"/>
        <v>2</v>
      </c>
      <c r="F29">
        <v>263</v>
      </c>
      <c r="G29">
        <f t="shared" si="2"/>
        <v>263</v>
      </c>
      <c r="H29">
        <f>VLOOKUP(G29,Nodes!$A$2:$B$382,2,FALSE)</f>
        <v>338</v>
      </c>
      <c r="I29">
        <f>VLOOKUP(H29,Nodes!$B$2:$C$681,2,FALSE)</f>
        <v>263</v>
      </c>
      <c r="J29" t="str">
        <f t="shared" si="3"/>
        <v>338,286</v>
      </c>
      <c r="K29">
        <f t="shared" si="4"/>
        <v>1</v>
      </c>
      <c r="L29" t="str">
        <f>VLOOKUP(J29,Edges!$A$2:$A$1999,1,FALSE)</f>
        <v>338,286</v>
      </c>
      <c r="M29" t="str">
        <f>VLOOKUP(H29,Nodes!$B$2:$D$2000,3,FALSE)</f>
        <v>Saint-Mandé</v>
      </c>
      <c r="N29">
        <v>1</v>
      </c>
    </row>
    <row r="30" spans="1:14">
      <c r="A30">
        <v>1</v>
      </c>
      <c r="B30">
        <f t="shared" si="5"/>
        <v>0</v>
      </c>
      <c r="C30">
        <v>1</v>
      </c>
      <c r="D30">
        <f t="shared" si="0"/>
        <v>1</v>
      </c>
      <c r="E30">
        <f t="shared" si="1"/>
        <v>3</v>
      </c>
      <c r="F30">
        <v>224</v>
      </c>
      <c r="G30">
        <f t="shared" si="2"/>
        <v>224</v>
      </c>
      <c r="H30">
        <f>VLOOKUP(G30,Nodes!$A$2:$B$382,2,FALSE)</f>
        <v>286</v>
      </c>
      <c r="I30">
        <f>VLOOKUP(H30,Nodes!$B$2:$C$681,2,FALSE)</f>
        <v>224</v>
      </c>
      <c r="J30" t="str">
        <f t="shared" si="3"/>
        <v>286,223</v>
      </c>
      <c r="K30">
        <f t="shared" si="4"/>
        <v>1</v>
      </c>
      <c r="L30" t="str">
        <f>VLOOKUP(J30,Edges!$A$2:$A$1999,1,FALSE)</f>
        <v>286,223</v>
      </c>
      <c r="M30" t="str">
        <f>VLOOKUP(H30,Nodes!$B$2:$D$2000,3,FALSE)</f>
        <v>Porte de Vincennes</v>
      </c>
      <c r="N30">
        <v>1</v>
      </c>
    </row>
    <row r="31" spans="1:14">
      <c r="A31">
        <v>1</v>
      </c>
      <c r="B31">
        <f t="shared" si="5"/>
        <v>0</v>
      </c>
      <c r="C31">
        <v>1</v>
      </c>
      <c r="D31">
        <f t="shared" si="0"/>
        <v>1</v>
      </c>
      <c r="E31">
        <f t="shared" si="1"/>
        <v>4</v>
      </c>
      <c r="F31">
        <v>176</v>
      </c>
      <c r="G31">
        <f t="shared" si="2"/>
        <v>176</v>
      </c>
      <c r="H31">
        <f>VLOOKUP(G31,Nodes!$A$2:$B$382,2,FALSE)</f>
        <v>223</v>
      </c>
      <c r="I31">
        <f>VLOOKUP(H31,Nodes!$B$2:$C$681,2,FALSE)</f>
        <v>176</v>
      </c>
      <c r="J31" t="str">
        <f t="shared" si="3"/>
        <v>223,313</v>
      </c>
      <c r="K31">
        <f t="shared" si="4"/>
        <v>1</v>
      </c>
      <c r="L31" t="str">
        <f>VLOOKUP(J31,Edges!$A$2:$A$1999,1,FALSE)</f>
        <v>223,313</v>
      </c>
      <c r="M31" t="str">
        <f>VLOOKUP(H31,Nodes!$B$2:$D$2000,3,FALSE)</f>
        <v>Nation</v>
      </c>
      <c r="N31">
        <v>1</v>
      </c>
    </row>
    <row r="32" spans="1:14">
      <c r="A32">
        <v>1</v>
      </c>
      <c r="B32">
        <f t="shared" si="5"/>
        <v>0</v>
      </c>
      <c r="C32">
        <v>1</v>
      </c>
      <c r="D32">
        <f t="shared" si="0"/>
        <v>1</v>
      </c>
      <c r="E32">
        <f t="shared" si="1"/>
        <v>5</v>
      </c>
      <c r="F32">
        <v>243</v>
      </c>
      <c r="G32">
        <f t="shared" si="2"/>
        <v>243</v>
      </c>
      <c r="H32">
        <f>VLOOKUP(G32,Nodes!$A$2:$B$382,2,FALSE)</f>
        <v>313</v>
      </c>
      <c r="I32">
        <f>VLOOKUP(H32,Nodes!$B$2:$C$681,2,FALSE)</f>
        <v>243</v>
      </c>
      <c r="J32" t="str">
        <f t="shared" si="3"/>
        <v>313,131</v>
      </c>
      <c r="K32">
        <f t="shared" si="4"/>
        <v>1</v>
      </c>
      <c r="L32" t="str">
        <f>VLOOKUP(J32,Edges!$A$2:$A$1999,1,FALSE)</f>
        <v>313,131</v>
      </c>
      <c r="M32" t="str">
        <f>VLOOKUP(H32,Nodes!$B$2:$D$2000,3,FALSE)</f>
        <v>Reuilly — Diderot</v>
      </c>
      <c r="N32">
        <v>1</v>
      </c>
    </row>
    <row r="33" spans="1:14">
      <c r="A33">
        <v>1</v>
      </c>
      <c r="B33">
        <f t="shared" si="5"/>
        <v>0</v>
      </c>
      <c r="C33">
        <v>1</v>
      </c>
      <c r="D33">
        <f t="shared" si="0"/>
        <v>1</v>
      </c>
      <c r="E33">
        <f t="shared" si="1"/>
        <v>6</v>
      </c>
      <c r="F33">
        <v>105</v>
      </c>
      <c r="G33">
        <f t="shared" si="2"/>
        <v>105</v>
      </c>
      <c r="H33">
        <f>VLOOKUP(G33,Nodes!$A$2:$B$382,2,FALSE)</f>
        <v>131</v>
      </c>
      <c r="I33">
        <f>VLOOKUP(H33,Nodes!$B$2:$C$681,2,FALSE)</f>
        <v>105</v>
      </c>
      <c r="J33" t="str">
        <f t="shared" si="3"/>
        <v>131,19</v>
      </c>
      <c r="K33">
        <f t="shared" si="4"/>
        <v>1</v>
      </c>
      <c r="L33" t="str">
        <f>VLOOKUP(J33,Edges!$A$2:$A$1999,1,FALSE)</f>
        <v>131,19</v>
      </c>
      <c r="M33" t="str">
        <f>VLOOKUP(H33,Nodes!$B$2:$D$2000,3,FALSE)</f>
        <v>Gare de Lyon</v>
      </c>
      <c r="N33">
        <v>1</v>
      </c>
    </row>
    <row r="34" spans="1:14">
      <c r="A34">
        <v>1</v>
      </c>
      <c r="B34">
        <f t="shared" si="5"/>
        <v>0</v>
      </c>
      <c r="C34">
        <v>1</v>
      </c>
      <c r="D34">
        <f t="shared" si="0"/>
        <v>1</v>
      </c>
      <c r="E34">
        <f t="shared" si="1"/>
        <v>7</v>
      </c>
      <c r="F34">
        <v>17</v>
      </c>
      <c r="G34">
        <f t="shared" si="2"/>
        <v>17</v>
      </c>
      <c r="H34">
        <f>VLOOKUP(G34,Nodes!$A$2:$B$382,2,FALSE)</f>
        <v>19</v>
      </c>
      <c r="I34">
        <f>VLOOKUP(H34,Nodes!$B$2:$C$681,2,FALSE)</f>
        <v>17</v>
      </c>
      <c r="J34" t="str">
        <f t="shared" si="3"/>
        <v>19,341</v>
      </c>
      <c r="K34">
        <f t="shared" si="4"/>
        <v>1</v>
      </c>
      <c r="L34" t="str">
        <f>VLOOKUP(J34,Edges!$A$2:$A$1999,1,FALSE)</f>
        <v>19,341</v>
      </c>
      <c r="M34" t="str">
        <f>VLOOKUP(H34,Nodes!$B$2:$D$2000,3,FALSE)</f>
        <v>Bastille</v>
      </c>
      <c r="N34">
        <v>1</v>
      </c>
    </row>
    <row r="35" spans="1:14">
      <c r="A35">
        <v>1</v>
      </c>
      <c r="B35">
        <f t="shared" si="5"/>
        <v>0</v>
      </c>
      <c r="C35">
        <v>1</v>
      </c>
      <c r="D35">
        <f t="shared" si="0"/>
        <v>1</v>
      </c>
      <c r="E35">
        <f t="shared" si="1"/>
        <v>8</v>
      </c>
      <c r="F35">
        <v>266</v>
      </c>
      <c r="G35">
        <f t="shared" si="2"/>
        <v>266</v>
      </c>
      <c r="H35">
        <f>VLOOKUP(G35,Nodes!$A$2:$B$382,2,FALSE)</f>
        <v>341</v>
      </c>
      <c r="I35">
        <f>VLOOKUP(H35,Nodes!$B$2:$C$681,2,FALSE)</f>
        <v>266</v>
      </c>
      <c r="J35" t="str">
        <f t="shared" si="3"/>
        <v>341,145</v>
      </c>
      <c r="K35">
        <f t="shared" si="4"/>
        <v>1</v>
      </c>
      <c r="L35" t="str">
        <f>VLOOKUP(J35,Edges!$A$2:$A$1999,1,FALSE)</f>
        <v>341,145</v>
      </c>
      <c r="M35" t="str">
        <f>VLOOKUP(H35,Nodes!$B$2:$D$2000,3,FALSE)</f>
        <v>Saint-Paul</v>
      </c>
      <c r="N35">
        <v>1</v>
      </c>
    </row>
    <row r="36" spans="1:14">
      <c r="A36">
        <v>1</v>
      </c>
      <c r="B36">
        <f t="shared" si="5"/>
        <v>0</v>
      </c>
      <c r="C36">
        <v>1</v>
      </c>
      <c r="D36">
        <f t="shared" si="0"/>
        <v>1</v>
      </c>
      <c r="E36">
        <f t="shared" si="1"/>
        <v>9</v>
      </c>
      <c r="F36">
        <v>115</v>
      </c>
      <c r="G36">
        <f t="shared" si="2"/>
        <v>115</v>
      </c>
      <c r="H36">
        <f>VLOOKUP(G36,Nodes!$A$2:$B$382,2,FALSE)</f>
        <v>145</v>
      </c>
      <c r="I36">
        <f>VLOOKUP(H36,Nodes!$B$2:$C$681,2,FALSE)</f>
        <v>115</v>
      </c>
      <c r="J36" t="str">
        <f t="shared" si="3"/>
        <v>145,67</v>
      </c>
      <c r="K36">
        <f t="shared" si="4"/>
        <v>1</v>
      </c>
      <c r="L36" t="str">
        <f>VLOOKUP(J36,Edges!$A$2:$A$1999,1,FALSE)</f>
        <v>145,67</v>
      </c>
      <c r="M36" t="str">
        <f>VLOOKUP(H36,Nodes!$B$2:$D$2000,3,FALSE)</f>
        <v>Hôtel de Ville</v>
      </c>
      <c r="N36">
        <v>1</v>
      </c>
    </row>
    <row r="37" spans="1:14">
      <c r="A37">
        <v>1</v>
      </c>
      <c r="B37">
        <f t="shared" si="5"/>
        <v>0</v>
      </c>
      <c r="C37">
        <v>1</v>
      </c>
      <c r="D37">
        <f t="shared" si="0"/>
        <v>1</v>
      </c>
      <c r="E37">
        <f t="shared" si="1"/>
        <v>10</v>
      </c>
      <c r="F37">
        <v>56</v>
      </c>
      <c r="G37">
        <f t="shared" si="2"/>
        <v>56</v>
      </c>
      <c r="H37">
        <f>VLOOKUP(G37,Nodes!$A$2:$B$382,2,FALSE)</f>
        <v>67</v>
      </c>
      <c r="I37">
        <f>VLOOKUP(H37,Nodes!$B$2:$C$681,2,FALSE)</f>
        <v>56</v>
      </c>
      <c r="J37" t="str">
        <f t="shared" si="3"/>
        <v>67,184</v>
      </c>
      <c r="K37">
        <f t="shared" si="4"/>
        <v>1</v>
      </c>
      <c r="L37" t="str">
        <f>VLOOKUP(J37,Edges!$A$2:$A$1999,1,FALSE)</f>
        <v>67,184</v>
      </c>
      <c r="M37" t="str">
        <f>VLOOKUP(H37,Nodes!$B$2:$D$2000,3,FALSE)</f>
        <v>Châtelet</v>
      </c>
      <c r="N37">
        <v>1</v>
      </c>
    </row>
    <row r="38" spans="1:14">
      <c r="A38">
        <v>1</v>
      </c>
      <c r="B38">
        <f t="shared" si="5"/>
        <v>0</v>
      </c>
      <c r="C38">
        <v>1</v>
      </c>
      <c r="D38">
        <f t="shared" si="0"/>
        <v>1</v>
      </c>
      <c r="E38">
        <f t="shared" si="1"/>
        <v>11</v>
      </c>
      <c r="F38">
        <v>146</v>
      </c>
      <c r="G38">
        <f t="shared" si="2"/>
        <v>146</v>
      </c>
      <c r="H38">
        <f>VLOOKUP(G38,Nodes!$A$2:$B$382,2,FALSE)</f>
        <v>184</v>
      </c>
      <c r="I38">
        <f>VLOOKUP(H38,Nodes!$B$2:$C$681,2,FALSE)</f>
        <v>146</v>
      </c>
      <c r="J38" t="str">
        <f t="shared" si="3"/>
        <v>184,239</v>
      </c>
      <c r="K38">
        <f t="shared" si="4"/>
        <v>1</v>
      </c>
      <c r="L38" t="str">
        <f>VLOOKUP(J38,Edges!$A$2:$A$1999,1,FALSE)</f>
        <v>184,239</v>
      </c>
      <c r="M38" t="str">
        <f>VLOOKUP(H38,Nodes!$B$2:$D$2000,3,FALSE)</f>
        <v>Louvre — Rivoli</v>
      </c>
      <c r="N38">
        <v>1</v>
      </c>
    </row>
    <row r="39" spans="1:14">
      <c r="A39">
        <v>1</v>
      </c>
      <c r="B39">
        <f t="shared" si="5"/>
        <v>0</v>
      </c>
      <c r="C39">
        <v>1</v>
      </c>
      <c r="D39">
        <f t="shared" si="0"/>
        <v>1</v>
      </c>
      <c r="E39">
        <f t="shared" si="1"/>
        <v>12</v>
      </c>
      <c r="F39">
        <v>185</v>
      </c>
      <c r="G39">
        <f t="shared" si="2"/>
        <v>185</v>
      </c>
      <c r="H39">
        <f>VLOOKUP(G39,Nodes!$A$2:$B$382,2,FALSE)</f>
        <v>239</v>
      </c>
      <c r="I39">
        <f>VLOOKUP(H39,Nodes!$B$2:$C$681,2,FALSE)</f>
        <v>185</v>
      </c>
      <c r="J39" t="str">
        <f t="shared" si="3"/>
        <v>239,367</v>
      </c>
      <c r="K39">
        <f t="shared" si="4"/>
        <v>1</v>
      </c>
      <c r="L39" t="str">
        <f>VLOOKUP(J39,Edges!$A$2:$A$1999,1,FALSE)</f>
        <v>239,367</v>
      </c>
      <c r="M39" t="str">
        <f>VLOOKUP(H39,Nodes!$B$2:$D$2000,3,FALSE)</f>
        <v>Palais Royal — Musée du Louvre</v>
      </c>
      <c r="N39">
        <v>1</v>
      </c>
    </row>
    <row r="40" spans="1:14">
      <c r="A40">
        <v>1</v>
      </c>
      <c r="B40">
        <f t="shared" si="5"/>
        <v>0</v>
      </c>
      <c r="C40">
        <v>1</v>
      </c>
      <c r="D40">
        <f t="shared" si="0"/>
        <v>1</v>
      </c>
      <c r="E40">
        <f t="shared" si="1"/>
        <v>13</v>
      </c>
      <c r="F40">
        <v>286</v>
      </c>
      <c r="G40">
        <f t="shared" si="2"/>
        <v>286</v>
      </c>
      <c r="H40">
        <f>VLOOKUP(G40,Nodes!$A$2:$B$382,2,FALSE)</f>
        <v>367</v>
      </c>
      <c r="I40">
        <f>VLOOKUP(H40,Nodes!$B$2:$C$681,2,FALSE)</f>
        <v>286</v>
      </c>
      <c r="J40" t="str">
        <f t="shared" si="3"/>
        <v>367,81</v>
      </c>
      <c r="K40">
        <f t="shared" si="4"/>
        <v>1</v>
      </c>
      <c r="L40" t="str">
        <f>VLOOKUP(J40,Edges!$A$2:$A$1999,1,FALSE)</f>
        <v>367,81</v>
      </c>
      <c r="M40" t="str">
        <f>VLOOKUP(H40,Nodes!$B$2:$D$2000,3,FALSE)</f>
        <v>Tuileries</v>
      </c>
      <c r="N40">
        <v>1</v>
      </c>
    </row>
    <row r="41" spans="1:14">
      <c r="A41">
        <v>1</v>
      </c>
      <c r="B41">
        <f t="shared" si="5"/>
        <v>0</v>
      </c>
      <c r="C41">
        <v>1</v>
      </c>
      <c r="D41">
        <f t="shared" si="0"/>
        <v>1</v>
      </c>
      <c r="E41">
        <f t="shared" si="1"/>
        <v>14</v>
      </c>
      <c r="F41">
        <v>65</v>
      </c>
      <c r="G41">
        <f t="shared" si="2"/>
        <v>65</v>
      </c>
      <c r="H41">
        <f>VLOOKUP(G41,Nodes!$A$2:$B$382,2,FALSE)</f>
        <v>81</v>
      </c>
      <c r="I41">
        <f>VLOOKUP(H41,Nodes!$B$2:$C$681,2,FALSE)</f>
        <v>65</v>
      </c>
      <c r="J41" t="str">
        <f t="shared" si="3"/>
        <v>81,54</v>
      </c>
      <c r="K41">
        <f t="shared" si="4"/>
        <v>1</v>
      </c>
      <c r="L41" t="str">
        <f>VLOOKUP(J41,Edges!$A$2:$A$1999,1,FALSE)</f>
        <v>81,54</v>
      </c>
      <c r="M41" t="str">
        <f>VLOOKUP(H41,Nodes!$B$2:$D$2000,3,FALSE)</f>
        <v>Concorde</v>
      </c>
      <c r="N41">
        <v>1</v>
      </c>
    </row>
    <row r="42" spans="1:14">
      <c r="A42">
        <v>1</v>
      </c>
      <c r="B42">
        <f t="shared" si="5"/>
        <v>0</v>
      </c>
      <c r="C42">
        <v>1</v>
      </c>
      <c r="D42">
        <f t="shared" si="0"/>
        <v>1</v>
      </c>
      <c r="E42">
        <f t="shared" si="1"/>
        <v>15</v>
      </c>
      <c r="F42">
        <v>46</v>
      </c>
      <c r="G42">
        <f t="shared" si="2"/>
        <v>46</v>
      </c>
      <c r="H42">
        <f>VLOOKUP(G42,Nodes!$A$2:$B$382,2,FALSE)</f>
        <v>54</v>
      </c>
      <c r="I42">
        <f>VLOOKUP(H42,Nodes!$B$2:$C$681,2,FALSE)</f>
        <v>46</v>
      </c>
      <c r="J42" t="str">
        <f t="shared" si="3"/>
        <v>54,119</v>
      </c>
      <c r="K42">
        <f t="shared" si="4"/>
        <v>1</v>
      </c>
      <c r="L42" t="str">
        <f>VLOOKUP(J42,Edges!$A$2:$A$1999,1,FALSE)</f>
        <v>54,119</v>
      </c>
      <c r="M42" t="str">
        <f>VLOOKUP(H42,Nodes!$B$2:$D$2000,3,FALSE)</f>
        <v>Champs-Élysées — Clemenceau</v>
      </c>
      <c r="N42">
        <v>1</v>
      </c>
    </row>
    <row r="43" spans="1:14">
      <c r="A43">
        <v>1</v>
      </c>
      <c r="B43">
        <f t="shared" si="5"/>
        <v>0</v>
      </c>
      <c r="C43">
        <v>1</v>
      </c>
      <c r="D43">
        <f t="shared" si="0"/>
        <v>1</v>
      </c>
      <c r="E43">
        <f t="shared" si="1"/>
        <v>16</v>
      </c>
      <c r="F43">
        <v>98</v>
      </c>
      <c r="G43">
        <f t="shared" si="2"/>
        <v>98</v>
      </c>
      <c r="H43">
        <f>VLOOKUP(G43,Nodes!$A$2:$B$382,2,FALSE)</f>
        <v>119</v>
      </c>
      <c r="I43">
        <f>VLOOKUP(H43,Nodes!$B$2:$C$681,2,FALSE)</f>
        <v>98</v>
      </c>
      <c r="J43" t="str">
        <f t="shared" si="3"/>
        <v>119,136</v>
      </c>
      <c r="K43">
        <f t="shared" si="4"/>
        <v>1</v>
      </c>
      <c r="L43" t="str">
        <f>VLOOKUP(J43,Edges!$A$2:$A$1999,1,FALSE)</f>
        <v>119,136</v>
      </c>
      <c r="M43" t="str">
        <f>VLOOKUP(H43,Nodes!$B$2:$D$2000,3,FALSE)</f>
        <v>Franklin D. Roosevelt</v>
      </c>
      <c r="N43">
        <v>1</v>
      </c>
    </row>
    <row r="44" spans="1:14">
      <c r="A44">
        <v>1</v>
      </c>
      <c r="B44">
        <f t="shared" si="5"/>
        <v>0</v>
      </c>
      <c r="C44">
        <v>1</v>
      </c>
      <c r="D44">
        <f t="shared" si="0"/>
        <v>1</v>
      </c>
      <c r="E44">
        <f t="shared" si="1"/>
        <v>17</v>
      </c>
      <c r="F44">
        <v>108</v>
      </c>
      <c r="G44">
        <f t="shared" si="2"/>
        <v>108</v>
      </c>
      <c r="H44">
        <f>VLOOKUP(G44,Nodes!$A$2:$B$382,2,FALSE)</f>
        <v>136</v>
      </c>
      <c r="I44">
        <f>VLOOKUP(H44,Nodes!$B$2:$C$681,2,FALSE)</f>
        <v>108</v>
      </c>
      <c r="J44" t="str">
        <f t="shared" si="3"/>
        <v>136,58</v>
      </c>
      <c r="K44">
        <f t="shared" si="4"/>
        <v>1</v>
      </c>
      <c r="L44" t="str">
        <f>VLOOKUP(J44,Edges!$A$2:$A$1999,1,FALSE)</f>
        <v>136,58</v>
      </c>
      <c r="M44" t="str">
        <f>VLOOKUP(H44,Nodes!$B$2:$D$2000,3,FALSE)</f>
        <v>George V</v>
      </c>
      <c r="N44">
        <v>1</v>
      </c>
    </row>
    <row r="45" spans="1:14">
      <c r="A45">
        <v>1</v>
      </c>
      <c r="B45">
        <f t="shared" si="5"/>
        <v>0</v>
      </c>
      <c r="C45">
        <v>1</v>
      </c>
      <c r="D45">
        <f t="shared" si="0"/>
        <v>1</v>
      </c>
      <c r="E45">
        <f t="shared" si="1"/>
        <v>18</v>
      </c>
      <c r="F45">
        <v>49</v>
      </c>
      <c r="G45">
        <f t="shared" si="2"/>
        <v>49</v>
      </c>
      <c r="H45">
        <f>VLOOKUP(G45,Nodes!$A$2:$B$382,2,FALSE)</f>
        <v>58</v>
      </c>
      <c r="I45">
        <f>VLOOKUP(H45,Nodes!$B$2:$C$681,2,FALSE)</f>
        <v>49</v>
      </c>
      <c r="J45" t="str">
        <f t="shared" si="3"/>
        <v>58,6</v>
      </c>
      <c r="K45">
        <f t="shared" si="4"/>
        <v>1</v>
      </c>
      <c r="L45" t="str">
        <f>VLOOKUP(J45,Edges!$A$2:$A$1999,1,FALSE)</f>
        <v>58,6</v>
      </c>
      <c r="M45" t="str">
        <f>VLOOKUP(H45,Nodes!$B$2:$D$2000,3,FALSE)</f>
        <v>Charles de Gaulle — Étoile</v>
      </c>
      <c r="N45">
        <v>1</v>
      </c>
    </row>
    <row r="46" spans="1:14">
      <c r="A46">
        <v>1</v>
      </c>
      <c r="B46">
        <f t="shared" si="5"/>
        <v>0</v>
      </c>
      <c r="C46">
        <v>1</v>
      </c>
      <c r="D46">
        <f t="shared" si="0"/>
        <v>1</v>
      </c>
      <c r="E46">
        <f t="shared" si="1"/>
        <v>19</v>
      </c>
      <c r="F46">
        <v>6</v>
      </c>
      <c r="G46">
        <f t="shared" si="2"/>
        <v>6</v>
      </c>
      <c r="H46">
        <f>VLOOKUP(G46,Nodes!$A$2:$B$382,2,FALSE)</f>
        <v>6</v>
      </c>
      <c r="I46">
        <f>VLOOKUP(H46,Nodes!$B$2:$C$681,2,FALSE)</f>
        <v>6</v>
      </c>
      <c r="J46" t="str">
        <f t="shared" si="3"/>
        <v>6,293</v>
      </c>
      <c r="K46">
        <f t="shared" si="4"/>
        <v>1</v>
      </c>
      <c r="L46" t="str">
        <f>VLOOKUP(J46,Edges!$A$2:$A$1999,1,FALSE)</f>
        <v>6,293</v>
      </c>
      <c r="M46" t="str">
        <f>VLOOKUP(H46,Nodes!$B$2:$D$2000,3,FALSE)</f>
        <v>Argentine</v>
      </c>
      <c r="N46">
        <v>1</v>
      </c>
    </row>
    <row r="47" spans="1:14">
      <c r="A47">
        <v>1</v>
      </c>
      <c r="B47">
        <f t="shared" si="5"/>
        <v>0</v>
      </c>
      <c r="C47">
        <v>1</v>
      </c>
      <c r="D47">
        <f t="shared" si="0"/>
        <v>1</v>
      </c>
      <c r="E47">
        <f t="shared" si="1"/>
        <v>20</v>
      </c>
      <c r="F47">
        <v>230</v>
      </c>
      <c r="G47">
        <f t="shared" si="2"/>
        <v>230</v>
      </c>
      <c r="H47">
        <f>VLOOKUP(G47,Nodes!$A$2:$B$382,2,FALSE)</f>
        <v>293</v>
      </c>
      <c r="I47">
        <f>VLOOKUP(H47,Nodes!$B$2:$C$681,2,FALSE)</f>
        <v>230</v>
      </c>
      <c r="J47" t="str">
        <f t="shared" si="3"/>
        <v>293,177</v>
      </c>
      <c r="K47">
        <f t="shared" si="4"/>
        <v>1</v>
      </c>
      <c r="L47" t="str">
        <f>VLOOKUP(J47,Edges!$A$2:$A$1999,1,FALSE)</f>
        <v>293,177</v>
      </c>
      <c r="M47" t="str">
        <f>VLOOKUP(H47,Nodes!$B$2:$D$2000,3,FALSE)</f>
        <v>Porte Maillot</v>
      </c>
      <c r="N47">
        <v>1</v>
      </c>
    </row>
    <row r="48" spans="1:14">
      <c r="A48">
        <v>1</v>
      </c>
      <c r="B48">
        <f t="shared" si="5"/>
        <v>0</v>
      </c>
      <c r="C48">
        <v>1</v>
      </c>
      <c r="D48">
        <f t="shared" si="0"/>
        <v>1</v>
      </c>
      <c r="E48">
        <f t="shared" si="1"/>
        <v>21</v>
      </c>
      <c r="F48">
        <v>140</v>
      </c>
      <c r="G48">
        <f t="shared" si="2"/>
        <v>140</v>
      </c>
      <c r="H48">
        <f>VLOOKUP(G48,Nodes!$A$2:$B$382,2,FALSE)</f>
        <v>177</v>
      </c>
      <c r="I48">
        <f>VLOOKUP(H48,Nodes!$B$2:$C$681,2,FALSE)</f>
        <v>140</v>
      </c>
      <c r="J48" t="str">
        <f t="shared" si="3"/>
        <v>177,266</v>
      </c>
      <c r="K48">
        <f t="shared" si="4"/>
        <v>1</v>
      </c>
      <c r="L48" t="str">
        <f>VLOOKUP(J48,Edges!$A$2:$A$1999,1,FALSE)</f>
        <v>177,266</v>
      </c>
      <c r="M48" t="str">
        <f>VLOOKUP(H48,Nodes!$B$2:$D$2000,3,FALSE)</f>
        <v>Les Sablons</v>
      </c>
      <c r="N48">
        <v>1</v>
      </c>
    </row>
    <row r="49" spans="1:14">
      <c r="A49">
        <v>1</v>
      </c>
      <c r="B49">
        <f t="shared" si="5"/>
        <v>0</v>
      </c>
      <c r="C49">
        <v>1</v>
      </c>
      <c r="D49">
        <f t="shared" si="0"/>
        <v>1</v>
      </c>
      <c r="E49">
        <f t="shared" si="1"/>
        <v>22</v>
      </c>
      <c r="F49">
        <v>204</v>
      </c>
      <c r="G49">
        <f t="shared" si="2"/>
        <v>204</v>
      </c>
      <c r="H49">
        <f>VLOOKUP(G49,Nodes!$A$2:$B$382,2,FALSE)</f>
        <v>266</v>
      </c>
      <c r="I49">
        <f>VLOOKUP(H49,Nodes!$B$2:$C$681,2,FALSE)</f>
        <v>204</v>
      </c>
      <c r="J49" t="str">
        <f t="shared" si="3"/>
        <v>266,110</v>
      </c>
      <c r="K49">
        <f t="shared" si="4"/>
        <v>1</v>
      </c>
      <c r="L49" t="str">
        <f>VLOOKUP(J49,Edges!$A$2:$A$1999,1,FALSE)</f>
        <v>266,110</v>
      </c>
      <c r="M49" t="str">
        <f>VLOOKUP(H49,Nodes!$B$2:$D$2000,3,FALSE)</f>
        <v>Pont de Neuilly</v>
      </c>
      <c r="N49">
        <v>1</v>
      </c>
    </row>
    <row r="50" spans="1:14">
      <c r="A50">
        <v>1</v>
      </c>
      <c r="B50">
        <f t="shared" si="5"/>
        <v>0</v>
      </c>
      <c r="C50">
        <v>1</v>
      </c>
      <c r="D50">
        <f t="shared" si="0"/>
        <v>1</v>
      </c>
      <c r="E50">
        <f t="shared" si="1"/>
        <v>23</v>
      </c>
      <c r="F50">
        <v>89</v>
      </c>
      <c r="G50">
        <f t="shared" si="2"/>
        <v>89</v>
      </c>
      <c r="H50">
        <f>VLOOKUP(G50,Nodes!$A$2:$B$382,2,FALSE)</f>
        <v>110</v>
      </c>
      <c r="I50">
        <f>VLOOKUP(H50,Nodes!$B$2:$C$681,2,FALSE)</f>
        <v>89</v>
      </c>
      <c r="J50" t="str">
        <f t="shared" si="3"/>
        <v>110,163</v>
      </c>
      <c r="K50">
        <f t="shared" si="4"/>
        <v>1</v>
      </c>
      <c r="L50" t="str">
        <f>VLOOKUP(J50,Edges!$A$2:$A$1999,1,FALSE)</f>
        <v>110,163</v>
      </c>
      <c r="M50" t="str">
        <f>VLOOKUP(H50,Nodes!$B$2:$D$2000,3,FALSE)</f>
        <v>Esplanade de la Défense</v>
      </c>
      <c r="N50">
        <v>1</v>
      </c>
    </row>
    <row r="51" spans="1:14">
      <c r="A51">
        <v>1</v>
      </c>
      <c r="B51">
        <f t="shared" si="5"/>
        <v>0</v>
      </c>
      <c r="C51">
        <v>1</v>
      </c>
      <c r="D51">
        <f t="shared" si="0"/>
        <v>1</v>
      </c>
      <c r="E51">
        <f t="shared" si="1"/>
        <v>24</v>
      </c>
      <c r="F51">
        <v>128</v>
      </c>
      <c r="G51">
        <f t="shared" si="2"/>
        <v>128</v>
      </c>
      <c r="H51">
        <f>VLOOKUP(G51,Nodes!$A$2:$B$382,2,FALSE)</f>
        <v>163</v>
      </c>
      <c r="I51">
        <f>VLOOKUP(H51,Nodes!$B$2:$C$681,2,FALSE)</f>
        <v>128</v>
      </c>
      <c r="J51" t="str">
        <f t="shared" si="3"/>
        <v/>
      </c>
      <c r="K51">
        <f t="shared" si="4"/>
        <v>1</v>
      </c>
      <c r="L51" t="e">
        <f>VLOOKUP(J51,Edges!$A$2:$A$1999,1,FALSE)</f>
        <v>#N/A</v>
      </c>
      <c r="M51" t="str">
        <f>VLOOKUP(H51,Nodes!$B$2:$D$2000,3,FALSE)</f>
        <v>La Défense - Grande arche</v>
      </c>
      <c r="N51">
        <v>1</v>
      </c>
    </row>
    <row r="52" spans="1:14">
      <c r="A52">
        <v>2</v>
      </c>
      <c r="B52">
        <f t="shared" si="5"/>
        <v>1</v>
      </c>
      <c r="C52">
        <v>0</v>
      </c>
      <c r="D52">
        <f t="shared" si="0"/>
        <v>2</v>
      </c>
      <c r="E52">
        <f t="shared" si="1"/>
        <v>0</v>
      </c>
      <c r="F52">
        <v>208</v>
      </c>
      <c r="G52">
        <f t="shared" si="2"/>
        <v>208.01</v>
      </c>
      <c r="H52">
        <f>VLOOKUP(G52,Nodes!$A$2:$B$382,2,FALSE)</f>
        <v>270</v>
      </c>
      <c r="I52">
        <f>VLOOKUP(H52,Nodes!$B$2:$C$681,2,FALSE)</f>
        <v>208</v>
      </c>
      <c r="J52" t="str">
        <f t="shared" si="3"/>
        <v>270,372</v>
      </c>
      <c r="K52">
        <f t="shared" si="4"/>
        <v>2</v>
      </c>
      <c r="L52" t="str">
        <f>VLOOKUP(J52,Edges!$A$2:$A$1999,1,FALSE)</f>
        <v>270,372</v>
      </c>
      <c r="M52" t="str">
        <f>VLOOKUP(H52,Nodes!$B$2:$D$2000,3,FALSE)</f>
        <v>Porte Dauphine</v>
      </c>
      <c r="N52">
        <v>2</v>
      </c>
    </row>
    <row r="53" spans="1:14">
      <c r="A53">
        <v>2</v>
      </c>
      <c r="B53">
        <f t="shared" si="5"/>
        <v>1</v>
      </c>
      <c r="C53">
        <v>0</v>
      </c>
      <c r="D53">
        <f t="shared" si="0"/>
        <v>2</v>
      </c>
      <c r="E53">
        <f t="shared" si="1"/>
        <v>1</v>
      </c>
      <c r="F53">
        <v>291</v>
      </c>
      <c r="G53">
        <f t="shared" si="2"/>
        <v>291.01</v>
      </c>
      <c r="H53">
        <f>VLOOKUP(G53,Nodes!$A$2:$B$382,2,FALSE)</f>
        <v>372</v>
      </c>
      <c r="I53">
        <f>VLOOKUP(H53,Nodes!$B$2:$C$681,2,FALSE)</f>
        <v>291</v>
      </c>
      <c r="J53" t="str">
        <f t="shared" si="3"/>
        <v>372,59</v>
      </c>
      <c r="K53">
        <f t="shared" si="4"/>
        <v>2</v>
      </c>
      <c r="L53" t="str">
        <f>VLOOKUP(J53,Edges!$A$2:$A$1999,1,FALSE)</f>
        <v>372,59</v>
      </c>
      <c r="M53" t="str">
        <f>VLOOKUP(H53,Nodes!$B$2:$D$2000,3,FALSE)</f>
        <v>Victor Hugo</v>
      </c>
      <c r="N53">
        <v>2</v>
      </c>
    </row>
    <row r="54" spans="1:14">
      <c r="A54">
        <v>2</v>
      </c>
      <c r="B54">
        <f t="shared" si="5"/>
        <v>1</v>
      </c>
      <c r="C54">
        <v>0</v>
      </c>
      <c r="D54">
        <f t="shared" si="0"/>
        <v>2</v>
      </c>
      <c r="E54">
        <f t="shared" si="1"/>
        <v>2</v>
      </c>
      <c r="F54">
        <v>49</v>
      </c>
      <c r="G54">
        <f t="shared" si="2"/>
        <v>49.01</v>
      </c>
      <c r="H54">
        <f>VLOOKUP(G54,Nodes!$A$2:$B$382,2,FALSE)</f>
        <v>59</v>
      </c>
      <c r="I54">
        <f>VLOOKUP(H54,Nodes!$B$2:$C$681,2,FALSE)</f>
        <v>49</v>
      </c>
      <c r="J54" t="str">
        <f t="shared" si="3"/>
        <v>59,362</v>
      </c>
      <c r="K54">
        <f t="shared" si="4"/>
        <v>2</v>
      </c>
      <c r="L54" t="str">
        <f>VLOOKUP(J54,Edges!$A$2:$A$1999,1,FALSE)</f>
        <v>59,362</v>
      </c>
      <c r="M54" t="str">
        <f>VLOOKUP(H54,Nodes!$B$2:$D$2000,3,FALSE)</f>
        <v>Charles de Gaulle — Étoile</v>
      </c>
      <c r="N54">
        <v>2</v>
      </c>
    </row>
    <row r="55" spans="1:14">
      <c r="A55">
        <v>2</v>
      </c>
      <c r="B55">
        <f t="shared" si="5"/>
        <v>1</v>
      </c>
      <c r="C55">
        <v>0</v>
      </c>
      <c r="D55">
        <f t="shared" si="0"/>
        <v>2</v>
      </c>
      <c r="E55">
        <f t="shared" si="1"/>
        <v>3</v>
      </c>
      <c r="F55">
        <v>282</v>
      </c>
      <c r="G55">
        <f t="shared" si="2"/>
        <v>282.01</v>
      </c>
      <c r="H55">
        <f>VLOOKUP(G55,Nodes!$A$2:$B$382,2,FALSE)</f>
        <v>362</v>
      </c>
      <c r="I55">
        <f>VLOOKUP(H55,Nodes!$B$2:$C$681,2,FALSE)</f>
        <v>282</v>
      </c>
      <c r="J55" t="str">
        <f t="shared" si="3"/>
        <v>362,89</v>
      </c>
      <c r="K55">
        <f t="shared" si="4"/>
        <v>2</v>
      </c>
      <c r="L55" t="str">
        <f>VLOOKUP(J55,Edges!$A$2:$A$1999,1,FALSE)</f>
        <v>362,89</v>
      </c>
      <c r="M55" t="str">
        <f>VLOOKUP(H55,Nodes!$B$2:$D$2000,3,FALSE)</f>
        <v>Ternes</v>
      </c>
      <c r="N55">
        <v>2</v>
      </c>
    </row>
    <row r="56" spans="1:14">
      <c r="A56">
        <v>2</v>
      </c>
      <c r="B56">
        <f t="shared" si="5"/>
        <v>1</v>
      </c>
      <c r="C56">
        <v>0</v>
      </c>
      <c r="D56">
        <f t="shared" si="0"/>
        <v>2</v>
      </c>
      <c r="E56">
        <f t="shared" si="1"/>
        <v>4</v>
      </c>
      <c r="F56">
        <v>71</v>
      </c>
      <c r="G56">
        <f t="shared" si="2"/>
        <v>71.010000000000005</v>
      </c>
      <c r="H56">
        <f>VLOOKUP(G56,Nodes!$A$2:$B$382,2,FALSE)</f>
        <v>89</v>
      </c>
      <c r="I56">
        <f>VLOOKUP(H56,Nodes!$B$2:$C$681,2,FALSE)</f>
        <v>71</v>
      </c>
      <c r="J56" t="str">
        <f t="shared" si="3"/>
        <v>89,216</v>
      </c>
      <c r="K56">
        <f t="shared" si="4"/>
        <v>2</v>
      </c>
      <c r="L56" t="str">
        <f>VLOOKUP(J56,Edges!$A$2:$A$1999,1,FALSE)</f>
        <v>89,216</v>
      </c>
      <c r="M56" t="str">
        <f>VLOOKUP(H56,Nodes!$B$2:$D$2000,3,FALSE)</f>
        <v>Courcelles</v>
      </c>
      <c r="N56">
        <v>2</v>
      </c>
    </row>
    <row r="57" spans="1:14">
      <c r="A57">
        <v>2</v>
      </c>
      <c r="B57">
        <f t="shared" si="5"/>
        <v>1</v>
      </c>
      <c r="C57">
        <v>0</v>
      </c>
      <c r="D57">
        <f t="shared" si="0"/>
        <v>2</v>
      </c>
      <c r="E57">
        <f t="shared" si="1"/>
        <v>5</v>
      </c>
      <c r="F57">
        <v>172</v>
      </c>
      <c r="G57">
        <f t="shared" si="2"/>
        <v>172.01</v>
      </c>
      <c r="H57">
        <f>VLOOKUP(G57,Nodes!$A$2:$B$382,2,FALSE)</f>
        <v>216</v>
      </c>
      <c r="I57">
        <f>VLOOKUP(H57,Nodes!$B$2:$C$681,2,FALSE)</f>
        <v>172</v>
      </c>
      <c r="J57" t="str">
        <f t="shared" si="3"/>
        <v>216,376</v>
      </c>
      <c r="K57">
        <f t="shared" si="4"/>
        <v>2</v>
      </c>
      <c r="L57" t="str">
        <f>VLOOKUP(J57,Edges!$A$2:$A$1999,1,FALSE)</f>
        <v>216,376</v>
      </c>
      <c r="M57" t="str">
        <f>VLOOKUP(H57,Nodes!$B$2:$D$2000,3,FALSE)</f>
        <v>Monceau</v>
      </c>
      <c r="N57">
        <v>2</v>
      </c>
    </row>
    <row r="58" spans="1:14">
      <c r="A58">
        <v>2</v>
      </c>
      <c r="B58">
        <f t="shared" si="5"/>
        <v>1</v>
      </c>
      <c r="C58">
        <v>0</v>
      </c>
      <c r="D58">
        <f t="shared" si="0"/>
        <v>2</v>
      </c>
      <c r="E58">
        <f t="shared" si="1"/>
        <v>6</v>
      </c>
      <c r="F58">
        <v>295</v>
      </c>
      <c r="G58">
        <f t="shared" si="2"/>
        <v>295.01</v>
      </c>
      <c r="H58">
        <f>VLOOKUP(G58,Nodes!$A$2:$B$382,2,FALSE)</f>
        <v>376</v>
      </c>
      <c r="I58">
        <f>VLOOKUP(H58,Nodes!$B$2:$C$681,2,FALSE)</f>
        <v>295</v>
      </c>
      <c r="J58" t="str">
        <f t="shared" si="3"/>
        <v>376,320</v>
      </c>
      <c r="K58">
        <f t="shared" si="4"/>
        <v>2</v>
      </c>
      <c r="L58" t="str">
        <f>VLOOKUP(J58,Edges!$A$2:$A$1999,1,FALSE)</f>
        <v>376,320</v>
      </c>
      <c r="M58" t="str">
        <f>VLOOKUP(H58,Nodes!$B$2:$D$2000,3,FALSE)</f>
        <v>Villiers</v>
      </c>
      <c r="N58">
        <v>2</v>
      </c>
    </row>
    <row r="59" spans="1:14">
      <c r="A59">
        <v>2</v>
      </c>
      <c r="B59">
        <f t="shared" si="5"/>
        <v>1</v>
      </c>
      <c r="C59">
        <v>0</v>
      </c>
      <c r="D59">
        <f t="shared" si="0"/>
        <v>2</v>
      </c>
      <c r="E59">
        <f t="shared" si="1"/>
        <v>7</v>
      </c>
      <c r="F59">
        <v>248</v>
      </c>
      <c r="G59">
        <f t="shared" si="2"/>
        <v>248.01</v>
      </c>
      <c r="H59">
        <f>VLOOKUP(G59,Nodes!$A$2:$B$382,2,FALSE)</f>
        <v>320</v>
      </c>
      <c r="I59">
        <f>VLOOKUP(H59,Nodes!$B$2:$C$681,2,FALSE)</f>
        <v>248</v>
      </c>
      <c r="J59" t="str">
        <f t="shared" si="3"/>
        <v>320,255</v>
      </c>
      <c r="K59">
        <f t="shared" si="4"/>
        <v>2</v>
      </c>
      <c r="L59" t="str">
        <f>VLOOKUP(J59,Edges!$A$2:$A$1999,1,FALSE)</f>
        <v>320,255</v>
      </c>
      <c r="M59" t="str">
        <f>VLOOKUP(H59,Nodes!$B$2:$D$2000,3,FALSE)</f>
        <v>Rome</v>
      </c>
      <c r="N59">
        <v>2</v>
      </c>
    </row>
    <row r="60" spans="1:14">
      <c r="A60">
        <v>2</v>
      </c>
      <c r="B60">
        <f t="shared" si="5"/>
        <v>1</v>
      </c>
      <c r="C60">
        <v>0</v>
      </c>
      <c r="D60">
        <f t="shared" si="0"/>
        <v>2</v>
      </c>
      <c r="E60">
        <f t="shared" si="1"/>
        <v>8</v>
      </c>
      <c r="F60">
        <v>197</v>
      </c>
      <c r="G60">
        <f t="shared" si="2"/>
        <v>197.01</v>
      </c>
      <c r="H60">
        <f>VLOOKUP(G60,Nodes!$A$2:$B$382,2,FALSE)</f>
        <v>255</v>
      </c>
      <c r="I60">
        <f>VLOOKUP(H60,Nodes!$B$2:$C$681,2,FALSE)</f>
        <v>197</v>
      </c>
      <c r="J60" t="str">
        <f t="shared" si="3"/>
        <v>255,31</v>
      </c>
      <c r="K60">
        <f t="shared" si="4"/>
        <v>2</v>
      </c>
      <c r="L60" t="str">
        <f>VLOOKUP(J60,Edges!$A$2:$A$1999,1,FALSE)</f>
        <v>255,31</v>
      </c>
      <c r="M60" t="str">
        <f>VLOOKUP(H60,Nodes!$B$2:$D$2000,3,FALSE)</f>
        <v>Place de Clichy</v>
      </c>
      <c r="N60">
        <v>2</v>
      </c>
    </row>
    <row r="61" spans="1:14">
      <c r="A61">
        <v>2</v>
      </c>
      <c r="B61">
        <f t="shared" si="5"/>
        <v>1</v>
      </c>
      <c r="C61">
        <v>0</v>
      </c>
      <c r="D61">
        <f t="shared" si="0"/>
        <v>2</v>
      </c>
      <c r="E61">
        <f t="shared" si="1"/>
        <v>9</v>
      </c>
      <c r="F61">
        <v>25</v>
      </c>
      <c r="G61">
        <f t="shared" si="2"/>
        <v>25.01</v>
      </c>
      <c r="H61">
        <f>VLOOKUP(G61,Nodes!$A$2:$B$382,2,FALSE)</f>
        <v>31</v>
      </c>
      <c r="I61">
        <f>VLOOKUP(H61,Nodes!$B$2:$C$681,2,FALSE)</f>
        <v>25</v>
      </c>
      <c r="J61" t="str">
        <f t="shared" si="3"/>
        <v>31,253</v>
      </c>
      <c r="K61">
        <f t="shared" si="4"/>
        <v>2</v>
      </c>
      <c r="L61" t="str">
        <f>VLOOKUP(J61,Edges!$A$2:$A$1999,1,FALSE)</f>
        <v>31,253</v>
      </c>
      <c r="M61" t="str">
        <f>VLOOKUP(H61,Nodes!$B$2:$D$2000,3,FALSE)</f>
        <v>Blanche</v>
      </c>
      <c r="N61">
        <v>2</v>
      </c>
    </row>
    <row r="62" spans="1:14">
      <c r="A62">
        <v>2</v>
      </c>
      <c r="B62">
        <f t="shared" si="5"/>
        <v>1</v>
      </c>
      <c r="C62">
        <v>0</v>
      </c>
      <c r="D62">
        <f t="shared" si="0"/>
        <v>2</v>
      </c>
      <c r="E62">
        <f t="shared" si="1"/>
        <v>10</v>
      </c>
      <c r="F62">
        <v>196</v>
      </c>
      <c r="G62">
        <f t="shared" si="2"/>
        <v>196.01</v>
      </c>
      <c r="H62">
        <f>VLOOKUP(G62,Nodes!$A$2:$B$382,2,FALSE)</f>
        <v>253</v>
      </c>
      <c r="I62">
        <f>VLOOKUP(H62,Nodes!$B$2:$C$681,2,FALSE)</f>
        <v>196</v>
      </c>
      <c r="J62" t="str">
        <f t="shared" si="3"/>
        <v>253,5</v>
      </c>
      <c r="K62">
        <f t="shared" si="4"/>
        <v>2</v>
      </c>
      <c r="L62" t="str">
        <f>VLOOKUP(J62,Edges!$A$2:$A$1999,1,FALSE)</f>
        <v>253,5</v>
      </c>
      <c r="M62" t="str">
        <f>VLOOKUP(H62,Nodes!$B$2:$D$2000,3,FALSE)</f>
        <v>Pigalle</v>
      </c>
      <c r="N62">
        <v>2</v>
      </c>
    </row>
    <row r="63" spans="1:14">
      <c r="A63">
        <v>2</v>
      </c>
      <c r="B63">
        <f t="shared" si="5"/>
        <v>1</v>
      </c>
      <c r="C63">
        <v>0</v>
      </c>
      <c r="D63">
        <f t="shared" si="0"/>
        <v>2</v>
      </c>
      <c r="E63">
        <f t="shared" si="1"/>
        <v>11</v>
      </c>
      <c r="F63">
        <v>5</v>
      </c>
      <c r="G63">
        <f t="shared" si="2"/>
        <v>5.01</v>
      </c>
      <c r="H63">
        <f>VLOOKUP(G63,Nodes!$A$2:$B$382,2,FALSE)</f>
        <v>5</v>
      </c>
      <c r="I63">
        <f>VLOOKUP(H63,Nodes!$B$2:$C$681,2,FALSE)</f>
        <v>5</v>
      </c>
      <c r="J63" t="str">
        <f t="shared" si="3"/>
        <v>5,16</v>
      </c>
      <c r="K63">
        <f t="shared" si="4"/>
        <v>2</v>
      </c>
      <c r="L63" t="str">
        <f>VLOOKUP(J63,Edges!$A$2:$A$1999,1,FALSE)</f>
        <v>5,16</v>
      </c>
      <c r="M63" t="str">
        <f>VLOOKUP(H63,Nodes!$B$2:$D$2000,3,FALSE)</f>
        <v>Anvers</v>
      </c>
      <c r="N63">
        <v>2</v>
      </c>
    </row>
    <row r="64" spans="1:14">
      <c r="A64">
        <v>2</v>
      </c>
      <c r="B64">
        <f t="shared" si="5"/>
        <v>1</v>
      </c>
      <c r="C64">
        <v>0</v>
      </c>
      <c r="D64">
        <f t="shared" si="0"/>
        <v>2</v>
      </c>
      <c r="E64">
        <f t="shared" si="1"/>
        <v>12</v>
      </c>
      <c r="F64">
        <v>15</v>
      </c>
      <c r="G64">
        <f t="shared" si="2"/>
        <v>15.01</v>
      </c>
      <c r="H64">
        <f>VLOOKUP(G64,Nodes!$A$2:$B$382,2,FALSE)</f>
        <v>16</v>
      </c>
      <c r="I64">
        <f>VLOOKUP(H64,Nodes!$B$2:$C$681,2,FALSE)</f>
        <v>15</v>
      </c>
      <c r="J64" t="str">
        <f t="shared" si="3"/>
        <v>16,161</v>
      </c>
      <c r="K64">
        <f t="shared" si="4"/>
        <v>2</v>
      </c>
      <c r="L64" t="str">
        <f>VLOOKUP(J64,Edges!$A$2:$A$1999,1,FALSE)</f>
        <v>16,161</v>
      </c>
      <c r="M64" t="str">
        <f>VLOOKUP(H64,Nodes!$B$2:$D$2000,3,FALSE)</f>
        <v>Barbès — Rochechouart</v>
      </c>
      <c r="N64">
        <v>2</v>
      </c>
    </row>
    <row r="65" spans="1:14">
      <c r="A65">
        <v>2</v>
      </c>
      <c r="B65">
        <f t="shared" si="5"/>
        <v>1</v>
      </c>
      <c r="C65">
        <v>0</v>
      </c>
      <c r="D65">
        <f t="shared" si="0"/>
        <v>2</v>
      </c>
      <c r="E65">
        <f t="shared" si="1"/>
        <v>13</v>
      </c>
      <c r="F65">
        <v>126</v>
      </c>
      <c r="G65">
        <f t="shared" si="2"/>
        <v>126.01</v>
      </c>
      <c r="H65">
        <f>VLOOKUP(G65,Nodes!$A$2:$B$382,2,FALSE)</f>
        <v>161</v>
      </c>
      <c r="I65">
        <f>VLOOKUP(H65,Nodes!$B$2:$C$681,2,FALSE)</f>
        <v>126</v>
      </c>
      <c r="J65" t="str">
        <f t="shared" si="3"/>
        <v>161,353</v>
      </c>
      <c r="K65">
        <f t="shared" si="4"/>
        <v>2</v>
      </c>
      <c r="L65" t="str">
        <f>VLOOKUP(J65,Edges!$A$2:$A$1999,1,FALSE)</f>
        <v>161,353</v>
      </c>
      <c r="M65" t="str">
        <f>VLOOKUP(H65,Nodes!$B$2:$D$2000,3,FALSE)</f>
        <v>La Chapelle</v>
      </c>
      <c r="N65">
        <v>2</v>
      </c>
    </row>
    <row r="66" spans="1:14">
      <c r="A66">
        <v>2</v>
      </c>
      <c r="B66">
        <f t="shared" si="5"/>
        <v>1</v>
      </c>
      <c r="C66">
        <v>0</v>
      </c>
      <c r="D66">
        <f t="shared" si="0"/>
        <v>2</v>
      </c>
      <c r="E66">
        <f t="shared" si="1"/>
        <v>14</v>
      </c>
      <c r="F66">
        <v>277</v>
      </c>
      <c r="G66">
        <f t="shared" si="2"/>
        <v>277.01</v>
      </c>
      <c r="H66">
        <f>VLOOKUP(G66,Nodes!$A$2:$B$382,2,FALSE)</f>
        <v>353</v>
      </c>
      <c r="I66">
        <f>VLOOKUP(H66,Nodes!$B$2:$C$681,2,FALSE)</f>
        <v>277</v>
      </c>
      <c r="J66" t="str">
        <f t="shared" si="3"/>
        <v>353,152</v>
      </c>
      <c r="K66">
        <f t="shared" si="4"/>
        <v>2</v>
      </c>
      <c r="L66" t="str">
        <f>VLOOKUP(J66,Edges!$A$2:$A$1999,1,FALSE)</f>
        <v>353,152</v>
      </c>
      <c r="M66" t="str">
        <f>VLOOKUP(H66,Nodes!$B$2:$D$2000,3,FALSE)</f>
        <v>Stalingrad</v>
      </c>
      <c r="N66">
        <v>2</v>
      </c>
    </row>
    <row r="67" spans="1:14">
      <c r="A67">
        <v>2</v>
      </c>
      <c r="B67">
        <f t="shared" si="5"/>
        <v>1</v>
      </c>
      <c r="C67">
        <v>0</v>
      </c>
      <c r="D67">
        <f t="shared" ref="D67:D130" si="6">IF(A67&amp;C67=A66&amp;C66,D66,D66+1)</f>
        <v>2</v>
      </c>
      <c r="E67">
        <f t="shared" ref="E67:E130" si="7">IF(A67&amp;C67&lt;&gt;A66&amp;C66,0,E66+1)</f>
        <v>15</v>
      </c>
      <c r="F67">
        <v>120</v>
      </c>
      <c r="G67">
        <f t="shared" ref="G67:G130" si="8">F67+B67/100</f>
        <v>120.01</v>
      </c>
      <c r="H67">
        <f>VLOOKUP(G67,Nodes!$A$2:$B$382,2,FALSE)</f>
        <v>152</v>
      </c>
      <c r="I67">
        <f>VLOOKUP(H67,Nodes!$B$2:$C$681,2,FALSE)</f>
        <v>120</v>
      </c>
      <c r="J67" t="str">
        <f t="shared" ref="J67:J130" si="9">IF(E68&lt;&gt;0,H67&amp;","&amp;H68,"")</f>
        <v>152,79</v>
      </c>
      <c r="K67">
        <f t="shared" ref="K67:K130" si="10">A67</f>
        <v>2</v>
      </c>
      <c r="L67" t="str">
        <f>VLOOKUP(J67,Edges!$A$2:$A$1999,1,FALSE)</f>
        <v>152,79</v>
      </c>
      <c r="M67" t="str">
        <f>VLOOKUP(H67,Nodes!$B$2:$D$2000,3,FALSE)</f>
        <v>Jaurès</v>
      </c>
      <c r="N67">
        <v>2</v>
      </c>
    </row>
    <row r="68" spans="1:14">
      <c r="A68">
        <v>2</v>
      </c>
      <c r="B68">
        <f t="shared" ref="B68:B131" si="11">IF(A68&lt;&gt;A67,B67+1,B67)</f>
        <v>1</v>
      </c>
      <c r="C68">
        <v>0</v>
      </c>
      <c r="D68">
        <f t="shared" si="6"/>
        <v>2</v>
      </c>
      <c r="E68">
        <f t="shared" si="7"/>
        <v>16</v>
      </c>
      <c r="F68">
        <v>63</v>
      </c>
      <c r="G68">
        <f t="shared" si="8"/>
        <v>63.01</v>
      </c>
      <c r="H68">
        <f>VLOOKUP(G68,Nodes!$A$2:$B$382,2,FALSE)</f>
        <v>79</v>
      </c>
      <c r="I68">
        <f>VLOOKUP(H68,Nodes!$B$2:$C$681,2,FALSE)</f>
        <v>63</v>
      </c>
      <c r="J68" t="str">
        <f t="shared" si="9"/>
        <v>79,23</v>
      </c>
      <c r="K68">
        <f t="shared" si="10"/>
        <v>2</v>
      </c>
      <c r="L68" t="str">
        <f>VLOOKUP(J68,Edges!$A$2:$A$1999,1,FALSE)</f>
        <v>79,23</v>
      </c>
      <c r="M68" t="str">
        <f>VLOOKUP(H68,Nodes!$B$2:$D$2000,3,FALSE)</f>
        <v>Colonel Fabien</v>
      </c>
      <c r="N68">
        <v>2</v>
      </c>
    </row>
    <row r="69" spans="1:14">
      <c r="A69">
        <v>2</v>
      </c>
      <c r="B69">
        <f t="shared" si="11"/>
        <v>1</v>
      </c>
      <c r="C69">
        <v>0</v>
      </c>
      <c r="D69">
        <f t="shared" si="6"/>
        <v>2</v>
      </c>
      <c r="E69">
        <f t="shared" si="7"/>
        <v>17</v>
      </c>
      <c r="F69">
        <v>19</v>
      </c>
      <c r="G69">
        <f t="shared" si="8"/>
        <v>19.010000000000002</v>
      </c>
      <c r="H69">
        <f>VLOOKUP(G69,Nodes!$A$2:$B$382,2,FALSE)</f>
        <v>23</v>
      </c>
      <c r="I69">
        <f>VLOOKUP(H69,Nodes!$B$2:$C$681,2,FALSE)</f>
        <v>19</v>
      </c>
      <c r="J69" t="str">
        <f t="shared" si="9"/>
        <v>23,90</v>
      </c>
      <c r="K69">
        <f t="shared" si="10"/>
        <v>2</v>
      </c>
      <c r="L69" t="str">
        <f>VLOOKUP(J69,Edges!$A$2:$A$1999,1,FALSE)</f>
        <v>23,90</v>
      </c>
      <c r="M69" t="str">
        <f>VLOOKUP(H69,Nodes!$B$2:$D$2000,3,FALSE)</f>
        <v>Belleville</v>
      </c>
      <c r="N69">
        <v>2</v>
      </c>
    </row>
    <row r="70" spans="1:14">
      <c r="A70">
        <v>2</v>
      </c>
      <c r="B70">
        <f t="shared" si="11"/>
        <v>1</v>
      </c>
      <c r="C70">
        <v>0</v>
      </c>
      <c r="D70">
        <f t="shared" si="6"/>
        <v>2</v>
      </c>
      <c r="E70">
        <f t="shared" si="7"/>
        <v>18</v>
      </c>
      <c r="F70">
        <v>72</v>
      </c>
      <c r="G70">
        <f t="shared" si="8"/>
        <v>72.010000000000005</v>
      </c>
      <c r="H70">
        <f>VLOOKUP(G70,Nodes!$A$2:$B$382,2,FALSE)</f>
        <v>90</v>
      </c>
      <c r="I70">
        <f>VLOOKUP(H70,Nodes!$B$2:$C$681,2,FALSE)</f>
        <v>72</v>
      </c>
      <c r="J70" t="str">
        <f t="shared" si="9"/>
        <v>90,207</v>
      </c>
      <c r="K70">
        <f t="shared" si="10"/>
        <v>2</v>
      </c>
      <c r="L70" t="str">
        <f>VLOOKUP(J70,Edges!$A$2:$A$1999,1,FALSE)</f>
        <v>90,207</v>
      </c>
      <c r="M70" t="str">
        <f>VLOOKUP(H70,Nodes!$B$2:$D$2000,3,FALSE)</f>
        <v>Couronnes</v>
      </c>
      <c r="N70">
        <v>2</v>
      </c>
    </row>
    <row r="71" spans="1:14">
      <c r="A71">
        <v>2</v>
      </c>
      <c r="B71">
        <f t="shared" si="11"/>
        <v>1</v>
      </c>
      <c r="C71">
        <v>0</v>
      </c>
      <c r="D71">
        <f t="shared" si="6"/>
        <v>2</v>
      </c>
      <c r="E71">
        <f t="shared" si="7"/>
        <v>19</v>
      </c>
      <c r="F71">
        <v>166</v>
      </c>
      <c r="G71">
        <f t="shared" si="8"/>
        <v>166.01</v>
      </c>
      <c r="H71">
        <f>VLOOKUP(G71,Nodes!$A$2:$B$382,2,FALSE)</f>
        <v>207</v>
      </c>
      <c r="I71">
        <f>VLOOKUP(H71,Nodes!$B$2:$C$681,2,FALSE)</f>
        <v>166</v>
      </c>
      <c r="J71" t="str">
        <f t="shared" si="9"/>
        <v>207,246</v>
      </c>
      <c r="K71">
        <f t="shared" si="10"/>
        <v>2</v>
      </c>
      <c r="L71" t="str">
        <f>VLOOKUP(J71,Edges!$A$2:$A$1999,1,FALSE)</f>
        <v>207,246</v>
      </c>
      <c r="M71" t="str">
        <f>VLOOKUP(H71,Nodes!$B$2:$D$2000,3,FALSE)</f>
        <v>Ménilmontant</v>
      </c>
      <c r="N71">
        <v>2</v>
      </c>
    </row>
    <row r="72" spans="1:14">
      <c r="A72">
        <v>2</v>
      </c>
      <c r="B72">
        <f t="shared" si="11"/>
        <v>1</v>
      </c>
      <c r="C72">
        <v>0</v>
      </c>
      <c r="D72">
        <f t="shared" si="6"/>
        <v>2</v>
      </c>
      <c r="E72">
        <f t="shared" si="7"/>
        <v>20</v>
      </c>
      <c r="F72">
        <v>190</v>
      </c>
      <c r="G72">
        <f t="shared" si="8"/>
        <v>190.01</v>
      </c>
      <c r="H72">
        <f>VLOOKUP(G72,Nodes!$A$2:$B$382,2,FALSE)</f>
        <v>246</v>
      </c>
      <c r="I72">
        <f>VLOOKUP(H72,Nodes!$B$2:$C$681,2,FALSE)</f>
        <v>190</v>
      </c>
      <c r="J72" t="str">
        <f t="shared" si="9"/>
        <v>246,250</v>
      </c>
      <c r="K72">
        <f t="shared" si="10"/>
        <v>2</v>
      </c>
      <c r="L72" t="str">
        <f>VLOOKUP(J72,Edges!$A$2:$A$1999,1,FALSE)</f>
        <v>246,250</v>
      </c>
      <c r="M72" t="str">
        <f>VLOOKUP(H72,Nodes!$B$2:$D$2000,3,FALSE)</f>
        <v>Père Lachaise</v>
      </c>
      <c r="N72">
        <v>2</v>
      </c>
    </row>
    <row r="73" spans="1:14">
      <c r="A73">
        <v>2</v>
      </c>
      <c r="B73">
        <f t="shared" si="11"/>
        <v>1</v>
      </c>
      <c r="C73">
        <v>0</v>
      </c>
      <c r="D73">
        <f t="shared" si="6"/>
        <v>2</v>
      </c>
      <c r="E73">
        <f t="shared" si="7"/>
        <v>21</v>
      </c>
      <c r="F73">
        <v>193</v>
      </c>
      <c r="G73">
        <f t="shared" si="8"/>
        <v>193.01</v>
      </c>
      <c r="H73">
        <f>VLOOKUP(G73,Nodes!$A$2:$B$382,2,FALSE)</f>
        <v>250</v>
      </c>
      <c r="I73">
        <f>VLOOKUP(H73,Nodes!$B$2:$C$681,2,FALSE)</f>
        <v>193</v>
      </c>
      <c r="J73" t="str">
        <f t="shared" si="9"/>
        <v>250,2</v>
      </c>
      <c r="K73">
        <f t="shared" si="10"/>
        <v>2</v>
      </c>
      <c r="L73" t="str">
        <f>VLOOKUP(J73,Edges!$A$2:$A$1999,1,FALSE)</f>
        <v>250,2</v>
      </c>
      <c r="M73" t="str">
        <f>VLOOKUP(H73,Nodes!$B$2:$D$2000,3,FALSE)</f>
        <v>Philippe Auguste</v>
      </c>
      <c r="N73">
        <v>2</v>
      </c>
    </row>
    <row r="74" spans="1:14">
      <c r="A74">
        <v>2</v>
      </c>
      <c r="B74">
        <f t="shared" si="11"/>
        <v>1</v>
      </c>
      <c r="C74">
        <v>0</v>
      </c>
      <c r="D74">
        <f t="shared" si="6"/>
        <v>2</v>
      </c>
      <c r="E74">
        <f t="shared" si="7"/>
        <v>22</v>
      </c>
      <c r="F74">
        <v>2</v>
      </c>
      <c r="G74">
        <f t="shared" si="8"/>
        <v>2.0099999999999998</v>
      </c>
      <c r="H74">
        <f>VLOOKUP(G74,Nodes!$A$2:$B$382,2,FALSE)</f>
        <v>2</v>
      </c>
      <c r="I74">
        <f>VLOOKUP(H74,Nodes!$B$2:$C$681,2,FALSE)</f>
        <v>2</v>
      </c>
      <c r="J74" t="str">
        <f t="shared" si="9"/>
        <v>2,14</v>
      </c>
      <c r="K74">
        <f t="shared" si="10"/>
        <v>2</v>
      </c>
      <c r="L74" t="str">
        <f>VLOOKUP(J74,Edges!$A$2:$A$1999,1,FALSE)</f>
        <v>2,14</v>
      </c>
      <c r="M74" t="str">
        <f>VLOOKUP(H74,Nodes!$B$2:$D$2000,3,FALSE)</f>
        <v>Alexandre Dumas</v>
      </c>
      <c r="N74">
        <v>2</v>
      </c>
    </row>
    <row r="75" spans="1:14">
      <c r="A75">
        <v>2</v>
      </c>
      <c r="B75">
        <f t="shared" si="11"/>
        <v>1</v>
      </c>
      <c r="C75">
        <v>0</v>
      </c>
      <c r="D75">
        <f t="shared" si="6"/>
        <v>2</v>
      </c>
      <c r="E75">
        <f t="shared" si="7"/>
        <v>23</v>
      </c>
      <c r="F75">
        <v>13</v>
      </c>
      <c r="G75">
        <f t="shared" si="8"/>
        <v>13.01</v>
      </c>
      <c r="H75">
        <f>VLOOKUP(G75,Nodes!$A$2:$B$382,2,FALSE)</f>
        <v>14</v>
      </c>
      <c r="I75">
        <f>VLOOKUP(H75,Nodes!$B$2:$C$681,2,FALSE)</f>
        <v>13</v>
      </c>
      <c r="J75" t="str">
        <f t="shared" si="9"/>
        <v>14,224</v>
      </c>
      <c r="K75">
        <f t="shared" si="10"/>
        <v>2</v>
      </c>
      <c r="L75" t="str">
        <f>VLOOKUP(J75,Edges!$A$2:$A$1999,1,FALSE)</f>
        <v>14,224</v>
      </c>
      <c r="M75" t="str">
        <f>VLOOKUP(H75,Nodes!$B$2:$D$2000,3,FALSE)</f>
        <v>Avron</v>
      </c>
      <c r="N75">
        <v>2</v>
      </c>
    </row>
    <row r="76" spans="1:14">
      <c r="A76">
        <v>2</v>
      </c>
      <c r="B76">
        <f t="shared" si="11"/>
        <v>1</v>
      </c>
      <c r="C76">
        <v>0</v>
      </c>
      <c r="D76">
        <f t="shared" si="6"/>
        <v>2</v>
      </c>
      <c r="E76">
        <f t="shared" si="7"/>
        <v>24</v>
      </c>
      <c r="F76">
        <v>176</v>
      </c>
      <c r="G76">
        <f t="shared" si="8"/>
        <v>176.01</v>
      </c>
      <c r="H76">
        <f>VLOOKUP(G76,Nodes!$A$2:$B$382,2,FALSE)</f>
        <v>224</v>
      </c>
      <c r="I76">
        <f>VLOOKUP(H76,Nodes!$B$2:$C$681,2,FALSE)</f>
        <v>176</v>
      </c>
      <c r="J76" t="str">
        <f t="shared" si="9"/>
        <v/>
      </c>
      <c r="K76">
        <f t="shared" si="10"/>
        <v>2</v>
      </c>
      <c r="L76" t="e">
        <f>VLOOKUP(J76,Edges!$A$2:$A$1999,1,FALSE)</f>
        <v>#N/A</v>
      </c>
      <c r="M76" t="str">
        <f>VLOOKUP(H76,Nodes!$B$2:$D$2000,3,FALSE)</f>
        <v>Nation</v>
      </c>
      <c r="N76">
        <v>2</v>
      </c>
    </row>
    <row r="77" spans="1:14">
      <c r="A77">
        <v>2</v>
      </c>
      <c r="B77">
        <f t="shared" si="11"/>
        <v>1</v>
      </c>
      <c r="C77">
        <v>1</v>
      </c>
      <c r="D77">
        <f t="shared" si="6"/>
        <v>3</v>
      </c>
      <c r="E77">
        <f t="shared" si="7"/>
        <v>0</v>
      </c>
      <c r="F77">
        <v>176</v>
      </c>
      <c r="G77">
        <f t="shared" si="8"/>
        <v>176.01</v>
      </c>
      <c r="H77">
        <f>VLOOKUP(G77,Nodes!$A$2:$B$382,2,FALSE)</f>
        <v>224</v>
      </c>
      <c r="I77">
        <f>VLOOKUP(H77,Nodes!$B$2:$C$681,2,FALSE)</f>
        <v>176</v>
      </c>
      <c r="J77" t="str">
        <f t="shared" si="9"/>
        <v>224,14</v>
      </c>
      <c r="K77">
        <f t="shared" si="10"/>
        <v>2</v>
      </c>
      <c r="L77" t="str">
        <f>VLOOKUP(J77,Edges!$A$2:$A$1999,1,FALSE)</f>
        <v>224,14</v>
      </c>
      <c r="M77" t="str">
        <f>VLOOKUP(H77,Nodes!$B$2:$D$2000,3,FALSE)</f>
        <v>Nation</v>
      </c>
      <c r="N77">
        <v>2</v>
      </c>
    </row>
    <row r="78" spans="1:14">
      <c r="A78">
        <v>2</v>
      </c>
      <c r="B78">
        <f t="shared" si="11"/>
        <v>1</v>
      </c>
      <c r="C78">
        <v>1</v>
      </c>
      <c r="D78">
        <f t="shared" si="6"/>
        <v>3</v>
      </c>
      <c r="E78">
        <f t="shared" si="7"/>
        <v>1</v>
      </c>
      <c r="F78">
        <v>13</v>
      </c>
      <c r="G78">
        <f t="shared" si="8"/>
        <v>13.01</v>
      </c>
      <c r="H78">
        <f>VLOOKUP(G78,Nodes!$A$2:$B$382,2,FALSE)</f>
        <v>14</v>
      </c>
      <c r="I78">
        <f>VLOOKUP(H78,Nodes!$B$2:$C$681,2,FALSE)</f>
        <v>13</v>
      </c>
      <c r="J78" t="str">
        <f t="shared" si="9"/>
        <v>14,2</v>
      </c>
      <c r="K78">
        <f t="shared" si="10"/>
        <v>2</v>
      </c>
      <c r="L78" t="str">
        <f>VLOOKUP(J78,Edges!$A$2:$A$1999,1,FALSE)</f>
        <v>14,2</v>
      </c>
      <c r="M78" t="str">
        <f>VLOOKUP(H78,Nodes!$B$2:$D$2000,3,FALSE)</f>
        <v>Avron</v>
      </c>
      <c r="N78">
        <v>2</v>
      </c>
    </row>
    <row r="79" spans="1:14">
      <c r="A79">
        <v>2</v>
      </c>
      <c r="B79">
        <f t="shared" si="11"/>
        <v>1</v>
      </c>
      <c r="C79">
        <v>1</v>
      </c>
      <c r="D79">
        <f t="shared" si="6"/>
        <v>3</v>
      </c>
      <c r="E79">
        <f t="shared" si="7"/>
        <v>2</v>
      </c>
      <c r="F79">
        <v>2</v>
      </c>
      <c r="G79">
        <f t="shared" si="8"/>
        <v>2.0099999999999998</v>
      </c>
      <c r="H79">
        <f>VLOOKUP(G79,Nodes!$A$2:$B$382,2,FALSE)</f>
        <v>2</v>
      </c>
      <c r="I79">
        <f>VLOOKUP(H79,Nodes!$B$2:$C$681,2,FALSE)</f>
        <v>2</v>
      </c>
      <c r="J79" t="str">
        <f t="shared" si="9"/>
        <v>2,250</v>
      </c>
      <c r="K79">
        <f t="shared" si="10"/>
        <v>2</v>
      </c>
      <c r="L79" t="str">
        <f>VLOOKUP(J79,Edges!$A$2:$A$1999,1,FALSE)</f>
        <v>2,250</v>
      </c>
      <c r="M79" t="str">
        <f>VLOOKUP(H79,Nodes!$B$2:$D$2000,3,FALSE)</f>
        <v>Alexandre Dumas</v>
      </c>
      <c r="N79">
        <v>2</v>
      </c>
    </row>
    <row r="80" spans="1:14">
      <c r="A80">
        <v>2</v>
      </c>
      <c r="B80">
        <f t="shared" si="11"/>
        <v>1</v>
      </c>
      <c r="C80">
        <v>1</v>
      </c>
      <c r="D80">
        <f t="shared" si="6"/>
        <v>3</v>
      </c>
      <c r="E80">
        <f t="shared" si="7"/>
        <v>3</v>
      </c>
      <c r="F80">
        <v>193</v>
      </c>
      <c r="G80">
        <f t="shared" si="8"/>
        <v>193.01</v>
      </c>
      <c r="H80">
        <f>VLOOKUP(G80,Nodes!$A$2:$B$382,2,FALSE)</f>
        <v>250</v>
      </c>
      <c r="I80">
        <f>VLOOKUP(H80,Nodes!$B$2:$C$681,2,FALSE)</f>
        <v>193</v>
      </c>
      <c r="J80" t="str">
        <f t="shared" si="9"/>
        <v>250,246</v>
      </c>
      <c r="K80">
        <f t="shared" si="10"/>
        <v>2</v>
      </c>
      <c r="L80" t="str">
        <f>VLOOKUP(J80,Edges!$A$2:$A$1999,1,FALSE)</f>
        <v>250,246</v>
      </c>
      <c r="M80" t="str">
        <f>VLOOKUP(H80,Nodes!$B$2:$D$2000,3,FALSE)</f>
        <v>Philippe Auguste</v>
      </c>
      <c r="N80">
        <v>2</v>
      </c>
    </row>
    <row r="81" spans="1:14">
      <c r="A81">
        <v>2</v>
      </c>
      <c r="B81">
        <f t="shared" si="11"/>
        <v>1</v>
      </c>
      <c r="C81">
        <v>1</v>
      </c>
      <c r="D81">
        <f t="shared" si="6"/>
        <v>3</v>
      </c>
      <c r="E81">
        <f t="shared" si="7"/>
        <v>4</v>
      </c>
      <c r="F81">
        <v>190</v>
      </c>
      <c r="G81">
        <f t="shared" si="8"/>
        <v>190.01</v>
      </c>
      <c r="H81">
        <f>VLOOKUP(G81,Nodes!$A$2:$B$382,2,FALSE)</f>
        <v>246</v>
      </c>
      <c r="I81">
        <f>VLOOKUP(H81,Nodes!$B$2:$C$681,2,FALSE)</f>
        <v>190</v>
      </c>
      <c r="J81" t="str">
        <f t="shared" si="9"/>
        <v>246,207</v>
      </c>
      <c r="K81">
        <f t="shared" si="10"/>
        <v>2</v>
      </c>
      <c r="L81" t="str">
        <f>VLOOKUP(J81,Edges!$A$2:$A$1999,1,FALSE)</f>
        <v>246,207</v>
      </c>
      <c r="M81" t="str">
        <f>VLOOKUP(H81,Nodes!$B$2:$D$2000,3,FALSE)</f>
        <v>Père Lachaise</v>
      </c>
      <c r="N81">
        <v>2</v>
      </c>
    </row>
    <row r="82" spans="1:14">
      <c r="A82">
        <v>2</v>
      </c>
      <c r="B82">
        <f t="shared" si="11"/>
        <v>1</v>
      </c>
      <c r="C82">
        <v>1</v>
      </c>
      <c r="D82">
        <f t="shared" si="6"/>
        <v>3</v>
      </c>
      <c r="E82">
        <f t="shared" si="7"/>
        <v>5</v>
      </c>
      <c r="F82">
        <v>166</v>
      </c>
      <c r="G82">
        <f t="shared" si="8"/>
        <v>166.01</v>
      </c>
      <c r="H82">
        <f>VLOOKUP(G82,Nodes!$A$2:$B$382,2,FALSE)</f>
        <v>207</v>
      </c>
      <c r="I82">
        <f>VLOOKUP(H82,Nodes!$B$2:$C$681,2,FALSE)</f>
        <v>166</v>
      </c>
      <c r="J82" t="str">
        <f t="shared" si="9"/>
        <v>207,90</v>
      </c>
      <c r="K82">
        <f t="shared" si="10"/>
        <v>2</v>
      </c>
      <c r="L82" t="str">
        <f>VLOOKUP(J82,Edges!$A$2:$A$1999,1,FALSE)</f>
        <v>207,90</v>
      </c>
      <c r="M82" t="str">
        <f>VLOOKUP(H82,Nodes!$B$2:$D$2000,3,FALSE)</f>
        <v>Ménilmontant</v>
      </c>
      <c r="N82">
        <v>2</v>
      </c>
    </row>
    <row r="83" spans="1:14">
      <c r="A83">
        <v>2</v>
      </c>
      <c r="B83">
        <f t="shared" si="11"/>
        <v>1</v>
      </c>
      <c r="C83">
        <v>1</v>
      </c>
      <c r="D83">
        <f t="shared" si="6"/>
        <v>3</v>
      </c>
      <c r="E83">
        <f t="shared" si="7"/>
        <v>6</v>
      </c>
      <c r="F83">
        <v>72</v>
      </c>
      <c r="G83">
        <f t="shared" si="8"/>
        <v>72.010000000000005</v>
      </c>
      <c r="H83">
        <f>VLOOKUP(G83,Nodes!$A$2:$B$382,2,FALSE)</f>
        <v>90</v>
      </c>
      <c r="I83">
        <f>VLOOKUP(H83,Nodes!$B$2:$C$681,2,FALSE)</f>
        <v>72</v>
      </c>
      <c r="J83" t="str">
        <f t="shared" si="9"/>
        <v>90,23</v>
      </c>
      <c r="K83">
        <f t="shared" si="10"/>
        <v>2</v>
      </c>
      <c r="L83" t="str">
        <f>VLOOKUP(J83,Edges!$A$2:$A$1999,1,FALSE)</f>
        <v>90,23</v>
      </c>
      <c r="M83" t="str">
        <f>VLOOKUP(H83,Nodes!$B$2:$D$2000,3,FALSE)</f>
        <v>Couronnes</v>
      </c>
      <c r="N83">
        <v>2</v>
      </c>
    </row>
    <row r="84" spans="1:14">
      <c r="A84">
        <v>2</v>
      </c>
      <c r="B84">
        <f t="shared" si="11"/>
        <v>1</v>
      </c>
      <c r="C84">
        <v>1</v>
      </c>
      <c r="D84">
        <f t="shared" si="6"/>
        <v>3</v>
      </c>
      <c r="E84">
        <f t="shared" si="7"/>
        <v>7</v>
      </c>
      <c r="F84">
        <v>19</v>
      </c>
      <c r="G84">
        <f t="shared" si="8"/>
        <v>19.010000000000002</v>
      </c>
      <c r="H84">
        <f>VLOOKUP(G84,Nodes!$A$2:$B$382,2,FALSE)</f>
        <v>23</v>
      </c>
      <c r="I84">
        <f>VLOOKUP(H84,Nodes!$B$2:$C$681,2,FALSE)</f>
        <v>19</v>
      </c>
      <c r="J84" t="str">
        <f t="shared" si="9"/>
        <v>23,79</v>
      </c>
      <c r="K84">
        <f t="shared" si="10"/>
        <v>2</v>
      </c>
      <c r="L84" t="str">
        <f>VLOOKUP(J84,Edges!$A$2:$A$1999,1,FALSE)</f>
        <v>23,79</v>
      </c>
      <c r="M84" t="str">
        <f>VLOOKUP(H84,Nodes!$B$2:$D$2000,3,FALSE)</f>
        <v>Belleville</v>
      </c>
      <c r="N84">
        <v>2</v>
      </c>
    </row>
    <row r="85" spans="1:14">
      <c r="A85">
        <v>2</v>
      </c>
      <c r="B85">
        <f t="shared" si="11"/>
        <v>1</v>
      </c>
      <c r="C85">
        <v>1</v>
      </c>
      <c r="D85">
        <f t="shared" si="6"/>
        <v>3</v>
      </c>
      <c r="E85">
        <f t="shared" si="7"/>
        <v>8</v>
      </c>
      <c r="F85">
        <v>63</v>
      </c>
      <c r="G85">
        <f t="shared" si="8"/>
        <v>63.01</v>
      </c>
      <c r="H85">
        <f>VLOOKUP(G85,Nodes!$A$2:$B$382,2,FALSE)</f>
        <v>79</v>
      </c>
      <c r="I85">
        <f>VLOOKUP(H85,Nodes!$B$2:$C$681,2,FALSE)</f>
        <v>63</v>
      </c>
      <c r="J85" t="str">
        <f t="shared" si="9"/>
        <v>79,152</v>
      </c>
      <c r="K85">
        <f t="shared" si="10"/>
        <v>2</v>
      </c>
      <c r="L85" t="str">
        <f>VLOOKUP(J85,Edges!$A$2:$A$1999,1,FALSE)</f>
        <v>79,152</v>
      </c>
      <c r="M85" t="str">
        <f>VLOOKUP(H85,Nodes!$B$2:$D$2000,3,FALSE)</f>
        <v>Colonel Fabien</v>
      </c>
      <c r="N85">
        <v>2</v>
      </c>
    </row>
    <row r="86" spans="1:14">
      <c r="A86">
        <v>2</v>
      </c>
      <c r="B86">
        <f t="shared" si="11"/>
        <v>1</v>
      </c>
      <c r="C86">
        <v>1</v>
      </c>
      <c r="D86">
        <f t="shared" si="6"/>
        <v>3</v>
      </c>
      <c r="E86">
        <f t="shared" si="7"/>
        <v>9</v>
      </c>
      <c r="F86">
        <v>120</v>
      </c>
      <c r="G86">
        <f t="shared" si="8"/>
        <v>120.01</v>
      </c>
      <c r="H86">
        <f>VLOOKUP(G86,Nodes!$A$2:$B$382,2,FALSE)</f>
        <v>152</v>
      </c>
      <c r="I86">
        <f>VLOOKUP(H86,Nodes!$B$2:$C$681,2,FALSE)</f>
        <v>120</v>
      </c>
      <c r="J86" t="str">
        <f t="shared" si="9"/>
        <v>152,353</v>
      </c>
      <c r="K86">
        <f t="shared" si="10"/>
        <v>2</v>
      </c>
      <c r="L86" t="str">
        <f>VLOOKUP(J86,Edges!$A$2:$A$1999,1,FALSE)</f>
        <v>152,353</v>
      </c>
      <c r="M86" t="str">
        <f>VLOOKUP(H86,Nodes!$B$2:$D$2000,3,FALSE)</f>
        <v>Jaurès</v>
      </c>
      <c r="N86">
        <v>2</v>
      </c>
    </row>
    <row r="87" spans="1:14">
      <c r="A87">
        <v>2</v>
      </c>
      <c r="B87">
        <f t="shared" si="11"/>
        <v>1</v>
      </c>
      <c r="C87">
        <v>1</v>
      </c>
      <c r="D87">
        <f t="shared" si="6"/>
        <v>3</v>
      </c>
      <c r="E87">
        <f t="shared" si="7"/>
        <v>10</v>
      </c>
      <c r="F87">
        <v>277</v>
      </c>
      <c r="G87">
        <f t="shared" si="8"/>
        <v>277.01</v>
      </c>
      <c r="H87">
        <f>VLOOKUP(G87,Nodes!$A$2:$B$382,2,FALSE)</f>
        <v>353</v>
      </c>
      <c r="I87">
        <f>VLOOKUP(H87,Nodes!$B$2:$C$681,2,FALSE)</f>
        <v>277</v>
      </c>
      <c r="J87" t="str">
        <f t="shared" si="9"/>
        <v>353,161</v>
      </c>
      <c r="K87">
        <f t="shared" si="10"/>
        <v>2</v>
      </c>
      <c r="L87" t="str">
        <f>VLOOKUP(J87,Edges!$A$2:$A$1999,1,FALSE)</f>
        <v>353,161</v>
      </c>
      <c r="M87" t="str">
        <f>VLOOKUP(H87,Nodes!$B$2:$D$2000,3,FALSE)</f>
        <v>Stalingrad</v>
      </c>
      <c r="N87">
        <v>2</v>
      </c>
    </row>
    <row r="88" spans="1:14">
      <c r="A88">
        <v>2</v>
      </c>
      <c r="B88">
        <f t="shared" si="11"/>
        <v>1</v>
      </c>
      <c r="C88">
        <v>1</v>
      </c>
      <c r="D88">
        <f t="shared" si="6"/>
        <v>3</v>
      </c>
      <c r="E88">
        <f t="shared" si="7"/>
        <v>11</v>
      </c>
      <c r="F88">
        <v>126</v>
      </c>
      <c r="G88">
        <f t="shared" si="8"/>
        <v>126.01</v>
      </c>
      <c r="H88">
        <f>VLOOKUP(G88,Nodes!$A$2:$B$382,2,FALSE)</f>
        <v>161</v>
      </c>
      <c r="I88">
        <f>VLOOKUP(H88,Nodes!$B$2:$C$681,2,FALSE)</f>
        <v>126</v>
      </c>
      <c r="J88" t="str">
        <f t="shared" si="9"/>
        <v>161,16</v>
      </c>
      <c r="K88">
        <f t="shared" si="10"/>
        <v>2</v>
      </c>
      <c r="L88" t="str">
        <f>VLOOKUP(J88,Edges!$A$2:$A$1999,1,FALSE)</f>
        <v>161,16</v>
      </c>
      <c r="M88" t="str">
        <f>VLOOKUP(H88,Nodes!$B$2:$D$2000,3,FALSE)</f>
        <v>La Chapelle</v>
      </c>
      <c r="N88">
        <v>2</v>
      </c>
    </row>
    <row r="89" spans="1:14">
      <c r="A89">
        <v>2</v>
      </c>
      <c r="B89">
        <f t="shared" si="11"/>
        <v>1</v>
      </c>
      <c r="C89">
        <v>1</v>
      </c>
      <c r="D89">
        <f t="shared" si="6"/>
        <v>3</v>
      </c>
      <c r="E89">
        <f t="shared" si="7"/>
        <v>12</v>
      </c>
      <c r="F89">
        <v>15</v>
      </c>
      <c r="G89">
        <f t="shared" si="8"/>
        <v>15.01</v>
      </c>
      <c r="H89">
        <f>VLOOKUP(G89,Nodes!$A$2:$B$382,2,FALSE)</f>
        <v>16</v>
      </c>
      <c r="I89">
        <f>VLOOKUP(H89,Nodes!$B$2:$C$681,2,FALSE)</f>
        <v>15</v>
      </c>
      <c r="J89" t="str">
        <f t="shared" si="9"/>
        <v>16,5</v>
      </c>
      <c r="K89">
        <f t="shared" si="10"/>
        <v>2</v>
      </c>
      <c r="L89" t="str">
        <f>VLOOKUP(J89,Edges!$A$2:$A$1999,1,FALSE)</f>
        <v>16,5</v>
      </c>
      <c r="M89" t="str">
        <f>VLOOKUP(H89,Nodes!$B$2:$D$2000,3,FALSE)</f>
        <v>Barbès — Rochechouart</v>
      </c>
      <c r="N89">
        <v>2</v>
      </c>
    </row>
    <row r="90" spans="1:14">
      <c r="A90">
        <v>2</v>
      </c>
      <c r="B90">
        <f t="shared" si="11"/>
        <v>1</v>
      </c>
      <c r="C90">
        <v>1</v>
      </c>
      <c r="D90">
        <f t="shared" si="6"/>
        <v>3</v>
      </c>
      <c r="E90">
        <f t="shared" si="7"/>
        <v>13</v>
      </c>
      <c r="F90">
        <v>5</v>
      </c>
      <c r="G90">
        <f t="shared" si="8"/>
        <v>5.01</v>
      </c>
      <c r="H90">
        <f>VLOOKUP(G90,Nodes!$A$2:$B$382,2,FALSE)</f>
        <v>5</v>
      </c>
      <c r="I90">
        <f>VLOOKUP(H90,Nodes!$B$2:$C$681,2,FALSE)</f>
        <v>5</v>
      </c>
      <c r="J90" t="str">
        <f t="shared" si="9"/>
        <v>5,253</v>
      </c>
      <c r="K90">
        <f t="shared" si="10"/>
        <v>2</v>
      </c>
      <c r="L90" t="str">
        <f>VLOOKUP(J90,Edges!$A$2:$A$1999,1,FALSE)</f>
        <v>5,253</v>
      </c>
      <c r="M90" t="str">
        <f>VLOOKUP(H90,Nodes!$B$2:$D$2000,3,FALSE)</f>
        <v>Anvers</v>
      </c>
      <c r="N90">
        <v>2</v>
      </c>
    </row>
    <row r="91" spans="1:14">
      <c r="A91">
        <v>2</v>
      </c>
      <c r="B91">
        <f t="shared" si="11"/>
        <v>1</v>
      </c>
      <c r="C91">
        <v>1</v>
      </c>
      <c r="D91">
        <f t="shared" si="6"/>
        <v>3</v>
      </c>
      <c r="E91">
        <f t="shared" si="7"/>
        <v>14</v>
      </c>
      <c r="F91">
        <v>196</v>
      </c>
      <c r="G91">
        <f t="shared" si="8"/>
        <v>196.01</v>
      </c>
      <c r="H91">
        <f>VLOOKUP(G91,Nodes!$A$2:$B$382,2,FALSE)</f>
        <v>253</v>
      </c>
      <c r="I91">
        <f>VLOOKUP(H91,Nodes!$B$2:$C$681,2,FALSE)</f>
        <v>196</v>
      </c>
      <c r="J91" t="str">
        <f t="shared" si="9"/>
        <v>253,31</v>
      </c>
      <c r="K91">
        <f t="shared" si="10"/>
        <v>2</v>
      </c>
      <c r="L91" t="str">
        <f>VLOOKUP(J91,Edges!$A$2:$A$1999,1,FALSE)</f>
        <v>253,31</v>
      </c>
      <c r="M91" t="str">
        <f>VLOOKUP(H91,Nodes!$B$2:$D$2000,3,FALSE)</f>
        <v>Pigalle</v>
      </c>
      <c r="N91">
        <v>2</v>
      </c>
    </row>
    <row r="92" spans="1:14">
      <c r="A92">
        <v>2</v>
      </c>
      <c r="B92">
        <f t="shared" si="11"/>
        <v>1</v>
      </c>
      <c r="C92">
        <v>1</v>
      </c>
      <c r="D92">
        <f t="shared" si="6"/>
        <v>3</v>
      </c>
      <c r="E92">
        <f t="shared" si="7"/>
        <v>15</v>
      </c>
      <c r="F92">
        <v>25</v>
      </c>
      <c r="G92">
        <f t="shared" si="8"/>
        <v>25.01</v>
      </c>
      <c r="H92">
        <f>VLOOKUP(G92,Nodes!$A$2:$B$382,2,FALSE)</f>
        <v>31</v>
      </c>
      <c r="I92">
        <f>VLOOKUP(H92,Nodes!$B$2:$C$681,2,FALSE)</f>
        <v>25</v>
      </c>
      <c r="J92" t="str">
        <f t="shared" si="9"/>
        <v>31,255</v>
      </c>
      <c r="K92">
        <f t="shared" si="10"/>
        <v>2</v>
      </c>
      <c r="L92" t="str">
        <f>VLOOKUP(J92,Edges!$A$2:$A$1999,1,FALSE)</f>
        <v>31,255</v>
      </c>
      <c r="M92" t="str">
        <f>VLOOKUP(H92,Nodes!$B$2:$D$2000,3,FALSE)</f>
        <v>Blanche</v>
      </c>
      <c r="N92">
        <v>2</v>
      </c>
    </row>
    <row r="93" spans="1:14">
      <c r="A93">
        <v>2</v>
      </c>
      <c r="B93">
        <f t="shared" si="11"/>
        <v>1</v>
      </c>
      <c r="C93">
        <v>1</v>
      </c>
      <c r="D93">
        <f t="shared" si="6"/>
        <v>3</v>
      </c>
      <c r="E93">
        <f t="shared" si="7"/>
        <v>16</v>
      </c>
      <c r="F93">
        <v>197</v>
      </c>
      <c r="G93">
        <f t="shared" si="8"/>
        <v>197.01</v>
      </c>
      <c r="H93">
        <f>VLOOKUP(G93,Nodes!$A$2:$B$382,2,FALSE)</f>
        <v>255</v>
      </c>
      <c r="I93">
        <f>VLOOKUP(H93,Nodes!$B$2:$C$681,2,FALSE)</f>
        <v>197</v>
      </c>
      <c r="J93" t="str">
        <f t="shared" si="9"/>
        <v>255,320</v>
      </c>
      <c r="K93">
        <f t="shared" si="10"/>
        <v>2</v>
      </c>
      <c r="L93" t="str">
        <f>VLOOKUP(J93,Edges!$A$2:$A$1999,1,FALSE)</f>
        <v>255,320</v>
      </c>
      <c r="M93" t="str">
        <f>VLOOKUP(H93,Nodes!$B$2:$D$2000,3,FALSE)</f>
        <v>Place de Clichy</v>
      </c>
      <c r="N93">
        <v>2</v>
      </c>
    </row>
    <row r="94" spans="1:14">
      <c r="A94">
        <v>2</v>
      </c>
      <c r="B94">
        <f t="shared" si="11"/>
        <v>1</v>
      </c>
      <c r="C94">
        <v>1</v>
      </c>
      <c r="D94">
        <f t="shared" si="6"/>
        <v>3</v>
      </c>
      <c r="E94">
        <f t="shared" si="7"/>
        <v>17</v>
      </c>
      <c r="F94">
        <v>248</v>
      </c>
      <c r="G94">
        <f t="shared" si="8"/>
        <v>248.01</v>
      </c>
      <c r="H94">
        <f>VLOOKUP(G94,Nodes!$A$2:$B$382,2,FALSE)</f>
        <v>320</v>
      </c>
      <c r="I94">
        <f>VLOOKUP(H94,Nodes!$B$2:$C$681,2,FALSE)</f>
        <v>248</v>
      </c>
      <c r="J94" t="str">
        <f t="shared" si="9"/>
        <v>320,376</v>
      </c>
      <c r="K94">
        <f t="shared" si="10"/>
        <v>2</v>
      </c>
      <c r="L94" t="str">
        <f>VLOOKUP(J94,Edges!$A$2:$A$1999,1,FALSE)</f>
        <v>320,376</v>
      </c>
      <c r="M94" t="str">
        <f>VLOOKUP(H94,Nodes!$B$2:$D$2000,3,FALSE)</f>
        <v>Rome</v>
      </c>
      <c r="N94">
        <v>2</v>
      </c>
    </row>
    <row r="95" spans="1:14">
      <c r="A95">
        <v>2</v>
      </c>
      <c r="B95">
        <f t="shared" si="11"/>
        <v>1</v>
      </c>
      <c r="C95">
        <v>1</v>
      </c>
      <c r="D95">
        <f t="shared" si="6"/>
        <v>3</v>
      </c>
      <c r="E95">
        <f t="shared" si="7"/>
        <v>18</v>
      </c>
      <c r="F95">
        <v>295</v>
      </c>
      <c r="G95">
        <f t="shared" si="8"/>
        <v>295.01</v>
      </c>
      <c r="H95">
        <f>VLOOKUP(G95,Nodes!$A$2:$B$382,2,FALSE)</f>
        <v>376</v>
      </c>
      <c r="I95">
        <f>VLOOKUP(H95,Nodes!$B$2:$C$681,2,FALSE)</f>
        <v>295</v>
      </c>
      <c r="J95" t="str">
        <f t="shared" si="9"/>
        <v>376,216</v>
      </c>
      <c r="K95">
        <f t="shared" si="10"/>
        <v>2</v>
      </c>
      <c r="L95" t="str">
        <f>VLOOKUP(J95,Edges!$A$2:$A$1999,1,FALSE)</f>
        <v>376,216</v>
      </c>
      <c r="M95" t="str">
        <f>VLOOKUP(H95,Nodes!$B$2:$D$2000,3,FALSE)</f>
        <v>Villiers</v>
      </c>
      <c r="N95">
        <v>2</v>
      </c>
    </row>
    <row r="96" spans="1:14">
      <c r="A96">
        <v>2</v>
      </c>
      <c r="B96">
        <f t="shared" si="11"/>
        <v>1</v>
      </c>
      <c r="C96">
        <v>1</v>
      </c>
      <c r="D96">
        <f t="shared" si="6"/>
        <v>3</v>
      </c>
      <c r="E96">
        <f t="shared" si="7"/>
        <v>19</v>
      </c>
      <c r="F96">
        <v>172</v>
      </c>
      <c r="G96">
        <f t="shared" si="8"/>
        <v>172.01</v>
      </c>
      <c r="H96">
        <f>VLOOKUP(G96,Nodes!$A$2:$B$382,2,FALSE)</f>
        <v>216</v>
      </c>
      <c r="I96">
        <f>VLOOKUP(H96,Nodes!$B$2:$C$681,2,FALSE)</f>
        <v>172</v>
      </c>
      <c r="J96" t="str">
        <f t="shared" si="9"/>
        <v>216,89</v>
      </c>
      <c r="K96">
        <f t="shared" si="10"/>
        <v>2</v>
      </c>
      <c r="L96" t="str">
        <f>VLOOKUP(J96,Edges!$A$2:$A$1999,1,FALSE)</f>
        <v>216,89</v>
      </c>
      <c r="M96" t="str">
        <f>VLOOKUP(H96,Nodes!$B$2:$D$2000,3,FALSE)</f>
        <v>Monceau</v>
      </c>
      <c r="N96">
        <v>2</v>
      </c>
    </row>
    <row r="97" spans="1:14">
      <c r="A97">
        <v>2</v>
      </c>
      <c r="B97">
        <f t="shared" si="11"/>
        <v>1</v>
      </c>
      <c r="C97">
        <v>1</v>
      </c>
      <c r="D97">
        <f t="shared" si="6"/>
        <v>3</v>
      </c>
      <c r="E97">
        <f t="shared" si="7"/>
        <v>20</v>
      </c>
      <c r="F97">
        <v>71</v>
      </c>
      <c r="G97">
        <f t="shared" si="8"/>
        <v>71.010000000000005</v>
      </c>
      <c r="H97">
        <f>VLOOKUP(G97,Nodes!$A$2:$B$382,2,FALSE)</f>
        <v>89</v>
      </c>
      <c r="I97">
        <f>VLOOKUP(H97,Nodes!$B$2:$C$681,2,FALSE)</f>
        <v>71</v>
      </c>
      <c r="J97" t="str">
        <f t="shared" si="9"/>
        <v>89,362</v>
      </c>
      <c r="K97">
        <f t="shared" si="10"/>
        <v>2</v>
      </c>
      <c r="L97" t="str">
        <f>VLOOKUP(J97,Edges!$A$2:$A$1999,1,FALSE)</f>
        <v>89,362</v>
      </c>
      <c r="M97" t="str">
        <f>VLOOKUP(H97,Nodes!$B$2:$D$2000,3,FALSE)</f>
        <v>Courcelles</v>
      </c>
      <c r="N97">
        <v>2</v>
      </c>
    </row>
    <row r="98" spans="1:14">
      <c r="A98">
        <v>2</v>
      </c>
      <c r="B98">
        <f t="shared" si="11"/>
        <v>1</v>
      </c>
      <c r="C98">
        <v>1</v>
      </c>
      <c r="D98">
        <f t="shared" si="6"/>
        <v>3</v>
      </c>
      <c r="E98">
        <f t="shared" si="7"/>
        <v>21</v>
      </c>
      <c r="F98">
        <v>282</v>
      </c>
      <c r="G98">
        <f t="shared" si="8"/>
        <v>282.01</v>
      </c>
      <c r="H98">
        <f>VLOOKUP(G98,Nodes!$A$2:$B$382,2,FALSE)</f>
        <v>362</v>
      </c>
      <c r="I98">
        <f>VLOOKUP(H98,Nodes!$B$2:$C$681,2,FALSE)</f>
        <v>282</v>
      </c>
      <c r="J98" t="str">
        <f t="shared" si="9"/>
        <v>362,59</v>
      </c>
      <c r="K98">
        <f t="shared" si="10"/>
        <v>2</v>
      </c>
      <c r="L98" t="str">
        <f>VLOOKUP(J98,Edges!$A$2:$A$1999,1,FALSE)</f>
        <v>362,59</v>
      </c>
      <c r="M98" t="str">
        <f>VLOOKUP(H98,Nodes!$B$2:$D$2000,3,FALSE)</f>
        <v>Ternes</v>
      </c>
      <c r="N98">
        <v>2</v>
      </c>
    </row>
    <row r="99" spans="1:14">
      <c r="A99">
        <v>2</v>
      </c>
      <c r="B99">
        <f t="shared" si="11"/>
        <v>1</v>
      </c>
      <c r="C99">
        <v>1</v>
      </c>
      <c r="D99">
        <f t="shared" si="6"/>
        <v>3</v>
      </c>
      <c r="E99">
        <f t="shared" si="7"/>
        <v>22</v>
      </c>
      <c r="F99">
        <v>49</v>
      </c>
      <c r="G99">
        <f t="shared" si="8"/>
        <v>49.01</v>
      </c>
      <c r="H99">
        <f>VLOOKUP(G99,Nodes!$A$2:$B$382,2,FALSE)</f>
        <v>59</v>
      </c>
      <c r="I99">
        <f>VLOOKUP(H99,Nodes!$B$2:$C$681,2,FALSE)</f>
        <v>49</v>
      </c>
      <c r="J99" t="str">
        <f t="shared" si="9"/>
        <v>59,372</v>
      </c>
      <c r="K99">
        <f t="shared" si="10"/>
        <v>2</v>
      </c>
      <c r="L99" t="str">
        <f>VLOOKUP(J99,Edges!$A$2:$A$1999,1,FALSE)</f>
        <v>59,372</v>
      </c>
      <c r="M99" t="str">
        <f>VLOOKUP(H99,Nodes!$B$2:$D$2000,3,FALSE)</f>
        <v>Charles de Gaulle — Étoile</v>
      </c>
      <c r="N99">
        <v>2</v>
      </c>
    </row>
    <row r="100" spans="1:14">
      <c r="A100">
        <v>2</v>
      </c>
      <c r="B100">
        <f t="shared" si="11"/>
        <v>1</v>
      </c>
      <c r="C100">
        <v>1</v>
      </c>
      <c r="D100">
        <f t="shared" si="6"/>
        <v>3</v>
      </c>
      <c r="E100">
        <f t="shared" si="7"/>
        <v>23</v>
      </c>
      <c r="F100">
        <v>291</v>
      </c>
      <c r="G100">
        <f t="shared" si="8"/>
        <v>291.01</v>
      </c>
      <c r="H100">
        <f>VLOOKUP(G100,Nodes!$A$2:$B$382,2,FALSE)</f>
        <v>372</v>
      </c>
      <c r="I100">
        <f>VLOOKUP(H100,Nodes!$B$2:$C$681,2,FALSE)</f>
        <v>291</v>
      </c>
      <c r="J100" t="str">
        <f t="shared" si="9"/>
        <v>372,270</v>
      </c>
      <c r="K100">
        <f t="shared" si="10"/>
        <v>2</v>
      </c>
      <c r="L100" t="str">
        <f>VLOOKUP(J100,Edges!$A$2:$A$1999,1,FALSE)</f>
        <v>372,270</v>
      </c>
      <c r="M100" t="str">
        <f>VLOOKUP(H100,Nodes!$B$2:$D$2000,3,FALSE)</f>
        <v>Victor Hugo</v>
      </c>
      <c r="N100">
        <v>2</v>
      </c>
    </row>
    <row r="101" spans="1:14">
      <c r="A101">
        <v>2</v>
      </c>
      <c r="B101">
        <f t="shared" si="11"/>
        <v>1</v>
      </c>
      <c r="C101">
        <v>1</v>
      </c>
      <c r="D101">
        <f t="shared" si="6"/>
        <v>3</v>
      </c>
      <c r="E101">
        <f t="shared" si="7"/>
        <v>24</v>
      </c>
      <c r="F101">
        <v>208</v>
      </c>
      <c r="G101">
        <f t="shared" si="8"/>
        <v>208.01</v>
      </c>
      <c r="H101">
        <f>VLOOKUP(G101,Nodes!$A$2:$B$382,2,FALSE)</f>
        <v>270</v>
      </c>
      <c r="I101">
        <f>VLOOKUP(H101,Nodes!$B$2:$C$681,2,FALSE)</f>
        <v>208</v>
      </c>
      <c r="J101" t="str">
        <f t="shared" si="9"/>
        <v/>
      </c>
      <c r="K101">
        <f t="shared" si="10"/>
        <v>2</v>
      </c>
      <c r="L101" t="e">
        <f>VLOOKUP(J101,Edges!$A$2:$A$1999,1,FALSE)</f>
        <v>#N/A</v>
      </c>
      <c r="M101" t="str">
        <f>VLOOKUP(H101,Nodes!$B$2:$D$2000,3,FALSE)</f>
        <v>Porte Dauphine</v>
      </c>
      <c r="N101">
        <v>2</v>
      </c>
    </row>
    <row r="102" spans="1:14">
      <c r="A102">
        <v>3</v>
      </c>
      <c r="B102">
        <f t="shared" si="11"/>
        <v>2</v>
      </c>
      <c r="C102">
        <v>0</v>
      </c>
      <c r="D102">
        <f t="shared" si="6"/>
        <v>4</v>
      </c>
      <c r="E102">
        <f t="shared" si="7"/>
        <v>0</v>
      </c>
      <c r="F102">
        <v>203</v>
      </c>
      <c r="G102">
        <f t="shared" si="8"/>
        <v>203.02</v>
      </c>
      <c r="H102">
        <f>VLOOKUP(G102,Nodes!$A$2:$B$382,2,FALSE)</f>
        <v>265</v>
      </c>
      <c r="I102">
        <f>VLOOKUP(H102,Nodes!$B$2:$C$681,2,FALSE)</f>
        <v>203</v>
      </c>
      <c r="J102" t="str">
        <f t="shared" si="9"/>
        <v>265,4</v>
      </c>
      <c r="K102">
        <f t="shared" si="10"/>
        <v>3</v>
      </c>
      <c r="L102" t="str">
        <f>VLOOKUP(J102,Edges!$A$2:$A$1999,1,FALSE)</f>
        <v>265,4</v>
      </c>
      <c r="M102" t="str">
        <f>VLOOKUP(H102,Nodes!$B$2:$D$2000,3,FALSE)</f>
        <v>Pont de Levallois — Bécon</v>
      </c>
      <c r="N102">
        <v>3</v>
      </c>
    </row>
    <row r="103" spans="1:14">
      <c r="A103">
        <v>3</v>
      </c>
      <c r="B103">
        <f t="shared" si="11"/>
        <v>2</v>
      </c>
      <c r="C103">
        <v>0</v>
      </c>
      <c r="D103">
        <f t="shared" si="6"/>
        <v>4</v>
      </c>
      <c r="E103">
        <f t="shared" si="7"/>
        <v>1</v>
      </c>
      <c r="F103">
        <v>4</v>
      </c>
      <c r="G103">
        <f t="shared" si="8"/>
        <v>4.0199999999999996</v>
      </c>
      <c r="H103">
        <f>VLOOKUP(G103,Nodes!$A$2:$B$382,2,FALSE)</f>
        <v>4</v>
      </c>
      <c r="I103">
        <f>VLOOKUP(H103,Nodes!$B$2:$C$681,2,FALSE)</f>
        <v>4</v>
      </c>
      <c r="J103" t="str">
        <f t="shared" si="9"/>
        <v>4,182</v>
      </c>
      <c r="K103">
        <f t="shared" si="10"/>
        <v>3</v>
      </c>
      <c r="L103" t="str">
        <f>VLOOKUP(J103,Edges!$A$2:$A$1999,1,FALSE)</f>
        <v>4,182</v>
      </c>
      <c r="M103" t="str">
        <f>VLOOKUP(H103,Nodes!$B$2:$D$2000,3,FALSE)</f>
        <v>Anatole France</v>
      </c>
      <c r="N103">
        <v>3</v>
      </c>
    </row>
    <row r="104" spans="1:14">
      <c r="A104">
        <v>3</v>
      </c>
      <c r="B104">
        <f t="shared" si="11"/>
        <v>2</v>
      </c>
      <c r="C104">
        <v>0</v>
      </c>
      <c r="D104">
        <f t="shared" si="6"/>
        <v>4</v>
      </c>
      <c r="E104">
        <f t="shared" si="7"/>
        <v>2</v>
      </c>
      <c r="F104">
        <v>144</v>
      </c>
      <c r="G104">
        <f t="shared" si="8"/>
        <v>144.02000000000001</v>
      </c>
      <c r="H104">
        <f>VLOOKUP(G104,Nodes!$A$2:$B$382,2,FALSE)</f>
        <v>182</v>
      </c>
      <c r="I104">
        <f>VLOOKUP(H104,Nodes!$B$2:$C$681,2,FALSE)</f>
        <v>144</v>
      </c>
      <c r="J104" t="str">
        <f t="shared" si="9"/>
        <v>182,273</v>
      </c>
      <c r="K104">
        <f t="shared" si="10"/>
        <v>3</v>
      </c>
      <c r="L104" t="str">
        <f>VLOOKUP(J104,Edges!$A$2:$A$1999,1,FALSE)</f>
        <v>182,273</v>
      </c>
      <c r="M104" t="str">
        <f>VLOOKUP(H104,Nodes!$B$2:$D$2000,3,FALSE)</f>
        <v>Louise Michel</v>
      </c>
      <c r="N104">
        <v>3</v>
      </c>
    </row>
    <row r="105" spans="1:14">
      <c r="A105">
        <v>3</v>
      </c>
      <c r="B105">
        <f t="shared" si="11"/>
        <v>2</v>
      </c>
      <c r="C105">
        <v>0</v>
      </c>
      <c r="D105">
        <f t="shared" si="6"/>
        <v>4</v>
      </c>
      <c r="E105">
        <f t="shared" si="7"/>
        <v>3</v>
      </c>
      <c r="F105">
        <v>211</v>
      </c>
      <c r="G105">
        <f t="shared" si="8"/>
        <v>211.02</v>
      </c>
      <c r="H105">
        <f>VLOOKUP(G105,Nodes!$A$2:$B$382,2,FALSE)</f>
        <v>273</v>
      </c>
      <c r="I105">
        <f>VLOOKUP(H105,Nodes!$B$2:$C$681,2,FALSE)</f>
        <v>211</v>
      </c>
      <c r="J105" t="str">
        <f t="shared" si="9"/>
        <v>273,248</v>
      </c>
      <c r="K105">
        <f t="shared" si="10"/>
        <v>3</v>
      </c>
      <c r="L105" t="str">
        <f>VLOOKUP(J105,Edges!$A$2:$A$1999,1,FALSE)</f>
        <v>273,248</v>
      </c>
      <c r="M105" t="str">
        <f>VLOOKUP(H105,Nodes!$B$2:$D$2000,3,FALSE)</f>
        <v>Porte de Champerret</v>
      </c>
      <c r="N105">
        <v>3</v>
      </c>
    </row>
    <row r="106" spans="1:14">
      <c r="A106">
        <v>3</v>
      </c>
      <c r="B106">
        <f t="shared" si="11"/>
        <v>2</v>
      </c>
      <c r="C106">
        <v>0</v>
      </c>
      <c r="D106">
        <f t="shared" si="6"/>
        <v>4</v>
      </c>
      <c r="E106">
        <f t="shared" si="7"/>
        <v>4</v>
      </c>
      <c r="F106">
        <v>191</v>
      </c>
      <c r="G106">
        <f t="shared" si="8"/>
        <v>191.02</v>
      </c>
      <c r="H106">
        <f>VLOOKUP(G106,Nodes!$A$2:$B$382,2,FALSE)</f>
        <v>248</v>
      </c>
      <c r="I106">
        <f>VLOOKUP(H106,Nodes!$B$2:$C$681,2,FALSE)</f>
        <v>191</v>
      </c>
      <c r="J106" t="str">
        <f t="shared" si="9"/>
        <v>248,380</v>
      </c>
      <c r="K106">
        <f t="shared" si="10"/>
        <v>3</v>
      </c>
      <c r="L106" t="str">
        <f>VLOOKUP(J106,Edges!$A$2:$A$1999,1,FALSE)</f>
        <v>248,380</v>
      </c>
      <c r="M106" t="str">
        <f>VLOOKUP(H106,Nodes!$B$2:$D$2000,3,FALSE)</f>
        <v>Pereire</v>
      </c>
      <c r="N106">
        <v>3</v>
      </c>
    </row>
    <row r="107" spans="1:14">
      <c r="A107">
        <v>3</v>
      </c>
      <c r="B107">
        <f t="shared" si="11"/>
        <v>2</v>
      </c>
      <c r="C107">
        <v>0</v>
      </c>
      <c r="D107">
        <f t="shared" si="6"/>
        <v>4</v>
      </c>
      <c r="E107">
        <f t="shared" si="7"/>
        <v>5</v>
      </c>
      <c r="F107">
        <v>298</v>
      </c>
      <c r="G107">
        <f t="shared" si="8"/>
        <v>298.02</v>
      </c>
      <c r="H107">
        <f>VLOOKUP(G107,Nodes!$A$2:$B$382,2,FALSE)</f>
        <v>380</v>
      </c>
      <c r="I107">
        <f>VLOOKUP(H107,Nodes!$B$2:$C$681,2,FALSE)</f>
        <v>298</v>
      </c>
      <c r="J107" t="str">
        <f t="shared" si="9"/>
        <v>380,200</v>
      </c>
      <c r="K107">
        <f t="shared" si="10"/>
        <v>3</v>
      </c>
      <c r="L107" t="str">
        <f>VLOOKUP(J107,Edges!$A$2:$A$1999,1,FALSE)</f>
        <v>380,200</v>
      </c>
      <c r="M107" t="str">
        <f>VLOOKUP(H107,Nodes!$B$2:$D$2000,3,FALSE)</f>
        <v>Wagram</v>
      </c>
      <c r="N107">
        <v>3</v>
      </c>
    </row>
    <row r="108" spans="1:14">
      <c r="A108">
        <v>3</v>
      </c>
      <c r="B108">
        <f t="shared" si="11"/>
        <v>2</v>
      </c>
      <c r="C108">
        <v>0</v>
      </c>
      <c r="D108">
        <f t="shared" si="6"/>
        <v>4</v>
      </c>
      <c r="E108">
        <f t="shared" si="7"/>
        <v>6</v>
      </c>
      <c r="F108">
        <v>160</v>
      </c>
      <c r="G108">
        <f t="shared" si="8"/>
        <v>160.02000000000001</v>
      </c>
      <c r="H108">
        <f>VLOOKUP(G108,Nodes!$A$2:$B$382,2,FALSE)</f>
        <v>200</v>
      </c>
      <c r="I108">
        <f>VLOOKUP(H108,Nodes!$B$2:$C$681,2,FALSE)</f>
        <v>160</v>
      </c>
      <c r="J108" t="str">
        <f t="shared" si="9"/>
        <v>200,377</v>
      </c>
      <c r="K108">
        <f t="shared" si="10"/>
        <v>3</v>
      </c>
      <c r="L108" t="str">
        <f>VLOOKUP(J108,Edges!$A$2:$A$1999,1,FALSE)</f>
        <v>200,377</v>
      </c>
      <c r="M108" t="str">
        <f>VLOOKUP(H108,Nodes!$B$2:$D$2000,3,FALSE)</f>
        <v>Malesherbes</v>
      </c>
      <c r="N108">
        <v>3</v>
      </c>
    </row>
    <row r="109" spans="1:14">
      <c r="A109">
        <v>3</v>
      </c>
      <c r="B109">
        <f t="shared" si="11"/>
        <v>2</v>
      </c>
      <c r="C109">
        <v>0</v>
      </c>
      <c r="D109">
        <f t="shared" si="6"/>
        <v>4</v>
      </c>
      <c r="E109">
        <f t="shared" si="7"/>
        <v>7</v>
      </c>
      <c r="F109">
        <v>295</v>
      </c>
      <c r="G109">
        <f t="shared" si="8"/>
        <v>295.02</v>
      </c>
      <c r="H109">
        <f>VLOOKUP(G109,Nodes!$A$2:$B$382,2,FALSE)</f>
        <v>377</v>
      </c>
      <c r="I109">
        <f>VLOOKUP(H109,Nodes!$B$2:$C$681,2,FALSE)</f>
        <v>295</v>
      </c>
      <c r="J109" t="str">
        <f t="shared" si="9"/>
        <v>377,112</v>
      </c>
      <c r="K109">
        <f t="shared" si="10"/>
        <v>3</v>
      </c>
      <c r="L109" t="str">
        <f>VLOOKUP(J109,Edges!$A$2:$A$1999,1,FALSE)</f>
        <v>377,112</v>
      </c>
      <c r="M109" t="str">
        <f>VLOOKUP(H109,Nodes!$B$2:$D$2000,3,FALSE)</f>
        <v>Villiers</v>
      </c>
      <c r="N109">
        <v>3</v>
      </c>
    </row>
    <row r="110" spans="1:14">
      <c r="A110">
        <v>3</v>
      </c>
      <c r="B110">
        <f t="shared" si="11"/>
        <v>2</v>
      </c>
      <c r="C110">
        <v>0</v>
      </c>
      <c r="D110">
        <f t="shared" si="6"/>
        <v>4</v>
      </c>
      <c r="E110">
        <f t="shared" si="7"/>
        <v>8</v>
      </c>
      <c r="F110">
        <v>91</v>
      </c>
      <c r="G110">
        <f t="shared" si="8"/>
        <v>91.02</v>
      </c>
      <c r="H110">
        <f>VLOOKUP(G110,Nodes!$A$2:$B$382,2,FALSE)</f>
        <v>112</v>
      </c>
      <c r="I110">
        <f>VLOOKUP(H110,Nodes!$B$2:$C$681,2,FALSE)</f>
        <v>91</v>
      </c>
      <c r="J110" t="str">
        <f t="shared" si="9"/>
        <v>112,334</v>
      </c>
      <c r="K110">
        <f t="shared" si="10"/>
        <v>3</v>
      </c>
      <c r="L110" t="str">
        <f>VLOOKUP(J110,Edges!$A$2:$A$1999,1,FALSE)</f>
        <v>112,334</v>
      </c>
      <c r="M110" t="str">
        <f>VLOOKUP(H110,Nodes!$B$2:$D$2000,3,FALSE)</f>
        <v>Europe</v>
      </c>
      <c r="N110">
        <v>3</v>
      </c>
    </row>
    <row r="111" spans="1:14">
      <c r="A111">
        <v>3</v>
      </c>
      <c r="B111">
        <f t="shared" si="11"/>
        <v>2</v>
      </c>
      <c r="C111">
        <v>0</v>
      </c>
      <c r="D111">
        <f t="shared" si="6"/>
        <v>4</v>
      </c>
      <c r="E111">
        <f t="shared" si="7"/>
        <v>9</v>
      </c>
      <c r="F111">
        <v>262</v>
      </c>
      <c r="G111">
        <f t="shared" si="8"/>
        <v>262.02</v>
      </c>
      <c r="H111">
        <f>VLOOKUP(G111,Nodes!$A$2:$B$382,2,FALSE)</f>
        <v>334</v>
      </c>
      <c r="I111">
        <f>VLOOKUP(H111,Nodes!$B$2:$C$681,2,FALSE)</f>
        <v>262</v>
      </c>
      <c r="J111" t="str">
        <f t="shared" si="9"/>
        <v>334,142</v>
      </c>
      <c r="K111">
        <f t="shared" si="10"/>
        <v>3</v>
      </c>
      <c r="L111" t="str">
        <f>VLOOKUP(J111,Edges!$A$2:$A$1999,1,FALSE)</f>
        <v>334,142</v>
      </c>
      <c r="M111" t="str">
        <f>VLOOKUP(H111,Nodes!$B$2:$D$2000,3,FALSE)</f>
        <v>Saint-Lazare</v>
      </c>
      <c r="N111">
        <v>3</v>
      </c>
    </row>
    <row r="112" spans="1:14">
      <c r="A112">
        <v>3</v>
      </c>
      <c r="B112">
        <f t="shared" si="11"/>
        <v>2</v>
      </c>
      <c r="C112">
        <v>0</v>
      </c>
      <c r="D112">
        <f t="shared" si="6"/>
        <v>4</v>
      </c>
      <c r="E112">
        <f t="shared" si="7"/>
        <v>10</v>
      </c>
      <c r="F112">
        <v>113</v>
      </c>
      <c r="G112">
        <f t="shared" si="8"/>
        <v>113.02</v>
      </c>
      <c r="H112">
        <f>VLOOKUP(G112,Nodes!$A$2:$B$382,2,FALSE)</f>
        <v>142</v>
      </c>
      <c r="I112">
        <f>VLOOKUP(H112,Nodes!$B$2:$C$681,2,FALSE)</f>
        <v>113</v>
      </c>
      <c r="J112" t="str">
        <f t="shared" si="9"/>
        <v>142,235</v>
      </c>
      <c r="K112">
        <f t="shared" si="10"/>
        <v>3</v>
      </c>
      <c r="L112" t="str">
        <f>VLOOKUP(J112,Edges!$A$2:$A$1999,1,FALSE)</f>
        <v>142,235</v>
      </c>
      <c r="M112" t="str">
        <f>VLOOKUP(H112,Nodes!$B$2:$D$2000,3,FALSE)</f>
        <v>Havre — Caumartin</v>
      </c>
      <c r="N112">
        <v>3</v>
      </c>
    </row>
    <row r="113" spans="1:14">
      <c r="A113">
        <v>3</v>
      </c>
      <c r="B113">
        <f t="shared" si="11"/>
        <v>2</v>
      </c>
      <c r="C113">
        <v>0</v>
      </c>
      <c r="D113">
        <f t="shared" si="6"/>
        <v>4</v>
      </c>
      <c r="E113">
        <f t="shared" si="7"/>
        <v>11</v>
      </c>
      <c r="F113">
        <v>183</v>
      </c>
      <c r="G113">
        <f t="shared" si="8"/>
        <v>183.02</v>
      </c>
      <c r="H113">
        <f>VLOOKUP(G113,Nodes!$A$2:$B$382,2,FALSE)</f>
        <v>235</v>
      </c>
      <c r="I113">
        <f>VLOOKUP(H113,Nodes!$B$2:$C$681,2,FALSE)</f>
        <v>183</v>
      </c>
      <c r="J113" t="str">
        <f t="shared" si="9"/>
        <v>235,300</v>
      </c>
      <c r="K113">
        <f t="shared" si="10"/>
        <v>3</v>
      </c>
      <c r="L113" t="str">
        <f>VLOOKUP(J113,Edges!$A$2:$A$1999,1,FALSE)</f>
        <v>235,300</v>
      </c>
      <c r="M113" t="str">
        <f>VLOOKUP(H113,Nodes!$B$2:$D$2000,3,FALSE)</f>
        <v>Opéra</v>
      </c>
      <c r="N113">
        <v>3</v>
      </c>
    </row>
    <row r="114" spans="1:14">
      <c r="A114">
        <v>3</v>
      </c>
      <c r="B114">
        <f t="shared" si="11"/>
        <v>2</v>
      </c>
      <c r="C114">
        <v>0</v>
      </c>
      <c r="D114">
        <f t="shared" si="6"/>
        <v>4</v>
      </c>
      <c r="E114">
        <f t="shared" si="7"/>
        <v>12</v>
      </c>
      <c r="F114">
        <v>236</v>
      </c>
      <c r="G114">
        <f t="shared" si="8"/>
        <v>236.02</v>
      </c>
      <c r="H114">
        <f>VLOOKUP(G114,Nodes!$A$2:$B$382,2,FALSE)</f>
        <v>300</v>
      </c>
      <c r="I114">
        <f>VLOOKUP(H114,Nodes!$B$2:$C$681,2,FALSE)</f>
        <v>236</v>
      </c>
      <c r="J114" t="str">
        <f t="shared" si="9"/>
        <v>300,43</v>
      </c>
      <c r="K114">
        <f t="shared" si="10"/>
        <v>3</v>
      </c>
      <c r="L114" t="str">
        <f>VLOOKUP(J114,Edges!$A$2:$A$1999,1,FALSE)</f>
        <v>300,43</v>
      </c>
      <c r="M114" t="str">
        <f>VLOOKUP(H114,Nodes!$B$2:$D$2000,3,FALSE)</f>
        <v>Quatre-Septembre</v>
      </c>
      <c r="N114">
        <v>3</v>
      </c>
    </row>
    <row r="115" spans="1:14">
      <c r="A115">
        <v>3</v>
      </c>
      <c r="B115">
        <f t="shared" si="11"/>
        <v>2</v>
      </c>
      <c r="C115">
        <v>0</v>
      </c>
      <c r="D115">
        <f t="shared" si="6"/>
        <v>4</v>
      </c>
      <c r="E115">
        <f t="shared" si="7"/>
        <v>13</v>
      </c>
      <c r="F115">
        <v>35</v>
      </c>
      <c r="G115">
        <f t="shared" si="8"/>
        <v>35.020000000000003</v>
      </c>
      <c r="H115">
        <f>VLOOKUP(G115,Nodes!$A$2:$B$382,2,FALSE)</f>
        <v>43</v>
      </c>
      <c r="I115">
        <f>VLOOKUP(H115,Nodes!$B$2:$C$681,2,FALSE)</f>
        <v>35</v>
      </c>
      <c r="J115" t="str">
        <f t="shared" si="9"/>
        <v>43,347</v>
      </c>
      <c r="K115">
        <f t="shared" si="10"/>
        <v>3</v>
      </c>
      <c r="L115" t="str">
        <f>VLOOKUP(J115,Edges!$A$2:$A$1999,1,FALSE)</f>
        <v>43,347</v>
      </c>
      <c r="M115" t="str">
        <f>VLOOKUP(H115,Nodes!$B$2:$D$2000,3,FALSE)</f>
        <v>Bourse</v>
      </c>
      <c r="N115">
        <v>3</v>
      </c>
    </row>
    <row r="116" spans="1:14">
      <c r="A116">
        <v>3</v>
      </c>
      <c r="B116">
        <f t="shared" si="11"/>
        <v>2</v>
      </c>
      <c r="C116">
        <v>0</v>
      </c>
      <c r="D116">
        <f t="shared" si="6"/>
        <v>4</v>
      </c>
      <c r="E116">
        <f t="shared" si="7"/>
        <v>14</v>
      </c>
      <c r="F116">
        <v>272</v>
      </c>
      <c r="G116">
        <f t="shared" si="8"/>
        <v>272.02</v>
      </c>
      <c r="H116">
        <f>VLOOKUP(G116,Nodes!$A$2:$B$382,2,FALSE)</f>
        <v>347</v>
      </c>
      <c r="I116">
        <f>VLOOKUP(H116,Nodes!$B$2:$C$681,2,FALSE)</f>
        <v>272</v>
      </c>
      <c r="J116" t="str">
        <f t="shared" si="9"/>
        <v>347,305</v>
      </c>
      <c r="K116">
        <f t="shared" si="10"/>
        <v>3</v>
      </c>
      <c r="L116" t="str">
        <f>VLOOKUP(J116,Edges!$A$2:$A$1999,1,FALSE)</f>
        <v>347,305</v>
      </c>
      <c r="M116" t="str">
        <f>VLOOKUP(H116,Nodes!$B$2:$D$2000,3,FALSE)</f>
        <v>Sentier</v>
      </c>
      <c r="N116">
        <v>3</v>
      </c>
    </row>
    <row r="117" spans="1:14">
      <c r="A117">
        <v>3</v>
      </c>
      <c r="B117">
        <f t="shared" si="11"/>
        <v>2</v>
      </c>
      <c r="C117">
        <v>0</v>
      </c>
      <c r="D117">
        <f t="shared" si="6"/>
        <v>4</v>
      </c>
      <c r="E117">
        <f t="shared" si="7"/>
        <v>15</v>
      </c>
      <c r="F117">
        <v>240</v>
      </c>
      <c r="G117">
        <f t="shared" si="8"/>
        <v>240.02</v>
      </c>
      <c r="H117">
        <f>VLOOKUP(G117,Nodes!$A$2:$B$382,2,FALSE)</f>
        <v>305</v>
      </c>
      <c r="I117">
        <f>VLOOKUP(H117,Nodes!$B$2:$C$681,2,FALSE)</f>
        <v>240</v>
      </c>
      <c r="J117" t="str">
        <f t="shared" si="9"/>
        <v>305,7</v>
      </c>
      <c r="K117">
        <f t="shared" si="10"/>
        <v>3</v>
      </c>
      <c r="L117" t="str">
        <f>VLOOKUP(J117,Edges!$A$2:$A$1999,1,FALSE)</f>
        <v>305,7</v>
      </c>
      <c r="M117" t="str">
        <f>VLOOKUP(H117,Nodes!$B$2:$D$2000,3,FALSE)</f>
        <v>Réaumur — Sébastopol</v>
      </c>
      <c r="N117">
        <v>3</v>
      </c>
    </row>
    <row r="118" spans="1:14">
      <c r="A118">
        <v>3</v>
      </c>
      <c r="B118">
        <f t="shared" si="11"/>
        <v>2</v>
      </c>
      <c r="C118">
        <v>0</v>
      </c>
      <c r="D118">
        <f t="shared" si="6"/>
        <v>4</v>
      </c>
      <c r="E118">
        <f t="shared" si="7"/>
        <v>16</v>
      </c>
      <c r="F118">
        <v>7</v>
      </c>
      <c r="G118">
        <f t="shared" si="8"/>
        <v>7.02</v>
      </c>
      <c r="H118">
        <f>VLOOKUP(G118,Nodes!$A$2:$B$382,2,FALSE)</f>
        <v>7</v>
      </c>
      <c r="I118">
        <f>VLOOKUP(H118,Nodes!$B$2:$C$681,2,FALSE)</f>
        <v>7</v>
      </c>
      <c r="J118" t="str">
        <f t="shared" si="9"/>
        <v>7,361</v>
      </c>
      <c r="K118">
        <f t="shared" si="10"/>
        <v>3</v>
      </c>
      <c r="L118" t="str">
        <f>VLOOKUP(J118,Edges!$A$2:$A$1999,1,FALSE)</f>
        <v>7,361</v>
      </c>
      <c r="M118" t="str">
        <f>VLOOKUP(H118,Nodes!$B$2:$D$2000,3,FALSE)</f>
        <v>Arts Et Métiers</v>
      </c>
      <c r="N118">
        <v>3</v>
      </c>
    </row>
    <row r="119" spans="1:14">
      <c r="A119">
        <v>3</v>
      </c>
      <c r="B119">
        <f t="shared" si="11"/>
        <v>2</v>
      </c>
      <c r="C119">
        <v>0</v>
      </c>
      <c r="D119">
        <f t="shared" si="6"/>
        <v>4</v>
      </c>
      <c r="E119">
        <f t="shared" si="7"/>
        <v>17</v>
      </c>
      <c r="F119">
        <v>281</v>
      </c>
      <c r="G119">
        <f t="shared" si="8"/>
        <v>281.02</v>
      </c>
      <c r="H119">
        <f>VLOOKUP(G119,Nodes!$A$2:$B$382,2,FALSE)</f>
        <v>361</v>
      </c>
      <c r="I119">
        <f>VLOOKUP(H119,Nodes!$B$2:$C$681,2,FALSE)</f>
        <v>281</v>
      </c>
      <c r="J119" t="str">
        <f t="shared" si="9"/>
        <v>361,308</v>
      </c>
      <c r="K119">
        <f t="shared" si="10"/>
        <v>3</v>
      </c>
      <c r="L119" t="str">
        <f>VLOOKUP(J119,Edges!$A$2:$A$1999,1,FALSE)</f>
        <v>361,308</v>
      </c>
      <c r="M119" t="str">
        <f>VLOOKUP(H119,Nodes!$B$2:$D$2000,3,FALSE)</f>
        <v>Temple</v>
      </c>
      <c r="N119">
        <v>3</v>
      </c>
    </row>
    <row r="120" spans="1:14">
      <c r="A120">
        <v>3</v>
      </c>
      <c r="B120">
        <f t="shared" si="11"/>
        <v>2</v>
      </c>
      <c r="C120">
        <v>0</v>
      </c>
      <c r="D120">
        <f t="shared" si="6"/>
        <v>4</v>
      </c>
      <c r="E120">
        <f t="shared" si="7"/>
        <v>18</v>
      </c>
      <c r="F120">
        <v>242</v>
      </c>
      <c r="G120">
        <f t="shared" si="8"/>
        <v>242.02</v>
      </c>
      <c r="H120">
        <f>VLOOKUP(G120,Nodes!$A$2:$B$382,2,FALSE)</f>
        <v>308</v>
      </c>
      <c r="I120">
        <f>VLOOKUP(H120,Nodes!$B$2:$C$681,2,FALSE)</f>
        <v>242</v>
      </c>
      <c r="J120" t="str">
        <f t="shared" si="9"/>
        <v>308,241</v>
      </c>
      <c r="K120">
        <f t="shared" si="10"/>
        <v>3</v>
      </c>
      <c r="L120" t="str">
        <f>VLOOKUP(J120,Edges!$A$2:$A$1999,1,FALSE)</f>
        <v>308,241</v>
      </c>
      <c r="M120" t="str">
        <f>VLOOKUP(H120,Nodes!$B$2:$D$2000,3,FALSE)</f>
        <v>République</v>
      </c>
      <c r="N120">
        <v>3</v>
      </c>
    </row>
    <row r="121" spans="1:14">
      <c r="A121">
        <v>3</v>
      </c>
      <c r="B121">
        <f t="shared" si="11"/>
        <v>2</v>
      </c>
      <c r="C121">
        <v>0</v>
      </c>
      <c r="D121">
        <f t="shared" si="6"/>
        <v>4</v>
      </c>
      <c r="E121">
        <f t="shared" si="7"/>
        <v>19</v>
      </c>
      <c r="F121">
        <v>186</v>
      </c>
      <c r="G121">
        <f t="shared" si="8"/>
        <v>186.02</v>
      </c>
      <c r="H121">
        <f>VLOOKUP(G121,Nodes!$A$2:$B$382,2,FALSE)</f>
        <v>241</v>
      </c>
      <c r="I121">
        <f>VLOOKUP(H121,Nodes!$B$2:$C$681,2,FALSE)</f>
        <v>186</v>
      </c>
      <c r="J121" t="str">
        <f t="shared" si="9"/>
        <v>241,324</v>
      </c>
      <c r="K121">
        <f t="shared" si="10"/>
        <v>3</v>
      </c>
      <c r="L121" t="str">
        <f>VLOOKUP(J121,Edges!$A$2:$A$1999,1,FALSE)</f>
        <v>241,324</v>
      </c>
      <c r="M121" t="str">
        <f>VLOOKUP(H121,Nodes!$B$2:$D$2000,3,FALSE)</f>
        <v>Parmentier</v>
      </c>
      <c r="N121">
        <v>3</v>
      </c>
    </row>
    <row r="122" spans="1:14">
      <c r="A122">
        <v>3</v>
      </c>
      <c r="B122">
        <f t="shared" si="11"/>
        <v>2</v>
      </c>
      <c r="C122">
        <v>0</v>
      </c>
      <c r="D122">
        <f t="shared" si="6"/>
        <v>4</v>
      </c>
      <c r="E122">
        <f t="shared" si="7"/>
        <v>20</v>
      </c>
      <c r="F122">
        <v>252</v>
      </c>
      <c r="G122">
        <f t="shared" si="8"/>
        <v>252.02</v>
      </c>
      <c r="H122">
        <f>VLOOKUP(G122,Nodes!$A$2:$B$382,2,FALSE)</f>
        <v>324</v>
      </c>
      <c r="I122">
        <f>VLOOKUP(H122,Nodes!$B$2:$C$681,2,FALSE)</f>
        <v>252</v>
      </c>
      <c r="J122" t="str">
        <f t="shared" si="9"/>
        <v>324,247</v>
      </c>
      <c r="K122">
        <f t="shared" si="10"/>
        <v>3</v>
      </c>
      <c r="L122" t="str">
        <f>VLOOKUP(J122,Edges!$A$2:$A$1999,1,FALSE)</f>
        <v>324,247</v>
      </c>
      <c r="M122" t="str">
        <f>VLOOKUP(H122,Nodes!$B$2:$D$2000,3,FALSE)</f>
        <v>Rue Saint-Maur</v>
      </c>
      <c r="N122">
        <v>3</v>
      </c>
    </row>
    <row r="123" spans="1:14">
      <c r="A123">
        <v>3</v>
      </c>
      <c r="B123">
        <f t="shared" si="11"/>
        <v>2</v>
      </c>
      <c r="C123">
        <v>0</v>
      </c>
      <c r="D123">
        <f t="shared" si="6"/>
        <v>4</v>
      </c>
      <c r="E123">
        <f t="shared" si="7"/>
        <v>21</v>
      </c>
      <c r="F123">
        <v>190</v>
      </c>
      <c r="G123">
        <f t="shared" si="8"/>
        <v>190.02</v>
      </c>
      <c r="H123">
        <f>VLOOKUP(G123,Nodes!$A$2:$B$382,2,FALSE)</f>
        <v>247</v>
      </c>
      <c r="I123">
        <f>VLOOKUP(H123,Nodes!$B$2:$C$681,2,FALSE)</f>
        <v>190</v>
      </c>
      <c r="J123" t="str">
        <f t="shared" si="9"/>
        <v>247,124</v>
      </c>
      <c r="K123">
        <f t="shared" si="10"/>
        <v>3</v>
      </c>
      <c r="L123" t="str">
        <f>VLOOKUP(J123,Edges!$A$2:$A$1999,1,FALSE)</f>
        <v>247,124</v>
      </c>
      <c r="M123" t="str">
        <f>VLOOKUP(H123,Nodes!$B$2:$D$2000,3,FALSE)</f>
        <v>Père Lachaise</v>
      </c>
      <c r="N123">
        <v>3</v>
      </c>
    </row>
    <row r="124" spans="1:14">
      <c r="A124">
        <v>3</v>
      </c>
      <c r="B124">
        <f t="shared" si="11"/>
        <v>2</v>
      </c>
      <c r="C124">
        <v>0</v>
      </c>
      <c r="D124">
        <f t="shared" si="6"/>
        <v>4</v>
      </c>
      <c r="E124">
        <f t="shared" si="7"/>
        <v>22</v>
      </c>
      <c r="F124">
        <v>102</v>
      </c>
      <c r="G124">
        <f t="shared" si="8"/>
        <v>102.02</v>
      </c>
      <c r="H124">
        <f>VLOOKUP(G124,Nodes!$A$2:$B$382,2,FALSE)</f>
        <v>124</v>
      </c>
      <c r="I124">
        <f>VLOOKUP(H124,Nodes!$B$2:$C$681,2,FALSE)</f>
        <v>102</v>
      </c>
      <c r="J124" t="str">
        <f t="shared" si="9"/>
        <v>124,272</v>
      </c>
      <c r="K124">
        <f t="shared" si="10"/>
        <v>3</v>
      </c>
      <c r="L124" t="str">
        <f>VLOOKUP(J124,Edges!$A$2:$A$1999,1,FALSE)</f>
        <v>124,272</v>
      </c>
      <c r="M124" t="str">
        <f>VLOOKUP(H124,Nodes!$B$2:$D$2000,3,FALSE)</f>
        <v>Gambetta</v>
      </c>
      <c r="N124">
        <v>3</v>
      </c>
    </row>
    <row r="125" spans="1:14">
      <c r="A125">
        <v>3</v>
      </c>
      <c r="B125">
        <f t="shared" si="11"/>
        <v>2</v>
      </c>
      <c r="C125">
        <v>0</v>
      </c>
      <c r="D125">
        <f t="shared" si="6"/>
        <v>4</v>
      </c>
      <c r="E125">
        <f t="shared" si="7"/>
        <v>23</v>
      </c>
      <c r="F125">
        <v>210</v>
      </c>
      <c r="G125">
        <f t="shared" si="8"/>
        <v>210.02</v>
      </c>
      <c r="H125">
        <f>VLOOKUP(G125,Nodes!$A$2:$B$382,2,FALSE)</f>
        <v>272</v>
      </c>
      <c r="I125">
        <f>VLOOKUP(H125,Nodes!$B$2:$C$681,2,FALSE)</f>
        <v>210</v>
      </c>
      <c r="J125" t="str">
        <f t="shared" si="9"/>
        <v>272,123</v>
      </c>
      <c r="K125">
        <f t="shared" si="10"/>
        <v>3</v>
      </c>
      <c r="L125" t="str">
        <f>VLOOKUP(J125,Edges!$A$2:$A$1999,1,FALSE)</f>
        <v>272,123</v>
      </c>
      <c r="M125" t="str">
        <f>VLOOKUP(H125,Nodes!$B$2:$D$2000,3,FALSE)</f>
        <v>Porte de Bagnolet</v>
      </c>
      <c r="N125">
        <v>3</v>
      </c>
    </row>
    <row r="126" spans="1:14">
      <c r="A126">
        <v>3</v>
      </c>
      <c r="B126">
        <f t="shared" si="11"/>
        <v>2</v>
      </c>
      <c r="C126">
        <v>0</v>
      </c>
      <c r="D126">
        <f t="shared" si="6"/>
        <v>4</v>
      </c>
      <c r="E126">
        <f t="shared" si="7"/>
        <v>24</v>
      </c>
      <c r="F126">
        <v>101</v>
      </c>
      <c r="G126">
        <f t="shared" si="8"/>
        <v>101.02</v>
      </c>
      <c r="H126">
        <f>VLOOKUP(G126,Nodes!$A$2:$B$382,2,FALSE)</f>
        <v>123</v>
      </c>
      <c r="I126">
        <f>VLOOKUP(H126,Nodes!$B$2:$C$681,2,FALSE)</f>
        <v>101</v>
      </c>
      <c r="J126" t="str">
        <f t="shared" si="9"/>
        <v/>
      </c>
      <c r="K126">
        <f t="shared" si="10"/>
        <v>3</v>
      </c>
      <c r="L126" t="e">
        <f>VLOOKUP(J126,Edges!$A$2:$A$1999,1,FALSE)</f>
        <v>#N/A</v>
      </c>
      <c r="M126" t="str">
        <f>VLOOKUP(H126,Nodes!$B$2:$D$2000,3,FALSE)</f>
        <v>Gallieni</v>
      </c>
      <c r="N126">
        <v>3</v>
      </c>
    </row>
    <row r="127" spans="1:14">
      <c r="A127">
        <v>3</v>
      </c>
      <c r="B127">
        <f t="shared" si="11"/>
        <v>2</v>
      </c>
      <c r="C127">
        <v>1</v>
      </c>
      <c r="D127">
        <f t="shared" si="6"/>
        <v>5</v>
      </c>
      <c r="E127">
        <f t="shared" si="7"/>
        <v>0</v>
      </c>
      <c r="F127">
        <v>101</v>
      </c>
      <c r="G127">
        <f t="shared" si="8"/>
        <v>101.02</v>
      </c>
      <c r="H127">
        <f>VLOOKUP(G127,Nodes!$A$2:$B$382,2,FALSE)</f>
        <v>123</v>
      </c>
      <c r="I127">
        <f>VLOOKUP(H127,Nodes!$B$2:$C$681,2,FALSE)</f>
        <v>101</v>
      </c>
      <c r="J127" t="str">
        <f t="shared" si="9"/>
        <v>123,272</v>
      </c>
      <c r="K127">
        <f t="shared" si="10"/>
        <v>3</v>
      </c>
      <c r="L127" t="str">
        <f>VLOOKUP(J127,Edges!$A$2:$A$1999,1,FALSE)</f>
        <v>123,272</v>
      </c>
      <c r="M127" t="str">
        <f>VLOOKUP(H127,Nodes!$B$2:$D$2000,3,FALSE)</f>
        <v>Gallieni</v>
      </c>
      <c r="N127">
        <v>3</v>
      </c>
    </row>
    <row r="128" spans="1:14">
      <c r="A128">
        <v>3</v>
      </c>
      <c r="B128">
        <f t="shared" si="11"/>
        <v>2</v>
      </c>
      <c r="C128">
        <v>1</v>
      </c>
      <c r="D128">
        <f t="shared" si="6"/>
        <v>5</v>
      </c>
      <c r="E128">
        <f t="shared" si="7"/>
        <v>1</v>
      </c>
      <c r="F128">
        <v>210</v>
      </c>
      <c r="G128">
        <f t="shared" si="8"/>
        <v>210.02</v>
      </c>
      <c r="H128">
        <f>VLOOKUP(G128,Nodes!$A$2:$B$382,2,FALSE)</f>
        <v>272</v>
      </c>
      <c r="I128">
        <f>VLOOKUP(H128,Nodes!$B$2:$C$681,2,FALSE)</f>
        <v>210</v>
      </c>
      <c r="J128" t="str">
        <f t="shared" si="9"/>
        <v>272,124</v>
      </c>
      <c r="K128">
        <f t="shared" si="10"/>
        <v>3</v>
      </c>
      <c r="L128" t="str">
        <f>VLOOKUP(J128,Edges!$A$2:$A$1999,1,FALSE)</f>
        <v>272,124</v>
      </c>
      <c r="M128" t="str">
        <f>VLOOKUP(H128,Nodes!$B$2:$D$2000,3,FALSE)</f>
        <v>Porte de Bagnolet</v>
      </c>
      <c r="N128">
        <v>3</v>
      </c>
    </row>
    <row r="129" spans="1:14">
      <c r="A129">
        <v>3</v>
      </c>
      <c r="B129">
        <f t="shared" si="11"/>
        <v>2</v>
      </c>
      <c r="C129">
        <v>1</v>
      </c>
      <c r="D129">
        <f t="shared" si="6"/>
        <v>5</v>
      </c>
      <c r="E129">
        <f t="shared" si="7"/>
        <v>2</v>
      </c>
      <c r="F129">
        <v>102</v>
      </c>
      <c r="G129">
        <f t="shared" si="8"/>
        <v>102.02</v>
      </c>
      <c r="H129">
        <f>VLOOKUP(G129,Nodes!$A$2:$B$382,2,FALSE)</f>
        <v>124</v>
      </c>
      <c r="I129">
        <f>VLOOKUP(H129,Nodes!$B$2:$C$681,2,FALSE)</f>
        <v>102</v>
      </c>
      <c r="J129" t="str">
        <f t="shared" si="9"/>
        <v>124,247</v>
      </c>
      <c r="K129">
        <f t="shared" si="10"/>
        <v>3</v>
      </c>
      <c r="L129" t="str">
        <f>VLOOKUP(J129,Edges!$A$2:$A$1999,1,FALSE)</f>
        <v>124,247</v>
      </c>
      <c r="M129" t="str">
        <f>VLOOKUP(H129,Nodes!$B$2:$D$2000,3,FALSE)</f>
        <v>Gambetta</v>
      </c>
      <c r="N129">
        <v>3</v>
      </c>
    </row>
    <row r="130" spans="1:14">
      <c r="A130">
        <v>3</v>
      </c>
      <c r="B130">
        <f t="shared" si="11"/>
        <v>2</v>
      </c>
      <c r="C130">
        <v>1</v>
      </c>
      <c r="D130">
        <f t="shared" si="6"/>
        <v>5</v>
      </c>
      <c r="E130">
        <f t="shared" si="7"/>
        <v>3</v>
      </c>
      <c r="F130">
        <v>190</v>
      </c>
      <c r="G130">
        <f t="shared" si="8"/>
        <v>190.02</v>
      </c>
      <c r="H130">
        <f>VLOOKUP(G130,Nodes!$A$2:$B$382,2,FALSE)</f>
        <v>247</v>
      </c>
      <c r="I130">
        <f>VLOOKUP(H130,Nodes!$B$2:$C$681,2,FALSE)</f>
        <v>190</v>
      </c>
      <c r="J130" t="str">
        <f t="shared" si="9"/>
        <v>247,324</v>
      </c>
      <c r="K130">
        <f t="shared" si="10"/>
        <v>3</v>
      </c>
      <c r="L130" t="str">
        <f>VLOOKUP(J130,Edges!$A$2:$A$1999,1,FALSE)</f>
        <v>247,324</v>
      </c>
      <c r="M130" t="str">
        <f>VLOOKUP(H130,Nodes!$B$2:$D$2000,3,FALSE)</f>
        <v>Père Lachaise</v>
      </c>
      <c r="N130">
        <v>3</v>
      </c>
    </row>
    <row r="131" spans="1:14">
      <c r="A131">
        <v>3</v>
      </c>
      <c r="B131">
        <f t="shared" si="11"/>
        <v>2</v>
      </c>
      <c r="C131">
        <v>1</v>
      </c>
      <c r="D131">
        <f t="shared" ref="D131:D194" si="12">IF(A131&amp;C131=A130&amp;C130,D130,D130+1)</f>
        <v>5</v>
      </c>
      <c r="E131">
        <f t="shared" ref="E131:E194" si="13">IF(A131&amp;C131&lt;&gt;A130&amp;C130,0,E130+1)</f>
        <v>4</v>
      </c>
      <c r="F131">
        <v>252</v>
      </c>
      <c r="G131">
        <f t="shared" ref="G131:G194" si="14">F131+B131/100</f>
        <v>252.02</v>
      </c>
      <c r="H131">
        <f>VLOOKUP(G131,Nodes!$A$2:$B$382,2,FALSE)</f>
        <v>324</v>
      </c>
      <c r="I131">
        <f>VLOOKUP(H131,Nodes!$B$2:$C$681,2,FALSE)</f>
        <v>252</v>
      </c>
      <c r="J131" t="str">
        <f t="shared" ref="J131:J194" si="15">IF(E132&lt;&gt;0,H131&amp;","&amp;H132,"")</f>
        <v>324,241</v>
      </c>
      <c r="K131">
        <f t="shared" ref="K131:K194" si="16">A131</f>
        <v>3</v>
      </c>
      <c r="L131" t="str">
        <f>VLOOKUP(J131,Edges!$A$2:$A$1999,1,FALSE)</f>
        <v>324,241</v>
      </c>
      <c r="M131" t="str">
        <f>VLOOKUP(H131,Nodes!$B$2:$D$2000,3,FALSE)</f>
        <v>Rue Saint-Maur</v>
      </c>
      <c r="N131">
        <v>3</v>
      </c>
    </row>
    <row r="132" spans="1:14">
      <c r="A132">
        <v>3</v>
      </c>
      <c r="B132">
        <f t="shared" ref="B132:B195" si="17">IF(A132&lt;&gt;A131,B131+1,B131)</f>
        <v>2</v>
      </c>
      <c r="C132">
        <v>1</v>
      </c>
      <c r="D132">
        <f t="shared" si="12"/>
        <v>5</v>
      </c>
      <c r="E132">
        <f t="shared" si="13"/>
        <v>5</v>
      </c>
      <c r="F132">
        <v>186</v>
      </c>
      <c r="G132">
        <f t="shared" si="14"/>
        <v>186.02</v>
      </c>
      <c r="H132">
        <f>VLOOKUP(G132,Nodes!$A$2:$B$382,2,FALSE)</f>
        <v>241</v>
      </c>
      <c r="I132">
        <f>VLOOKUP(H132,Nodes!$B$2:$C$681,2,FALSE)</f>
        <v>186</v>
      </c>
      <c r="J132" t="str">
        <f t="shared" si="15"/>
        <v>241,308</v>
      </c>
      <c r="K132">
        <f t="shared" si="16"/>
        <v>3</v>
      </c>
      <c r="L132" t="str">
        <f>VLOOKUP(J132,Edges!$A$2:$A$1999,1,FALSE)</f>
        <v>241,308</v>
      </c>
      <c r="M132" t="str">
        <f>VLOOKUP(H132,Nodes!$B$2:$D$2000,3,FALSE)</f>
        <v>Parmentier</v>
      </c>
      <c r="N132">
        <v>3</v>
      </c>
    </row>
    <row r="133" spans="1:14">
      <c r="A133">
        <v>3</v>
      </c>
      <c r="B133">
        <f t="shared" si="17"/>
        <v>2</v>
      </c>
      <c r="C133">
        <v>1</v>
      </c>
      <c r="D133">
        <f t="shared" si="12"/>
        <v>5</v>
      </c>
      <c r="E133">
        <f t="shared" si="13"/>
        <v>6</v>
      </c>
      <c r="F133">
        <v>242</v>
      </c>
      <c r="G133">
        <f t="shared" si="14"/>
        <v>242.02</v>
      </c>
      <c r="H133">
        <f>VLOOKUP(G133,Nodes!$A$2:$B$382,2,FALSE)</f>
        <v>308</v>
      </c>
      <c r="I133">
        <f>VLOOKUP(H133,Nodes!$B$2:$C$681,2,FALSE)</f>
        <v>242</v>
      </c>
      <c r="J133" t="str">
        <f t="shared" si="15"/>
        <v>308,361</v>
      </c>
      <c r="K133">
        <f t="shared" si="16"/>
        <v>3</v>
      </c>
      <c r="L133" t="str">
        <f>VLOOKUP(J133,Edges!$A$2:$A$1999,1,FALSE)</f>
        <v>308,361</v>
      </c>
      <c r="M133" t="str">
        <f>VLOOKUP(H133,Nodes!$B$2:$D$2000,3,FALSE)</f>
        <v>République</v>
      </c>
      <c r="N133">
        <v>3</v>
      </c>
    </row>
    <row r="134" spans="1:14">
      <c r="A134">
        <v>3</v>
      </c>
      <c r="B134">
        <f t="shared" si="17"/>
        <v>2</v>
      </c>
      <c r="C134">
        <v>1</v>
      </c>
      <c r="D134">
        <f t="shared" si="12"/>
        <v>5</v>
      </c>
      <c r="E134">
        <f t="shared" si="13"/>
        <v>7</v>
      </c>
      <c r="F134">
        <v>281</v>
      </c>
      <c r="G134">
        <f t="shared" si="14"/>
        <v>281.02</v>
      </c>
      <c r="H134">
        <f>VLOOKUP(G134,Nodes!$A$2:$B$382,2,FALSE)</f>
        <v>361</v>
      </c>
      <c r="I134">
        <f>VLOOKUP(H134,Nodes!$B$2:$C$681,2,FALSE)</f>
        <v>281</v>
      </c>
      <c r="J134" t="str">
        <f t="shared" si="15"/>
        <v>361,7</v>
      </c>
      <c r="K134">
        <f t="shared" si="16"/>
        <v>3</v>
      </c>
      <c r="L134" t="str">
        <f>VLOOKUP(J134,Edges!$A$2:$A$1999,1,FALSE)</f>
        <v>361,7</v>
      </c>
      <c r="M134" t="str">
        <f>VLOOKUP(H134,Nodes!$B$2:$D$2000,3,FALSE)</f>
        <v>Temple</v>
      </c>
      <c r="N134">
        <v>3</v>
      </c>
    </row>
    <row r="135" spans="1:14">
      <c r="A135">
        <v>3</v>
      </c>
      <c r="B135">
        <f t="shared" si="17"/>
        <v>2</v>
      </c>
      <c r="C135">
        <v>1</v>
      </c>
      <c r="D135">
        <f t="shared" si="12"/>
        <v>5</v>
      </c>
      <c r="E135">
        <f t="shared" si="13"/>
        <v>8</v>
      </c>
      <c r="F135">
        <v>7</v>
      </c>
      <c r="G135">
        <f t="shared" si="14"/>
        <v>7.02</v>
      </c>
      <c r="H135">
        <f>VLOOKUP(G135,Nodes!$A$2:$B$382,2,FALSE)</f>
        <v>7</v>
      </c>
      <c r="I135">
        <f>VLOOKUP(H135,Nodes!$B$2:$C$681,2,FALSE)</f>
        <v>7</v>
      </c>
      <c r="J135" t="str">
        <f t="shared" si="15"/>
        <v>7,305</v>
      </c>
      <c r="K135">
        <f t="shared" si="16"/>
        <v>3</v>
      </c>
      <c r="L135" t="str">
        <f>VLOOKUP(J135,Edges!$A$2:$A$1999,1,FALSE)</f>
        <v>7,305</v>
      </c>
      <c r="M135" t="str">
        <f>VLOOKUP(H135,Nodes!$B$2:$D$2000,3,FALSE)</f>
        <v>Arts Et Métiers</v>
      </c>
      <c r="N135">
        <v>3</v>
      </c>
    </row>
    <row r="136" spans="1:14">
      <c r="A136">
        <v>3</v>
      </c>
      <c r="B136">
        <f t="shared" si="17"/>
        <v>2</v>
      </c>
      <c r="C136">
        <v>1</v>
      </c>
      <c r="D136">
        <f t="shared" si="12"/>
        <v>5</v>
      </c>
      <c r="E136">
        <f t="shared" si="13"/>
        <v>9</v>
      </c>
      <c r="F136">
        <v>240</v>
      </c>
      <c r="G136">
        <f t="shared" si="14"/>
        <v>240.02</v>
      </c>
      <c r="H136">
        <f>VLOOKUP(G136,Nodes!$A$2:$B$382,2,FALSE)</f>
        <v>305</v>
      </c>
      <c r="I136">
        <f>VLOOKUP(H136,Nodes!$B$2:$C$681,2,FALSE)</f>
        <v>240</v>
      </c>
      <c r="J136" t="str">
        <f t="shared" si="15"/>
        <v>305,347</v>
      </c>
      <c r="K136">
        <f t="shared" si="16"/>
        <v>3</v>
      </c>
      <c r="L136" t="str">
        <f>VLOOKUP(J136,Edges!$A$2:$A$1999,1,FALSE)</f>
        <v>305,347</v>
      </c>
      <c r="M136" t="str">
        <f>VLOOKUP(H136,Nodes!$B$2:$D$2000,3,FALSE)</f>
        <v>Réaumur — Sébastopol</v>
      </c>
      <c r="N136">
        <v>3</v>
      </c>
    </row>
    <row r="137" spans="1:14">
      <c r="A137">
        <v>3</v>
      </c>
      <c r="B137">
        <f t="shared" si="17"/>
        <v>2</v>
      </c>
      <c r="C137">
        <v>1</v>
      </c>
      <c r="D137">
        <f t="shared" si="12"/>
        <v>5</v>
      </c>
      <c r="E137">
        <f t="shared" si="13"/>
        <v>10</v>
      </c>
      <c r="F137">
        <v>272</v>
      </c>
      <c r="G137">
        <f t="shared" si="14"/>
        <v>272.02</v>
      </c>
      <c r="H137">
        <f>VLOOKUP(G137,Nodes!$A$2:$B$382,2,FALSE)</f>
        <v>347</v>
      </c>
      <c r="I137">
        <f>VLOOKUP(H137,Nodes!$B$2:$C$681,2,FALSE)</f>
        <v>272</v>
      </c>
      <c r="J137" t="str">
        <f t="shared" si="15"/>
        <v>347,43</v>
      </c>
      <c r="K137">
        <f t="shared" si="16"/>
        <v>3</v>
      </c>
      <c r="L137" t="str">
        <f>VLOOKUP(J137,Edges!$A$2:$A$1999,1,FALSE)</f>
        <v>347,43</v>
      </c>
      <c r="M137" t="str">
        <f>VLOOKUP(H137,Nodes!$B$2:$D$2000,3,FALSE)</f>
        <v>Sentier</v>
      </c>
      <c r="N137">
        <v>3</v>
      </c>
    </row>
    <row r="138" spans="1:14">
      <c r="A138">
        <v>3</v>
      </c>
      <c r="B138">
        <f t="shared" si="17"/>
        <v>2</v>
      </c>
      <c r="C138">
        <v>1</v>
      </c>
      <c r="D138">
        <f t="shared" si="12"/>
        <v>5</v>
      </c>
      <c r="E138">
        <f t="shared" si="13"/>
        <v>11</v>
      </c>
      <c r="F138">
        <v>35</v>
      </c>
      <c r="G138">
        <f t="shared" si="14"/>
        <v>35.020000000000003</v>
      </c>
      <c r="H138">
        <f>VLOOKUP(G138,Nodes!$A$2:$B$382,2,FALSE)</f>
        <v>43</v>
      </c>
      <c r="I138">
        <f>VLOOKUP(H138,Nodes!$B$2:$C$681,2,FALSE)</f>
        <v>35</v>
      </c>
      <c r="J138" t="str">
        <f t="shared" si="15"/>
        <v>43,300</v>
      </c>
      <c r="K138">
        <f t="shared" si="16"/>
        <v>3</v>
      </c>
      <c r="L138" t="str">
        <f>VLOOKUP(J138,Edges!$A$2:$A$1999,1,FALSE)</f>
        <v>43,300</v>
      </c>
      <c r="M138" t="str">
        <f>VLOOKUP(H138,Nodes!$B$2:$D$2000,3,FALSE)</f>
        <v>Bourse</v>
      </c>
      <c r="N138">
        <v>3</v>
      </c>
    </row>
    <row r="139" spans="1:14">
      <c r="A139">
        <v>3</v>
      </c>
      <c r="B139">
        <f t="shared" si="17"/>
        <v>2</v>
      </c>
      <c r="C139">
        <v>1</v>
      </c>
      <c r="D139">
        <f t="shared" si="12"/>
        <v>5</v>
      </c>
      <c r="E139">
        <f t="shared" si="13"/>
        <v>12</v>
      </c>
      <c r="F139">
        <v>236</v>
      </c>
      <c r="G139">
        <f t="shared" si="14"/>
        <v>236.02</v>
      </c>
      <c r="H139">
        <f>VLOOKUP(G139,Nodes!$A$2:$B$382,2,FALSE)</f>
        <v>300</v>
      </c>
      <c r="I139">
        <f>VLOOKUP(H139,Nodes!$B$2:$C$681,2,FALSE)</f>
        <v>236</v>
      </c>
      <c r="J139" t="str">
        <f t="shared" si="15"/>
        <v>300,235</v>
      </c>
      <c r="K139">
        <f t="shared" si="16"/>
        <v>3</v>
      </c>
      <c r="L139" t="str">
        <f>VLOOKUP(J139,Edges!$A$2:$A$1999,1,FALSE)</f>
        <v>300,235</v>
      </c>
      <c r="M139" t="str">
        <f>VLOOKUP(H139,Nodes!$B$2:$D$2000,3,FALSE)</f>
        <v>Quatre-Septembre</v>
      </c>
      <c r="N139">
        <v>3</v>
      </c>
    </row>
    <row r="140" spans="1:14">
      <c r="A140">
        <v>3</v>
      </c>
      <c r="B140">
        <f t="shared" si="17"/>
        <v>2</v>
      </c>
      <c r="C140">
        <v>1</v>
      </c>
      <c r="D140">
        <f t="shared" si="12"/>
        <v>5</v>
      </c>
      <c r="E140">
        <f t="shared" si="13"/>
        <v>13</v>
      </c>
      <c r="F140">
        <v>183</v>
      </c>
      <c r="G140">
        <f t="shared" si="14"/>
        <v>183.02</v>
      </c>
      <c r="H140">
        <f>VLOOKUP(G140,Nodes!$A$2:$B$382,2,FALSE)</f>
        <v>235</v>
      </c>
      <c r="I140">
        <f>VLOOKUP(H140,Nodes!$B$2:$C$681,2,FALSE)</f>
        <v>183</v>
      </c>
      <c r="J140" t="str">
        <f t="shared" si="15"/>
        <v>235,142</v>
      </c>
      <c r="K140">
        <f t="shared" si="16"/>
        <v>3</v>
      </c>
      <c r="L140" t="str">
        <f>VLOOKUP(J140,Edges!$A$2:$A$1999,1,FALSE)</f>
        <v>235,142</v>
      </c>
      <c r="M140" t="str">
        <f>VLOOKUP(H140,Nodes!$B$2:$D$2000,3,FALSE)</f>
        <v>Opéra</v>
      </c>
      <c r="N140">
        <v>3</v>
      </c>
    </row>
    <row r="141" spans="1:14">
      <c r="A141">
        <v>3</v>
      </c>
      <c r="B141">
        <f t="shared" si="17"/>
        <v>2</v>
      </c>
      <c r="C141">
        <v>1</v>
      </c>
      <c r="D141">
        <f t="shared" si="12"/>
        <v>5</v>
      </c>
      <c r="E141">
        <f t="shared" si="13"/>
        <v>14</v>
      </c>
      <c r="F141">
        <v>113</v>
      </c>
      <c r="G141">
        <f t="shared" si="14"/>
        <v>113.02</v>
      </c>
      <c r="H141">
        <f>VLOOKUP(G141,Nodes!$A$2:$B$382,2,FALSE)</f>
        <v>142</v>
      </c>
      <c r="I141">
        <f>VLOOKUP(H141,Nodes!$B$2:$C$681,2,FALSE)</f>
        <v>113</v>
      </c>
      <c r="J141" t="str">
        <f t="shared" si="15"/>
        <v>142,334</v>
      </c>
      <c r="K141">
        <f t="shared" si="16"/>
        <v>3</v>
      </c>
      <c r="L141" t="str">
        <f>VLOOKUP(J141,Edges!$A$2:$A$1999,1,FALSE)</f>
        <v>142,334</v>
      </c>
      <c r="M141" t="str">
        <f>VLOOKUP(H141,Nodes!$B$2:$D$2000,3,FALSE)</f>
        <v>Havre — Caumartin</v>
      </c>
      <c r="N141">
        <v>3</v>
      </c>
    </row>
    <row r="142" spans="1:14">
      <c r="A142">
        <v>3</v>
      </c>
      <c r="B142">
        <f t="shared" si="17"/>
        <v>2</v>
      </c>
      <c r="C142">
        <v>1</v>
      </c>
      <c r="D142">
        <f t="shared" si="12"/>
        <v>5</v>
      </c>
      <c r="E142">
        <f t="shared" si="13"/>
        <v>15</v>
      </c>
      <c r="F142">
        <v>262</v>
      </c>
      <c r="G142">
        <f t="shared" si="14"/>
        <v>262.02</v>
      </c>
      <c r="H142">
        <f>VLOOKUP(G142,Nodes!$A$2:$B$382,2,FALSE)</f>
        <v>334</v>
      </c>
      <c r="I142">
        <f>VLOOKUP(H142,Nodes!$B$2:$C$681,2,FALSE)</f>
        <v>262</v>
      </c>
      <c r="J142" t="str">
        <f t="shared" si="15"/>
        <v>334,112</v>
      </c>
      <c r="K142">
        <f t="shared" si="16"/>
        <v>3</v>
      </c>
      <c r="L142" t="str">
        <f>VLOOKUP(J142,Edges!$A$2:$A$1999,1,FALSE)</f>
        <v>334,112</v>
      </c>
      <c r="M142" t="str">
        <f>VLOOKUP(H142,Nodes!$B$2:$D$2000,3,FALSE)</f>
        <v>Saint-Lazare</v>
      </c>
      <c r="N142">
        <v>3</v>
      </c>
    </row>
    <row r="143" spans="1:14">
      <c r="A143">
        <v>3</v>
      </c>
      <c r="B143">
        <f t="shared" si="17"/>
        <v>2</v>
      </c>
      <c r="C143">
        <v>1</v>
      </c>
      <c r="D143">
        <f t="shared" si="12"/>
        <v>5</v>
      </c>
      <c r="E143">
        <f t="shared" si="13"/>
        <v>16</v>
      </c>
      <c r="F143">
        <v>91</v>
      </c>
      <c r="G143">
        <f t="shared" si="14"/>
        <v>91.02</v>
      </c>
      <c r="H143">
        <f>VLOOKUP(G143,Nodes!$A$2:$B$382,2,FALSE)</f>
        <v>112</v>
      </c>
      <c r="I143">
        <f>VLOOKUP(H143,Nodes!$B$2:$C$681,2,FALSE)</f>
        <v>91</v>
      </c>
      <c r="J143" t="str">
        <f t="shared" si="15"/>
        <v>112,377</v>
      </c>
      <c r="K143">
        <f t="shared" si="16"/>
        <v>3</v>
      </c>
      <c r="L143" t="str">
        <f>VLOOKUP(J143,Edges!$A$2:$A$1999,1,FALSE)</f>
        <v>112,377</v>
      </c>
      <c r="M143" t="str">
        <f>VLOOKUP(H143,Nodes!$B$2:$D$2000,3,FALSE)</f>
        <v>Europe</v>
      </c>
      <c r="N143">
        <v>3</v>
      </c>
    </row>
    <row r="144" spans="1:14">
      <c r="A144">
        <v>3</v>
      </c>
      <c r="B144">
        <f t="shared" si="17"/>
        <v>2</v>
      </c>
      <c r="C144">
        <v>1</v>
      </c>
      <c r="D144">
        <f t="shared" si="12"/>
        <v>5</v>
      </c>
      <c r="E144">
        <f t="shared" si="13"/>
        <v>17</v>
      </c>
      <c r="F144">
        <v>295</v>
      </c>
      <c r="G144">
        <f t="shared" si="14"/>
        <v>295.02</v>
      </c>
      <c r="H144">
        <f>VLOOKUP(G144,Nodes!$A$2:$B$382,2,FALSE)</f>
        <v>377</v>
      </c>
      <c r="I144">
        <f>VLOOKUP(H144,Nodes!$B$2:$C$681,2,FALSE)</f>
        <v>295</v>
      </c>
      <c r="J144" t="str">
        <f t="shared" si="15"/>
        <v>377,200</v>
      </c>
      <c r="K144">
        <f t="shared" si="16"/>
        <v>3</v>
      </c>
      <c r="L144" t="str">
        <f>VLOOKUP(J144,Edges!$A$2:$A$1999,1,FALSE)</f>
        <v>377,200</v>
      </c>
      <c r="M144" t="str">
        <f>VLOOKUP(H144,Nodes!$B$2:$D$2000,3,FALSE)</f>
        <v>Villiers</v>
      </c>
      <c r="N144">
        <v>3</v>
      </c>
    </row>
    <row r="145" spans="1:14">
      <c r="A145">
        <v>3</v>
      </c>
      <c r="B145">
        <f t="shared" si="17"/>
        <v>2</v>
      </c>
      <c r="C145">
        <v>1</v>
      </c>
      <c r="D145">
        <f t="shared" si="12"/>
        <v>5</v>
      </c>
      <c r="E145">
        <f t="shared" si="13"/>
        <v>18</v>
      </c>
      <c r="F145">
        <v>160</v>
      </c>
      <c r="G145">
        <f t="shared" si="14"/>
        <v>160.02000000000001</v>
      </c>
      <c r="H145">
        <f>VLOOKUP(G145,Nodes!$A$2:$B$382,2,FALSE)</f>
        <v>200</v>
      </c>
      <c r="I145">
        <f>VLOOKUP(H145,Nodes!$B$2:$C$681,2,FALSE)</f>
        <v>160</v>
      </c>
      <c r="J145" t="str">
        <f t="shared" si="15"/>
        <v>200,380</v>
      </c>
      <c r="K145">
        <f t="shared" si="16"/>
        <v>3</v>
      </c>
      <c r="L145" t="str">
        <f>VLOOKUP(J145,Edges!$A$2:$A$1999,1,FALSE)</f>
        <v>200,380</v>
      </c>
      <c r="M145" t="str">
        <f>VLOOKUP(H145,Nodes!$B$2:$D$2000,3,FALSE)</f>
        <v>Malesherbes</v>
      </c>
      <c r="N145">
        <v>3</v>
      </c>
    </row>
    <row r="146" spans="1:14">
      <c r="A146">
        <v>3</v>
      </c>
      <c r="B146">
        <f t="shared" si="17"/>
        <v>2</v>
      </c>
      <c r="C146">
        <v>1</v>
      </c>
      <c r="D146">
        <f t="shared" si="12"/>
        <v>5</v>
      </c>
      <c r="E146">
        <f t="shared" si="13"/>
        <v>19</v>
      </c>
      <c r="F146">
        <v>298</v>
      </c>
      <c r="G146">
        <f t="shared" si="14"/>
        <v>298.02</v>
      </c>
      <c r="H146">
        <f>VLOOKUP(G146,Nodes!$A$2:$B$382,2,FALSE)</f>
        <v>380</v>
      </c>
      <c r="I146">
        <f>VLOOKUP(H146,Nodes!$B$2:$C$681,2,FALSE)</f>
        <v>298</v>
      </c>
      <c r="J146" t="str">
        <f t="shared" si="15"/>
        <v>380,248</v>
      </c>
      <c r="K146">
        <f t="shared" si="16"/>
        <v>3</v>
      </c>
      <c r="L146" t="str">
        <f>VLOOKUP(J146,Edges!$A$2:$A$1999,1,FALSE)</f>
        <v>380,248</v>
      </c>
      <c r="M146" t="str">
        <f>VLOOKUP(H146,Nodes!$B$2:$D$2000,3,FALSE)</f>
        <v>Wagram</v>
      </c>
      <c r="N146">
        <v>3</v>
      </c>
    </row>
    <row r="147" spans="1:14">
      <c r="A147">
        <v>3</v>
      </c>
      <c r="B147">
        <f t="shared" si="17"/>
        <v>2</v>
      </c>
      <c r="C147">
        <v>1</v>
      </c>
      <c r="D147">
        <f t="shared" si="12"/>
        <v>5</v>
      </c>
      <c r="E147">
        <f t="shared" si="13"/>
        <v>20</v>
      </c>
      <c r="F147">
        <v>191</v>
      </c>
      <c r="G147">
        <f t="shared" si="14"/>
        <v>191.02</v>
      </c>
      <c r="H147">
        <f>VLOOKUP(G147,Nodes!$A$2:$B$382,2,FALSE)</f>
        <v>248</v>
      </c>
      <c r="I147">
        <f>VLOOKUP(H147,Nodes!$B$2:$C$681,2,FALSE)</f>
        <v>191</v>
      </c>
      <c r="J147" t="str">
        <f t="shared" si="15"/>
        <v>248,273</v>
      </c>
      <c r="K147">
        <f t="shared" si="16"/>
        <v>3</v>
      </c>
      <c r="L147" t="str">
        <f>VLOOKUP(J147,Edges!$A$2:$A$1999,1,FALSE)</f>
        <v>248,273</v>
      </c>
      <c r="M147" t="str">
        <f>VLOOKUP(H147,Nodes!$B$2:$D$2000,3,FALSE)</f>
        <v>Pereire</v>
      </c>
      <c r="N147">
        <v>3</v>
      </c>
    </row>
    <row r="148" spans="1:14">
      <c r="A148">
        <v>3</v>
      </c>
      <c r="B148">
        <f t="shared" si="17"/>
        <v>2</v>
      </c>
      <c r="C148">
        <v>1</v>
      </c>
      <c r="D148">
        <f t="shared" si="12"/>
        <v>5</v>
      </c>
      <c r="E148">
        <f t="shared" si="13"/>
        <v>21</v>
      </c>
      <c r="F148">
        <v>211</v>
      </c>
      <c r="G148">
        <f t="shared" si="14"/>
        <v>211.02</v>
      </c>
      <c r="H148">
        <f>VLOOKUP(G148,Nodes!$A$2:$B$382,2,FALSE)</f>
        <v>273</v>
      </c>
      <c r="I148">
        <f>VLOOKUP(H148,Nodes!$B$2:$C$681,2,FALSE)</f>
        <v>211</v>
      </c>
      <c r="J148" t="str">
        <f t="shared" si="15"/>
        <v>273,182</v>
      </c>
      <c r="K148">
        <f t="shared" si="16"/>
        <v>3</v>
      </c>
      <c r="L148" t="str">
        <f>VLOOKUP(J148,Edges!$A$2:$A$1999,1,FALSE)</f>
        <v>273,182</v>
      </c>
      <c r="M148" t="str">
        <f>VLOOKUP(H148,Nodes!$B$2:$D$2000,3,FALSE)</f>
        <v>Porte de Champerret</v>
      </c>
      <c r="N148">
        <v>3</v>
      </c>
    </row>
    <row r="149" spans="1:14">
      <c r="A149">
        <v>3</v>
      </c>
      <c r="B149">
        <f t="shared" si="17"/>
        <v>2</v>
      </c>
      <c r="C149">
        <v>1</v>
      </c>
      <c r="D149">
        <f t="shared" si="12"/>
        <v>5</v>
      </c>
      <c r="E149">
        <f t="shared" si="13"/>
        <v>22</v>
      </c>
      <c r="F149">
        <v>144</v>
      </c>
      <c r="G149">
        <f t="shared" si="14"/>
        <v>144.02000000000001</v>
      </c>
      <c r="H149">
        <f>VLOOKUP(G149,Nodes!$A$2:$B$382,2,FALSE)</f>
        <v>182</v>
      </c>
      <c r="I149">
        <f>VLOOKUP(H149,Nodes!$B$2:$C$681,2,FALSE)</f>
        <v>144</v>
      </c>
      <c r="J149" t="str">
        <f t="shared" si="15"/>
        <v>182,4</v>
      </c>
      <c r="K149">
        <f t="shared" si="16"/>
        <v>3</v>
      </c>
      <c r="L149" t="str">
        <f>VLOOKUP(J149,Edges!$A$2:$A$1999,1,FALSE)</f>
        <v>182,4</v>
      </c>
      <c r="M149" t="str">
        <f>VLOOKUP(H149,Nodes!$B$2:$D$2000,3,FALSE)</f>
        <v>Louise Michel</v>
      </c>
      <c r="N149">
        <v>3</v>
      </c>
    </row>
    <row r="150" spans="1:14">
      <c r="A150">
        <v>3</v>
      </c>
      <c r="B150">
        <f t="shared" si="17"/>
        <v>2</v>
      </c>
      <c r="C150">
        <v>1</v>
      </c>
      <c r="D150">
        <f t="shared" si="12"/>
        <v>5</v>
      </c>
      <c r="E150">
        <f t="shared" si="13"/>
        <v>23</v>
      </c>
      <c r="F150">
        <v>4</v>
      </c>
      <c r="G150">
        <f t="shared" si="14"/>
        <v>4.0199999999999996</v>
      </c>
      <c r="H150">
        <f>VLOOKUP(G150,Nodes!$A$2:$B$382,2,FALSE)</f>
        <v>4</v>
      </c>
      <c r="I150">
        <f>VLOOKUP(H150,Nodes!$B$2:$C$681,2,FALSE)</f>
        <v>4</v>
      </c>
      <c r="J150" t="str">
        <f t="shared" si="15"/>
        <v>4,265</v>
      </c>
      <c r="K150">
        <f t="shared" si="16"/>
        <v>3</v>
      </c>
      <c r="L150" t="str">
        <f>VLOOKUP(J150,Edges!$A$2:$A$1999,1,FALSE)</f>
        <v>4,265</v>
      </c>
      <c r="M150" t="str">
        <f>VLOOKUP(H150,Nodes!$B$2:$D$2000,3,FALSE)</f>
        <v>Anatole France</v>
      </c>
      <c r="N150">
        <v>3</v>
      </c>
    </row>
    <row r="151" spans="1:14">
      <c r="A151">
        <v>3</v>
      </c>
      <c r="B151">
        <f t="shared" si="17"/>
        <v>2</v>
      </c>
      <c r="C151">
        <v>1</v>
      </c>
      <c r="D151">
        <f t="shared" si="12"/>
        <v>5</v>
      </c>
      <c r="E151">
        <f t="shared" si="13"/>
        <v>24</v>
      </c>
      <c r="F151">
        <v>203</v>
      </c>
      <c r="G151">
        <f t="shared" si="14"/>
        <v>203.02</v>
      </c>
      <c r="H151">
        <f>VLOOKUP(G151,Nodes!$A$2:$B$382,2,FALSE)</f>
        <v>265</v>
      </c>
      <c r="I151">
        <f>VLOOKUP(H151,Nodes!$B$2:$C$681,2,FALSE)</f>
        <v>203</v>
      </c>
      <c r="J151" t="str">
        <f t="shared" si="15"/>
        <v/>
      </c>
      <c r="K151">
        <f t="shared" si="16"/>
        <v>3</v>
      </c>
      <c r="L151" t="e">
        <f>VLOOKUP(J151,Edges!$A$2:$A$1999,1,FALSE)</f>
        <v>#N/A</v>
      </c>
      <c r="M151" t="str">
        <f>VLOOKUP(H151,Nodes!$B$2:$D$2000,3,FALSE)</f>
        <v>Pont de Levallois — Bécon</v>
      </c>
      <c r="N151">
        <v>3</v>
      </c>
    </row>
    <row r="152" spans="1:14">
      <c r="A152" t="s">
        <v>1014</v>
      </c>
      <c r="B152">
        <f t="shared" si="17"/>
        <v>3</v>
      </c>
      <c r="C152">
        <v>0</v>
      </c>
      <c r="D152">
        <f t="shared" si="12"/>
        <v>6</v>
      </c>
      <c r="E152">
        <f t="shared" si="13"/>
        <v>0</v>
      </c>
      <c r="F152">
        <v>102</v>
      </c>
      <c r="G152">
        <f t="shared" si="14"/>
        <v>102.03</v>
      </c>
      <c r="H152">
        <f>VLOOKUP(G152,Nodes!$A$2:$B$382,2,FALSE)</f>
        <v>125</v>
      </c>
      <c r="I152">
        <f>VLOOKUP(H152,Nodes!$B$2:$C$681,2,FALSE)</f>
        <v>102</v>
      </c>
      <c r="J152" t="str">
        <f t="shared" si="15"/>
        <v>125,245</v>
      </c>
      <c r="K152" t="str">
        <f t="shared" si="16"/>
        <v>3bis</v>
      </c>
      <c r="L152" t="str">
        <f>VLOOKUP(J152,Edges!$A$2:$A$1999,1,FALSE)</f>
        <v>125,245</v>
      </c>
      <c r="M152" t="str">
        <f>VLOOKUP(H152,Nodes!$B$2:$D$2000,3,FALSE)</f>
        <v>Gambetta</v>
      </c>
      <c r="N152" t="s">
        <v>1014</v>
      </c>
    </row>
    <row r="153" spans="1:14">
      <c r="A153" t="s">
        <v>1014</v>
      </c>
      <c r="B153">
        <f t="shared" si="17"/>
        <v>3</v>
      </c>
      <c r="C153">
        <v>0</v>
      </c>
      <c r="D153">
        <f t="shared" si="12"/>
        <v>6</v>
      </c>
      <c r="E153">
        <f t="shared" si="13"/>
        <v>1</v>
      </c>
      <c r="F153">
        <v>189</v>
      </c>
      <c r="G153">
        <f t="shared" si="14"/>
        <v>189.03</v>
      </c>
      <c r="H153">
        <f>VLOOKUP(G153,Nodes!$A$2:$B$382,2,FALSE)</f>
        <v>245</v>
      </c>
      <c r="I153">
        <f>VLOOKUP(H153,Nodes!$B$2:$C$681,2,FALSE)</f>
        <v>189</v>
      </c>
      <c r="J153" t="str">
        <f t="shared" si="15"/>
        <v>245,329</v>
      </c>
      <c r="K153" t="str">
        <f t="shared" si="16"/>
        <v>3bis</v>
      </c>
      <c r="L153" t="str">
        <f>VLOOKUP(J153,Edges!$A$2:$A$1999,1,FALSE)</f>
        <v>245,329</v>
      </c>
      <c r="M153" t="str">
        <f>VLOOKUP(H153,Nodes!$B$2:$D$2000,3,FALSE)</f>
        <v>Pelleport</v>
      </c>
      <c r="N153" t="s">
        <v>1014</v>
      </c>
    </row>
    <row r="154" spans="1:14">
      <c r="A154" t="s">
        <v>1014</v>
      </c>
      <c r="B154">
        <f t="shared" si="17"/>
        <v>3</v>
      </c>
      <c r="C154">
        <v>0</v>
      </c>
      <c r="D154">
        <f t="shared" si="12"/>
        <v>6</v>
      </c>
      <c r="E154">
        <f t="shared" si="13"/>
        <v>2</v>
      </c>
      <c r="F154">
        <v>257</v>
      </c>
      <c r="G154">
        <f t="shared" si="14"/>
        <v>257.02999999999997</v>
      </c>
      <c r="H154">
        <f>VLOOKUP(G154,Nodes!$A$2:$B$382,2,FALSE)</f>
        <v>329</v>
      </c>
      <c r="I154">
        <f>VLOOKUP(H154,Nodes!$B$2:$C$681,2,FALSE)</f>
        <v>257</v>
      </c>
      <c r="J154" t="str">
        <f t="shared" si="15"/>
        <v>329,287</v>
      </c>
      <c r="K154" t="str">
        <f t="shared" si="16"/>
        <v>3bis</v>
      </c>
      <c r="L154" t="str">
        <f>VLOOKUP(J154,Edges!$A$2:$A$1999,1,FALSE)</f>
        <v>329,287</v>
      </c>
      <c r="M154" t="str">
        <f>VLOOKUP(H154,Nodes!$B$2:$D$2000,3,FALSE)</f>
        <v>Saint-Fargeau</v>
      </c>
      <c r="N154" t="s">
        <v>1014</v>
      </c>
    </row>
    <row r="155" spans="1:14">
      <c r="A155" t="s">
        <v>1014</v>
      </c>
      <c r="B155">
        <f t="shared" si="17"/>
        <v>3</v>
      </c>
      <c r="C155">
        <v>0</v>
      </c>
      <c r="D155">
        <f t="shared" si="12"/>
        <v>6</v>
      </c>
      <c r="E155">
        <f t="shared" si="13"/>
        <v>3</v>
      </c>
      <c r="F155">
        <v>225</v>
      </c>
      <c r="G155">
        <f t="shared" si="14"/>
        <v>225.03</v>
      </c>
      <c r="H155">
        <f>VLOOKUP(G155,Nodes!$A$2:$B$382,2,FALSE)</f>
        <v>287</v>
      </c>
      <c r="I155">
        <f>VLOOKUP(H155,Nodes!$B$2:$C$681,2,FALSE)</f>
        <v>225</v>
      </c>
      <c r="J155" t="str">
        <f t="shared" si="15"/>
        <v/>
      </c>
      <c r="K155" t="str">
        <f t="shared" si="16"/>
        <v>3bis</v>
      </c>
      <c r="L155" t="e">
        <f>VLOOKUP(J155,Edges!$A$2:$A$1999,1,FALSE)</f>
        <v>#N/A</v>
      </c>
      <c r="M155" t="str">
        <f>VLOOKUP(H155,Nodes!$B$2:$D$2000,3,FALSE)</f>
        <v>Porte des Lilas</v>
      </c>
      <c r="N155" t="s">
        <v>1014</v>
      </c>
    </row>
    <row r="156" spans="1:14">
      <c r="A156" t="s">
        <v>1014</v>
      </c>
      <c r="B156">
        <f t="shared" si="17"/>
        <v>3</v>
      </c>
      <c r="C156">
        <v>1</v>
      </c>
      <c r="D156">
        <f t="shared" si="12"/>
        <v>7</v>
      </c>
      <c r="E156">
        <f t="shared" si="13"/>
        <v>0</v>
      </c>
      <c r="F156">
        <v>225</v>
      </c>
      <c r="G156">
        <f t="shared" si="14"/>
        <v>225.03</v>
      </c>
      <c r="H156">
        <f>VLOOKUP(G156,Nodes!$A$2:$B$382,2,FALSE)</f>
        <v>287</v>
      </c>
      <c r="I156">
        <f>VLOOKUP(H156,Nodes!$B$2:$C$681,2,FALSE)</f>
        <v>225</v>
      </c>
      <c r="J156" t="str">
        <f t="shared" si="15"/>
        <v>287,329</v>
      </c>
      <c r="K156" t="str">
        <f t="shared" si="16"/>
        <v>3bis</v>
      </c>
      <c r="L156" t="str">
        <f>VLOOKUP(J156,Edges!$A$2:$A$1999,1,FALSE)</f>
        <v>287,329</v>
      </c>
      <c r="M156" t="str">
        <f>VLOOKUP(H156,Nodes!$B$2:$D$2000,3,FALSE)</f>
        <v>Porte des Lilas</v>
      </c>
      <c r="N156" t="s">
        <v>1014</v>
      </c>
    </row>
    <row r="157" spans="1:14">
      <c r="A157" t="s">
        <v>1014</v>
      </c>
      <c r="B157">
        <f t="shared" si="17"/>
        <v>3</v>
      </c>
      <c r="C157">
        <v>1</v>
      </c>
      <c r="D157">
        <f t="shared" si="12"/>
        <v>7</v>
      </c>
      <c r="E157">
        <f t="shared" si="13"/>
        <v>1</v>
      </c>
      <c r="F157">
        <v>257</v>
      </c>
      <c r="G157">
        <f t="shared" si="14"/>
        <v>257.02999999999997</v>
      </c>
      <c r="H157">
        <f>VLOOKUP(G157,Nodes!$A$2:$B$382,2,FALSE)</f>
        <v>329</v>
      </c>
      <c r="I157">
        <f>VLOOKUP(H157,Nodes!$B$2:$C$681,2,FALSE)</f>
        <v>257</v>
      </c>
      <c r="J157" t="str">
        <f t="shared" si="15"/>
        <v>329,245</v>
      </c>
      <c r="K157" t="str">
        <f t="shared" si="16"/>
        <v>3bis</v>
      </c>
      <c r="L157" t="str">
        <f>VLOOKUP(J157,Edges!$A$2:$A$1999,1,FALSE)</f>
        <v>329,245</v>
      </c>
      <c r="M157" t="str">
        <f>VLOOKUP(H157,Nodes!$B$2:$D$2000,3,FALSE)</f>
        <v>Saint-Fargeau</v>
      </c>
      <c r="N157" t="s">
        <v>1014</v>
      </c>
    </row>
    <row r="158" spans="1:14">
      <c r="A158" t="s">
        <v>1014</v>
      </c>
      <c r="B158">
        <f t="shared" si="17"/>
        <v>3</v>
      </c>
      <c r="C158">
        <v>1</v>
      </c>
      <c r="D158">
        <f t="shared" si="12"/>
        <v>7</v>
      </c>
      <c r="E158">
        <f t="shared" si="13"/>
        <v>2</v>
      </c>
      <c r="F158">
        <v>189</v>
      </c>
      <c r="G158">
        <f t="shared" si="14"/>
        <v>189.03</v>
      </c>
      <c r="H158">
        <f>VLOOKUP(G158,Nodes!$A$2:$B$382,2,FALSE)</f>
        <v>245</v>
      </c>
      <c r="I158">
        <f>VLOOKUP(H158,Nodes!$B$2:$C$681,2,FALSE)</f>
        <v>189</v>
      </c>
      <c r="J158" t="str">
        <f t="shared" si="15"/>
        <v>245,125</v>
      </c>
      <c r="K158" t="str">
        <f t="shared" si="16"/>
        <v>3bis</v>
      </c>
      <c r="L158" t="str">
        <f>VLOOKUP(J158,Edges!$A$2:$A$1999,1,FALSE)</f>
        <v>245,125</v>
      </c>
      <c r="M158" t="str">
        <f>VLOOKUP(H158,Nodes!$B$2:$D$2000,3,FALSE)</f>
        <v>Pelleport</v>
      </c>
      <c r="N158" t="s">
        <v>1014</v>
      </c>
    </row>
    <row r="159" spans="1:14">
      <c r="A159" t="s">
        <v>1014</v>
      </c>
      <c r="B159">
        <f t="shared" si="17"/>
        <v>3</v>
      </c>
      <c r="C159">
        <v>1</v>
      </c>
      <c r="D159">
        <f t="shared" si="12"/>
        <v>7</v>
      </c>
      <c r="E159">
        <f t="shared" si="13"/>
        <v>3</v>
      </c>
      <c r="F159">
        <v>102</v>
      </c>
      <c r="G159">
        <f t="shared" si="14"/>
        <v>102.03</v>
      </c>
      <c r="H159">
        <f>VLOOKUP(G159,Nodes!$A$2:$B$382,2,FALSE)</f>
        <v>125</v>
      </c>
      <c r="I159">
        <f>VLOOKUP(H159,Nodes!$B$2:$C$681,2,FALSE)</f>
        <v>102</v>
      </c>
      <c r="J159" t="str">
        <f t="shared" si="15"/>
        <v/>
      </c>
      <c r="K159" t="str">
        <f t="shared" si="16"/>
        <v>3bis</v>
      </c>
      <c r="L159" t="e">
        <f>VLOOKUP(J159,Edges!$A$2:$A$1999,1,FALSE)</f>
        <v>#N/A</v>
      </c>
      <c r="M159" t="str">
        <f>VLOOKUP(H159,Nodes!$B$2:$D$2000,3,FALSE)</f>
        <v>Gambetta</v>
      </c>
      <c r="N159" t="s">
        <v>1014</v>
      </c>
    </row>
    <row r="160" spans="1:14">
      <c r="A160">
        <v>4</v>
      </c>
      <c r="B160">
        <f t="shared" si="17"/>
        <v>4</v>
      </c>
      <c r="C160">
        <v>0</v>
      </c>
      <c r="D160">
        <f t="shared" si="12"/>
        <v>8</v>
      </c>
      <c r="E160">
        <f t="shared" si="13"/>
        <v>0</v>
      </c>
      <c r="F160">
        <v>215</v>
      </c>
      <c r="G160">
        <f t="shared" si="14"/>
        <v>215.04</v>
      </c>
      <c r="H160">
        <f>VLOOKUP(G160,Nodes!$A$2:$B$382,2,FALSE)</f>
        <v>277</v>
      </c>
      <c r="I160">
        <f>VLOOKUP(H160,Nodes!$B$2:$C$681,2,FALSE)</f>
        <v>215</v>
      </c>
      <c r="J160" t="str">
        <f t="shared" si="15"/>
        <v>277,351</v>
      </c>
      <c r="K160">
        <f t="shared" si="16"/>
        <v>4</v>
      </c>
      <c r="L160" t="str">
        <f>VLOOKUP(J160,Edges!$A$2:$A$1999,1,FALSE)</f>
        <v>277,351</v>
      </c>
      <c r="M160" t="str">
        <f>VLOOKUP(H160,Nodes!$B$2:$D$2000,3,FALSE)</f>
        <v>Porte de Clignancourt</v>
      </c>
      <c r="N160">
        <v>4</v>
      </c>
    </row>
    <row r="161" spans="1:14">
      <c r="A161">
        <v>4</v>
      </c>
      <c r="B161">
        <f t="shared" si="17"/>
        <v>4</v>
      </c>
      <c r="C161">
        <v>0</v>
      </c>
      <c r="D161">
        <f t="shared" si="12"/>
        <v>8</v>
      </c>
      <c r="E161">
        <f t="shared" si="13"/>
        <v>1</v>
      </c>
      <c r="F161">
        <v>275</v>
      </c>
      <c r="G161">
        <f t="shared" si="14"/>
        <v>275.04000000000002</v>
      </c>
      <c r="H161">
        <f>VLOOKUP(G161,Nodes!$A$2:$B$382,2,FALSE)</f>
        <v>351</v>
      </c>
      <c r="I161">
        <f>VLOOKUP(H161,Nodes!$B$2:$C$681,2,FALSE)</f>
        <v>275</v>
      </c>
      <c r="J161" t="str">
        <f t="shared" si="15"/>
        <v>351,202</v>
      </c>
      <c r="K161">
        <f t="shared" si="16"/>
        <v>4</v>
      </c>
      <c r="L161" t="str">
        <f>VLOOKUP(J161,Edges!$A$2:$A$1999,1,FALSE)</f>
        <v>351,202</v>
      </c>
      <c r="M161" t="str">
        <f>VLOOKUP(H161,Nodes!$B$2:$D$2000,3,FALSE)</f>
        <v>Simplon</v>
      </c>
      <c r="N161">
        <v>4</v>
      </c>
    </row>
    <row r="162" spans="1:14">
      <c r="A162">
        <v>4</v>
      </c>
      <c r="B162">
        <f t="shared" si="17"/>
        <v>4</v>
      </c>
      <c r="C162">
        <v>0</v>
      </c>
      <c r="D162">
        <f t="shared" si="12"/>
        <v>8</v>
      </c>
      <c r="E162">
        <f t="shared" si="13"/>
        <v>2</v>
      </c>
      <c r="F162">
        <v>162</v>
      </c>
      <c r="G162">
        <f t="shared" si="14"/>
        <v>162.04</v>
      </c>
      <c r="H162">
        <f>VLOOKUP(G162,Nodes!$A$2:$B$382,2,FALSE)</f>
        <v>202</v>
      </c>
      <c r="I162">
        <f>VLOOKUP(H162,Nodes!$B$2:$C$681,2,FALSE)</f>
        <v>162</v>
      </c>
      <c r="J162" t="str">
        <f t="shared" si="15"/>
        <v>202,65</v>
      </c>
      <c r="K162">
        <f t="shared" si="16"/>
        <v>4</v>
      </c>
      <c r="L162" t="str">
        <f>VLOOKUP(J162,Edges!$A$2:$A$1999,1,FALSE)</f>
        <v>202,65</v>
      </c>
      <c r="M162" t="str">
        <f>VLOOKUP(H162,Nodes!$B$2:$D$2000,3,FALSE)</f>
        <v>Marcadet — Poissonniers</v>
      </c>
      <c r="N162">
        <v>4</v>
      </c>
    </row>
    <row r="163" spans="1:14">
      <c r="A163">
        <v>4</v>
      </c>
      <c r="B163">
        <f t="shared" si="17"/>
        <v>4</v>
      </c>
      <c r="C163">
        <v>0</v>
      </c>
      <c r="D163">
        <f t="shared" si="12"/>
        <v>8</v>
      </c>
      <c r="E163">
        <f t="shared" si="13"/>
        <v>3</v>
      </c>
      <c r="F163">
        <v>54</v>
      </c>
      <c r="G163">
        <f t="shared" si="14"/>
        <v>54.04</v>
      </c>
      <c r="H163">
        <f>VLOOKUP(G163,Nodes!$A$2:$B$382,2,FALSE)</f>
        <v>65</v>
      </c>
      <c r="I163">
        <f>VLOOKUP(H163,Nodes!$B$2:$C$681,2,FALSE)</f>
        <v>54</v>
      </c>
      <c r="J163" t="str">
        <f t="shared" si="15"/>
        <v>65,17</v>
      </c>
      <c r="K163">
        <f t="shared" si="16"/>
        <v>4</v>
      </c>
      <c r="L163" t="str">
        <f>VLOOKUP(J163,Edges!$A$2:$A$1999,1,FALSE)</f>
        <v>65,17</v>
      </c>
      <c r="M163" t="str">
        <f>VLOOKUP(H163,Nodes!$B$2:$D$2000,3,FALSE)</f>
        <v>Château Rouge</v>
      </c>
      <c r="N163">
        <v>4</v>
      </c>
    </row>
    <row r="164" spans="1:14">
      <c r="A164">
        <v>4</v>
      </c>
      <c r="B164">
        <f t="shared" si="17"/>
        <v>4</v>
      </c>
      <c r="C164">
        <v>0</v>
      </c>
      <c r="D164">
        <f t="shared" si="12"/>
        <v>8</v>
      </c>
      <c r="E164">
        <f t="shared" si="13"/>
        <v>4</v>
      </c>
      <c r="F164">
        <v>15</v>
      </c>
      <c r="G164">
        <f t="shared" si="14"/>
        <v>15.04</v>
      </c>
      <c r="H164">
        <f>VLOOKUP(G164,Nodes!$A$2:$B$382,2,FALSE)</f>
        <v>17</v>
      </c>
      <c r="I164">
        <f>VLOOKUP(H164,Nodes!$B$2:$C$681,2,FALSE)</f>
        <v>15</v>
      </c>
      <c r="J164" t="str">
        <f t="shared" si="15"/>
        <v>17,133</v>
      </c>
      <c r="K164">
        <f t="shared" si="16"/>
        <v>4</v>
      </c>
      <c r="L164" t="str">
        <f>VLOOKUP(J164,Edges!$A$2:$A$1999,1,FALSE)</f>
        <v>17,133</v>
      </c>
      <c r="M164" t="str">
        <f>VLOOKUP(H164,Nodes!$B$2:$D$2000,3,FALSE)</f>
        <v>Barbès — Rochechouart</v>
      </c>
      <c r="N164">
        <v>4</v>
      </c>
    </row>
    <row r="165" spans="1:14">
      <c r="A165">
        <v>4</v>
      </c>
      <c r="B165">
        <f t="shared" si="17"/>
        <v>4</v>
      </c>
      <c r="C165">
        <v>0</v>
      </c>
      <c r="D165">
        <f t="shared" si="12"/>
        <v>8</v>
      </c>
      <c r="E165">
        <f t="shared" si="13"/>
        <v>5</v>
      </c>
      <c r="F165">
        <v>106</v>
      </c>
      <c r="G165">
        <f t="shared" si="14"/>
        <v>106.04</v>
      </c>
      <c r="H165">
        <f>VLOOKUP(G165,Nodes!$A$2:$B$382,2,FALSE)</f>
        <v>133</v>
      </c>
      <c r="I165">
        <f>VLOOKUP(H165,Nodes!$B$2:$C$681,2,FALSE)</f>
        <v>106</v>
      </c>
      <c r="J165" t="str">
        <f t="shared" si="15"/>
        <v>133,128</v>
      </c>
      <c r="K165">
        <f t="shared" si="16"/>
        <v>4</v>
      </c>
      <c r="L165" t="str">
        <f>VLOOKUP(J165,Edges!$A$2:$A$1999,1,FALSE)</f>
        <v>133,128</v>
      </c>
      <c r="M165" t="str">
        <f>VLOOKUP(H165,Nodes!$B$2:$D$2000,3,FALSE)</f>
        <v>Gare du Nord</v>
      </c>
      <c r="N165">
        <v>4</v>
      </c>
    </row>
    <row r="166" spans="1:14">
      <c r="A166">
        <v>4</v>
      </c>
      <c r="B166">
        <f t="shared" si="17"/>
        <v>4</v>
      </c>
      <c r="C166">
        <v>0</v>
      </c>
      <c r="D166">
        <f t="shared" si="12"/>
        <v>8</v>
      </c>
      <c r="E166">
        <f t="shared" si="13"/>
        <v>6</v>
      </c>
      <c r="F166">
        <v>104</v>
      </c>
      <c r="G166">
        <f t="shared" si="14"/>
        <v>104.04</v>
      </c>
      <c r="H166">
        <f>VLOOKUP(G166,Nodes!$A$2:$B$382,2,FALSE)</f>
        <v>128</v>
      </c>
      <c r="I166">
        <f>VLOOKUP(H166,Nodes!$B$2:$C$681,2,FALSE)</f>
        <v>104</v>
      </c>
      <c r="J166" t="str">
        <f t="shared" si="15"/>
        <v>128,64</v>
      </c>
      <c r="K166">
        <f t="shared" si="16"/>
        <v>4</v>
      </c>
      <c r="L166" t="str">
        <f>VLOOKUP(J166,Edges!$A$2:$A$1999,1,FALSE)</f>
        <v>128,64</v>
      </c>
      <c r="M166" t="str">
        <f>VLOOKUP(H166,Nodes!$B$2:$D$2000,3,FALSE)</f>
        <v>Gare de L'Est</v>
      </c>
      <c r="N166">
        <v>4</v>
      </c>
    </row>
    <row r="167" spans="1:14">
      <c r="A167">
        <v>4</v>
      </c>
      <c r="B167">
        <f t="shared" si="17"/>
        <v>4</v>
      </c>
      <c r="C167">
        <v>0</v>
      </c>
      <c r="D167">
        <f t="shared" si="12"/>
        <v>8</v>
      </c>
      <c r="E167">
        <f t="shared" si="13"/>
        <v>7</v>
      </c>
      <c r="F167">
        <v>53</v>
      </c>
      <c r="G167">
        <f t="shared" si="14"/>
        <v>53.04</v>
      </c>
      <c r="H167">
        <f>VLOOKUP(G167,Nodes!$A$2:$B$382,2,FALSE)</f>
        <v>64</v>
      </c>
      <c r="I167">
        <f>VLOOKUP(H167,Nodes!$B$2:$C$681,2,FALSE)</f>
        <v>53</v>
      </c>
      <c r="J167" t="str">
        <f t="shared" si="15"/>
        <v>64,356</v>
      </c>
      <c r="K167">
        <f t="shared" si="16"/>
        <v>4</v>
      </c>
      <c r="L167" t="str">
        <f>VLOOKUP(J167,Edges!$A$2:$A$1999,1,FALSE)</f>
        <v>64,356</v>
      </c>
      <c r="M167" t="str">
        <f>VLOOKUP(H167,Nodes!$B$2:$D$2000,3,FALSE)</f>
        <v>Château d'Eau</v>
      </c>
      <c r="N167">
        <v>4</v>
      </c>
    </row>
    <row r="168" spans="1:14">
      <c r="A168">
        <v>4</v>
      </c>
      <c r="B168">
        <f t="shared" si="17"/>
        <v>4</v>
      </c>
      <c r="C168">
        <v>0</v>
      </c>
      <c r="D168">
        <f t="shared" si="12"/>
        <v>8</v>
      </c>
      <c r="E168">
        <f t="shared" si="13"/>
        <v>8</v>
      </c>
      <c r="F168">
        <v>278</v>
      </c>
      <c r="G168">
        <f t="shared" si="14"/>
        <v>278.04000000000002</v>
      </c>
      <c r="H168">
        <f>VLOOKUP(G168,Nodes!$A$2:$B$382,2,FALSE)</f>
        <v>356</v>
      </c>
      <c r="I168">
        <f>VLOOKUP(H168,Nodes!$B$2:$C$681,2,FALSE)</f>
        <v>278</v>
      </c>
      <c r="J168" t="str">
        <f t="shared" si="15"/>
        <v>356,306</v>
      </c>
      <c r="K168">
        <f t="shared" si="16"/>
        <v>4</v>
      </c>
      <c r="L168" t="str">
        <f>VLOOKUP(J168,Edges!$A$2:$A$1999,1,FALSE)</f>
        <v>356,306</v>
      </c>
      <c r="M168" t="str">
        <f>VLOOKUP(H168,Nodes!$B$2:$D$2000,3,FALSE)</f>
        <v>Strasbourg — Saint-Denis</v>
      </c>
      <c r="N168">
        <v>4</v>
      </c>
    </row>
    <row r="169" spans="1:14">
      <c r="A169">
        <v>4</v>
      </c>
      <c r="B169">
        <f t="shared" si="17"/>
        <v>4</v>
      </c>
      <c r="C169">
        <v>0</v>
      </c>
      <c r="D169">
        <f t="shared" si="12"/>
        <v>8</v>
      </c>
      <c r="E169">
        <f t="shared" si="13"/>
        <v>9</v>
      </c>
      <c r="F169">
        <v>240</v>
      </c>
      <c r="G169">
        <f t="shared" si="14"/>
        <v>240.04</v>
      </c>
      <c r="H169">
        <f>VLOOKUP(G169,Nodes!$A$2:$B$382,2,FALSE)</f>
        <v>306</v>
      </c>
      <c r="I169">
        <f>VLOOKUP(H169,Nodes!$B$2:$C$681,2,FALSE)</f>
        <v>240</v>
      </c>
      <c r="J169" t="str">
        <f t="shared" si="15"/>
        <v>306,111</v>
      </c>
      <c r="K169">
        <f t="shared" si="16"/>
        <v>4</v>
      </c>
      <c r="L169" t="str">
        <f>VLOOKUP(J169,Edges!$A$2:$A$1999,1,FALSE)</f>
        <v>306,111</v>
      </c>
      <c r="M169" t="str">
        <f>VLOOKUP(H169,Nodes!$B$2:$D$2000,3,FALSE)</f>
        <v>Réaumur — Sébastopol</v>
      </c>
      <c r="N169">
        <v>4</v>
      </c>
    </row>
    <row r="170" spans="1:14">
      <c r="A170">
        <v>4</v>
      </c>
      <c r="B170">
        <f t="shared" si="17"/>
        <v>4</v>
      </c>
      <c r="C170">
        <v>0</v>
      </c>
      <c r="D170">
        <f t="shared" si="12"/>
        <v>8</v>
      </c>
      <c r="E170">
        <f t="shared" si="13"/>
        <v>10</v>
      </c>
      <c r="F170">
        <v>90</v>
      </c>
      <c r="G170">
        <f t="shared" si="14"/>
        <v>90.04</v>
      </c>
      <c r="H170">
        <f>VLOOKUP(G170,Nodes!$A$2:$B$382,2,FALSE)</f>
        <v>111</v>
      </c>
      <c r="I170">
        <f>VLOOKUP(H170,Nodes!$B$2:$C$681,2,FALSE)</f>
        <v>90</v>
      </c>
      <c r="J170" t="str">
        <f t="shared" si="15"/>
        <v>111,176</v>
      </c>
      <c r="K170">
        <f t="shared" si="16"/>
        <v>4</v>
      </c>
      <c r="L170" t="str">
        <f>VLOOKUP(J170,Edges!$A$2:$A$1999,1,FALSE)</f>
        <v>111,176</v>
      </c>
      <c r="M170" t="str">
        <f>VLOOKUP(H170,Nodes!$B$2:$D$2000,3,FALSE)</f>
        <v>Étienne Marcel</v>
      </c>
      <c r="N170">
        <v>4</v>
      </c>
    </row>
    <row r="171" spans="1:14">
      <c r="A171">
        <v>4</v>
      </c>
      <c r="B171">
        <f t="shared" si="17"/>
        <v>4</v>
      </c>
      <c r="C171">
        <v>0</v>
      </c>
      <c r="D171">
        <f t="shared" si="12"/>
        <v>8</v>
      </c>
      <c r="E171">
        <f t="shared" si="13"/>
        <v>11</v>
      </c>
      <c r="F171">
        <v>139</v>
      </c>
      <c r="G171">
        <f t="shared" si="14"/>
        <v>139.04</v>
      </c>
      <c r="H171">
        <f>VLOOKUP(G171,Nodes!$A$2:$B$382,2,FALSE)</f>
        <v>176</v>
      </c>
      <c r="I171">
        <f>VLOOKUP(H171,Nodes!$B$2:$C$681,2,FALSE)</f>
        <v>139</v>
      </c>
      <c r="J171" t="str">
        <f t="shared" si="15"/>
        <v>176,68</v>
      </c>
      <c r="K171">
        <f t="shared" si="16"/>
        <v>4</v>
      </c>
      <c r="L171" t="str">
        <f>VLOOKUP(J171,Edges!$A$2:$A$1999,1,FALSE)</f>
        <v>176,68</v>
      </c>
      <c r="M171" t="str">
        <f>VLOOKUP(H171,Nodes!$B$2:$D$2000,3,FALSE)</f>
        <v>Les Halles</v>
      </c>
      <c r="N171">
        <v>4</v>
      </c>
    </row>
    <row r="172" spans="1:14">
      <c r="A172">
        <v>4</v>
      </c>
      <c r="B172">
        <f t="shared" si="17"/>
        <v>4</v>
      </c>
      <c r="C172">
        <v>0</v>
      </c>
      <c r="D172">
        <f t="shared" si="12"/>
        <v>8</v>
      </c>
      <c r="E172">
        <f t="shared" si="13"/>
        <v>12</v>
      </c>
      <c r="F172">
        <v>56</v>
      </c>
      <c r="G172">
        <f t="shared" si="14"/>
        <v>56.04</v>
      </c>
      <c r="H172">
        <f>VLOOKUP(G172,Nodes!$A$2:$B$382,2,FALSE)</f>
        <v>68</v>
      </c>
      <c r="I172">
        <f>VLOOKUP(H172,Nodes!$B$2:$C$681,2,FALSE)</f>
        <v>56</v>
      </c>
      <c r="J172" t="str">
        <f t="shared" si="15"/>
        <v>68,77</v>
      </c>
      <c r="K172">
        <f t="shared" si="16"/>
        <v>4</v>
      </c>
      <c r="L172" t="str">
        <f>VLOOKUP(J172,Edges!$A$2:$A$1999,1,FALSE)</f>
        <v>68,77</v>
      </c>
      <c r="M172" t="str">
        <f>VLOOKUP(H172,Nodes!$B$2:$D$2000,3,FALSE)</f>
        <v>Châtelet</v>
      </c>
      <c r="N172">
        <v>4</v>
      </c>
    </row>
    <row r="173" spans="1:14">
      <c r="A173">
        <v>4</v>
      </c>
      <c r="B173">
        <f t="shared" si="17"/>
        <v>4</v>
      </c>
      <c r="C173">
        <v>0</v>
      </c>
      <c r="D173">
        <f t="shared" si="12"/>
        <v>8</v>
      </c>
      <c r="E173">
        <f t="shared" si="13"/>
        <v>13</v>
      </c>
      <c r="F173">
        <v>61</v>
      </c>
      <c r="G173">
        <f t="shared" si="14"/>
        <v>61.04</v>
      </c>
      <c r="H173">
        <f>VLOOKUP(G173,Nodes!$A$2:$B$382,2,FALSE)</f>
        <v>77</v>
      </c>
      <c r="I173">
        <f>VLOOKUP(H173,Nodes!$B$2:$C$681,2,FALSE)</f>
        <v>61</v>
      </c>
      <c r="J173" t="str">
        <f t="shared" si="15"/>
        <v>77,340</v>
      </c>
      <c r="K173">
        <f t="shared" si="16"/>
        <v>4</v>
      </c>
      <c r="L173" t="str">
        <f>VLOOKUP(J173,Edges!$A$2:$A$1999,1,FALSE)</f>
        <v>77,340</v>
      </c>
      <c r="M173" t="str">
        <f>VLOOKUP(H173,Nodes!$B$2:$D$2000,3,FALSE)</f>
        <v>Cité</v>
      </c>
      <c r="N173">
        <v>4</v>
      </c>
    </row>
    <row r="174" spans="1:14">
      <c r="A174">
        <v>4</v>
      </c>
      <c r="B174">
        <f t="shared" si="17"/>
        <v>4</v>
      </c>
      <c r="C174">
        <v>0</v>
      </c>
      <c r="D174">
        <f t="shared" si="12"/>
        <v>8</v>
      </c>
      <c r="E174">
        <f t="shared" si="13"/>
        <v>14</v>
      </c>
      <c r="F174">
        <v>265</v>
      </c>
      <c r="G174">
        <f t="shared" si="14"/>
        <v>265.04000000000002</v>
      </c>
      <c r="H174">
        <f>VLOOKUP(G174,Nodes!$A$2:$B$382,2,FALSE)</f>
        <v>340</v>
      </c>
      <c r="I174">
        <f>VLOOKUP(H174,Nodes!$B$2:$C$681,2,FALSE)</f>
        <v>265</v>
      </c>
      <c r="J174" t="str">
        <f t="shared" si="15"/>
        <v>340,232</v>
      </c>
      <c r="K174">
        <f t="shared" si="16"/>
        <v>4</v>
      </c>
      <c r="L174" t="str">
        <f>VLOOKUP(J174,Edges!$A$2:$A$1999,1,FALSE)</f>
        <v>340,232</v>
      </c>
      <c r="M174" t="str">
        <f>VLOOKUP(H174,Nodes!$B$2:$D$2000,3,FALSE)</f>
        <v>Saint-Michel</v>
      </c>
      <c r="N174">
        <v>4</v>
      </c>
    </row>
    <row r="175" spans="1:14">
      <c r="A175">
        <v>4</v>
      </c>
      <c r="B175">
        <f t="shared" si="17"/>
        <v>4</v>
      </c>
      <c r="C175">
        <v>0</v>
      </c>
      <c r="D175">
        <f t="shared" si="12"/>
        <v>8</v>
      </c>
      <c r="E175">
        <f t="shared" si="13"/>
        <v>15</v>
      </c>
      <c r="F175">
        <v>181</v>
      </c>
      <c r="G175">
        <f t="shared" si="14"/>
        <v>181.04</v>
      </c>
      <c r="H175">
        <f>VLOOKUP(G175,Nodes!$A$2:$B$382,2,FALSE)</f>
        <v>232</v>
      </c>
      <c r="I175">
        <f>VLOOKUP(H175,Nodes!$B$2:$C$681,2,FALSE)</f>
        <v>181</v>
      </c>
      <c r="J175" t="str">
        <f t="shared" si="15"/>
        <v>232,332</v>
      </c>
      <c r="K175">
        <f t="shared" si="16"/>
        <v>4</v>
      </c>
      <c r="L175" t="str">
        <f>VLOOKUP(J175,Edges!$A$2:$A$1999,1,FALSE)</f>
        <v>232,332</v>
      </c>
      <c r="M175" t="str">
        <f>VLOOKUP(H175,Nodes!$B$2:$D$2000,3,FALSE)</f>
        <v>Odéon</v>
      </c>
      <c r="N175">
        <v>4</v>
      </c>
    </row>
    <row r="176" spans="1:14">
      <c r="A176">
        <v>4</v>
      </c>
      <c r="B176">
        <f t="shared" si="17"/>
        <v>4</v>
      </c>
      <c r="C176">
        <v>0</v>
      </c>
      <c r="D176">
        <f t="shared" si="12"/>
        <v>8</v>
      </c>
      <c r="E176">
        <f t="shared" si="13"/>
        <v>16</v>
      </c>
      <c r="F176">
        <v>260</v>
      </c>
      <c r="G176">
        <f t="shared" si="14"/>
        <v>260.04000000000002</v>
      </c>
      <c r="H176">
        <f>VLOOKUP(G176,Nodes!$A$2:$B$382,2,FALSE)</f>
        <v>332</v>
      </c>
      <c r="I176">
        <f>VLOOKUP(H176,Nodes!$B$2:$C$681,2,FALSE)</f>
        <v>260</v>
      </c>
      <c r="J176" t="str">
        <f t="shared" si="15"/>
        <v>332,345</v>
      </c>
      <c r="K176">
        <f t="shared" si="16"/>
        <v>4</v>
      </c>
      <c r="L176" t="str">
        <f>VLOOKUP(J176,Edges!$A$2:$A$1999,1,FALSE)</f>
        <v>332,345</v>
      </c>
      <c r="M176" t="str">
        <f>VLOOKUP(H176,Nodes!$B$2:$D$2000,3,FALSE)</f>
        <v>Saint-Germain-des-Prés</v>
      </c>
      <c r="N176">
        <v>4</v>
      </c>
    </row>
    <row r="177" spans="1:14">
      <c r="A177">
        <v>4</v>
      </c>
      <c r="B177">
        <f t="shared" si="17"/>
        <v>4</v>
      </c>
      <c r="C177">
        <v>0</v>
      </c>
      <c r="D177">
        <f t="shared" si="12"/>
        <v>8</v>
      </c>
      <c r="E177">
        <f t="shared" si="13"/>
        <v>17</v>
      </c>
      <c r="F177">
        <v>270</v>
      </c>
      <c r="G177">
        <f t="shared" si="14"/>
        <v>270.04000000000002</v>
      </c>
      <c r="H177">
        <f>VLOOKUP(G177,Nodes!$A$2:$B$382,2,FALSE)</f>
        <v>345</v>
      </c>
      <c r="I177">
        <f>VLOOKUP(H177,Nodes!$B$2:$C$681,2,FALSE)</f>
        <v>270</v>
      </c>
      <c r="J177" t="str">
        <f t="shared" si="15"/>
        <v>345,343</v>
      </c>
      <c r="K177">
        <f t="shared" si="16"/>
        <v>4</v>
      </c>
      <c r="L177" t="str">
        <f>VLOOKUP(J177,Edges!$A$2:$A$1999,1,FALSE)</f>
        <v>345,343</v>
      </c>
      <c r="M177" t="str">
        <f>VLOOKUP(H177,Nodes!$B$2:$D$2000,3,FALSE)</f>
        <v>Saint-Sulpice</v>
      </c>
      <c r="N177">
        <v>4</v>
      </c>
    </row>
    <row r="178" spans="1:14">
      <c r="A178">
        <v>4</v>
      </c>
      <c r="B178">
        <f t="shared" si="17"/>
        <v>4</v>
      </c>
      <c r="C178">
        <v>0</v>
      </c>
      <c r="D178">
        <f t="shared" si="12"/>
        <v>8</v>
      </c>
      <c r="E178">
        <f t="shared" si="13"/>
        <v>18</v>
      </c>
      <c r="F178">
        <v>268</v>
      </c>
      <c r="G178">
        <f t="shared" si="14"/>
        <v>268.04000000000002</v>
      </c>
      <c r="H178">
        <f>VLOOKUP(G178,Nodes!$A$2:$B$382,2,FALSE)</f>
        <v>343</v>
      </c>
      <c r="I178">
        <f>VLOOKUP(H178,Nodes!$B$2:$C$681,2,FALSE)</f>
        <v>268</v>
      </c>
      <c r="J178" t="str">
        <f t="shared" si="15"/>
        <v>343,218</v>
      </c>
      <c r="K178">
        <f t="shared" si="16"/>
        <v>4</v>
      </c>
      <c r="L178" t="str">
        <f>VLOOKUP(J178,Edges!$A$2:$A$1999,1,FALSE)</f>
        <v>343,218</v>
      </c>
      <c r="M178" t="str">
        <f>VLOOKUP(H178,Nodes!$B$2:$D$2000,3,FALSE)</f>
        <v>Saint-Placide</v>
      </c>
      <c r="N178">
        <v>4</v>
      </c>
    </row>
    <row r="179" spans="1:14">
      <c r="A179">
        <v>4</v>
      </c>
      <c r="B179">
        <f t="shared" si="17"/>
        <v>4</v>
      </c>
      <c r="C179">
        <v>0</v>
      </c>
      <c r="D179">
        <f t="shared" si="12"/>
        <v>8</v>
      </c>
      <c r="E179">
        <f t="shared" si="13"/>
        <v>19</v>
      </c>
      <c r="F179">
        <v>174</v>
      </c>
      <c r="G179">
        <f t="shared" si="14"/>
        <v>174.04</v>
      </c>
      <c r="H179">
        <f>VLOOKUP(G179,Nodes!$A$2:$B$382,2,FALSE)</f>
        <v>218</v>
      </c>
      <c r="I179">
        <f>VLOOKUP(H179,Nodes!$B$2:$C$681,2,FALSE)</f>
        <v>174</v>
      </c>
      <c r="J179" t="str">
        <f t="shared" si="15"/>
        <v>218,371</v>
      </c>
      <c r="K179">
        <f t="shared" si="16"/>
        <v>4</v>
      </c>
      <c r="L179" t="str">
        <f>VLOOKUP(J179,Edges!$A$2:$A$1999,1,FALSE)</f>
        <v>218,371</v>
      </c>
      <c r="M179" t="str">
        <f>VLOOKUP(H179,Nodes!$B$2:$D$2000,3,FALSE)</f>
        <v>Montparnasse — Bienvenüe</v>
      </c>
      <c r="N179">
        <v>4</v>
      </c>
    </row>
    <row r="180" spans="1:14">
      <c r="A180">
        <v>4</v>
      </c>
      <c r="B180">
        <f t="shared" si="17"/>
        <v>4</v>
      </c>
      <c r="C180">
        <v>0</v>
      </c>
      <c r="D180">
        <f t="shared" si="12"/>
        <v>8</v>
      </c>
      <c r="E180">
        <f t="shared" si="13"/>
        <v>20</v>
      </c>
      <c r="F180">
        <v>290</v>
      </c>
      <c r="G180">
        <f t="shared" si="14"/>
        <v>290.04000000000002</v>
      </c>
      <c r="H180">
        <f>VLOOKUP(G180,Nodes!$A$2:$B$382,2,FALSE)</f>
        <v>371</v>
      </c>
      <c r="I180">
        <f>VLOOKUP(H180,Nodes!$B$2:$C$681,2,FALSE)</f>
        <v>290</v>
      </c>
      <c r="J180" t="str">
        <f t="shared" si="15"/>
        <v>371,303</v>
      </c>
      <c r="K180">
        <f t="shared" si="16"/>
        <v>4</v>
      </c>
      <c r="L180" t="str">
        <f>VLOOKUP(J180,Edges!$A$2:$A$1999,1,FALSE)</f>
        <v>371,303</v>
      </c>
      <c r="M180" t="str">
        <f>VLOOKUP(H180,Nodes!$B$2:$D$2000,3,FALSE)</f>
        <v>Vavin</v>
      </c>
      <c r="N180">
        <v>4</v>
      </c>
    </row>
    <row r="181" spans="1:14">
      <c r="A181">
        <v>4</v>
      </c>
      <c r="B181">
        <f t="shared" si="17"/>
        <v>4</v>
      </c>
      <c r="C181">
        <v>0</v>
      </c>
      <c r="D181">
        <f t="shared" si="12"/>
        <v>8</v>
      </c>
      <c r="E181">
        <f t="shared" si="13"/>
        <v>21</v>
      </c>
      <c r="F181">
        <v>239</v>
      </c>
      <c r="G181">
        <f t="shared" si="14"/>
        <v>239.04</v>
      </c>
      <c r="H181">
        <f>VLOOKUP(G181,Nodes!$A$2:$B$382,2,FALSE)</f>
        <v>303</v>
      </c>
      <c r="I181">
        <f>VLOOKUP(H181,Nodes!$B$2:$C$681,2,FALSE)</f>
        <v>239</v>
      </c>
      <c r="J181" t="str">
        <f t="shared" si="15"/>
        <v>303,99</v>
      </c>
      <c r="K181">
        <f t="shared" si="16"/>
        <v>4</v>
      </c>
      <c r="L181" t="str">
        <f>VLOOKUP(J181,Edges!$A$2:$A$1999,1,FALSE)</f>
        <v>303,99</v>
      </c>
      <c r="M181" t="str">
        <f>VLOOKUP(H181,Nodes!$B$2:$D$2000,3,FALSE)</f>
        <v>Raspail</v>
      </c>
      <c r="N181">
        <v>4</v>
      </c>
    </row>
    <row r="182" spans="1:14">
      <c r="A182">
        <v>4</v>
      </c>
      <c r="B182">
        <f t="shared" si="17"/>
        <v>4</v>
      </c>
      <c r="C182">
        <v>0</v>
      </c>
      <c r="D182">
        <f t="shared" si="12"/>
        <v>8</v>
      </c>
      <c r="E182">
        <f t="shared" si="13"/>
        <v>22</v>
      </c>
      <c r="F182">
        <v>80</v>
      </c>
      <c r="G182">
        <f t="shared" si="14"/>
        <v>80.040000000000006</v>
      </c>
      <c r="H182">
        <f>VLOOKUP(G182,Nodes!$A$2:$B$382,2,FALSE)</f>
        <v>99</v>
      </c>
      <c r="I182">
        <f>VLOOKUP(H182,Nodes!$B$2:$C$681,2,FALSE)</f>
        <v>80</v>
      </c>
      <c r="J182" t="str">
        <f t="shared" si="15"/>
        <v>99,222</v>
      </c>
      <c r="K182">
        <f t="shared" si="16"/>
        <v>4</v>
      </c>
      <c r="L182" t="str">
        <f>VLOOKUP(J182,Edges!$A$2:$A$1999,1,FALSE)</f>
        <v>99,222</v>
      </c>
      <c r="M182" t="str">
        <f>VLOOKUP(H182,Nodes!$B$2:$D$2000,3,FALSE)</f>
        <v>Denfert-Rochereau</v>
      </c>
      <c r="N182">
        <v>4</v>
      </c>
    </row>
    <row r="183" spans="1:14">
      <c r="A183">
        <v>4</v>
      </c>
      <c r="B183">
        <f t="shared" si="17"/>
        <v>4</v>
      </c>
      <c r="C183">
        <v>0</v>
      </c>
      <c r="D183">
        <f t="shared" si="12"/>
        <v>8</v>
      </c>
      <c r="E183">
        <f t="shared" si="13"/>
        <v>23</v>
      </c>
      <c r="F183">
        <v>175</v>
      </c>
      <c r="G183">
        <f t="shared" si="14"/>
        <v>175.04</v>
      </c>
      <c r="H183">
        <f>VLOOKUP(G183,Nodes!$A$2:$B$382,2,FALSE)</f>
        <v>222</v>
      </c>
      <c r="I183">
        <f>VLOOKUP(H183,Nodes!$B$2:$C$681,2,FALSE)</f>
        <v>175</v>
      </c>
      <c r="J183" t="str">
        <f t="shared" si="15"/>
        <v>222,1</v>
      </c>
      <c r="K183">
        <f t="shared" si="16"/>
        <v>4</v>
      </c>
      <c r="L183" t="str">
        <f>VLOOKUP(J183,Edges!$A$2:$A$1999,1,FALSE)</f>
        <v>222,1</v>
      </c>
      <c r="M183" t="str">
        <f>VLOOKUP(H183,Nodes!$B$2:$D$2000,3,FALSE)</f>
        <v>Mouton-Duvernet</v>
      </c>
      <c r="N183">
        <v>4</v>
      </c>
    </row>
    <row r="184" spans="1:14">
      <c r="A184">
        <v>4</v>
      </c>
      <c r="B184">
        <f t="shared" si="17"/>
        <v>4</v>
      </c>
      <c r="C184">
        <v>0</v>
      </c>
      <c r="D184">
        <f t="shared" si="12"/>
        <v>8</v>
      </c>
      <c r="E184">
        <f t="shared" si="13"/>
        <v>24</v>
      </c>
      <c r="F184">
        <v>1</v>
      </c>
      <c r="G184">
        <f t="shared" si="14"/>
        <v>1.04</v>
      </c>
      <c r="H184">
        <f>VLOOKUP(G184,Nodes!$A$2:$B$382,2,FALSE)</f>
        <v>1</v>
      </c>
      <c r="I184">
        <f>VLOOKUP(H184,Nodes!$B$2:$C$681,2,FALSE)</f>
        <v>1</v>
      </c>
      <c r="J184" t="str">
        <f t="shared" si="15"/>
        <v>1,292</v>
      </c>
      <c r="K184">
        <f t="shared" si="16"/>
        <v>4</v>
      </c>
      <c r="L184" t="str">
        <f>VLOOKUP(J184,Edges!$A$2:$A$1999,1,FALSE)</f>
        <v>1,292</v>
      </c>
      <c r="M184" t="str">
        <f>VLOOKUP(H184,Nodes!$B$2:$D$2000,3,FALSE)</f>
        <v>Alésia</v>
      </c>
      <c r="N184">
        <v>4</v>
      </c>
    </row>
    <row r="185" spans="1:14">
      <c r="A185">
        <v>4</v>
      </c>
      <c r="B185">
        <f t="shared" si="17"/>
        <v>4</v>
      </c>
      <c r="C185">
        <v>0</v>
      </c>
      <c r="D185">
        <f t="shared" si="12"/>
        <v>8</v>
      </c>
      <c r="E185">
        <f t="shared" si="13"/>
        <v>25</v>
      </c>
      <c r="F185">
        <v>229</v>
      </c>
      <c r="G185">
        <f t="shared" si="14"/>
        <v>229.04</v>
      </c>
      <c r="H185">
        <f>VLOOKUP(G185,Nodes!$A$2:$B$382,2,FALSE)</f>
        <v>292</v>
      </c>
      <c r="I185">
        <f>VLOOKUP(H185,Nodes!$B$2:$C$681,2,FALSE)</f>
        <v>229</v>
      </c>
      <c r="J185" t="str">
        <f t="shared" si="15"/>
        <v/>
      </c>
      <c r="K185">
        <f t="shared" si="16"/>
        <v>4</v>
      </c>
      <c r="L185" t="e">
        <f>VLOOKUP(J185,Edges!$A$2:$A$1999,1,FALSE)</f>
        <v>#N/A</v>
      </c>
      <c r="M185" t="str">
        <f>VLOOKUP(H185,Nodes!$B$2:$D$2000,3,FALSE)</f>
        <v>Porte d'Orléans</v>
      </c>
      <c r="N185">
        <v>4</v>
      </c>
    </row>
    <row r="186" spans="1:14">
      <c r="A186">
        <v>4</v>
      </c>
      <c r="B186">
        <f t="shared" si="17"/>
        <v>4</v>
      </c>
      <c r="C186">
        <v>1</v>
      </c>
      <c r="D186">
        <f t="shared" si="12"/>
        <v>9</v>
      </c>
      <c r="E186">
        <f t="shared" si="13"/>
        <v>0</v>
      </c>
      <c r="F186">
        <v>229</v>
      </c>
      <c r="G186">
        <f t="shared" si="14"/>
        <v>229.04</v>
      </c>
      <c r="H186">
        <f>VLOOKUP(G186,Nodes!$A$2:$B$382,2,FALSE)</f>
        <v>292</v>
      </c>
      <c r="I186">
        <f>VLOOKUP(H186,Nodes!$B$2:$C$681,2,FALSE)</f>
        <v>229</v>
      </c>
      <c r="J186" t="str">
        <f t="shared" si="15"/>
        <v>292,1</v>
      </c>
      <c r="K186">
        <f t="shared" si="16"/>
        <v>4</v>
      </c>
      <c r="L186" t="str">
        <f>VLOOKUP(J186,Edges!$A$2:$A$1999,1,FALSE)</f>
        <v>292,1</v>
      </c>
      <c r="M186" t="str">
        <f>VLOOKUP(H186,Nodes!$B$2:$D$2000,3,FALSE)</f>
        <v>Porte d'Orléans</v>
      </c>
      <c r="N186">
        <v>4</v>
      </c>
    </row>
    <row r="187" spans="1:14">
      <c r="A187">
        <v>4</v>
      </c>
      <c r="B187">
        <f t="shared" si="17"/>
        <v>4</v>
      </c>
      <c r="C187">
        <v>1</v>
      </c>
      <c r="D187">
        <f t="shared" si="12"/>
        <v>9</v>
      </c>
      <c r="E187">
        <f t="shared" si="13"/>
        <v>1</v>
      </c>
      <c r="F187">
        <v>1</v>
      </c>
      <c r="G187">
        <f t="shared" si="14"/>
        <v>1.04</v>
      </c>
      <c r="H187">
        <f>VLOOKUP(G187,Nodes!$A$2:$B$382,2,FALSE)</f>
        <v>1</v>
      </c>
      <c r="I187">
        <f>VLOOKUP(H187,Nodes!$B$2:$C$681,2,FALSE)</f>
        <v>1</v>
      </c>
      <c r="J187" t="str">
        <f t="shared" si="15"/>
        <v>1,222</v>
      </c>
      <c r="K187">
        <f t="shared" si="16"/>
        <v>4</v>
      </c>
      <c r="L187" t="str">
        <f>VLOOKUP(J187,Edges!$A$2:$A$1999,1,FALSE)</f>
        <v>1,222</v>
      </c>
      <c r="M187" t="str">
        <f>VLOOKUP(H187,Nodes!$B$2:$D$2000,3,FALSE)</f>
        <v>Alésia</v>
      </c>
      <c r="N187">
        <v>4</v>
      </c>
    </row>
    <row r="188" spans="1:14">
      <c r="A188">
        <v>4</v>
      </c>
      <c r="B188">
        <f t="shared" si="17"/>
        <v>4</v>
      </c>
      <c r="C188">
        <v>1</v>
      </c>
      <c r="D188">
        <f t="shared" si="12"/>
        <v>9</v>
      </c>
      <c r="E188">
        <f t="shared" si="13"/>
        <v>2</v>
      </c>
      <c r="F188">
        <v>175</v>
      </c>
      <c r="G188">
        <f t="shared" si="14"/>
        <v>175.04</v>
      </c>
      <c r="H188">
        <f>VLOOKUP(G188,Nodes!$A$2:$B$382,2,FALSE)</f>
        <v>222</v>
      </c>
      <c r="I188">
        <f>VLOOKUP(H188,Nodes!$B$2:$C$681,2,FALSE)</f>
        <v>175</v>
      </c>
      <c r="J188" t="str">
        <f t="shared" si="15"/>
        <v>222,99</v>
      </c>
      <c r="K188">
        <f t="shared" si="16"/>
        <v>4</v>
      </c>
      <c r="L188" t="str">
        <f>VLOOKUP(J188,Edges!$A$2:$A$1999,1,FALSE)</f>
        <v>222,99</v>
      </c>
      <c r="M188" t="str">
        <f>VLOOKUP(H188,Nodes!$B$2:$D$2000,3,FALSE)</f>
        <v>Mouton-Duvernet</v>
      </c>
      <c r="N188">
        <v>4</v>
      </c>
    </row>
    <row r="189" spans="1:14">
      <c r="A189">
        <v>4</v>
      </c>
      <c r="B189">
        <f t="shared" si="17"/>
        <v>4</v>
      </c>
      <c r="C189">
        <v>1</v>
      </c>
      <c r="D189">
        <f t="shared" si="12"/>
        <v>9</v>
      </c>
      <c r="E189">
        <f t="shared" si="13"/>
        <v>3</v>
      </c>
      <c r="F189">
        <v>80</v>
      </c>
      <c r="G189">
        <f t="shared" si="14"/>
        <v>80.040000000000006</v>
      </c>
      <c r="H189">
        <f>VLOOKUP(G189,Nodes!$A$2:$B$382,2,FALSE)</f>
        <v>99</v>
      </c>
      <c r="I189">
        <f>VLOOKUP(H189,Nodes!$B$2:$C$681,2,FALSE)</f>
        <v>80</v>
      </c>
      <c r="J189" t="str">
        <f t="shared" si="15"/>
        <v>99,303</v>
      </c>
      <c r="K189">
        <f t="shared" si="16"/>
        <v>4</v>
      </c>
      <c r="L189" t="str">
        <f>VLOOKUP(J189,Edges!$A$2:$A$1999,1,FALSE)</f>
        <v>99,303</v>
      </c>
      <c r="M189" t="str">
        <f>VLOOKUP(H189,Nodes!$B$2:$D$2000,3,FALSE)</f>
        <v>Denfert-Rochereau</v>
      </c>
      <c r="N189">
        <v>4</v>
      </c>
    </row>
    <row r="190" spans="1:14">
      <c r="A190">
        <v>4</v>
      </c>
      <c r="B190">
        <f t="shared" si="17"/>
        <v>4</v>
      </c>
      <c r="C190">
        <v>1</v>
      </c>
      <c r="D190">
        <f t="shared" si="12"/>
        <v>9</v>
      </c>
      <c r="E190">
        <f t="shared" si="13"/>
        <v>4</v>
      </c>
      <c r="F190">
        <v>239</v>
      </c>
      <c r="G190">
        <f t="shared" si="14"/>
        <v>239.04</v>
      </c>
      <c r="H190">
        <f>VLOOKUP(G190,Nodes!$A$2:$B$382,2,FALSE)</f>
        <v>303</v>
      </c>
      <c r="I190">
        <f>VLOOKUP(H190,Nodes!$B$2:$C$681,2,FALSE)</f>
        <v>239</v>
      </c>
      <c r="J190" t="str">
        <f t="shared" si="15"/>
        <v>303,371</v>
      </c>
      <c r="K190">
        <f t="shared" si="16"/>
        <v>4</v>
      </c>
      <c r="L190" t="str">
        <f>VLOOKUP(J190,Edges!$A$2:$A$1999,1,FALSE)</f>
        <v>303,371</v>
      </c>
      <c r="M190" t="str">
        <f>VLOOKUP(H190,Nodes!$B$2:$D$2000,3,FALSE)</f>
        <v>Raspail</v>
      </c>
      <c r="N190">
        <v>4</v>
      </c>
    </row>
    <row r="191" spans="1:14">
      <c r="A191">
        <v>4</v>
      </c>
      <c r="B191">
        <f t="shared" si="17"/>
        <v>4</v>
      </c>
      <c r="C191">
        <v>1</v>
      </c>
      <c r="D191">
        <f t="shared" si="12"/>
        <v>9</v>
      </c>
      <c r="E191">
        <f t="shared" si="13"/>
        <v>5</v>
      </c>
      <c r="F191">
        <v>290</v>
      </c>
      <c r="G191">
        <f t="shared" si="14"/>
        <v>290.04000000000002</v>
      </c>
      <c r="H191">
        <f>VLOOKUP(G191,Nodes!$A$2:$B$382,2,FALSE)</f>
        <v>371</v>
      </c>
      <c r="I191">
        <f>VLOOKUP(H191,Nodes!$B$2:$C$681,2,FALSE)</f>
        <v>290</v>
      </c>
      <c r="J191" t="str">
        <f t="shared" si="15"/>
        <v>371,218</v>
      </c>
      <c r="K191">
        <f t="shared" si="16"/>
        <v>4</v>
      </c>
      <c r="L191" t="str">
        <f>VLOOKUP(J191,Edges!$A$2:$A$1999,1,FALSE)</f>
        <v>371,218</v>
      </c>
      <c r="M191" t="str">
        <f>VLOOKUP(H191,Nodes!$B$2:$D$2000,3,FALSE)</f>
        <v>Vavin</v>
      </c>
      <c r="N191">
        <v>4</v>
      </c>
    </row>
    <row r="192" spans="1:14">
      <c r="A192">
        <v>4</v>
      </c>
      <c r="B192">
        <f t="shared" si="17"/>
        <v>4</v>
      </c>
      <c r="C192">
        <v>1</v>
      </c>
      <c r="D192">
        <f t="shared" si="12"/>
        <v>9</v>
      </c>
      <c r="E192">
        <f t="shared" si="13"/>
        <v>6</v>
      </c>
      <c r="F192">
        <v>174</v>
      </c>
      <c r="G192">
        <f t="shared" si="14"/>
        <v>174.04</v>
      </c>
      <c r="H192">
        <f>VLOOKUP(G192,Nodes!$A$2:$B$382,2,FALSE)</f>
        <v>218</v>
      </c>
      <c r="I192">
        <f>VLOOKUP(H192,Nodes!$B$2:$C$681,2,FALSE)</f>
        <v>174</v>
      </c>
      <c r="J192" t="str">
        <f t="shared" si="15"/>
        <v>218,343</v>
      </c>
      <c r="K192">
        <f t="shared" si="16"/>
        <v>4</v>
      </c>
      <c r="L192" t="str">
        <f>VLOOKUP(J192,Edges!$A$2:$A$1999,1,FALSE)</f>
        <v>218,343</v>
      </c>
      <c r="M192" t="str">
        <f>VLOOKUP(H192,Nodes!$B$2:$D$2000,3,FALSE)</f>
        <v>Montparnasse — Bienvenüe</v>
      </c>
      <c r="N192">
        <v>4</v>
      </c>
    </row>
    <row r="193" spans="1:14">
      <c r="A193">
        <v>4</v>
      </c>
      <c r="B193">
        <f t="shared" si="17"/>
        <v>4</v>
      </c>
      <c r="C193">
        <v>1</v>
      </c>
      <c r="D193">
        <f t="shared" si="12"/>
        <v>9</v>
      </c>
      <c r="E193">
        <f t="shared" si="13"/>
        <v>7</v>
      </c>
      <c r="F193">
        <v>268</v>
      </c>
      <c r="G193">
        <f t="shared" si="14"/>
        <v>268.04000000000002</v>
      </c>
      <c r="H193">
        <f>VLOOKUP(G193,Nodes!$A$2:$B$382,2,FALSE)</f>
        <v>343</v>
      </c>
      <c r="I193">
        <f>VLOOKUP(H193,Nodes!$B$2:$C$681,2,FALSE)</f>
        <v>268</v>
      </c>
      <c r="J193" t="str">
        <f t="shared" si="15"/>
        <v>343,345</v>
      </c>
      <c r="K193">
        <f t="shared" si="16"/>
        <v>4</v>
      </c>
      <c r="L193" t="str">
        <f>VLOOKUP(J193,Edges!$A$2:$A$1999,1,FALSE)</f>
        <v>343,345</v>
      </c>
      <c r="M193" t="str">
        <f>VLOOKUP(H193,Nodes!$B$2:$D$2000,3,FALSE)</f>
        <v>Saint-Placide</v>
      </c>
      <c r="N193">
        <v>4</v>
      </c>
    </row>
    <row r="194" spans="1:14">
      <c r="A194">
        <v>4</v>
      </c>
      <c r="B194">
        <f t="shared" si="17"/>
        <v>4</v>
      </c>
      <c r="C194">
        <v>1</v>
      </c>
      <c r="D194">
        <f t="shared" si="12"/>
        <v>9</v>
      </c>
      <c r="E194">
        <f t="shared" si="13"/>
        <v>8</v>
      </c>
      <c r="F194">
        <v>270</v>
      </c>
      <c r="G194">
        <f t="shared" si="14"/>
        <v>270.04000000000002</v>
      </c>
      <c r="H194">
        <f>VLOOKUP(G194,Nodes!$A$2:$B$382,2,FALSE)</f>
        <v>345</v>
      </c>
      <c r="I194">
        <f>VLOOKUP(H194,Nodes!$B$2:$C$681,2,FALSE)</f>
        <v>270</v>
      </c>
      <c r="J194" t="str">
        <f t="shared" si="15"/>
        <v>345,332</v>
      </c>
      <c r="K194">
        <f t="shared" si="16"/>
        <v>4</v>
      </c>
      <c r="L194" t="str">
        <f>VLOOKUP(J194,Edges!$A$2:$A$1999,1,FALSE)</f>
        <v>345,332</v>
      </c>
      <c r="M194" t="str">
        <f>VLOOKUP(H194,Nodes!$B$2:$D$2000,3,FALSE)</f>
        <v>Saint-Sulpice</v>
      </c>
      <c r="N194">
        <v>4</v>
      </c>
    </row>
    <row r="195" spans="1:14">
      <c r="A195">
        <v>4</v>
      </c>
      <c r="B195">
        <f t="shared" si="17"/>
        <v>4</v>
      </c>
      <c r="C195">
        <v>1</v>
      </c>
      <c r="D195">
        <f t="shared" ref="D195:D258" si="18">IF(A195&amp;C195=A194&amp;C194,D194,D194+1)</f>
        <v>9</v>
      </c>
      <c r="E195">
        <f t="shared" ref="E195:E258" si="19">IF(A195&amp;C195&lt;&gt;A194&amp;C194,0,E194+1)</f>
        <v>9</v>
      </c>
      <c r="F195">
        <v>260</v>
      </c>
      <c r="G195">
        <f t="shared" ref="G195:G258" si="20">F195+B195/100</f>
        <v>260.04000000000002</v>
      </c>
      <c r="H195">
        <f>VLOOKUP(G195,Nodes!$A$2:$B$382,2,FALSE)</f>
        <v>332</v>
      </c>
      <c r="I195">
        <f>VLOOKUP(H195,Nodes!$B$2:$C$681,2,FALSE)</f>
        <v>260</v>
      </c>
      <c r="J195" t="str">
        <f t="shared" ref="J195:J258" si="21">IF(E196&lt;&gt;0,H195&amp;","&amp;H196,"")</f>
        <v>332,232</v>
      </c>
      <c r="K195">
        <f t="shared" ref="K195:K258" si="22">A195</f>
        <v>4</v>
      </c>
      <c r="L195" t="str">
        <f>VLOOKUP(J195,Edges!$A$2:$A$1999,1,FALSE)</f>
        <v>332,232</v>
      </c>
      <c r="M195" t="str">
        <f>VLOOKUP(H195,Nodes!$B$2:$D$2000,3,FALSE)</f>
        <v>Saint-Germain-des-Prés</v>
      </c>
      <c r="N195">
        <v>4</v>
      </c>
    </row>
    <row r="196" spans="1:14">
      <c r="A196">
        <v>4</v>
      </c>
      <c r="B196">
        <f t="shared" ref="B196:B259" si="23">IF(A196&lt;&gt;A195,B195+1,B195)</f>
        <v>4</v>
      </c>
      <c r="C196">
        <v>1</v>
      </c>
      <c r="D196">
        <f t="shared" si="18"/>
        <v>9</v>
      </c>
      <c r="E196">
        <f t="shared" si="19"/>
        <v>10</v>
      </c>
      <c r="F196">
        <v>181</v>
      </c>
      <c r="G196">
        <f t="shared" si="20"/>
        <v>181.04</v>
      </c>
      <c r="H196">
        <f>VLOOKUP(G196,Nodes!$A$2:$B$382,2,FALSE)</f>
        <v>232</v>
      </c>
      <c r="I196">
        <f>VLOOKUP(H196,Nodes!$B$2:$C$681,2,FALSE)</f>
        <v>181</v>
      </c>
      <c r="J196" t="str">
        <f t="shared" si="21"/>
        <v>232,340</v>
      </c>
      <c r="K196">
        <f t="shared" si="22"/>
        <v>4</v>
      </c>
      <c r="L196" t="str">
        <f>VLOOKUP(J196,Edges!$A$2:$A$1999,1,FALSE)</f>
        <v>232,340</v>
      </c>
      <c r="M196" t="str">
        <f>VLOOKUP(H196,Nodes!$B$2:$D$2000,3,FALSE)</f>
        <v>Odéon</v>
      </c>
      <c r="N196">
        <v>4</v>
      </c>
    </row>
    <row r="197" spans="1:14">
      <c r="A197">
        <v>4</v>
      </c>
      <c r="B197">
        <f t="shared" si="23"/>
        <v>4</v>
      </c>
      <c r="C197">
        <v>1</v>
      </c>
      <c r="D197">
        <f t="shared" si="18"/>
        <v>9</v>
      </c>
      <c r="E197">
        <f t="shared" si="19"/>
        <v>11</v>
      </c>
      <c r="F197">
        <v>265</v>
      </c>
      <c r="G197">
        <f t="shared" si="20"/>
        <v>265.04000000000002</v>
      </c>
      <c r="H197">
        <f>VLOOKUP(G197,Nodes!$A$2:$B$382,2,FALSE)</f>
        <v>340</v>
      </c>
      <c r="I197">
        <f>VLOOKUP(H197,Nodes!$B$2:$C$681,2,FALSE)</f>
        <v>265</v>
      </c>
      <c r="J197" t="str">
        <f t="shared" si="21"/>
        <v>340,77</v>
      </c>
      <c r="K197">
        <f t="shared" si="22"/>
        <v>4</v>
      </c>
      <c r="L197" t="str">
        <f>VLOOKUP(J197,Edges!$A$2:$A$1999,1,FALSE)</f>
        <v>340,77</v>
      </c>
      <c r="M197" t="str">
        <f>VLOOKUP(H197,Nodes!$B$2:$D$2000,3,FALSE)</f>
        <v>Saint-Michel</v>
      </c>
      <c r="N197">
        <v>4</v>
      </c>
    </row>
    <row r="198" spans="1:14">
      <c r="A198">
        <v>4</v>
      </c>
      <c r="B198">
        <f t="shared" si="23"/>
        <v>4</v>
      </c>
      <c r="C198">
        <v>1</v>
      </c>
      <c r="D198">
        <f t="shared" si="18"/>
        <v>9</v>
      </c>
      <c r="E198">
        <f t="shared" si="19"/>
        <v>12</v>
      </c>
      <c r="F198">
        <v>61</v>
      </c>
      <c r="G198">
        <f t="shared" si="20"/>
        <v>61.04</v>
      </c>
      <c r="H198">
        <f>VLOOKUP(G198,Nodes!$A$2:$B$382,2,FALSE)</f>
        <v>77</v>
      </c>
      <c r="I198">
        <f>VLOOKUP(H198,Nodes!$B$2:$C$681,2,FALSE)</f>
        <v>61</v>
      </c>
      <c r="J198" t="str">
        <f t="shared" si="21"/>
        <v>77,68</v>
      </c>
      <c r="K198">
        <f t="shared" si="22"/>
        <v>4</v>
      </c>
      <c r="L198" t="str">
        <f>VLOOKUP(J198,Edges!$A$2:$A$1999,1,FALSE)</f>
        <v>77,68</v>
      </c>
      <c r="M198" t="str">
        <f>VLOOKUP(H198,Nodes!$B$2:$D$2000,3,FALSE)</f>
        <v>Cité</v>
      </c>
      <c r="N198">
        <v>4</v>
      </c>
    </row>
    <row r="199" spans="1:14">
      <c r="A199">
        <v>4</v>
      </c>
      <c r="B199">
        <f t="shared" si="23"/>
        <v>4</v>
      </c>
      <c r="C199">
        <v>1</v>
      </c>
      <c r="D199">
        <f t="shared" si="18"/>
        <v>9</v>
      </c>
      <c r="E199">
        <f t="shared" si="19"/>
        <v>13</v>
      </c>
      <c r="F199">
        <v>56</v>
      </c>
      <c r="G199">
        <f t="shared" si="20"/>
        <v>56.04</v>
      </c>
      <c r="H199">
        <f>VLOOKUP(G199,Nodes!$A$2:$B$382,2,FALSE)</f>
        <v>68</v>
      </c>
      <c r="I199">
        <f>VLOOKUP(H199,Nodes!$B$2:$C$681,2,FALSE)</f>
        <v>56</v>
      </c>
      <c r="J199" t="str">
        <f t="shared" si="21"/>
        <v>68,176</v>
      </c>
      <c r="K199">
        <f t="shared" si="22"/>
        <v>4</v>
      </c>
      <c r="L199" t="str">
        <f>VLOOKUP(J199,Edges!$A$2:$A$1999,1,FALSE)</f>
        <v>68,176</v>
      </c>
      <c r="M199" t="str">
        <f>VLOOKUP(H199,Nodes!$B$2:$D$2000,3,FALSE)</f>
        <v>Châtelet</v>
      </c>
      <c r="N199">
        <v>4</v>
      </c>
    </row>
    <row r="200" spans="1:14">
      <c r="A200">
        <v>4</v>
      </c>
      <c r="B200">
        <f t="shared" si="23"/>
        <v>4</v>
      </c>
      <c r="C200">
        <v>1</v>
      </c>
      <c r="D200">
        <f t="shared" si="18"/>
        <v>9</v>
      </c>
      <c r="E200">
        <f t="shared" si="19"/>
        <v>14</v>
      </c>
      <c r="F200">
        <v>139</v>
      </c>
      <c r="G200">
        <f t="shared" si="20"/>
        <v>139.04</v>
      </c>
      <c r="H200">
        <f>VLOOKUP(G200,Nodes!$A$2:$B$382,2,FALSE)</f>
        <v>176</v>
      </c>
      <c r="I200">
        <f>VLOOKUP(H200,Nodes!$B$2:$C$681,2,FALSE)</f>
        <v>139</v>
      </c>
      <c r="J200" t="str">
        <f t="shared" si="21"/>
        <v>176,111</v>
      </c>
      <c r="K200">
        <f t="shared" si="22"/>
        <v>4</v>
      </c>
      <c r="L200" t="str">
        <f>VLOOKUP(J200,Edges!$A$2:$A$1999,1,FALSE)</f>
        <v>176,111</v>
      </c>
      <c r="M200" t="str">
        <f>VLOOKUP(H200,Nodes!$B$2:$D$2000,3,FALSE)</f>
        <v>Les Halles</v>
      </c>
      <c r="N200">
        <v>4</v>
      </c>
    </row>
    <row r="201" spans="1:14">
      <c r="A201">
        <v>4</v>
      </c>
      <c r="B201">
        <f t="shared" si="23"/>
        <v>4</v>
      </c>
      <c r="C201">
        <v>1</v>
      </c>
      <c r="D201">
        <f t="shared" si="18"/>
        <v>9</v>
      </c>
      <c r="E201">
        <f t="shared" si="19"/>
        <v>15</v>
      </c>
      <c r="F201">
        <v>90</v>
      </c>
      <c r="G201">
        <f t="shared" si="20"/>
        <v>90.04</v>
      </c>
      <c r="H201">
        <f>VLOOKUP(G201,Nodes!$A$2:$B$382,2,FALSE)</f>
        <v>111</v>
      </c>
      <c r="I201">
        <f>VLOOKUP(H201,Nodes!$B$2:$C$681,2,FALSE)</f>
        <v>90</v>
      </c>
      <c r="J201" t="str">
        <f t="shared" si="21"/>
        <v>111,306</v>
      </c>
      <c r="K201">
        <f t="shared" si="22"/>
        <v>4</v>
      </c>
      <c r="L201" t="str">
        <f>VLOOKUP(J201,Edges!$A$2:$A$1999,1,FALSE)</f>
        <v>111,306</v>
      </c>
      <c r="M201" t="str">
        <f>VLOOKUP(H201,Nodes!$B$2:$D$2000,3,FALSE)</f>
        <v>Étienne Marcel</v>
      </c>
      <c r="N201">
        <v>4</v>
      </c>
    </row>
    <row r="202" spans="1:14">
      <c r="A202">
        <v>4</v>
      </c>
      <c r="B202">
        <f t="shared" si="23"/>
        <v>4</v>
      </c>
      <c r="C202">
        <v>1</v>
      </c>
      <c r="D202">
        <f t="shared" si="18"/>
        <v>9</v>
      </c>
      <c r="E202">
        <f t="shared" si="19"/>
        <v>16</v>
      </c>
      <c r="F202">
        <v>240</v>
      </c>
      <c r="G202">
        <f t="shared" si="20"/>
        <v>240.04</v>
      </c>
      <c r="H202">
        <f>VLOOKUP(G202,Nodes!$A$2:$B$382,2,FALSE)</f>
        <v>306</v>
      </c>
      <c r="I202">
        <f>VLOOKUP(H202,Nodes!$B$2:$C$681,2,FALSE)</f>
        <v>240</v>
      </c>
      <c r="J202" t="str">
        <f t="shared" si="21"/>
        <v>306,356</v>
      </c>
      <c r="K202">
        <f t="shared" si="22"/>
        <v>4</v>
      </c>
      <c r="L202" t="str">
        <f>VLOOKUP(J202,Edges!$A$2:$A$1999,1,FALSE)</f>
        <v>306,356</v>
      </c>
      <c r="M202" t="str">
        <f>VLOOKUP(H202,Nodes!$B$2:$D$2000,3,FALSE)</f>
        <v>Réaumur — Sébastopol</v>
      </c>
      <c r="N202">
        <v>4</v>
      </c>
    </row>
    <row r="203" spans="1:14">
      <c r="A203">
        <v>4</v>
      </c>
      <c r="B203">
        <f t="shared" si="23"/>
        <v>4</v>
      </c>
      <c r="C203">
        <v>1</v>
      </c>
      <c r="D203">
        <f t="shared" si="18"/>
        <v>9</v>
      </c>
      <c r="E203">
        <f t="shared" si="19"/>
        <v>17</v>
      </c>
      <c r="F203">
        <v>278</v>
      </c>
      <c r="G203">
        <f t="shared" si="20"/>
        <v>278.04000000000002</v>
      </c>
      <c r="H203">
        <f>VLOOKUP(G203,Nodes!$A$2:$B$382,2,FALSE)</f>
        <v>356</v>
      </c>
      <c r="I203">
        <f>VLOOKUP(H203,Nodes!$B$2:$C$681,2,FALSE)</f>
        <v>278</v>
      </c>
      <c r="J203" t="str">
        <f t="shared" si="21"/>
        <v>356,64</v>
      </c>
      <c r="K203">
        <f t="shared" si="22"/>
        <v>4</v>
      </c>
      <c r="L203" t="str">
        <f>VLOOKUP(J203,Edges!$A$2:$A$1999,1,FALSE)</f>
        <v>356,64</v>
      </c>
      <c r="M203" t="str">
        <f>VLOOKUP(H203,Nodes!$B$2:$D$2000,3,FALSE)</f>
        <v>Strasbourg — Saint-Denis</v>
      </c>
      <c r="N203">
        <v>4</v>
      </c>
    </row>
    <row r="204" spans="1:14">
      <c r="A204">
        <v>4</v>
      </c>
      <c r="B204">
        <f t="shared" si="23"/>
        <v>4</v>
      </c>
      <c r="C204">
        <v>1</v>
      </c>
      <c r="D204">
        <f t="shared" si="18"/>
        <v>9</v>
      </c>
      <c r="E204">
        <f t="shared" si="19"/>
        <v>18</v>
      </c>
      <c r="F204">
        <v>53</v>
      </c>
      <c r="G204">
        <f t="shared" si="20"/>
        <v>53.04</v>
      </c>
      <c r="H204">
        <f>VLOOKUP(G204,Nodes!$A$2:$B$382,2,FALSE)</f>
        <v>64</v>
      </c>
      <c r="I204">
        <f>VLOOKUP(H204,Nodes!$B$2:$C$681,2,FALSE)</f>
        <v>53</v>
      </c>
      <c r="J204" t="str">
        <f t="shared" si="21"/>
        <v>64,128</v>
      </c>
      <c r="K204">
        <f t="shared" si="22"/>
        <v>4</v>
      </c>
      <c r="L204" t="str">
        <f>VLOOKUP(J204,Edges!$A$2:$A$1999,1,FALSE)</f>
        <v>64,128</v>
      </c>
      <c r="M204" t="str">
        <f>VLOOKUP(H204,Nodes!$B$2:$D$2000,3,FALSE)</f>
        <v>Château d'Eau</v>
      </c>
      <c r="N204">
        <v>4</v>
      </c>
    </row>
    <row r="205" spans="1:14">
      <c r="A205">
        <v>4</v>
      </c>
      <c r="B205">
        <f t="shared" si="23"/>
        <v>4</v>
      </c>
      <c r="C205">
        <v>1</v>
      </c>
      <c r="D205">
        <f t="shared" si="18"/>
        <v>9</v>
      </c>
      <c r="E205">
        <f t="shared" si="19"/>
        <v>19</v>
      </c>
      <c r="F205">
        <v>104</v>
      </c>
      <c r="G205">
        <f t="shared" si="20"/>
        <v>104.04</v>
      </c>
      <c r="H205">
        <f>VLOOKUP(G205,Nodes!$A$2:$B$382,2,FALSE)</f>
        <v>128</v>
      </c>
      <c r="I205">
        <f>VLOOKUP(H205,Nodes!$B$2:$C$681,2,FALSE)</f>
        <v>104</v>
      </c>
      <c r="J205" t="str">
        <f t="shared" si="21"/>
        <v>128,133</v>
      </c>
      <c r="K205">
        <f t="shared" si="22"/>
        <v>4</v>
      </c>
      <c r="L205" t="str">
        <f>VLOOKUP(J205,Edges!$A$2:$A$1999,1,FALSE)</f>
        <v>128,133</v>
      </c>
      <c r="M205" t="str">
        <f>VLOOKUP(H205,Nodes!$B$2:$D$2000,3,FALSE)</f>
        <v>Gare de L'Est</v>
      </c>
      <c r="N205">
        <v>4</v>
      </c>
    </row>
    <row r="206" spans="1:14">
      <c r="A206">
        <v>4</v>
      </c>
      <c r="B206">
        <f t="shared" si="23"/>
        <v>4</v>
      </c>
      <c r="C206">
        <v>1</v>
      </c>
      <c r="D206">
        <f t="shared" si="18"/>
        <v>9</v>
      </c>
      <c r="E206">
        <f t="shared" si="19"/>
        <v>20</v>
      </c>
      <c r="F206">
        <v>106</v>
      </c>
      <c r="G206">
        <f t="shared" si="20"/>
        <v>106.04</v>
      </c>
      <c r="H206">
        <f>VLOOKUP(G206,Nodes!$A$2:$B$382,2,FALSE)</f>
        <v>133</v>
      </c>
      <c r="I206">
        <f>VLOOKUP(H206,Nodes!$B$2:$C$681,2,FALSE)</f>
        <v>106</v>
      </c>
      <c r="J206" t="str">
        <f t="shared" si="21"/>
        <v>133,17</v>
      </c>
      <c r="K206">
        <f t="shared" si="22"/>
        <v>4</v>
      </c>
      <c r="L206" t="str">
        <f>VLOOKUP(J206,Edges!$A$2:$A$1999,1,FALSE)</f>
        <v>133,17</v>
      </c>
      <c r="M206" t="str">
        <f>VLOOKUP(H206,Nodes!$B$2:$D$2000,3,FALSE)</f>
        <v>Gare du Nord</v>
      </c>
      <c r="N206">
        <v>4</v>
      </c>
    </row>
    <row r="207" spans="1:14">
      <c r="A207">
        <v>4</v>
      </c>
      <c r="B207">
        <f t="shared" si="23"/>
        <v>4</v>
      </c>
      <c r="C207">
        <v>1</v>
      </c>
      <c r="D207">
        <f t="shared" si="18"/>
        <v>9</v>
      </c>
      <c r="E207">
        <f t="shared" si="19"/>
        <v>21</v>
      </c>
      <c r="F207">
        <v>15</v>
      </c>
      <c r="G207">
        <f t="shared" si="20"/>
        <v>15.04</v>
      </c>
      <c r="H207">
        <f>VLOOKUP(G207,Nodes!$A$2:$B$382,2,FALSE)</f>
        <v>17</v>
      </c>
      <c r="I207">
        <f>VLOOKUP(H207,Nodes!$B$2:$C$681,2,FALSE)</f>
        <v>15</v>
      </c>
      <c r="J207" t="str">
        <f t="shared" si="21"/>
        <v>17,65</v>
      </c>
      <c r="K207">
        <f t="shared" si="22"/>
        <v>4</v>
      </c>
      <c r="L207" t="str">
        <f>VLOOKUP(J207,Edges!$A$2:$A$1999,1,FALSE)</f>
        <v>17,65</v>
      </c>
      <c r="M207" t="str">
        <f>VLOOKUP(H207,Nodes!$B$2:$D$2000,3,FALSE)</f>
        <v>Barbès — Rochechouart</v>
      </c>
      <c r="N207">
        <v>4</v>
      </c>
    </row>
    <row r="208" spans="1:14">
      <c r="A208">
        <v>4</v>
      </c>
      <c r="B208">
        <f t="shared" si="23"/>
        <v>4</v>
      </c>
      <c r="C208">
        <v>1</v>
      </c>
      <c r="D208">
        <f t="shared" si="18"/>
        <v>9</v>
      </c>
      <c r="E208">
        <f t="shared" si="19"/>
        <v>22</v>
      </c>
      <c r="F208">
        <v>54</v>
      </c>
      <c r="G208">
        <f t="shared" si="20"/>
        <v>54.04</v>
      </c>
      <c r="H208">
        <f>VLOOKUP(G208,Nodes!$A$2:$B$382,2,FALSE)</f>
        <v>65</v>
      </c>
      <c r="I208">
        <f>VLOOKUP(H208,Nodes!$B$2:$C$681,2,FALSE)</f>
        <v>54</v>
      </c>
      <c r="J208" t="str">
        <f t="shared" si="21"/>
        <v>65,202</v>
      </c>
      <c r="K208">
        <f t="shared" si="22"/>
        <v>4</v>
      </c>
      <c r="L208" t="str">
        <f>VLOOKUP(J208,Edges!$A$2:$A$1999,1,FALSE)</f>
        <v>65,202</v>
      </c>
      <c r="M208" t="str">
        <f>VLOOKUP(H208,Nodes!$B$2:$D$2000,3,FALSE)</f>
        <v>Château Rouge</v>
      </c>
      <c r="N208">
        <v>4</v>
      </c>
    </row>
    <row r="209" spans="1:14">
      <c r="A209">
        <v>4</v>
      </c>
      <c r="B209">
        <f t="shared" si="23"/>
        <v>4</v>
      </c>
      <c r="C209">
        <v>1</v>
      </c>
      <c r="D209">
        <f t="shared" si="18"/>
        <v>9</v>
      </c>
      <c r="E209">
        <f t="shared" si="19"/>
        <v>23</v>
      </c>
      <c r="F209">
        <v>162</v>
      </c>
      <c r="G209">
        <f t="shared" si="20"/>
        <v>162.04</v>
      </c>
      <c r="H209">
        <f>VLOOKUP(G209,Nodes!$A$2:$B$382,2,FALSE)</f>
        <v>202</v>
      </c>
      <c r="I209">
        <f>VLOOKUP(H209,Nodes!$B$2:$C$681,2,FALSE)</f>
        <v>162</v>
      </c>
      <c r="J209" t="str">
        <f t="shared" si="21"/>
        <v>202,351</v>
      </c>
      <c r="K209">
        <f t="shared" si="22"/>
        <v>4</v>
      </c>
      <c r="L209" t="str">
        <f>VLOOKUP(J209,Edges!$A$2:$A$1999,1,FALSE)</f>
        <v>202,351</v>
      </c>
      <c r="M209" t="str">
        <f>VLOOKUP(H209,Nodes!$B$2:$D$2000,3,FALSE)</f>
        <v>Marcadet — Poissonniers</v>
      </c>
      <c r="N209">
        <v>4</v>
      </c>
    </row>
    <row r="210" spans="1:14">
      <c r="A210">
        <v>4</v>
      </c>
      <c r="B210">
        <f t="shared" si="23"/>
        <v>4</v>
      </c>
      <c r="C210">
        <v>1</v>
      </c>
      <c r="D210">
        <f t="shared" si="18"/>
        <v>9</v>
      </c>
      <c r="E210">
        <f t="shared" si="19"/>
        <v>24</v>
      </c>
      <c r="F210">
        <v>275</v>
      </c>
      <c r="G210">
        <f t="shared" si="20"/>
        <v>275.04000000000002</v>
      </c>
      <c r="H210">
        <f>VLOOKUP(G210,Nodes!$A$2:$B$382,2,FALSE)</f>
        <v>351</v>
      </c>
      <c r="I210">
        <f>VLOOKUP(H210,Nodes!$B$2:$C$681,2,FALSE)</f>
        <v>275</v>
      </c>
      <c r="J210" t="str">
        <f t="shared" si="21"/>
        <v>351,277</v>
      </c>
      <c r="K210">
        <f t="shared" si="22"/>
        <v>4</v>
      </c>
      <c r="L210" t="str">
        <f>VLOOKUP(J210,Edges!$A$2:$A$1999,1,FALSE)</f>
        <v>351,277</v>
      </c>
      <c r="M210" t="str">
        <f>VLOOKUP(H210,Nodes!$B$2:$D$2000,3,FALSE)</f>
        <v>Simplon</v>
      </c>
      <c r="N210">
        <v>4</v>
      </c>
    </row>
    <row r="211" spans="1:14">
      <c r="A211">
        <v>4</v>
      </c>
      <c r="B211">
        <f t="shared" si="23"/>
        <v>4</v>
      </c>
      <c r="C211">
        <v>1</v>
      </c>
      <c r="D211">
        <f t="shared" si="18"/>
        <v>9</v>
      </c>
      <c r="E211">
        <f t="shared" si="19"/>
        <v>25</v>
      </c>
      <c r="F211">
        <v>215</v>
      </c>
      <c r="G211">
        <f t="shared" si="20"/>
        <v>215.04</v>
      </c>
      <c r="H211">
        <f>VLOOKUP(G211,Nodes!$A$2:$B$382,2,FALSE)</f>
        <v>277</v>
      </c>
      <c r="I211">
        <f>VLOOKUP(H211,Nodes!$B$2:$C$681,2,FALSE)</f>
        <v>215</v>
      </c>
      <c r="J211" t="str">
        <f t="shared" si="21"/>
        <v/>
      </c>
      <c r="K211">
        <f t="shared" si="22"/>
        <v>4</v>
      </c>
      <c r="L211" t="e">
        <f>VLOOKUP(J211,Edges!$A$2:$A$1999,1,FALSE)</f>
        <v>#N/A</v>
      </c>
      <c r="M211" t="str">
        <f>VLOOKUP(H211,Nodes!$B$2:$D$2000,3,FALSE)</f>
        <v>Porte de Clignancourt</v>
      </c>
      <c r="N211">
        <v>4</v>
      </c>
    </row>
    <row r="212" spans="1:14">
      <c r="A212">
        <v>5</v>
      </c>
      <c r="B212">
        <f t="shared" si="23"/>
        <v>5</v>
      </c>
      <c r="C212">
        <v>0</v>
      </c>
      <c r="D212">
        <f t="shared" si="18"/>
        <v>10</v>
      </c>
      <c r="E212">
        <f t="shared" si="19"/>
        <v>0</v>
      </c>
      <c r="F212">
        <v>26</v>
      </c>
      <c r="G212">
        <f t="shared" si="20"/>
        <v>26.05</v>
      </c>
      <c r="H212">
        <f>VLOOKUP(G212,Nodes!$A$2:$B$382,2,FALSE)</f>
        <v>32</v>
      </c>
      <c r="I212">
        <f>VLOOKUP(H212,Nodes!$B$2:$C$681,2,FALSE)</f>
        <v>26</v>
      </c>
      <c r="J212" t="str">
        <f t="shared" si="21"/>
        <v>32,33</v>
      </c>
      <c r="K212">
        <f t="shared" si="22"/>
        <v>5</v>
      </c>
      <c r="L212" t="str">
        <f>VLOOKUP(J212,Edges!$A$2:$A$1999,1,FALSE)</f>
        <v>32,33</v>
      </c>
      <c r="M212" t="str">
        <f>VLOOKUP(H212,Nodes!$B$2:$D$2000,3,FALSE)</f>
        <v>Bobigny — Pablo Picasso</v>
      </c>
      <c r="N212">
        <v>5</v>
      </c>
    </row>
    <row r="213" spans="1:14">
      <c r="A213">
        <v>5</v>
      </c>
      <c r="B213">
        <f t="shared" si="23"/>
        <v>5</v>
      </c>
      <c r="C213">
        <v>0</v>
      </c>
      <c r="D213">
        <f t="shared" si="18"/>
        <v>10</v>
      </c>
      <c r="E213">
        <f t="shared" si="19"/>
        <v>1</v>
      </c>
      <c r="F213">
        <v>27</v>
      </c>
      <c r="G213">
        <f t="shared" si="20"/>
        <v>27.05</v>
      </c>
      <c r="H213">
        <f>VLOOKUP(G213,Nodes!$A$2:$B$382,2,FALSE)</f>
        <v>33</v>
      </c>
      <c r="I213">
        <f>VLOOKUP(H213,Nodes!$B$2:$C$681,2,FALSE)</f>
        <v>27</v>
      </c>
      <c r="J213" t="str">
        <f t="shared" si="21"/>
        <v>33,109</v>
      </c>
      <c r="K213">
        <f t="shared" si="22"/>
        <v>5</v>
      </c>
      <c r="L213" t="str">
        <f>VLOOKUP(J213,Edges!$A$2:$A$1999,1,FALSE)</f>
        <v>33,109</v>
      </c>
      <c r="M213" t="str">
        <f>VLOOKUP(H213,Nodes!$B$2:$D$2000,3,FALSE)</f>
        <v>Bobigny — Pantin — Raymond Queneau</v>
      </c>
      <c r="N213">
        <v>5</v>
      </c>
    </row>
    <row r="214" spans="1:14">
      <c r="A214">
        <v>5</v>
      </c>
      <c r="B214">
        <f t="shared" si="23"/>
        <v>5</v>
      </c>
      <c r="C214">
        <v>0</v>
      </c>
      <c r="D214">
        <f t="shared" si="18"/>
        <v>10</v>
      </c>
      <c r="E214">
        <f t="shared" si="19"/>
        <v>2</v>
      </c>
      <c r="F214">
        <v>88</v>
      </c>
      <c r="G214">
        <f t="shared" si="20"/>
        <v>88.05</v>
      </c>
      <c r="H214">
        <f>VLOOKUP(G214,Nodes!$A$2:$B$382,2,FALSE)</f>
        <v>109</v>
      </c>
      <c r="I214">
        <f>VLOOKUP(H214,Nodes!$B$2:$C$681,2,FALSE)</f>
        <v>88</v>
      </c>
      <c r="J214" t="str">
        <f t="shared" si="21"/>
        <v>109,144</v>
      </c>
      <c r="K214">
        <f t="shared" si="22"/>
        <v>5</v>
      </c>
      <c r="L214" t="str">
        <f>VLOOKUP(J214,Edges!$A$2:$A$1999,1,FALSE)</f>
        <v>109,144</v>
      </c>
      <c r="M214" t="str">
        <f>VLOOKUP(H214,Nodes!$B$2:$D$2000,3,FALSE)</f>
        <v>Église de Pantin</v>
      </c>
      <c r="N214">
        <v>5</v>
      </c>
    </row>
    <row r="215" spans="1:14">
      <c r="A215">
        <v>5</v>
      </c>
      <c r="B215">
        <f t="shared" si="23"/>
        <v>5</v>
      </c>
      <c r="C215">
        <v>0</v>
      </c>
      <c r="D215">
        <f t="shared" si="18"/>
        <v>10</v>
      </c>
      <c r="E215">
        <f t="shared" si="19"/>
        <v>3</v>
      </c>
      <c r="F215">
        <v>114</v>
      </c>
      <c r="G215">
        <f t="shared" si="20"/>
        <v>114.05</v>
      </c>
      <c r="H215">
        <f>VLOOKUP(G215,Nodes!$A$2:$B$382,2,FALSE)</f>
        <v>144</v>
      </c>
      <c r="I215">
        <f>VLOOKUP(H215,Nodes!$B$2:$C$681,2,FALSE)</f>
        <v>114</v>
      </c>
      <c r="J215" t="str">
        <f t="shared" si="21"/>
        <v>144,281</v>
      </c>
      <c r="K215">
        <f t="shared" si="22"/>
        <v>5</v>
      </c>
      <c r="L215" t="str">
        <f>VLOOKUP(J215,Edges!$A$2:$A$1999,1,FALSE)</f>
        <v>144,281</v>
      </c>
      <c r="M215" t="str">
        <f>VLOOKUP(H215,Nodes!$B$2:$D$2000,3,FALSE)</f>
        <v>Hoche</v>
      </c>
      <c r="N215">
        <v>5</v>
      </c>
    </row>
    <row r="216" spans="1:14">
      <c r="A216">
        <v>5</v>
      </c>
      <c r="B216">
        <f t="shared" si="23"/>
        <v>5</v>
      </c>
      <c r="C216">
        <v>0</v>
      </c>
      <c r="D216">
        <f t="shared" si="18"/>
        <v>10</v>
      </c>
      <c r="E216">
        <f t="shared" si="19"/>
        <v>4</v>
      </c>
      <c r="F216">
        <v>219</v>
      </c>
      <c r="G216">
        <f t="shared" si="20"/>
        <v>219.05</v>
      </c>
      <c r="H216">
        <f>VLOOKUP(G216,Nodes!$A$2:$B$382,2,FALSE)</f>
        <v>281</v>
      </c>
      <c r="I216">
        <f>VLOOKUP(H216,Nodes!$B$2:$C$681,2,FALSE)</f>
        <v>219</v>
      </c>
      <c r="J216" t="str">
        <f t="shared" si="21"/>
        <v>281,238</v>
      </c>
      <c r="K216">
        <f t="shared" si="22"/>
        <v>5</v>
      </c>
      <c r="L216" t="str">
        <f>VLOOKUP(J216,Edges!$A$2:$A$1999,1,FALSE)</f>
        <v>281,238</v>
      </c>
      <c r="M216" t="str">
        <f>VLOOKUP(H216,Nodes!$B$2:$D$2000,3,FALSE)</f>
        <v>Porte de Pantin</v>
      </c>
      <c r="N216">
        <v>5</v>
      </c>
    </row>
    <row r="217" spans="1:14">
      <c r="A217">
        <v>5</v>
      </c>
      <c r="B217">
        <f t="shared" si="23"/>
        <v>5</v>
      </c>
      <c r="C217">
        <v>0</v>
      </c>
      <c r="D217">
        <f t="shared" si="18"/>
        <v>10</v>
      </c>
      <c r="E217">
        <f t="shared" si="19"/>
        <v>5</v>
      </c>
      <c r="F217">
        <v>184</v>
      </c>
      <c r="G217">
        <f t="shared" si="20"/>
        <v>184.05</v>
      </c>
      <c r="H217">
        <f>VLOOKUP(G217,Nodes!$A$2:$B$382,2,FALSE)</f>
        <v>238</v>
      </c>
      <c r="I217">
        <f>VLOOKUP(H217,Nodes!$B$2:$C$681,2,FALSE)</f>
        <v>184</v>
      </c>
      <c r="J217" t="str">
        <f t="shared" si="21"/>
        <v>238,171</v>
      </c>
      <c r="K217">
        <f t="shared" si="22"/>
        <v>5</v>
      </c>
      <c r="L217" t="str">
        <f>VLOOKUP(J217,Edges!$A$2:$A$1999,1,FALSE)</f>
        <v>238,171</v>
      </c>
      <c r="M217" t="str">
        <f>VLOOKUP(H217,Nodes!$B$2:$D$2000,3,FALSE)</f>
        <v>Ourcq</v>
      </c>
      <c r="N217">
        <v>5</v>
      </c>
    </row>
    <row r="218" spans="1:14">
      <c r="A218">
        <v>5</v>
      </c>
      <c r="B218">
        <f t="shared" si="23"/>
        <v>5</v>
      </c>
      <c r="C218">
        <v>0</v>
      </c>
      <c r="D218">
        <f t="shared" si="18"/>
        <v>10</v>
      </c>
      <c r="E218">
        <f t="shared" si="19"/>
        <v>6</v>
      </c>
      <c r="F218">
        <v>134</v>
      </c>
      <c r="G218">
        <f t="shared" si="20"/>
        <v>134.05000000000001</v>
      </c>
      <c r="H218">
        <f>VLOOKUP(G218,Nodes!$A$2:$B$382,2,FALSE)</f>
        <v>171</v>
      </c>
      <c r="I218">
        <f>VLOOKUP(H218,Nodes!$B$2:$C$681,2,FALSE)</f>
        <v>134</v>
      </c>
      <c r="J218" t="str">
        <f t="shared" si="21"/>
        <v>171,153</v>
      </c>
      <c r="K218">
        <f t="shared" si="22"/>
        <v>5</v>
      </c>
      <c r="L218" t="str">
        <f>VLOOKUP(J218,Edges!$A$2:$A$1999,1,FALSE)</f>
        <v>171,153</v>
      </c>
      <c r="M218" t="str">
        <f>VLOOKUP(H218,Nodes!$B$2:$D$2000,3,FALSE)</f>
        <v>Laumière</v>
      </c>
      <c r="N218">
        <v>5</v>
      </c>
    </row>
    <row r="219" spans="1:14">
      <c r="A219">
        <v>5</v>
      </c>
      <c r="B219">
        <f t="shared" si="23"/>
        <v>5</v>
      </c>
      <c r="C219">
        <v>0</v>
      </c>
      <c r="D219">
        <f t="shared" si="18"/>
        <v>10</v>
      </c>
      <c r="E219">
        <f t="shared" si="19"/>
        <v>7</v>
      </c>
      <c r="F219">
        <v>120</v>
      </c>
      <c r="G219">
        <f t="shared" si="20"/>
        <v>120.05</v>
      </c>
      <c r="H219">
        <f>VLOOKUP(G219,Nodes!$A$2:$B$382,2,FALSE)</f>
        <v>153</v>
      </c>
      <c r="I219">
        <f>VLOOKUP(H219,Nodes!$B$2:$C$681,2,FALSE)</f>
        <v>120</v>
      </c>
      <c r="J219" t="str">
        <f t="shared" si="21"/>
        <v>153,354</v>
      </c>
      <c r="K219">
        <f t="shared" si="22"/>
        <v>5</v>
      </c>
      <c r="L219" t="str">
        <f>VLOOKUP(J219,Edges!$A$2:$A$1999,1,FALSE)</f>
        <v>153,354</v>
      </c>
      <c r="M219" t="str">
        <f>VLOOKUP(H219,Nodes!$B$2:$D$2000,3,FALSE)</f>
        <v>Jaurès</v>
      </c>
      <c r="N219">
        <v>5</v>
      </c>
    </row>
    <row r="220" spans="1:14">
      <c r="A220">
        <v>5</v>
      </c>
      <c r="B220">
        <f t="shared" si="23"/>
        <v>5</v>
      </c>
      <c r="C220">
        <v>0</v>
      </c>
      <c r="D220">
        <f t="shared" si="18"/>
        <v>10</v>
      </c>
      <c r="E220">
        <f t="shared" si="19"/>
        <v>8</v>
      </c>
      <c r="F220">
        <v>277</v>
      </c>
      <c r="G220">
        <f t="shared" si="20"/>
        <v>277.05</v>
      </c>
      <c r="H220">
        <f>VLOOKUP(G220,Nodes!$A$2:$B$382,2,FALSE)</f>
        <v>354</v>
      </c>
      <c r="I220">
        <f>VLOOKUP(H220,Nodes!$B$2:$C$681,2,FALSE)</f>
        <v>277</v>
      </c>
      <c r="J220" t="str">
        <f t="shared" si="21"/>
        <v>354,134</v>
      </c>
      <c r="K220">
        <f t="shared" si="22"/>
        <v>5</v>
      </c>
      <c r="L220" t="str">
        <f>VLOOKUP(J220,Edges!$A$2:$A$1999,1,FALSE)</f>
        <v>354,134</v>
      </c>
      <c r="M220" t="str">
        <f>VLOOKUP(H220,Nodes!$B$2:$D$2000,3,FALSE)</f>
        <v>Stalingrad</v>
      </c>
      <c r="N220">
        <v>5</v>
      </c>
    </row>
    <row r="221" spans="1:14">
      <c r="A221">
        <v>5</v>
      </c>
      <c r="B221">
        <f t="shared" si="23"/>
        <v>5</v>
      </c>
      <c r="C221">
        <v>0</v>
      </c>
      <c r="D221">
        <f t="shared" si="18"/>
        <v>10</v>
      </c>
      <c r="E221">
        <f t="shared" si="19"/>
        <v>9</v>
      </c>
      <c r="F221">
        <v>106</v>
      </c>
      <c r="G221">
        <f t="shared" si="20"/>
        <v>106.05</v>
      </c>
      <c r="H221">
        <f>VLOOKUP(G221,Nodes!$A$2:$B$382,2,FALSE)</f>
        <v>134</v>
      </c>
      <c r="I221">
        <f>VLOOKUP(H221,Nodes!$B$2:$C$681,2,FALSE)</f>
        <v>106</v>
      </c>
      <c r="J221" t="str">
        <f t="shared" si="21"/>
        <v>134,129</v>
      </c>
      <c r="K221">
        <f t="shared" si="22"/>
        <v>5</v>
      </c>
      <c r="L221" t="str">
        <f>VLOOKUP(J221,Edges!$A$2:$A$1999,1,FALSE)</f>
        <v>134,129</v>
      </c>
      <c r="M221" t="str">
        <f>VLOOKUP(H221,Nodes!$B$2:$D$2000,3,FALSE)</f>
        <v>Gare du Nord</v>
      </c>
      <c r="N221">
        <v>5</v>
      </c>
    </row>
    <row r="222" spans="1:14">
      <c r="A222">
        <v>5</v>
      </c>
      <c r="B222">
        <f t="shared" si="23"/>
        <v>5</v>
      </c>
      <c r="C222">
        <v>0</v>
      </c>
      <c r="D222">
        <f t="shared" si="18"/>
        <v>10</v>
      </c>
      <c r="E222">
        <f t="shared" si="19"/>
        <v>10</v>
      </c>
      <c r="F222">
        <v>104</v>
      </c>
      <c r="G222">
        <f t="shared" si="20"/>
        <v>104.05</v>
      </c>
      <c r="H222">
        <f>VLOOKUP(G222,Nodes!$A$2:$B$382,2,FALSE)</f>
        <v>129</v>
      </c>
      <c r="I222">
        <f>VLOOKUP(H222,Nodes!$B$2:$C$681,2,FALSE)</f>
        <v>104</v>
      </c>
      <c r="J222" t="str">
        <f t="shared" si="21"/>
        <v>129,150</v>
      </c>
      <c r="K222">
        <f t="shared" si="22"/>
        <v>5</v>
      </c>
      <c r="L222" t="str">
        <f>VLOOKUP(J222,Edges!$A$2:$A$1999,1,FALSE)</f>
        <v>129,150</v>
      </c>
      <c r="M222" t="str">
        <f>VLOOKUP(H222,Nodes!$B$2:$D$2000,3,FALSE)</f>
        <v>Gare de L'Est</v>
      </c>
      <c r="N222">
        <v>5</v>
      </c>
    </row>
    <row r="223" spans="1:14">
      <c r="A223">
        <v>5</v>
      </c>
      <c r="B223">
        <f t="shared" si="23"/>
        <v>5</v>
      </c>
      <c r="C223">
        <v>0</v>
      </c>
      <c r="D223">
        <f t="shared" si="18"/>
        <v>10</v>
      </c>
      <c r="E223">
        <f t="shared" si="19"/>
        <v>11</v>
      </c>
      <c r="F223">
        <v>118</v>
      </c>
      <c r="G223">
        <f t="shared" si="20"/>
        <v>118.05</v>
      </c>
      <c r="H223">
        <f>VLOOKUP(G223,Nodes!$A$2:$B$382,2,FALSE)</f>
        <v>150</v>
      </c>
      <c r="I223">
        <f>VLOOKUP(H223,Nodes!$B$2:$C$681,2,FALSE)</f>
        <v>118</v>
      </c>
      <c r="J223" t="str">
        <f t="shared" si="21"/>
        <v>150,309</v>
      </c>
      <c r="K223">
        <f t="shared" si="22"/>
        <v>5</v>
      </c>
      <c r="L223" t="str">
        <f>VLOOKUP(J223,Edges!$A$2:$A$1999,1,FALSE)</f>
        <v>150,309</v>
      </c>
      <c r="M223" t="str">
        <f>VLOOKUP(H223,Nodes!$B$2:$D$2000,3,FALSE)</f>
        <v>Jacques Bonsergent</v>
      </c>
      <c r="N223">
        <v>5</v>
      </c>
    </row>
    <row r="224" spans="1:14">
      <c r="A224">
        <v>5</v>
      </c>
      <c r="B224">
        <f t="shared" si="23"/>
        <v>5</v>
      </c>
      <c r="C224">
        <v>0</v>
      </c>
      <c r="D224">
        <f t="shared" si="18"/>
        <v>10</v>
      </c>
      <c r="E224">
        <f t="shared" si="19"/>
        <v>12</v>
      </c>
      <c r="F224">
        <v>242</v>
      </c>
      <c r="G224">
        <f t="shared" si="20"/>
        <v>242.05</v>
      </c>
      <c r="H224">
        <f>VLOOKUP(G224,Nodes!$A$2:$B$382,2,FALSE)</f>
        <v>309</v>
      </c>
      <c r="I224">
        <f>VLOOKUP(H224,Nodes!$B$2:$C$681,2,FALSE)</f>
        <v>242</v>
      </c>
      <c r="J224" t="str">
        <f t="shared" si="21"/>
        <v>309,230</v>
      </c>
      <c r="K224">
        <f t="shared" si="22"/>
        <v>5</v>
      </c>
      <c r="L224" t="str">
        <f>VLOOKUP(J224,Edges!$A$2:$A$1999,1,FALSE)</f>
        <v>309,230</v>
      </c>
      <c r="M224" t="str">
        <f>VLOOKUP(H224,Nodes!$B$2:$D$2000,3,FALSE)</f>
        <v>République</v>
      </c>
      <c r="N224">
        <v>5</v>
      </c>
    </row>
    <row r="225" spans="1:14">
      <c r="A225">
        <v>5</v>
      </c>
      <c r="B225">
        <f t="shared" si="23"/>
        <v>5</v>
      </c>
      <c r="C225">
        <v>0</v>
      </c>
      <c r="D225">
        <f t="shared" si="18"/>
        <v>10</v>
      </c>
      <c r="E225">
        <f t="shared" si="19"/>
        <v>13</v>
      </c>
      <c r="F225">
        <v>180</v>
      </c>
      <c r="G225">
        <f t="shared" si="20"/>
        <v>180.05</v>
      </c>
      <c r="H225">
        <f>VLOOKUP(G225,Nodes!$A$2:$B$382,2,FALSE)</f>
        <v>230</v>
      </c>
      <c r="I225">
        <f>VLOOKUP(H225,Nodes!$B$2:$C$681,2,FALSE)</f>
        <v>180</v>
      </c>
      <c r="J225" t="str">
        <f t="shared" si="21"/>
        <v>230,315</v>
      </c>
      <c r="K225">
        <f t="shared" si="22"/>
        <v>5</v>
      </c>
      <c r="L225" t="str">
        <f>VLOOKUP(J225,Edges!$A$2:$A$1999,1,FALSE)</f>
        <v>230,315</v>
      </c>
      <c r="M225" t="str">
        <f>VLOOKUP(H225,Nodes!$B$2:$D$2000,3,FALSE)</f>
        <v>Oberkampf</v>
      </c>
      <c r="N225">
        <v>5</v>
      </c>
    </row>
    <row r="226" spans="1:14">
      <c r="A226">
        <v>5</v>
      </c>
      <c r="B226">
        <f t="shared" si="23"/>
        <v>5</v>
      </c>
      <c r="C226">
        <v>0</v>
      </c>
      <c r="D226">
        <f t="shared" si="18"/>
        <v>10</v>
      </c>
      <c r="E226">
        <f t="shared" si="19"/>
        <v>14</v>
      </c>
      <c r="F226">
        <v>244</v>
      </c>
      <c r="G226">
        <f t="shared" si="20"/>
        <v>244.05</v>
      </c>
      <c r="H226">
        <f>VLOOKUP(G226,Nodes!$A$2:$B$382,2,FALSE)</f>
        <v>315</v>
      </c>
      <c r="I226">
        <f>VLOOKUP(H226,Nodes!$B$2:$C$681,2,FALSE)</f>
        <v>244</v>
      </c>
      <c r="J226" t="str">
        <f t="shared" si="21"/>
        <v>315,44</v>
      </c>
      <c r="K226">
        <f t="shared" si="22"/>
        <v>5</v>
      </c>
      <c r="L226" t="str">
        <f>VLOOKUP(J226,Edges!$A$2:$A$1999,1,FALSE)</f>
        <v>315,44</v>
      </c>
      <c r="M226" t="str">
        <f>VLOOKUP(H226,Nodes!$B$2:$D$2000,3,FALSE)</f>
        <v>Richard-Lenoir</v>
      </c>
      <c r="N226">
        <v>5</v>
      </c>
    </row>
    <row r="227" spans="1:14">
      <c r="A227">
        <v>5</v>
      </c>
      <c r="B227">
        <f t="shared" si="23"/>
        <v>5</v>
      </c>
      <c r="C227">
        <v>0</v>
      </c>
      <c r="D227">
        <f t="shared" si="18"/>
        <v>10</v>
      </c>
      <c r="E227">
        <f t="shared" si="19"/>
        <v>15</v>
      </c>
      <c r="F227">
        <v>36</v>
      </c>
      <c r="G227">
        <f t="shared" si="20"/>
        <v>36.049999999999997</v>
      </c>
      <c r="H227">
        <f>VLOOKUP(G227,Nodes!$A$2:$B$382,2,FALSE)</f>
        <v>44</v>
      </c>
      <c r="I227">
        <f>VLOOKUP(H227,Nodes!$B$2:$C$681,2,FALSE)</f>
        <v>36</v>
      </c>
      <c r="J227" t="str">
        <f t="shared" si="21"/>
        <v>44,20</v>
      </c>
      <c r="K227">
        <f t="shared" si="22"/>
        <v>5</v>
      </c>
      <c r="L227" t="str">
        <f>VLOOKUP(J227,Edges!$A$2:$A$1999,1,FALSE)</f>
        <v>44,20</v>
      </c>
      <c r="M227" t="str">
        <f>VLOOKUP(H227,Nodes!$B$2:$D$2000,3,FALSE)</f>
        <v>Bréguet — Sabin</v>
      </c>
      <c r="N227">
        <v>5</v>
      </c>
    </row>
    <row r="228" spans="1:14">
      <c r="A228">
        <v>5</v>
      </c>
      <c r="B228">
        <f t="shared" si="23"/>
        <v>5</v>
      </c>
      <c r="C228">
        <v>0</v>
      </c>
      <c r="D228">
        <f t="shared" si="18"/>
        <v>10</v>
      </c>
      <c r="E228">
        <f t="shared" si="19"/>
        <v>16</v>
      </c>
      <c r="F228">
        <v>17</v>
      </c>
      <c r="G228">
        <f t="shared" si="20"/>
        <v>17.05</v>
      </c>
      <c r="H228">
        <f>VLOOKUP(G228,Nodes!$A$2:$B$382,2,FALSE)</f>
        <v>20</v>
      </c>
      <c r="I228">
        <f>VLOOKUP(H228,Nodes!$B$2:$C$681,2,FALSE)</f>
        <v>17</v>
      </c>
      <c r="J228" t="str">
        <f t="shared" si="21"/>
        <v>20,299</v>
      </c>
      <c r="K228">
        <f t="shared" si="22"/>
        <v>5</v>
      </c>
      <c r="L228" t="str">
        <f>VLOOKUP(J228,Edges!$A$2:$A$1999,1,FALSE)</f>
        <v>20,299</v>
      </c>
      <c r="M228" t="str">
        <f>VLOOKUP(H228,Nodes!$B$2:$D$2000,3,FALSE)</f>
        <v>Bastille</v>
      </c>
      <c r="N228">
        <v>5</v>
      </c>
    </row>
    <row r="229" spans="1:14">
      <c r="A229">
        <v>5</v>
      </c>
      <c r="B229">
        <f t="shared" si="23"/>
        <v>5</v>
      </c>
      <c r="C229">
        <v>0</v>
      </c>
      <c r="D229">
        <f t="shared" si="18"/>
        <v>10</v>
      </c>
      <c r="E229">
        <f t="shared" si="19"/>
        <v>17</v>
      </c>
      <c r="F229">
        <v>235</v>
      </c>
      <c r="G229">
        <f t="shared" si="20"/>
        <v>235.05</v>
      </c>
      <c r="H229">
        <f>VLOOKUP(G229,Nodes!$A$2:$B$382,2,FALSE)</f>
        <v>299</v>
      </c>
      <c r="I229">
        <f>VLOOKUP(H229,Nodes!$B$2:$C$681,2,FALSE)</f>
        <v>235</v>
      </c>
      <c r="J229" t="str">
        <f t="shared" si="21"/>
        <v>299,126</v>
      </c>
      <c r="K229">
        <f t="shared" si="22"/>
        <v>5</v>
      </c>
      <c r="L229" t="str">
        <f>VLOOKUP(J229,Edges!$A$2:$A$1999,1,FALSE)</f>
        <v>299,126</v>
      </c>
      <c r="M229" t="str">
        <f>VLOOKUP(H229,Nodes!$B$2:$D$2000,3,FALSE)</f>
        <v>Quai de La Rapée</v>
      </c>
      <c r="N229">
        <v>5</v>
      </c>
    </row>
    <row r="230" spans="1:14">
      <c r="A230">
        <v>5</v>
      </c>
      <c r="B230">
        <f t="shared" si="23"/>
        <v>5</v>
      </c>
      <c r="C230">
        <v>0</v>
      </c>
      <c r="D230">
        <f t="shared" si="18"/>
        <v>10</v>
      </c>
      <c r="E230">
        <f t="shared" si="19"/>
        <v>18</v>
      </c>
      <c r="F230">
        <v>103</v>
      </c>
      <c r="G230">
        <f t="shared" si="20"/>
        <v>103.05</v>
      </c>
      <c r="H230">
        <f>VLOOKUP(G230,Nodes!$A$2:$B$382,2,FALSE)</f>
        <v>126</v>
      </c>
      <c r="I230">
        <f>VLOOKUP(H230,Nodes!$B$2:$C$681,2,FALSE)</f>
        <v>103</v>
      </c>
      <c r="J230" t="str">
        <f t="shared" si="21"/>
        <v>126,339</v>
      </c>
      <c r="K230">
        <f t="shared" si="22"/>
        <v>5</v>
      </c>
      <c r="L230" t="str">
        <f>VLOOKUP(J230,Edges!$A$2:$A$1999,1,FALSE)</f>
        <v>126,339</v>
      </c>
      <c r="M230" t="str">
        <f>VLOOKUP(H230,Nodes!$B$2:$D$2000,3,FALSE)</f>
        <v>Gare d'Austerlitz</v>
      </c>
      <c r="N230">
        <v>5</v>
      </c>
    </row>
    <row r="231" spans="1:14">
      <c r="A231">
        <v>5</v>
      </c>
      <c r="B231">
        <f t="shared" si="23"/>
        <v>5</v>
      </c>
      <c r="C231">
        <v>0</v>
      </c>
      <c r="D231">
        <f t="shared" si="18"/>
        <v>10</v>
      </c>
      <c r="E231">
        <f t="shared" si="19"/>
        <v>19</v>
      </c>
      <c r="F231">
        <v>264</v>
      </c>
      <c r="G231">
        <f t="shared" si="20"/>
        <v>264.05</v>
      </c>
      <c r="H231">
        <f>VLOOKUP(G231,Nodes!$A$2:$B$382,2,FALSE)</f>
        <v>339</v>
      </c>
      <c r="I231">
        <f>VLOOKUP(H231,Nodes!$B$2:$C$681,2,FALSE)</f>
        <v>264</v>
      </c>
      <c r="J231" t="str">
        <f t="shared" si="21"/>
        <v>339,50</v>
      </c>
      <c r="K231">
        <f t="shared" si="22"/>
        <v>5</v>
      </c>
      <c r="L231" t="str">
        <f>VLOOKUP(J231,Edges!$A$2:$A$1999,1,FALSE)</f>
        <v>339,50</v>
      </c>
      <c r="M231" t="str">
        <f>VLOOKUP(H231,Nodes!$B$2:$D$2000,3,FALSE)</f>
        <v>Saint-Marcel</v>
      </c>
      <c r="N231">
        <v>5</v>
      </c>
    </row>
    <row r="232" spans="1:14">
      <c r="A232">
        <v>5</v>
      </c>
      <c r="B232">
        <f t="shared" si="23"/>
        <v>5</v>
      </c>
      <c r="C232">
        <v>0</v>
      </c>
      <c r="D232">
        <f t="shared" si="18"/>
        <v>10</v>
      </c>
      <c r="E232">
        <f t="shared" si="19"/>
        <v>20</v>
      </c>
      <c r="F232">
        <v>42</v>
      </c>
      <c r="G232">
        <f t="shared" si="20"/>
        <v>42.05</v>
      </c>
      <c r="H232">
        <f>VLOOKUP(G232,Nodes!$A$2:$B$382,2,FALSE)</f>
        <v>50</v>
      </c>
      <c r="I232">
        <f>VLOOKUP(H232,Nodes!$B$2:$C$681,2,FALSE)</f>
        <v>42</v>
      </c>
      <c r="J232" t="str">
        <f t="shared" si="21"/>
        <v>50,259</v>
      </c>
      <c r="K232">
        <f t="shared" si="22"/>
        <v>5</v>
      </c>
      <c r="L232" t="str">
        <f>VLOOKUP(J232,Edges!$A$2:$A$1999,1,FALSE)</f>
        <v>50,259</v>
      </c>
      <c r="M232" t="str">
        <f>VLOOKUP(H232,Nodes!$B$2:$D$2000,3,FALSE)</f>
        <v>Campo-Formio</v>
      </c>
      <c r="N232">
        <v>5</v>
      </c>
    </row>
    <row r="233" spans="1:14">
      <c r="A233">
        <v>5</v>
      </c>
      <c r="B233">
        <f t="shared" si="23"/>
        <v>5</v>
      </c>
      <c r="C233">
        <v>0</v>
      </c>
      <c r="D233">
        <f t="shared" si="18"/>
        <v>10</v>
      </c>
      <c r="E233">
        <f t="shared" si="19"/>
        <v>21</v>
      </c>
      <c r="F233">
        <v>199</v>
      </c>
      <c r="G233">
        <f t="shared" si="20"/>
        <v>199.05</v>
      </c>
      <c r="H233">
        <f>VLOOKUP(G233,Nodes!$A$2:$B$382,2,FALSE)</f>
        <v>259</v>
      </c>
      <c r="I233">
        <f>VLOOKUP(H233,Nodes!$B$2:$C$681,2,FALSE)</f>
        <v>199</v>
      </c>
      <c r="J233" t="str">
        <f t="shared" si="21"/>
        <v/>
      </c>
      <c r="K233">
        <f t="shared" si="22"/>
        <v>5</v>
      </c>
      <c r="L233" t="e">
        <f>VLOOKUP(J233,Edges!$A$2:$A$1999,1,FALSE)</f>
        <v>#N/A</v>
      </c>
      <c r="M233" t="str">
        <f>VLOOKUP(H233,Nodes!$B$2:$D$2000,3,FALSE)</f>
        <v>Place d'Italie</v>
      </c>
      <c r="N233">
        <v>5</v>
      </c>
    </row>
    <row r="234" spans="1:14">
      <c r="A234">
        <v>5</v>
      </c>
      <c r="B234">
        <f t="shared" si="23"/>
        <v>5</v>
      </c>
      <c r="C234">
        <v>1</v>
      </c>
      <c r="D234">
        <f t="shared" si="18"/>
        <v>11</v>
      </c>
      <c r="E234">
        <f t="shared" si="19"/>
        <v>0</v>
      </c>
      <c r="F234">
        <v>199</v>
      </c>
      <c r="G234">
        <f t="shared" si="20"/>
        <v>199.05</v>
      </c>
      <c r="H234">
        <f>VLOOKUP(G234,Nodes!$A$2:$B$382,2,FALSE)</f>
        <v>259</v>
      </c>
      <c r="I234">
        <f>VLOOKUP(H234,Nodes!$B$2:$C$681,2,FALSE)</f>
        <v>199</v>
      </c>
      <c r="J234" t="str">
        <f t="shared" si="21"/>
        <v>259,50</v>
      </c>
      <c r="K234">
        <f t="shared" si="22"/>
        <v>5</v>
      </c>
      <c r="L234" t="str">
        <f>VLOOKUP(J234,Edges!$A$2:$A$1999,1,FALSE)</f>
        <v>259,50</v>
      </c>
      <c r="M234" t="str">
        <f>VLOOKUP(H234,Nodes!$B$2:$D$2000,3,FALSE)</f>
        <v>Place d'Italie</v>
      </c>
      <c r="N234">
        <v>5</v>
      </c>
    </row>
    <row r="235" spans="1:14">
      <c r="A235">
        <v>5</v>
      </c>
      <c r="B235">
        <f t="shared" si="23"/>
        <v>5</v>
      </c>
      <c r="C235">
        <v>1</v>
      </c>
      <c r="D235">
        <f t="shared" si="18"/>
        <v>11</v>
      </c>
      <c r="E235">
        <f t="shared" si="19"/>
        <v>1</v>
      </c>
      <c r="F235">
        <v>42</v>
      </c>
      <c r="G235">
        <f t="shared" si="20"/>
        <v>42.05</v>
      </c>
      <c r="H235">
        <f>VLOOKUP(G235,Nodes!$A$2:$B$382,2,FALSE)</f>
        <v>50</v>
      </c>
      <c r="I235">
        <f>VLOOKUP(H235,Nodes!$B$2:$C$681,2,FALSE)</f>
        <v>42</v>
      </c>
      <c r="J235" t="str">
        <f t="shared" si="21"/>
        <v>50,339</v>
      </c>
      <c r="K235">
        <f t="shared" si="22"/>
        <v>5</v>
      </c>
      <c r="L235" t="str">
        <f>VLOOKUP(J235,Edges!$A$2:$A$1999,1,FALSE)</f>
        <v>50,339</v>
      </c>
      <c r="M235" t="str">
        <f>VLOOKUP(H235,Nodes!$B$2:$D$2000,3,FALSE)</f>
        <v>Campo-Formio</v>
      </c>
      <c r="N235">
        <v>5</v>
      </c>
    </row>
    <row r="236" spans="1:14">
      <c r="A236">
        <v>5</v>
      </c>
      <c r="B236">
        <f t="shared" si="23"/>
        <v>5</v>
      </c>
      <c r="C236">
        <v>1</v>
      </c>
      <c r="D236">
        <f t="shared" si="18"/>
        <v>11</v>
      </c>
      <c r="E236">
        <f t="shared" si="19"/>
        <v>2</v>
      </c>
      <c r="F236">
        <v>264</v>
      </c>
      <c r="G236">
        <f t="shared" si="20"/>
        <v>264.05</v>
      </c>
      <c r="H236">
        <f>VLOOKUP(G236,Nodes!$A$2:$B$382,2,FALSE)</f>
        <v>339</v>
      </c>
      <c r="I236">
        <f>VLOOKUP(H236,Nodes!$B$2:$C$681,2,FALSE)</f>
        <v>264</v>
      </c>
      <c r="J236" t="str">
        <f t="shared" si="21"/>
        <v>339,126</v>
      </c>
      <c r="K236">
        <f t="shared" si="22"/>
        <v>5</v>
      </c>
      <c r="L236" t="str">
        <f>VLOOKUP(J236,Edges!$A$2:$A$1999,1,FALSE)</f>
        <v>339,126</v>
      </c>
      <c r="M236" t="str">
        <f>VLOOKUP(H236,Nodes!$B$2:$D$2000,3,FALSE)</f>
        <v>Saint-Marcel</v>
      </c>
      <c r="N236">
        <v>5</v>
      </c>
    </row>
    <row r="237" spans="1:14">
      <c r="A237">
        <v>5</v>
      </c>
      <c r="B237">
        <f t="shared" si="23"/>
        <v>5</v>
      </c>
      <c r="C237">
        <v>1</v>
      </c>
      <c r="D237">
        <f t="shared" si="18"/>
        <v>11</v>
      </c>
      <c r="E237">
        <f t="shared" si="19"/>
        <v>3</v>
      </c>
      <c r="F237">
        <v>103</v>
      </c>
      <c r="G237">
        <f t="shared" si="20"/>
        <v>103.05</v>
      </c>
      <c r="H237">
        <f>VLOOKUP(G237,Nodes!$A$2:$B$382,2,FALSE)</f>
        <v>126</v>
      </c>
      <c r="I237">
        <f>VLOOKUP(H237,Nodes!$B$2:$C$681,2,FALSE)</f>
        <v>103</v>
      </c>
      <c r="J237" t="str">
        <f t="shared" si="21"/>
        <v>126,299</v>
      </c>
      <c r="K237">
        <f t="shared" si="22"/>
        <v>5</v>
      </c>
      <c r="L237" t="str">
        <f>VLOOKUP(J237,Edges!$A$2:$A$1999,1,FALSE)</f>
        <v>126,299</v>
      </c>
      <c r="M237" t="str">
        <f>VLOOKUP(H237,Nodes!$B$2:$D$2000,3,FALSE)</f>
        <v>Gare d'Austerlitz</v>
      </c>
      <c r="N237">
        <v>5</v>
      </c>
    </row>
    <row r="238" spans="1:14">
      <c r="A238">
        <v>5</v>
      </c>
      <c r="B238">
        <f t="shared" si="23"/>
        <v>5</v>
      </c>
      <c r="C238">
        <v>1</v>
      </c>
      <c r="D238">
        <f t="shared" si="18"/>
        <v>11</v>
      </c>
      <c r="E238">
        <f t="shared" si="19"/>
        <v>4</v>
      </c>
      <c r="F238">
        <v>235</v>
      </c>
      <c r="G238">
        <f t="shared" si="20"/>
        <v>235.05</v>
      </c>
      <c r="H238">
        <f>VLOOKUP(G238,Nodes!$A$2:$B$382,2,FALSE)</f>
        <v>299</v>
      </c>
      <c r="I238">
        <f>VLOOKUP(H238,Nodes!$B$2:$C$681,2,FALSE)</f>
        <v>235</v>
      </c>
      <c r="J238" t="str">
        <f t="shared" si="21"/>
        <v>299,20</v>
      </c>
      <c r="K238">
        <f t="shared" si="22"/>
        <v>5</v>
      </c>
      <c r="L238" t="str">
        <f>VLOOKUP(J238,Edges!$A$2:$A$1999,1,FALSE)</f>
        <v>299,20</v>
      </c>
      <c r="M238" t="str">
        <f>VLOOKUP(H238,Nodes!$B$2:$D$2000,3,FALSE)</f>
        <v>Quai de La Rapée</v>
      </c>
      <c r="N238">
        <v>5</v>
      </c>
    </row>
    <row r="239" spans="1:14">
      <c r="A239">
        <v>5</v>
      </c>
      <c r="B239">
        <f t="shared" si="23"/>
        <v>5</v>
      </c>
      <c r="C239">
        <v>1</v>
      </c>
      <c r="D239">
        <f t="shared" si="18"/>
        <v>11</v>
      </c>
      <c r="E239">
        <f t="shared" si="19"/>
        <v>5</v>
      </c>
      <c r="F239">
        <v>17</v>
      </c>
      <c r="G239">
        <f t="shared" si="20"/>
        <v>17.05</v>
      </c>
      <c r="H239">
        <f>VLOOKUP(G239,Nodes!$A$2:$B$382,2,FALSE)</f>
        <v>20</v>
      </c>
      <c r="I239">
        <f>VLOOKUP(H239,Nodes!$B$2:$C$681,2,FALSE)</f>
        <v>17</v>
      </c>
      <c r="J239" t="str">
        <f t="shared" si="21"/>
        <v>20,44</v>
      </c>
      <c r="K239">
        <f t="shared" si="22"/>
        <v>5</v>
      </c>
      <c r="L239" t="str">
        <f>VLOOKUP(J239,Edges!$A$2:$A$1999,1,FALSE)</f>
        <v>20,44</v>
      </c>
      <c r="M239" t="str">
        <f>VLOOKUP(H239,Nodes!$B$2:$D$2000,3,FALSE)</f>
        <v>Bastille</v>
      </c>
      <c r="N239">
        <v>5</v>
      </c>
    </row>
    <row r="240" spans="1:14">
      <c r="A240">
        <v>5</v>
      </c>
      <c r="B240">
        <f t="shared" si="23"/>
        <v>5</v>
      </c>
      <c r="C240">
        <v>1</v>
      </c>
      <c r="D240">
        <f t="shared" si="18"/>
        <v>11</v>
      </c>
      <c r="E240">
        <f t="shared" si="19"/>
        <v>6</v>
      </c>
      <c r="F240">
        <v>36</v>
      </c>
      <c r="G240">
        <f t="shared" si="20"/>
        <v>36.049999999999997</v>
      </c>
      <c r="H240">
        <f>VLOOKUP(G240,Nodes!$A$2:$B$382,2,FALSE)</f>
        <v>44</v>
      </c>
      <c r="I240">
        <f>VLOOKUP(H240,Nodes!$B$2:$C$681,2,FALSE)</f>
        <v>36</v>
      </c>
      <c r="J240" t="str">
        <f t="shared" si="21"/>
        <v>44,315</v>
      </c>
      <c r="K240">
        <f t="shared" si="22"/>
        <v>5</v>
      </c>
      <c r="L240" t="str">
        <f>VLOOKUP(J240,Edges!$A$2:$A$1999,1,FALSE)</f>
        <v>44,315</v>
      </c>
      <c r="M240" t="str">
        <f>VLOOKUP(H240,Nodes!$B$2:$D$2000,3,FALSE)</f>
        <v>Bréguet — Sabin</v>
      </c>
      <c r="N240">
        <v>5</v>
      </c>
    </row>
    <row r="241" spans="1:14">
      <c r="A241">
        <v>5</v>
      </c>
      <c r="B241">
        <f t="shared" si="23"/>
        <v>5</v>
      </c>
      <c r="C241">
        <v>1</v>
      </c>
      <c r="D241">
        <f t="shared" si="18"/>
        <v>11</v>
      </c>
      <c r="E241">
        <f t="shared" si="19"/>
        <v>7</v>
      </c>
      <c r="F241">
        <v>244</v>
      </c>
      <c r="G241">
        <f t="shared" si="20"/>
        <v>244.05</v>
      </c>
      <c r="H241">
        <f>VLOOKUP(G241,Nodes!$A$2:$B$382,2,FALSE)</f>
        <v>315</v>
      </c>
      <c r="I241">
        <f>VLOOKUP(H241,Nodes!$B$2:$C$681,2,FALSE)</f>
        <v>244</v>
      </c>
      <c r="J241" t="str">
        <f t="shared" si="21"/>
        <v>315,230</v>
      </c>
      <c r="K241">
        <f t="shared" si="22"/>
        <v>5</v>
      </c>
      <c r="L241" t="str">
        <f>VLOOKUP(J241,Edges!$A$2:$A$1999,1,FALSE)</f>
        <v>315,230</v>
      </c>
      <c r="M241" t="str">
        <f>VLOOKUP(H241,Nodes!$B$2:$D$2000,3,FALSE)</f>
        <v>Richard-Lenoir</v>
      </c>
      <c r="N241">
        <v>5</v>
      </c>
    </row>
    <row r="242" spans="1:14">
      <c r="A242">
        <v>5</v>
      </c>
      <c r="B242">
        <f t="shared" si="23"/>
        <v>5</v>
      </c>
      <c r="C242">
        <v>1</v>
      </c>
      <c r="D242">
        <f t="shared" si="18"/>
        <v>11</v>
      </c>
      <c r="E242">
        <f t="shared" si="19"/>
        <v>8</v>
      </c>
      <c r="F242">
        <v>180</v>
      </c>
      <c r="G242">
        <f t="shared" si="20"/>
        <v>180.05</v>
      </c>
      <c r="H242">
        <f>VLOOKUP(G242,Nodes!$A$2:$B$382,2,FALSE)</f>
        <v>230</v>
      </c>
      <c r="I242">
        <f>VLOOKUP(H242,Nodes!$B$2:$C$681,2,FALSE)</f>
        <v>180</v>
      </c>
      <c r="J242" t="str">
        <f t="shared" si="21"/>
        <v>230,309</v>
      </c>
      <c r="K242">
        <f t="shared" si="22"/>
        <v>5</v>
      </c>
      <c r="L242" t="str">
        <f>VLOOKUP(J242,Edges!$A$2:$A$1999,1,FALSE)</f>
        <v>230,309</v>
      </c>
      <c r="M242" t="str">
        <f>VLOOKUP(H242,Nodes!$B$2:$D$2000,3,FALSE)</f>
        <v>Oberkampf</v>
      </c>
      <c r="N242">
        <v>5</v>
      </c>
    </row>
    <row r="243" spans="1:14">
      <c r="A243">
        <v>5</v>
      </c>
      <c r="B243">
        <f t="shared" si="23"/>
        <v>5</v>
      </c>
      <c r="C243">
        <v>1</v>
      </c>
      <c r="D243">
        <f t="shared" si="18"/>
        <v>11</v>
      </c>
      <c r="E243">
        <f t="shared" si="19"/>
        <v>9</v>
      </c>
      <c r="F243">
        <v>242</v>
      </c>
      <c r="G243">
        <f t="shared" si="20"/>
        <v>242.05</v>
      </c>
      <c r="H243">
        <f>VLOOKUP(G243,Nodes!$A$2:$B$382,2,FALSE)</f>
        <v>309</v>
      </c>
      <c r="I243">
        <f>VLOOKUP(H243,Nodes!$B$2:$C$681,2,FALSE)</f>
        <v>242</v>
      </c>
      <c r="J243" t="str">
        <f t="shared" si="21"/>
        <v>309,150</v>
      </c>
      <c r="K243">
        <f t="shared" si="22"/>
        <v>5</v>
      </c>
      <c r="L243" t="str">
        <f>VLOOKUP(J243,Edges!$A$2:$A$1999,1,FALSE)</f>
        <v>309,150</v>
      </c>
      <c r="M243" t="str">
        <f>VLOOKUP(H243,Nodes!$B$2:$D$2000,3,FALSE)</f>
        <v>République</v>
      </c>
      <c r="N243">
        <v>5</v>
      </c>
    </row>
    <row r="244" spans="1:14">
      <c r="A244">
        <v>5</v>
      </c>
      <c r="B244">
        <f t="shared" si="23"/>
        <v>5</v>
      </c>
      <c r="C244">
        <v>1</v>
      </c>
      <c r="D244">
        <f t="shared" si="18"/>
        <v>11</v>
      </c>
      <c r="E244">
        <f t="shared" si="19"/>
        <v>10</v>
      </c>
      <c r="F244">
        <v>118</v>
      </c>
      <c r="G244">
        <f t="shared" si="20"/>
        <v>118.05</v>
      </c>
      <c r="H244">
        <f>VLOOKUP(G244,Nodes!$A$2:$B$382,2,FALSE)</f>
        <v>150</v>
      </c>
      <c r="I244">
        <f>VLOOKUP(H244,Nodes!$B$2:$C$681,2,FALSE)</f>
        <v>118</v>
      </c>
      <c r="J244" t="str">
        <f t="shared" si="21"/>
        <v>150,129</v>
      </c>
      <c r="K244">
        <f t="shared" si="22"/>
        <v>5</v>
      </c>
      <c r="L244" t="str">
        <f>VLOOKUP(J244,Edges!$A$2:$A$1999,1,FALSE)</f>
        <v>150,129</v>
      </c>
      <c r="M244" t="str">
        <f>VLOOKUP(H244,Nodes!$B$2:$D$2000,3,FALSE)</f>
        <v>Jacques Bonsergent</v>
      </c>
      <c r="N244">
        <v>5</v>
      </c>
    </row>
    <row r="245" spans="1:14">
      <c r="A245">
        <v>5</v>
      </c>
      <c r="B245">
        <f t="shared" si="23"/>
        <v>5</v>
      </c>
      <c r="C245">
        <v>1</v>
      </c>
      <c r="D245">
        <f t="shared" si="18"/>
        <v>11</v>
      </c>
      <c r="E245">
        <f t="shared" si="19"/>
        <v>11</v>
      </c>
      <c r="F245">
        <v>104</v>
      </c>
      <c r="G245">
        <f t="shared" si="20"/>
        <v>104.05</v>
      </c>
      <c r="H245">
        <f>VLOOKUP(G245,Nodes!$A$2:$B$382,2,FALSE)</f>
        <v>129</v>
      </c>
      <c r="I245">
        <f>VLOOKUP(H245,Nodes!$B$2:$C$681,2,FALSE)</f>
        <v>104</v>
      </c>
      <c r="J245" t="str">
        <f t="shared" si="21"/>
        <v>129,134</v>
      </c>
      <c r="K245">
        <f t="shared" si="22"/>
        <v>5</v>
      </c>
      <c r="L245" t="str">
        <f>VLOOKUP(J245,Edges!$A$2:$A$1999,1,FALSE)</f>
        <v>129,134</v>
      </c>
      <c r="M245" t="str">
        <f>VLOOKUP(H245,Nodes!$B$2:$D$2000,3,FALSE)</f>
        <v>Gare de L'Est</v>
      </c>
      <c r="N245">
        <v>5</v>
      </c>
    </row>
    <row r="246" spans="1:14">
      <c r="A246">
        <v>5</v>
      </c>
      <c r="B246">
        <f t="shared" si="23"/>
        <v>5</v>
      </c>
      <c r="C246">
        <v>1</v>
      </c>
      <c r="D246">
        <f t="shared" si="18"/>
        <v>11</v>
      </c>
      <c r="E246">
        <f t="shared" si="19"/>
        <v>12</v>
      </c>
      <c r="F246">
        <v>106</v>
      </c>
      <c r="G246">
        <f t="shared" si="20"/>
        <v>106.05</v>
      </c>
      <c r="H246">
        <f>VLOOKUP(G246,Nodes!$A$2:$B$382,2,FALSE)</f>
        <v>134</v>
      </c>
      <c r="I246">
        <f>VLOOKUP(H246,Nodes!$B$2:$C$681,2,FALSE)</f>
        <v>106</v>
      </c>
      <c r="J246" t="str">
        <f t="shared" si="21"/>
        <v>134,354</v>
      </c>
      <c r="K246">
        <f t="shared" si="22"/>
        <v>5</v>
      </c>
      <c r="L246" t="str">
        <f>VLOOKUP(J246,Edges!$A$2:$A$1999,1,FALSE)</f>
        <v>134,354</v>
      </c>
      <c r="M246" t="str">
        <f>VLOOKUP(H246,Nodes!$B$2:$D$2000,3,FALSE)</f>
        <v>Gare du Nord</v>
      </c>
      <c r="N246">
        <v>5</v>
      </c>
    </row>
    <row r="247" spans="1:14">
      <c r="A247">
        <v>5</v>
      </c>
      <c r="B247">
        <f t="shared" si="23"/>
        <v>5</v>
      </c>
      <c r="C247">
        <v>1</v>
      </c>
      <c r="D247">
        <f t="shared" si="18"/>
        <v>11</v>
      </c>
      <c r="E247">
        <f t="shared" si="19"/>
        <v>13</v>
      </c>
      <c r="F247">
        <v>277</v>
      </c>
      <c r="G247">
        <f t="shared" si="20"/>
        <v>277.05</v>
      </c>
      <c r="H247">
        <f>VLOOKUP(G247,Nodes!$A$2:$B$382,2,FALSE)</f>
        <v>354</v>
      </c>
      <c r="I247">
        <f>VLOOKUP(H247,Nodes!$B$2:$C$681,2,FALSE)</f>
        <v>277</v>
      </c>
      <c r="J247" t="str">
        <f t="shared" si="21"/>
        <v>354,153</v>
      </c>
      <c r="K247">
        <f t="shared" si="22"/>
        <v>5</v>
      </c>
      <c r="L247" t="str">
        <f>VLOOKUP(J247,Edges!$A$2:$A$1999,1,FALSE)</f>
        <v>354,153</v>
      </c>
      <c r="M247" t="str">
        <f>VLOOKUP(H247,Nodes!$B$2:$D$2000,3,FALSE)</f>
        <v>Stalingrad</v>
      </c>
      <c r="N247">
        <v>5</v>
      </c>
    </row>
    <row r="248" spans="1:14">
      <c r="A248">
        <v>5</v>
      </c>
      <c r="B248">
        <f t="shared" si="23"/>
        <v>5</v>
      </c>
      <c r="C248">
        <v>1</v>
      </c>
      <c r="D248">
        <f t="shared" si="18"/>
        <v>11</v>
      </c>
      <c r="E248">
        <f t="shared" si="19"/>
        <v>14</v>
      </c>
      <c r="F248">
        <v>120</v>
      </c>
      <c r="G248">
        <f t="shared" si="20"/>
        <v>120.05</v>
      </c>
      <c r="H248">
        <f>VLOOKUP(G248,Nodes!$A$2:$B$382,2,FALSE)</f>
        <v>153</v>
      </c>
      <c r="I248">
        <f>VLOOKUP(H248,Nodes!$B$2:$C$681,2,FALSE)</f>
        <v>120</v>
      </c>
      <c r="J248" t="str">
        <f t="shared" si="21"/>
        <v>153,171</v>
      </c>
      <c r="K248">
        <f t="shared" si="22"/>
        <v>5</v>
      </c>
      <c r="L248" t="str">
        <f>VLOOKUP(J248,Edges!$A$2:$A$1999,1,FALSE)</f>
        <v>153,171</v>
      </c>
      <c r="M248" t="str">
        <f>VLOOKUP(H248,Nodes!$B$2:$D$2000,3,FALSE)</f>
        <v>Jaurès</v>
      </c>
      <c r="N248">
        <v>5</v>
      </c>
    </row>
    <row r="249" spans="1:14">
      <c r="A249">
        <v>5</v>
      </c>
      <c r="B249">
        <f t="shared" si="23"/>
        <v>5</v>
      </c>
      <c r="C249">
        <v>1</v>
      </c>
      <c r="D249">
        <f t="shared" si="18"/>
        <v>11</v>
      </c>
      <c r="E249">
        <f t="shared" si="19"/>
        <v>15</v>
      </c>
      <c r="F249">
        <v>134</v>
      </c>
      <c r="G249">
        <f t="shared" si="20"/>
        <v>134.05000000000001</v>
      </c>
      <c r="H249">
        <f>VLOOKUP(G249,Nodes!$A$2:$B$382,2,FALSE)</f>
        <v>171</v>
      </c>
      <c r="I249">
        <f>VLOOKUP(H249,Nodes!$B$2:$C$681,2,FALSE)</f>
        <v>134</v>
      </c>
      <c r="J249" t="str">
        <f t="shared" si="21"/>
        <v>171,238</v>
      </c>
      <c r="K249">
        <f t="shared" si="22"/>
        <v>5</v>
      </c>
      <c r="L249" t="str">
        <f>VLOOKUP(J249,Edges!$A$2:$A$1999,1,FALSE)</f>
        <v>171,238</v>
      </c>
      <c r="M249" t="str">
        <f>VLOOKUP(H249,Nodes!$B$2:$D$2000,3,FALSE)</f>
        <v>Laumière</v>
      </c>
      <c r="N249">
        <v>5</v>
      </c>
    </row>
    <row r="250" spans="1:14">
      <c r="A250">
        <v>5</v>
      </c>
      <c r="B250">
        <f t="shared" si="23"/>
        <v>5</v>
      </c>
      <c r="C250">
        <v>1</v>
      </c>
      <c r="D250">
        <f t="shared" si="18"/>
        <v>11</v>
      </c>
      <c r="E250">
        <f t="shared" si="19"/>
        <v>16</v>
      </c>
      <c r="F250">
        <v>184</v>
      </c>
      <c r="G250">
        <f t="shared" si="20"/>
        <v>184.05</v>
      </c>
      <c r="H250">
        <f>VLOOKUP(G250,Nodes!$A$2:$B$382,2,FALSE)</f>
        <v>238</v>
      </c>
      <c r="I250">
        <f>VLOOKUP(H250,Nodes!$B$2:$C$681,2,FALSE)</f>
        <v>184</v>
      </c>
      <c r="J250" t="str">
        <f t="shared" si="21"/>
        <v>238,281</v>
      </c>
      <c r="K250">
        <f t="shared" si="22"/>
        <v>5</v>
      </c>
      <c r="L250" t="str">
        <f>VLOOKUP(J250,Edges!$A$2:$A$1999,1,FALSE)</f>
        <v>238,281</v>
      </c>
      <c r="M250" t="str">
        <f>VLOOKUP(H250,Nodes!$B$2:$D$2000,3,FALSE)</f>
        <v>Ourcq</v>
      </c>
      <c r="N250">
        <v>5</v>
      </c>
    </row>
    <row r="251" spans="1:14">
      <c r="A251">
        <v>5</v>
      </c>
      <c r="B251">
        <f t="shared" si="23"/>
        <v>5</v>
      </c>
      <c r="C251">
        <v>1</v>
      </c>
      <c r="D251">
        <f t="shared" si="18"/>
        <v>11</v>
      </c>
      <c r="E251">
        <f t="shared" si="19"/>
        <v>17</v>
      </c>
      <c r="F251">
        <v>219</v>
      </c>
      <c r="G251">
        <f t="shared" si="20"/>
        <v>219.05</v>
      </c>
      <c r="H251">
        <f>VLOOKUP(G251,Nodes!$A$2:$B$382,2,FALSE)</f>
        <v>281</v>
      </c>
      <c r="I251">
        <f>VLOOKUP(H251,Nodes!$B$2:$C$681,2,FALSE)</f>
        <v>219</v>
      </c>
      <c r="J251" t="str">
        <f t="shared" si="21"/>
        <v>281,144</v>
      </c>
      <c r="K251">
        <f t="shared" si="22"/>
        <v>5</v>
      </c>
      <c r="L251" t="str">
        <f>VLOOKUP(J251,Edges!$A$2:$A$1999,1,FALSE)</f>
        <v>281,144</v>
      </c>
      <c r="M251" t="str">
        <f>VLOOKUP(H251,Nodes!$B$2:$D$2000,3,FALSE)</f>
        <v>Porte de Pantin</v>
      </c>
      <c r="N251">
        <v>5</v>
      </c>
    </row>
    <row r="252" spans="1:14">
      <c r="A252">
        <v>5</v>
      </c>
      <c r="B252">
        <f t="shared" si="23"/>
        <v>5</v>
      </c>
      <c r="C252">
        <v>1</v>
      </c>
      <c r="D252">
        <f t="shared" si="18"/>
        <v>11</v>
      </c>
      <c r="E252">
        <f t="shared" si="19"/>
        <v>18</v>
      </c>
      <c r="F252">
        <v>114</v>
      </c>
      <c r="G252">
        <f t="shared" si="20"/>
        <v>114.05</v>
      </c>
      <c r="H252">
        <f>VLOOKUP(G252,Nodes!$A$2:$B$382,2,FALSE)</f>
        <v>144</v>
      </c>
      <c r="I252">
        <f>VLOOKUP(H252,Nodes!$B$2:$C$681,2,FALSE)</f>
        <v>114</v>
      </c>
      <c r="J252" t="str">
        <f t="shared" si="21"/>
        <v>144,109</v>
      </c>
      <c r="K252">
        <f t="shared" si="22"/>
        <v>5</v>
      </c>
      <c r="L252" t="str">
        <f>VLOOKUP(J252,Edges!$A$2:$A$1999,1,FALSE)</f>
        <v>144,109</v>
      </c>
      <c r="M252" t="str">
        <f>VLOOKUP(H252,Nodes!$B$2:$D$2000,3,FALSE)</f>
        <v>Hoche</v>
      </c>
      <c r="N252">
        <v>5</v>
      </c>
    </row>
    <row r="253" spans="1:14">
      <c r="A253">
        <v>5</v>
      </c>
      <c r="B253">
        <f t="shared" si="23"/>
        <v>5</v>
      </c>
      <c r="C253">
        <v>1</v>
      </c>
      <c r="D253">
        <f t="shared" si="18"/>
        <v>11</v>
      </c>
      <c r="E253">
        <f t="shared" si="19"/>
        <v>19</v>
      </c>
      <c r="F253">
        <v>88</v>
      </c>
      <c r="G253">
        <f t="shared" si="20"/>
        <v>88.05</v>
      </c>
      <c r="H253">
        <f>VLOOKUP(G253,Nodes!$A$2:$B$382,2,FALSE)</f>
        <v>109</v>
      </c>
      <c r="I253">
        <f>VLOOKUP(H253,Nodes!$B$2:$C$681,2,FALSE)</f>
        <v>88</v>
      </c>
      <c r="J253" t="str">
        <f t="shared" si="21"/>
        <v>109,33</v>
      </c>
      <c r="K253">
        <f t="shared" si="22"/>
        <v>5</v>
      </c>
      <c r="L253" t="str">
        <f>VLOOKUP(J253,Edges!$A$2:$A$1999,1,FALSE)</f>
        <v>109,33</v>
      </c>
      <c r="M253" t="str">
        <f>VLOOKUP(H253,Nodes!$B$2:$D$2000,3,FALSE)</f>
        <v>Église de Pantin</v>
      </c>
      <c r="N253">
        <v>5</v>
      </c>
    </row>
    <row r="254" spans="1:14">
      <c r="A254">
        <v>5</v>
      </c>
      <c r="B254">
        <f t="shared" si="23"/>
        <v>5</v>
      </c>
      <c r="C254">
        <v>1</v>
      </c>
      <c r="D254">
        <f t="shared" si="18"/>
        <v>11</v>
      </c>
      <c r="E254">
        <f t="shared" si="19"/>
        <v>20</v>
      </c>
      <c r="F254">
        <v>27</v>
      </c>
      <c r="G254">
        <f t="shared" si="20"/>
        <v>27.05</v>
      </c>
      <c r="H254">
        <f>VLOOKUP(G254,Nodes!$A$2:$B$382,2,FALSE)</f>
        <v>33</v>
      </c>
      <c r="I254">
        <f>VLOOKUP(H254,Nodes!$B$2:$C$681,2,FALSE)</f>
        <v>27</v>
      </c>
      <c r="J254" t="str">
        <f t="shared" si="21"/>
        <v>33,32</v>
      </c>
      <c r="K254">
        <f t="shared" si="22"/>
        <v>5</v>
      </c>
      <c r="L254" t="str">
        <f>VLOOKUP(J254,Edges!$A$2:$A$1999,1,FALSE)</f>
        <v>33,32</v>
      </c>
      <c r="M254" t="str">
        <f>VLOOKUP(H254,Nodes!$B$2:$D$2000,3,FALSE)</f>
        <v>Bobigny — Pantin — Raymond Queneau</v>
      </c>
      <c r="N254">
        <v>5</v>
      </c>
    </row>
    <row r="255" spans="1:14">
      <c r="A255">
        <v>5</v>
      </c>
      <c r="B255">
        <f t="shared" si="23"/>
        <v>5</v>
      </c>
      <c r="C255">
        <v>1</v>
      </c>
      <c r="D255">
        <f t="shared" si="18"/>
        <v>11</v>
      </c>
      <c r="E255">
        <f t="shared" si="19"/>
        <v>21</v>
      </c>
      <c r="F255">
        <v>26</v>
      </c>
      <c r="G255">
        <f t="shared" si="20"/>
        <v>26.05</v>
      </c>
      <c r="H255">
        <f>VLOOKUP(G255,Nodes!$A$2:$B$382,2,FALSE)</f>
        <v>32</v>
      </c>
      <c r="I255">
        <f>VLOOKUP(H255,Nodes!$B$2:$C$681,2,FALSE)</f>
        <v>26</v>
      </c>
      <c r="J255" t="str">
        <f t="shared" si="21"/>
        <v/>
      </c>
      <c r="K255">
        <f t="shared" si="22"/>
        <v>5</v>
      </c>
      <c r="L255" t="e">
        <f>VLOOKUP(J255,Edges!$A$2:$A$1999,1,FALSE)</f>
        <v>#N/A</v>
      </c>
      <c r="M255" t="str">
        <f>VLOOKUP(H255,Nodes!$B$2:$D$2000,3,FALSE)</f>
        <v>Bobigny — Pablo Picasso</v>
      </c>
      <c r="N255">
        <v>5</v>
      </c>
    </row>
    <row r="256" spans="1:14">
      <c r="A256">
        <v>6</v>
      </c>
      <c r="B256">
        <f t="shared" si="23"/>
        <v>6</v>
      </c>
      <c r="C256">
        <v>0</v>
      </c>
      <c r="D256">
        <f t="shared" si="18"/>
        <v>12</v>
      </c>
      <c r="E256">
        <f t="shared" si="19"/>
        <v>0</v>
      </c>
      <c r="F256">
        <v>49</v>
      </c>
      <c r="G256">
        <f t="shared" si="20"/>
        <v>49.06</v>
      </c>
      <c r="H256">
        <f>VLOOKUP(G256,Nodes!$A$2:$B$382,2,FALSE)</f>
        <v>60</v>
      </c>
      <c r="I256">
        <f>VLOOKUP(H256,Nodes!$B$2:$C$681,2,FALSE)</f>
        <v>49</v>
      </c>
      <c r="J256" t="str">
        <f t="shared" si="21"/>
        <v>60,160</v>
      </c>
      <c r="K256">
        <f t="shared" si="22"/>
        <v>6</v>
      </c>
      <c r="L256" t="str">
        <f>VLOOKUP(J256,Edges!$A$2:$A$1999,1,FALSE)</f>
        <v>60,160</v>
      </c>
      <c r="M256" t="str">
        <f>VLOOKUP(H256,Nodes!$B$2:$D$2000,3,FALSE)</f>
        <v>Charles de Gaulle — Étoile</v>
      </c>
      <c r="N256">
        <v>6</v>
      </c>
    </row>
    <row r="257" spans="1:14">
      <c r="A257">
        <v>6</v>
      </c>
      <c r="B257">
        <f t="shared" si="23"/>
        <v>6</v>
      </c>
      <c r="C257">
        <v>0</v>
      </c>
      <c r="D257">
        <f t="shared" si="18"/>
        <v>12</v>
      </c>
      <c r="E257">
        <f t="shared" si="19"/>
        <v>1</v>
      </c>
      <c r="F257">
        <v>125</v>
      </c>
      <c r="G257">
        <f t="shared" si="20"/>
        <v>125.06</v>
      </c>
      <c r="H257">
        <f>VLOOKUP(G257,Nodes!$A$2:$B$382,2,FALSE)</f>
        <v>160</v>
      </c>
      <c r="I257">
        <f>VLOOKUP(H257,Nodes!$B$2:$C$681,2,FALSE)</f>
        <v>125</v>
      </c>
      <c r="J257" t="str">
        <f t="shared" si="21"/>
        <v>160,34</v>
      </c>
      <c r="K257">
        <f t="shared" si="22"/>
        <v>6</v>
      </c>
      <c r="L257" t="str">
        <f>VLOOKUP(J257,Edges!$A$2:$A$1999,1,FALSE)</f>
        <v>160,34</v>
      </c>
      <c r="M257" t="str">
        <f>VLOOKUP(H257,Nodes!$B$2:$D$2000,3,FALSE)</f>
        <v>Kléber</v>
      </c>
      <c r="N257">
        <v>6</v>
      </c>
    </row>
    <row r="258" spans="1:14">
      <c r="A258">
        <v>6</v>
      </c>
      <c r="B258">
        <f t="shared" si="23"/>
        <v>6</v>
      </c>
      <c r="C258">
        <v>0</v>
      </c>
      <c r="D258">
        <f t="shared" si="18"/>
        <v>12</v>
      </c>
      <c r="E258">
        <f t="shared" si="19"/>
        <v>2</v>
      </c>
      <c r="F258">
        <v>28</v>
      </c>
      <c r="G258">
        <f t="shared" si="20"/>
        <v>28.06</v>
      </c>
      <c r="H258">
        <f>VLOOKUP(G258,Nodes!$A$2:$B$382,2,FALSE)</f>
        <v>34</v>
      </c>
      <c r="I258">
        <f>VLOOKUP(H258,Nodes!$B$2:$C$681,2,FALSE)</f>
        <v>28</v>
      </c>
      <c r="J258" t="str">
        <f t="shared" si="21"/>
        <v>34,365</v>
      </c>
      <c r="K258">
        <f t="shared" si="22"/>
        <v>6</v>
      </c>
      <c r="L258" t="str">
        <f>VLOOKUP(J258,Edges!$A$2:$A$1999,1,FALSE)</f>
        <v>34,365</v>
      </c>
      <c r="M258" t="str">
        <f>VLOOKUP(H258,Nodes!$B$2:$D$2000,3,FALSE)</f>
        <v>Boissière</v>
      </c>
      <c r="N258">
        <v>6</v>
      </c>
    </row>
    <row r="259" spans="1:14">
      <c r="A259">
        <v>6</v>
      </c>
      <c r="B259">
        <f t="shared" si="23"/>
        <v>6</v>
      </c>
      <c r="C259">
        <v>0</v>
      </c>
      <c r="D259">
        <f t="shared" ref="D259:D322" si="24">IF(A259&amp;C259=A258&amp;C258,D258,D258+1)</f>
        <v>12</v>
      </c>
      <c r="E259">
        <f t="shared" ref="E259:E283" si="25">IF(A259&amp;C259&lt;&gt;A258&amp;C258,0,E258+1)</f>
        <v>3</v>
      </c>
      <c r="F259">
        <v>285</v>
      </c>
      <c r="G259">
        <f t="shared" ref="G259:G322" si="26">F259+B259/100</f>
        <v>285.06</v>
      </c>
      <c r="H259">
        <f>VLOOKUP(G259,Nodes!$A$2:$B$382,2,FALSE)</f>
        <v>365</v>
      </c>
      <c r="I259">
        <f>VLOOKUP(H259,Nodes!$B$2:$C$681,2,FALSE)</f>
        <v>285</v>
      </c>
      <c r="J259" t="str">
        <f t="shared" ref="J259:J322" si="27">IF(E260&lt;&gt;0,H259&amp;","&amp;H260,"")</f>
        <v>365,242</v>
      </c>
      <c r="K259">
        <f t="shared" ref="K259:K322" si="28">A259</f>
        <v>6</v>
      </c>
      <c r="L259" t="str">
        <f>VLOOKUP(J259,Edges!$A$2:$A$1999,1,FALSE)</f>
        <v>365,242</v>
      </c>
      <c r="M259" t="str">
        <f>VLOOKUP(H259,Nodes!$B$2:$D$2000,3,FALSE)</f>
        <v>Trocadéro</v>
      </c>
      <c r="N259">
        <v>6</v>
      </c>
    </row>
    <row r="260" spans="1:14">
      <c r="A260">
        <v>6</v>
      </c>
      <c r="B260">
        <f t="shared" ref="B260:B323" si="29">IF(A260&lt;&gt;A259,B259+1,B259)</f>
        <v>6</v>
      </c>
      <c r="C260">
        <v>0</v>
      </c>
      <c r="D260">
        <f t="shared" si="24"/>
        <v>12</v>
      </c>
      <c r="E260">
        <f t="shared" si="25"/>
        <v>4</v>
      </c>
      <c r="F260">
        <v>187</v>
      </c>
      <c r="G260">
        <f t="shared" si="26"/>
        <v>187.06</v>
      </c>
      <c r="H260">
        <f>VLOOKUP(G260,Nodes!$A$2:$B$382,2,FALSE)</f>
        <v>242</v>
      </c>
      <c r="I260">
        <f>VLOOKUP(H260,Nodes!$B$2:$C$681,2,FALSE)</f>
        <v>187</v>
      </c>
      <c r="J260" t="str">
        <f t="shared" si="27"/>
        <v>242,30</v>
      </c>
      <c r="K260">
        <f t="shared" si="28"/>
        <v>6</v>
      </c>
      <c r="L260" t="str">
        <f>VLOOKUP(J260,Edges!$A$2:$A$1999,1,FALSE)</f>
        <v>242,30</v>
      </c>
      <c r="M260" t="str">
        <f>VLOOKUP(H260,Nodes!$B$2:$D$2000,3,FALSE)</f>
        <v>Passy</v>
      </c>
      <c r="N260">
        <v>6</v>
      </c>
    </row>
    <row r="261" spans="1:14">
      <c r="A261">
        <v>6</v>
      </c>
      <c r="B261">
        <f t="shared" si="29"/>
        <v>6</v>
      </c>
      <c r="C261">
        <v>0</v>
      </c>
      <c r="D261">
        <f t="shared" si="24"/>
        <v>12</v>
      </c>
      <c r="E261">
        <f t="shared" si="25"/>
        <v>5</v>
      </c>
      <c r="F261">
        <v>24</v>
      </c>
      <c r="G261">
        <f t="shared" si="26"/>
        <v>24.06</v>
      </c>
      <c r="H261">
        <f>VLOOKUP(G261,Nodes!$A$2:$B$382,2,FALSE)</f>
        <v>30</v>
      </c>
      <c r="I261">
        <f>VLOOKUP(H261,Nodes!$B$2:$C$681,2,FALSE)</f>
        <v>24</v>
      </c>
      <c r="J261" t="str">
        <f t="shared" si="27"/>
        <v>30,102</v>
      </c>
      <c r="K261">
        <f t="shared" si="28"/>
        <v>6</v>
      </c>
      <c r="L261" t="str">
        <f>VLOOKUP(J261,Edges!$A$2:$A$1999,1,FALSE)</f>
        <v>30,102</v>
      </c>
      <c r="M261" t="str">
        <f>VLOOKUP(H261,Nodes!$B$2:$D$2000,3,FALSE)</f>
        <v>Bir-Hakeim</v>
      </c>
      <c r="N261">
        <v>6</v>
      </c>
    </row>
    <row r="262" spans="1:14">
      <c r="A262">
        <v>6</v>
      </c>
      <c r="B262">
        <f t="shared" si="29"/>
        <v>6</v>
      </c>
      <c r="C262">
        <v>0</v>
      </c>
      <c r="D262">
        <f t="shared" si="24"/>
        <v>12</v>
      </c>
      <c r="E262">
        <f t="shared" si="25"/>
        <v>6</v>
      </c>
      <c r="F262">
        <v>82</v>
      </c>
      <c r="G262">
        <f t="shared" si="26"/>
        <v>82.06</v>
      </c>
      <c r="H262">
        <f>VLOOKUP(G262,Nodes!$A$2:$B$382,2,FALSE)</f>
        <v>102</v>
      </c>
      <c r="I262">
        <f>VLOOKUP(H262,Nodes!$B$2:$C$681,2,FALSE)</f>
        <v>82</v>
      </c>
      <c r="J262" t="str">
        <f t="shared" si="27"/>
        <v>102,165</v>
      </c>
      <c r="K262">
        <f t="shared" si="28"/>
        <v>6</v>
      </c>
      <c r="L262" t="str">
        <f>VLOOKUP(J262,Edges!$A$2:$A$1999,1,FALSE)</f>
        <v>102,165</v>
      </c>
      <c r="M262" t="str">
        <f>VLOOKUP(H262,Nodes!$B$2:$D$2000,3,FALSE)</f>
        <v>Dupleix</v>
      </c>
      <c r="N262">
        <v>6</v>
      </c>
    </row>
    <row r="263" spans="1:14">
      <c r="A263">
        <v>6</v>
      </c>
      <c r="B263">
        <f t="shared" si="29"/>
        <v>6</v>
      </c>
      <c r="C263">
        <v>0</v>
      </c>
      <c r="D263">
        <f t="shared" si="24"/>
        <v>12</v>
      </c>
      <c r="E263">
        <f t="shared" si="25"/>
        <v>7</v>
      </c>
      <c r="F263">
        <v>130</v>
      </c>
      <c r="G263">
        <f t="shared" si="26"/>
        <v>130.06</v>
      </c>
      <c r="H263">
        <f>VLOOKUP(G263,Nodes!$A$2:$B$382,2,FALSE)</f>
        <v>165</v>
      </c>
      <c r="I263">
        <f>VLOOKUP(H263,Nodes!$B$2:$C$681,2,FALSE)</f>
        <v>130</v>
      </c>
      <c r="J263" t="str">
        <f t="shared" si="27"/>
        <v>165,49</v>
      </c>
      <c r="K263">
        <f t="shared" si="28"/>
        <v>6</v>
      </c>
      <c r="L263" t="str">
        <f>VLOOKUP(J263,Edges!$A$2:$A$1999,1,FALSE)</f>
        <v>165,49</v>
      </c>
      <c r="M263" t="str">
        <f>VLOOKUP(H263,Nodes!$B$2:$D$2000,3,FALSE)</f>
        <v>La Motte-Picquet — Grenelle</v>
      </c>
      <c r="N263">
        <v>6</v>
      </c>
    </row>
    <row r="264" spans="1:14">
      <c r="A264">
        <v>6</v>
      </c>
      <c r="B264">
        <f t="shared" si="29"/>
        <v>6</v>
      </c>
      <c r="C264">
        <v>0</v>
      </c>
      <c r="D264">
        <f t="shared" si="24"/>
        <v>12</v>
      </c>
      <c r="E264">
        <f t="shared" si="25"/>
        <v>8</v>
      </c>
      <c r="F264">
        <v>41</v>
      </c>
      <c r="G264">
        <f t="shared" si="26"/>
        <v>41.06</v>
      </c>
      <c r="H264">
        <f>VLOOKUP(G264,Nodes!$A$2:$B$382,2,FALSE)</f>
        <v>49</v>
      </c>
      <c r="I264">
        <f>VLOOKUP(H264,Nodes!$B$2:$C$681,2,FALSE)</f>
        <v>41</v>
      </c>
      <c r="J264" t="str">
        <f t="shared" si="27"/>
        <v>49,350</v>
      </c>
      <c r="K264">
        <f t="shared" si="28"/>
        <v>6</v>
      </c>
      <c r="L264" t="str">
        <f>VLOOKUP(J264,Edges!$A$2:$A$1999,1,FALSE)</f>
        <v>49,350</v>
      </c>
      <c r="M264" t="str">
        <f>VLOOKUP(H264,Nodes!$B$2:$D$2000,3,FALSE)</f>
        <v>Cambronne</v>
      </c>
      <c r="N264">
        <v>6</v>
      </c>
    </row>
    <row r="265" spans="1:14">
      <c r="A265">
        <v>6</v>
      </c>
      <c r="B265">
        <f t="shared" si="29"/>
        <v>6</v>
      </c>
      <c r="C265">
        <v>0</v>
      </c>
      <c r="D265">
        <f t="shared" si="24"/>
        <v>12</v>
      </c>
      <c r="E265">
        <f t="shared" si="25"/>
        <v>9</v>
      </c>
      <c r="F265">
        <v>274</v>
      </c>
      <c r="G265">
        <f t="shared" si="26"/>
        <v>274.06</v>
      </c>
      <c r="H265">
        <f>VLOOKUP(G265,Nodes!$A$2:$B$382,2,FALSE)</f>
        <v>350</v>
      </c>
      <c r="I265">
        <f>VLOOKUP(H265,Nodes!$B$2:$C$681,2,FALSE)</f>
        <v>274</v>
      </c>
      <c r="J265" t="str">
        <f t="shared" si="27"/>
        <v>350,243</v>
      </c>
      <c r="K265">
        <f t="shared" si="28"/>
        <v>6</v>
      </c>
      <c r="L265" t="str">
        <f>VLOOKUP(J265,Edges!$A$2:$A$1999,1,FALSE)</f>
        <v>350,243</v>
      </c>
      <c r="M265" t="str">
        <f>VLOOKUP(H265,Nodes!$B$2:$D$2000,3,FALSE)</f>
        <v>Sèvres — Lecourbe</v>
      </c>
      <c r="N265">
        <v>6</v>
      </c>
    </row>
    <row r="266" spans="1:14">
      <c r="A266">
        <v>6</v>
      </c>
      <c r="B266">
        <f t="shared" si="29"/>
        <v>6</v>
      </c>
      <c r="C266">
        <v>0</v>
      </c>
      <c r="D266">
        <f t="shared" si="24"/>
        <v>12</v>
      </c>
      <c r="E266">
        <f t="shared" si="25"/>
        <v>10</v>
      </c>
      <c r="F266">
        <v>188</v>
      </c>
      <c r="G266">
        <f t="shared" si="26"/>
        <v>188.06</v>
      </c>
      <c r="H266">
        <f>VLOOKUP(G266,Nodes!$A$2:$B$382,2,FALSE)</f>
        <v>243</v>
      </c>
      <c r="I266">
        <f>VLOOKUP(H266,Nodes!$B$2:$C$681,2,FALSE)</f>
        <v>188</v>
      </c>
      <c r="J266" t="str">
        <f t="shared" si="27"/>
        <v>243,219</v>
      </c>
      <c r="K266">
        <f t="shared" si="28"/>
        <v>6</v>
      </c>
      <c r="L266" t="str">
        <f>VLOOKUP(J266,Edges!$A$2:$A$1999,1,FALSE)</f>
        <v>243,219</v>
      </c>
      <c r="M266" t="str">
        <f>VLOOKUP(H266,Nodes!$B$2:$D$2000,3,FALSE)</f>
        <v>Pasteur</v>
      </c>
      <c r="N266">
        <v>6</v>
      </c>
    </row>
    <row r="267" spans="1:14">
      <c r="A267">
        <v>6</v>
      </c>
      <c r="B267">
        <f t="shared" si="29"/>
        <v>6</v>
      </c>
      <c r="C267">
        <v>0</v>
      </c>
      <c r="D267">
        <f t="shared" si="24"/>
        <v>12</v>
      </c>
      <c r="E267">
        <f t="shared" si="25"/>
        <v>11</v>
      </c>
      <c r="F267">
        <v>174</v>
      </c>
      <c r="G267">
        <f t="shared" si="26"/>
        <v>174.06</v>
      </c>
      <c r="H267">
        <f>VLOOKUP(G267,Nodes!$A$2:$B$382,2,FALSE)</f>
        <v>219</v>
      </c>
      <c r="I267">
        <f>VLOOKUP(H267,Nodes!$B$2:$C$681,2,FALSE)</f>
        <v>174</v>
      </c>
      <c r="J267" t="str">
        <f t="shared" si="27"/>
        <v>219,107</v>
      </c>
      <c r="K267">
        <f t="shared" si="28"/>
        <v>6</v>
      </c>
      <c r="L267" t="str">
        <f>VLOOKUP(J267,Edges!$A$2:$A$1999,1,FALSE)</f>
        <v>219,107</v>
      </c>
      <c r="M267" t="str">
        <f>VLOOKUP(H267,Nodes!$B$2:$D$2000,3,FALSE)</f>
        <v>Montparnasse — Bienvenüe</v>
      </c>
      <c r="N267">
        <v>6</v>
      </c>
    </row>
    <row r="268" spans="1:14">
      <c r="A268">
        <v>6</v>
      </c>
      <c r="B268">
        <f t="shared" si="29"/>
        <v>6</v>
      </c>
      <c r="C268">
        <v>0</v>
      </c>
      <c r="D268">
        <f t="shared" si="24"/>
        <v>12</v>
      </c>
      <c r="E268">
        <f t="shared" si="25"/>
        <v>12</v>
      </c>
      <c r="F268">
        <v>86</v>
      </c>
      <c r="G268">
        <f t="shared" si="26"/>
        <v>86.06</v>
      </c>
      <c r="H268">
        <f>VLOOKUP(G268,Nodes!$A$2:$B$382,2,FALSE)</f>
        <v>107</v>
      </c>
      <c r="I268">
        <f>VLOOKUP(H268,Nodes!$B$2:$C$681,2,FALSE)</f>
        <v>86</v>
      </c>
      <c r="J268" t="str">
        <f t="shared" si="27"/>
        <v>107,304</v>
      </c>
      <c r="K268">
        <f t="shared" si="28"/>
        <v>6</v>
      </c>
      <c r="L268" t="str">
        <f>VLOOKUP(J268,Edges!$A$2:$A$1999,1,FALSE)</f>
        <v>107,304</v>
      </c>
      <c r="M268" t="str">
        <f>VLOOKUP(H268,Nodes!$B$2:$D$2000,3,FALSE)</f>
        <v>Edgar Quinet</v>
      </c>
      <c r="N268">
        <v>6</v>
      </c>
    </row>
    <row r="269" spans="1:14">
      <c r="A269">
        <v>6</v>
      </c>
      <c r="B269">
        <f t="shared" si="29"/>
        <v>6</v>
      </c>
      <c r="C269">
        <v>0</v>
      </c>
      <c r="D269">
        <f t="shared" si="24"/>
        <v>12</v>
      </c>
      <c r="E269">
        <f t="shared" si="25"/>
        <v>13</v>
      </c>
      <c r="F269">
        <v>239</v>
      </c>
      <c r="G269">
        <f t="shared" si="26"/>
        <v>239.06</v>
      </c>
      <c r="H269">
        <f>VLOOKUP(G269,Nodes!$A$2:$B$382,2,FALSE)</f>
        <v>304</v>
      </c>
      <c r="I269">
        <f>VLOOKUP(H269,Nodes!$B$2:$C$681,2,FALSE)</f>
        <v>239</v>
      </c>
      <c r="J269" t="str">
        <f t="shared" si="27"/>
        <v>304,100</v>
      </c>
      <c r="K269">
        <f t="shared" si="28"/>
        <v>6</v>
      </c>
      <c r="L269" t="str">
        <f>VLOOKUP(J269,Edges!$A$2:$A$1999,1,FALSE)</f>
        <v>304,100</v>
      </c>
      <c r="M269" t="str">
        <f>VLOOKUP(H269,Nodes!$B$2:$D$2000,3,FALSE)</f>
        <v>Raspail</v>
      </c>
      <c r="N269">
        <v>6</v>
      </c>
    </row>
    <row r="270" spans="1:14">
      <c r="A270">
        <v>6</v>
      </c>
      <c r="B270">
        <f t="shared" si="29"/>
        <v>6</v>
      </c>
      <c r="C270">
        <v>0</v>
      </c>
      <c r="D270">
        <f t="shared" si="24"/>
        <v>12</v>
      </c>
      <c r="E270">
        <f t="shared" si="25"/>
        <v>14</v>
      </c>
      <c r="F270">
        <v>80</v>
      </c>
      <c r="G270">
        <f t="shared" si="26"/>
        <v>80.06</v>
      </c>
      <c r="H270">
        <f>VLOOKUP(G270,Nodes!$A$2:$B$382,2,FALSE)</f>
        <v>100</v>
      </c>
      <c r="I270">
        <f>VLOOKUP(H270,Nodes!$B$2:$C$681,2,FALSE)</f>
        <v>80</v>
      </c>
      <c r="J270" t="str">
        <f t="shared" si="27"/>
        <v>100,333</v>
      </c>
      <c r="K270">
        <f t="shared" si="28"/>
        <v>6</v>
      </c>
      <c r="L270" t="str">
        <f>VLOOKUP(J270,Edges!$A$2:$A$1999,1,FALSE)</f>
        <v>100,333</v>
      </c>
      <c r="M270" t="str">
        <f>VLOOKUP(H270,Nodes!$B$2:$D$2000,3,FALSE)</f>
        <v>Denfert-Rochereau</v>
      </c>
      <c r="N270">
        <v>6</v>
      </c>
    </row>
    <row r="271" spans="1:14">
      <c r="A271">
        <v>6</v>
      </c>
      <c r="B271">
        <f t="shared" si="29"/>
        <v>6</v>
      </c>
      <c r="C271">
        <v>0</v>
      </c>
      <c r="D271">
        <f t="shared" si="24"/>
        <v>12</v>
      </c>
      <c r="E271">
        <f t="shared" si="25"/>
        <v>15</v>
      </c>
      <c r="F271">
        <v>261</v>
      </c>
      <c r="G271">
        <f t="shared" si="26"/>
        <v>261.06</v>
      </c>
      <c r="H271">
        <f>VLOOKUP(G271,Nodes!$A$2:$B$382,2,FALSE)</f>
        <v>333</v>
      </c>
      <c r="I271">
        <f>VLOOKUP(H271,Nodes!$B$2:$C$681,2,FALSE)</f>
        <v>261</v>
      </c>
      <c r="J271" t="str">
        <f t="shared" si="27"/>
        <v>333,137</v>
      </c>
      <c r="K271">
        <f t="shared" si="28"/>
        <v>6</v>
      </c>
      <c r="L271" t="str">
        <f>VLOOKUP(J271,Edges!$A$2:$A$1999,1,FALSE)</f>
        <v>333,137</v>
      </c>
      <c r="M271" t="str">
        <f>VLOOKUP(H271,Nodes!$B$2:$D$2000,3,FALSE)</f>
        <v>Saint-Jacques</v>
      </c>
      <c r="N271">
        <v>6</v>
      </c>
    </row>
    <row r="272" spans="1:14">
      <c r="A272">
        <v>6</v>
      </c>
      <c r="B272">
        <f t="shared" si="29"/>
        <v>6</v>
      </c>
      <c r="C272">
        <v>0</v>
      </c>
      <c r="D272">
        <f t="shared" si="24"/>
        <v>12</v>
      </c>
      <c r="E272">
        <f t="shared" si="25"/>
        <v>16</v>
      </c>
      <c r="F272">
        <v>109</v>
      </c>
      <c r="G272">
        <f t="shared" si="26"/>
        <v>109.06</v>
      </c>
      <c r="H272">
        <f>VLOOKUP(G272,Nodes!$A$2:$B$382,2,FALSE)</f>
        <v>137</v>
      </c>
      <c r="I272">
        <f>VLOOKUP(H272,Nodes!$B$2:$C$681,2,FALSE)</f>
        <v>109</v>
      </c>
      <c r="J272" t="str">
        <f t="shared" si="27"/>
        <v>137,87</v>
      </c>
      <c r="K272">
        <f t="shared" si="28"/>
        <v>6</v>
      </c>
      <c r="L272" t="str">
        <f>VLOOKUP(J272,Edges!$A$2:$A$1999,1,FALSE)</f>
        <v>137,87</v>
      </c>
      <c r="M272" t="str">
        <f>VLOOKUP(H272,Nodes!$B$2:$D$2000,3,FALSE)</f>
        <v>Glacière</v>
      </c>
      <c r="N272">
        <v>6</v>
      </c>
    </row>
    <row r="273" spans="1:14">
      <c r="A273">
        <v>6</v>
      </c>
      <c r="B273">
        <f t="shared" si="29"/>
        <v>6</v>
      </c>
      <c r="C273">
        <v>0</v>
      </c>
      <c r="D273">
        <f t="shared" si="24"/>
        <v>12</v>
      </c>
      <c r="E273">
        <f t="shared" si="25"/>
        <v>17</v>
      </c>
      <c r="F273">
        <v>69</v>
      </c>
      <c r="G273">
        <f t="shared" si="26"/>
        <v>69.06</v>
      </c>
      <c r="H273">
        <f>VLOOKUP(G273,Nodes!$A$2:$B$382,2,FALSE)</f>
        <v>87</v>
      </c>
      <c r="I273">
        <f>VLOOKUP(H273,Nodes!$B$2:$C$681,2,FALSE)</f>
        <v>69</v>
      </c>
      <c r="J273" t="str">
        <f t="shared" si="27"/>
        <v>87,260</v>
      </c>
      <c r="K273">
        <f t="shared" si="28"/>
        <v>6</v>
      </c>
      <c r="L273" t="str">
        <f>VLOOKUP(J273,Edges!$A$2:$A$1999,1,FALSE)</f>
        <v>87,260</v>
      </c>
      <c r="M273" t="str">
        <f>VLOOKUP(H273,Nodes!$B$2:$D$2000,3,FALSE)</f>
        <v>Corvisart</v>
      </c>
      <c r="N273">
        <v>6</v>
      </c>
    </row>
    <row r="274" spans="1:14">
      <c r="A274">
        <v>6</v>
      </c>
      <c r="B274">
        <f t="shared" si="29"/>
        <v>6</v>
      </c>
      <c r="C274">
        <v>0</v>
      </c>
      <c r="D274">
        <f t="shared" si="24"/>
        <v>12</v>
      </c>
      <c r="E274">
        <f t="shared" si="25"/>
        <v>18</v>
      </c>
      <c r="F274">
        <v>199</v>
      </c>
      <c r="G274">
        <f t="shared" si="26"/>
        <v>199.06</v>
      </c>
      <c r="H274">
        <f>VLOOKUP(G274,Nodes!$A$2:$B$382,2,FALSE)</f>
        <v>260</v>
      </c>
      <c r="I274">
        <f>VLOOKUP(H274,Nodes!$B$2:$C$681,2,FALSE)</f>
        <v>199</v>
      </c>
      <c r="J274" t="str">
        <f t="shared" si="27"/>
        <v>260,227</v>
      </c>
      <c r="K274">
        <f t="shared" si="28"/>
        <v>6</v>
      </c>
      <c r="L274" t="str">
        <f>VLOOKUP(J274,Edges!$A$2:$A$1999,1,FALSE)</f>
        <v>260,227</v>
      </c>
      <c r="M274" t="str">
        <f>VLOOKUP(H274,Nodes!$B$2:$D$2000,3,FALSE)</f>
        <v>Place d'Italie</v>
      </c>
      <c r="N274">
        <v>6</v>
      </c>
    </row>
    <row r="275" spans="1:14">
      <c r="A275">
        <v>6</v>
      </c>
      <c r="B275">
        <f t="shared" si="29"/>
        <v>6</v>
      </c>
      <c r="C275">
        <v>0</v>
      </c>
      <c r="D275">
        <f t="shared" si="24"/>
        <v>12</v>
      </c>
      <c r="E275">
        <f t="shared" si="25"/>
        <v>19</v>
      </c>
      <c r="F275">
        <v>177</v>
      </c>
      <c r="G275">
        <f t="shared" si="26"/>
        <v>177.06</v>
      </c>
      <c r="H275">
        <f>VLOOKUP(G275,Nodes!$A$2:$B$382,2,FALSE)</f>
        <v>227</v>
      </c>
      <c r="I275">
        <f>VLOOKUP(H275,Nodes!$B$2:$C$681,2,FALSE)</f>
        <v>177</v>
      </c>
      <c r="J275" t="str">
        <f t="shared" si="27"/>
        <v>227,76</v>
      </c>
      <c r="K275">
        <f t="shared" si="28"/>
        <v>6</v>
      </c>
      <c r="L275" t="str">
        <f>VLOOKUP(J275,Edges!$A$2:$A$1999,1,FALSE)</f>
        <v>227,76</v>
      </c>
      <c r="M275" t="str">
        <f>VLOOKUP(H275,Nodes!$B$2:$D$2000,3,FALSE)</f>
        <v>Nationale</v>
      </c>
      <c r="N275">
        <v>6</v>
      </c>
    </row>
    <row r="276" spans="1:14">
      <c r="A276">
        <v>6</v>
      </c>
      <c r="B276">
        <f t="shared" si="29"/>
        <v>6</v>
      </c>
      <c r="C276">
        <v>0</v>
      </c>
      <c r="D276">
        <f t="shared" si="24"/>
        <v>12</v>
      </c>
      <c r="E276">
        <f t="shared" si="25"/>
        <v>20</v>
      </c>
      <c r="F276">
        <v>60</v>
      </c>
      <c r="G276">
        <f t="shared" si="26"/>
        <v>60.06</v>
      </c>
      <c r="H276">
        <f>VLOOKUP(G276,Nodes!$A$2:$B$382,2,FALSE)</f>
        <v>76</v>
      </c>
      <c r="I276">
        <f>VLOOKUP(H276,Nodes!$B$2:$C$681,2,FALSE)</f>
        <v>60</v>
      </c>
      <c r="J276" t="str">
        <f t="shared" si="27"/>
        <v>76,298</v>
      </c>
      <c r="K276">
        <f t="shared" si="28"/>
        <v>6</v>
      </c>
      <c r="L276" t="str">
        <f>VLOOKUP(J276,Edges!$A$2:$A$1999,1,FALSE)</f>
        <v>76,298</v>
      </c>
      <c r="M276" t="str">
        <f>VLOOKUP(H276,Nodes!$B$2:$D$2000,3,FALSE)</f>
        <v>Chevaleret</v>
      </c>
      <c r="N276">
        <v>6</v>
      </c>
    </row>
    <row r="277" spans="1:14">
      <c r="A277">
        <v>6</v>
      </c>
      <c r="B277">
        <f t="shared" si="29"/>
        <v>6</v>
      </c>
      <c r="C277">
        <v>0</v>
      </c>
      <c r="D277">
        <f t="shared" si="24"/>
        <v>12</v>
      </c>
      <c r="E277">
        <f t="shared" si="25"/>
        <v>21</v>
      </c>
      <c r="F277">
        <v>234</v>
      </c>
      <c r="G277">
        <f t="shared" si="26"/>
        <v>234.06</v>
      </c>
      <c r="H277">
        <f>VLOOKUP(G277,Nodes!$A$2:$B$382,2,FALSE)</f>
        <v>298</v>
      </c>
      <c r="I277">
        <f>VLOOKUP(H277,Nodes!$B$2:$C$681,2,FALSE)</f>
        <v>234</v>
      </c>
      <c r="J277" t="str">
        <f t="shared" si="27"/>
        <v>298,26</v>
      </c>
      <c r="K277">
        <f t="shared" si="28"/>
        <v>6</v>
      </c>
      <c r="L277" t="str">
        <f>VLOOKUP(J277,Edges!$A$2:$A$1999,1,FALSE)</f>
        <v>298,26</v>
      </c>
      <c r="M277" t="str">
        <f>VLOOKUP(H277,Nodes!$B$2:$D$2000,3,FALSE)</f>
        <v>Quai de La Gare</v>
      </c>
      <c r="N277">
        <v>6</v>
      </c>
    </row>
    <row r="278" spans="1:14">
      <c r="A278">
        <v>6</v>
      </c>
      <c r="B278">
        <f t="shared" si="29"/>
        <v>6</v>
      </c>
      <c r="C278">
        <v>0</v>
      </c>
      <c r="D278">
        <f t="shared" si="24"/>
        <v>12</v>
      </c>
      <c r="E278">
        <f t="shared" si="25"/>
        <v>22</v>
      </c>
      <c r="F278">
        <v>21</v>
      </c>
      <c r="G278">
        <f t="shared" si="26"/>
        <v>21.06</v>
      </c>
      <c r="H278">
        <f>VLOOKUP(G278,Nodes!$A$2:$B$382,2,FALSE)</f>
        <v>26</v>
      </c>
      <c r="I278">
        <f>VLOOKUP(H278,Nodes!$B$2:$C$681,2,FALSE)</f>
        <v>21</v>
      </c>
      <c r="J278" t="str">
        <f t="shared" si="27"/>
        <v>26,101</v>
      </c>
      <c r="K278">
        <f t="shared" si="28"/>
        <v>6</v>
      </c>
      <c r="L278" t="str">
        <f>VLOOKUP(J278,Edges!$A$2:$A$1999,1,FALSE)</f>
        <v>26,101</v>
      </c>
      <c r="M278" t="str">
        <f>VLOOKUP(H278,Nodes!$B$2:$D$2000,3,FALSE)</f>
        <v>Bercy</v>
      </c>
      <c r="N278">
        <v>6</v>
      </c>
    </row>
    <row r="279" spans="1:14">
      <c r="A279">
        <v>6</v>
      </c>
      <c r="B279">
        <f t="shared" si="29"/>
        <v>6</v>
      </c>
      <c r="C279">
        <v>0</v>
      </c>
      <c r="D279">
        <f t="shared" si="24"/>
        <v>12</v>
      </c>
      <c r="E279">
        <f t="shared" si="25"/>
        <v>23</v>
      </c>
      <c r="F279">
        <v>81</v>
      </c>
      <c r="G279">
        <f t="shared" si="26"/>
        <v>81.06</v>
      </c>
      <c r="H279">
        <f>VLOOKUP(G279,Nodes!$A$2:$B$382,2,FALSE)</f>
        <v>101</v>
      </c>
      <c r="I279">
        <f>VLOOKUP(H279,Nodes!$B$2:$C$681,2,FALSE)</f>
        <v>81</v>
      </c>
      <c r="J279" t="str">
        <f t="shared" si="27"/>
        <v>101,97</v>
      </c>
      <c r="K279">
        <f t="shared" si="28"/>
        <v>6</v>
      </c>
      <c r="L279" t="str">
        <f>VLOOKUP(J279,Edges!$A$2:$A$1999,1,FALSE)</f>
        <v>101,97</v>
      </c>
      <c r="M279" t="str">
        <f>VLOOKUP(H279,Nodes!$B$2:$D$2000,3,FALSE)</f>
        <v>Dugommier</v>
      </c>
      <c r="N279">
        <v>6</v>
      </c>
    </row>
    <row r="280" spans="1:14">
      <c r="A280">
        <v>6</v>
      </c>
      <c r="B280">
        <f t="shared" si="29"/>
        <v>6</v>
      </c>
      <c r="C280">
        <v>0</v>
      </c>
      <c r="D280">
        <f t="shared" si="24"/>
        <v>12</v>
      </c>
      <c r="E280">
        <f t="shared" si="25"/>
        <v>24</v>
      </c>
      <c r="F280">
        <v>79</v>
      </c>
      <c r="G280">
        <f t="shared" si="26"/>
        <v>79.06</v>
      </c>
      <c r="H280">
        <f>VLOOKUP(G280,Nodes!$A$2:$B$382,2,FALSE)</f>
        <v>97</v>
      </c>
      <c r="I280">
        <f>VLOOKUP(H280,Nodes!$B$2:$C$681,2,FALSE)</f>
        <v>79</v>
      </c>
      <c r="J280" t="str">
        <f t="shared" si="27"/>
        <v>97,22</v>
      </c>
      <c r="K280">
        <f t="shared" si="28"/>
        <v>6</v>
      </c>
      <c r="L280" t="str">
        <f>VLOOKUP(J280,Edges!$A$2:$A$1999,1,FALSE)</f>
        <v>97,22</v>
      </c>
      <c r="M280" t="str">
        <f>VLOOKUP(H280,Nodes!$B$2:$D$2000,3,FALSE)</f>
        <v>Daumesnil</v>
      </c>
      <c r="N280">
        <v>6</v>
      </c>
    </row>
    <row r="281" spans="1:14">
      <c r="A281">
        <v>6</v>
      </c>
      <c r="B281">
        <f t="shared" si="29"/>
        <v>6</v>
      </c>
      <c r="C281">
        <v>0</v>
      </c>
      <c r="D281">
        <f t="shared" si="24"/>
        <v>12</v>
      </c>
      <c r="E281">
        <f t="shared" si="25"/>
        <v>25</v>
      </c>
      <c r="F281">
        <v>18</v>
      </c>
      <c r="G281">
        <f t="shared" si="26"/>
        <v>18.059999999999999</v>
      </c>
      <c r="H281">
        <f>VLOOKUP(G281,Nodes!$A$2:$B$382,2,FALSE)</f>
        <v>22</v>
      </c>
      <c r="I281">
        <f>VLOOKUP(H281,Nodes!$B$2:$C$681,2,FALSE)</f>
        <v>18</v>
      </c>
      <c r="J281" t="str">
        <f t="shared" si="27"/>
        <v>22,251</v>
      </c>
      <c r="K281">
        <f t="shared" si="28"/>
        <v>6</v>
      </c>
      <c r="L281" t="str">
        <f>VLOOKUP(J281,Edges!$A$2:$A$1999,1,FALSE)</f>
        <v>22,251</v>
      </c>
      <c r="M281" t="str">
        <f>VLOOKUP(H281,Nodes!$B$2:$D$2000,3,FALSE)</f>
        <v>Bel-Air</v>
      </c>
      <c r="N281">
        <v>6</v>
      </c>
    </row>
    <row r="282" spans="1:14">
      <c r="A282">
        <v>6</v>
      </c>
      <c r="B282">
        <f t="shared" si="29"/>
        <v>6</v>
      </c>
      <c r="C282">
        <v>0</v>
      </c>
      <c r="D282">
        <f t="shared" si="24"/>
        <v>12</v>
      </c>
      <c r="E282">
        <f t="shared" si="25"/>
        <v>26</v>
      </c>
      <c r="F282">
        <v>194</v>
      </c>
      <c r="G282">
        <f t="shared" si="26"/>
        <v>194.06</v>
      </c>
      <c r="H282">
        <f>VLOOKUP(G282,Nodes!$A$2:$B$382,2,FALSE)</f>
        <v>251</v>
      </c>
      <c r="I282">
        <f>VLOOKUP(H282,Nodes!$B$2:$C$681,2,FALSE)</f>
        <v>194</v>
      </c>
      <c r="J282" t="str">
        <f t="shared" si="27"/>
        <v>251,225</v>
      </c>
      <c r="K282">
        <f t="shared" si="28"/>
        <v>6</v>
      </c>
      <c r="L282" t="str">
        <f>VLOOKUP(J282,Edges!$A$2:$A$1999,1,FALSE)</f>
        <v>251,225</v>
      </c>
      <c r="M282" t="str">
        <f>VLOOKUP(H282,Nodes!$B$2:$D$2000,3,FALSE)</f>
        <v>Picpus</v>
      </c>
      <c r="N282">
        <v>6</v>
      </c>
    </row>
    <row r="283" spans="1:14">
      <c r="A283">
        <v>6</v>
      </c>
      <c r="B283">
        <f t="shared" si="29"/>
        <v>6</v>
      </c>
      <c r="C283">
        <v>0</v>
      </c>
      <c r="D283">
        <f t="shared" si="24"/>
        <v>12</v>
      </c>
      <c r="E283">
        <f t="shared" si="25"/>
        <v>27</v>
      </c>
      <c r="F283">
        <v>176</v>
      </c>
      <c r="G283">
        <f t="shared" si="26"/>
        <v>176.06</v>
      </c>
      <c r="H283">
        <f>VLOOKUP(G283,Nodes!$A$2:$B$382,2,FALSE)</f>
        <v>225</v>
      </c>
      <c r="I283">
        <f>VLOOKUP(H283,Nodes!$B$2:$C$681,2,FALSE)</f>
        <v>176</v>
      </c>
      <c r="J283" t="str">
        <f t="shared" si="27"/>
        <v/>
      </c>
      <c r="K283">
        <f t="shared" si="28"/>
        <v>6</v>
      </c>
      <c r="L283" t="e">
        <f>VLOOKUP(J283,Edges!$A$2:$A$1999,1,FALSE)</f>
        <v>#N/A</v>
      </c>
      <c r="M283" t="str">
        <f>VLOOKUP(H283,Nodes!$B$2:$D$2000,3,FALSE)</f>
        <v>Nation</v>
      </c>
      <c r="N283">
        <v>6</v>
      </c>
    </row>
    <row r="284" spans="1:14">
      <c r="A284">
        <v>6</v>
      </c>
      <c r="B284">
        <f t="shared" si="29"/>
        <v>6</v>
      </c>
      <c r="C284">
        <v>1</v>
      </c>
      <c r="D284">
        <f t="shared" si="24"/>
        <v>13</v>
      </c>
      <c r="E284">
        <f t="shared" ref="E284:E311" si="30">IF(A284&amp;C284&lt;&gt;A283&amp;C283,0,E283+1)</f>
        <v>0</v>
      </c>
      <c r="F284">
        <v>176</v>
      </c>
      <c r="G284">
        <f t="shared" si="26"/>
        <v>176.06</v>
      </c>
      <c r="H284">
        <f>VLOOKUP(G284,Nodes!$A$2:$B$382,2,FALSE)</f>
        <v>225</v>
      </c>
      <c r="I284">
        <f>VLOOKUP(H284,Nodes!$B$2:$C$681,2,FALSE)</f>
        <v>176</v>
      </c>
      <c r="J284" t="str">
        <f t="shared" si="27"/>
        <v>225,251</v>
      </c>
      <c r="K284">
        <f t="shared" si="28"/>
        <v>6</v>
      </c>
      <c r="L284" t="str">
        <f>VLOOKUP(J284,Edges!$A$2:$A$1999,1,FALSE)</f>
        <v>225,251</v>
      </c>
      <c r="M284" t="str">
        <f>VLOOKUP(H284,Nodes!$B$2:$D$2000,3,FALSE)</f>
        <v>Nation</v>
      </c>
      <c r="N284">
        <v>6</v>
      </c>
    </row>
    <row r="285" spans="1:14">
      <c r="A285">
        <v>6</v>
      </c>
      <c r="B285">
        <f t="shared" si="29"/>
        <v>6</v>
      </c>
      <c r="C285">
        <v>1</v>
      </c>
      <c r="D285">
        <f t="shared" si="24"/>
        <v>13</v>
      </c>
      <c r="E285">
        <f t="shared" si="30"/>
        <v>1</v>
      </c>
      <c r="F285">
        <v>194</v>
      </c>
      <c r="G285">
        <f t="shared" si="26"/>
        <v>194.06</v>
      </c>
      <c r="H285">
        <f>VLOOKUP(G285,Nodes!$A$2:$B$382,2,FALSE)</f>
        <v>251</v>
      </c>
      <c r="I285">
        <f>VLOOKUP(H285,Nodes!$B$2:$C$681,2,FALSE)</f>
        <v>194</v>
      </c>
      <c r="J285" t="str">
        <f t="shared" si="27"/>
        <v>251,22</v>
      </c>
      <c r="K285">
        <f t="shared" si="28"/>
        <v>6</v>
      </c>
      <c r="L285" t="str">
        <f>VLOOKUP(J285,Edges!$A$2:$A$1999,1,FALSE)</f>
        <v>251,22</v>
      </c>
      <c r="M285" t="str">
        <f>VLOOKUP(H285,Nodes!$B$2:$D$2000,3,FALSE)</f>
        <v>Picpus</v>
      </c>
      <c r="N285">
        <v>6</v>
      </c>
    </row>
    <row r="286" spans="1:14">
      <c r="A286">
        <v>6</v>
      </c>
      <c r="B286">
        <f t="shared" si="29"/>
        <v>6</v>
      </c>
      <c r="C286">
        <v>1</v>
      </c>
      <c r="D286">
        <f t="shared" si="24"/>
        <v>13</v>
      </c>
      <c r="E286">
        <f t="shared" si="30"/>
        <v>2</v>
      </c>
      <c r="F286">
        <v>18</v>
      </c>
      <c r="G286">
        <f t="shared" si="26"/>
        <v>18.059999999999999</v>
      </c>
      <c r="H286">
        <f>VLOOKUP(G286,Nodes!$A$2:$B$382,2,FALSE)</f>
        <v>22</v>
      </c>
      <c r="I286">
        <f>VLOOKUP(H286,Nodes!$B$2:$C$681,2,FALSE)</f>
        <v>18</v>
      </c>
      <c r="J286" t="str">
        <f t="shared" si="27"/>
        <v>22,97</v>
      </c>
      <c r="K286">
        <f t="shared" si="28"/>
        <v>6</v>
      </c>
      <c r="L286" t="str">
        <f>VLOOKUP(J286,Edges!$A$2:$A$1999,1,FALSE)</f>
        <v>22,97</v>
      </c>
      <c r="M286" t="str">
        <f>VLOOKUP(H286,Nodes!$B$2:$D$2000,3,FALSE)</f>
        <v>Bel-Air</v>
      </c>
      <c r="N286">
        <v>6</v>
      </c>
    </row>
    <row r="287" spans="1:14">
      <c r="A287">
        <v>6</v>
      </c>
      <c r="B287">
        <f t="shared" si="29"/>
        <v>6</v>
      </c>
      <c r="C287">
        <v>1</v>
      </c>
      <c r="D287">
        <f t="shared" si="24"/>
        <v>13</v>
      </c>
      <c r="E287">
        <f t="shared" si="30"/>
        <v>3</v>
      </c>
      <c r="F287">
        <v>79</v>
      </c>
      <c r="G287">
        <f t="shared" si="26"/>
        <v>79.06</v>
      </c>
      <c r="H287">
        <f>VLOOKUP(G287,Nodes!$A$2:$B$382,2,FALSE)</f>
        <v>97</v>
      </c>
      <c r="I287">
        <f>VLOOKUP(H287,Nodes!$B$2:$C$681,2,FALSE)</f>
        <v>79</v>
      </c>
      <c r="J287" t="str">
        <f t="shared" si="27"/>
        <v>97,101</v>
      </c>
      <c r="K287">
        <f t="shared" si="28"/>
        <v>6</v>
      </c>
      <c r="L287" t="str">
        <f>VLOOKUP(J287,Edges!$A$2:$A$1999,1,FALSE)</f>
        <v>97,101</v>
      </c>
      <c r="M287" t="str">
        <f>VLOOKUP(H287,Nodes!$B$2:$D$2000,3,FALSE)</f>
        <v>Daumesnil</v>
      </c>
      <c r="N287">
        <v>6</v>
      </c>
    </row>
    <row r="288" spans="1:14">
      <c r="A288">
        <v>6</v>
      </c>
      <c r="B288">
        <f t="shared" si="29"/>
        <v>6</v>
      </c>
      <c r="C288">
        <v>1</v>
      </c>
      <c r="D288">
        <f t="shared" si="24"/>
        <v>13</v>
      </c>
      <c r="E288">
        <f t="shared" si="30"/>
        <v>4</v>
      </c>
      <c r="F288">
        <v>81</v>
      </c>
      <c r="G288">
        <f t="shared" si="26"/>
        <v>81.06</v>
      </c>
      <c r="H288">
        <f>VLOOKUP(G288,Nodes!$A$2:$B$382,2,FALSE)</f>
        <v>101</v>
      </c>
      <c r="I288">
        <f>VLOOKUP(H288,Nodes!$B$2:$C$681,2,FALSE)</f>
        <v>81</v>
      </c>
      <c r="J288" t="str">
        <f t="shared" si="27"/>
        <v>101,26</v>
      </c>
      <c r="K288">
        <f t="shared" si="28"/>
        <v>6</v>
      </c>
      <c r="L288" t="str">
        <f>VLOOKUP(J288,Edges!$A$2:$A$1999,1,FALSE)</f>
        <v>101,26</v>
      </c>
      <c r="M288" t="str">
        <f>VLOOKUP(H288,Nodes!$B$2:$D$2000,3,FALSE)</f>
        <v>Dugommier</v>
      </c>
      <c r="N288">
        <v>6</v>
      </c>
    </row>
    <row r="289" spans="1:14">
      <c r="A289">
        <v>6</v>
      </c>
      <c r="B289">
        <f t="shared" si="29"/>
        <v>6</v>
      </c>
      <c r="C289">
        <v>1</v>
      </c>
      <c r="D289">
        <f t="shared" si="24"/>
        <v>13</v>
      </c>
      <c r="E289">
        <f t="shared" si="30"/>
        <v>5</v>
      </c>
      <c r="F289">
        <v>21</v>
      </c>
      <c r="G289">
        <f t="shared" si="26"/>
        <v>21.06</v>
      </c>
      <c r="H289">
        <f>VLOOKUP(G289,Nodes!$A$2:$B$382,2,FALSE)</f>
        <v>26</v>
      </c>
      <c r="I289">
        <f>VLOOKUP(H289,Nodes!$B$2:$C$681,2,FALSE)</f>
        <v>21</v>
      </c>
      <c r="J289" t="str">
        <f t="shared" si="27"/>
        <v>26,298</v>
      </c>
      <c r="K289">
        <f t="shared" si="28"/>
        <v>6</v>
      </c>
      <c r="L289" t="str">
        <f>VLOOKUP(J289,Edges!$A$2:$A$1999,1,FALSE)</f>
        <v>26,298</v>
      </c>
      <c r="M289" t="str">
        <f>VLOOKUP(H289,Nodes!$B$2:$D$2000,3,FALSE)</f>
        <v>Bercy</v>
      </c>
      <c r="N289">
        <v>6</v>
      </c>
    </row>
    <row r="290" spans="1:14">
      <c r="A290">
        <v>6</v>
      </c>
      <c r="B290">
        <f t="shared" si="29"/>
        <v>6</v>
      </c>
      <c r="C290">
        <v>1</v>
      </c>
      <c r="D290">
        <f t="shared" si="24"/>
        <v>13</v>
      </c>
      <c r="E290">
        <f t="shared" si="30"/>
        <v>6</v>
      </c>
      <c r="F290">
        <v>234</v>
      </c>
      <c r="G290">
        <f t="shared" si="26"/>
        <v>234.06</v>
      </c>
      <c r="H290">
        <f>VLOOKUP(G290,Nodes!$A$2:$B$382,2,FALSE)</f>
        <v>298</v>
      </c>
      <c r="I290">
        <f>VLOOKUP(H290,Nodes!$B$2:$C$681,2,FALSE)</f>
        <v>234</v>
      </c>
      <c r="J290" t="str">
        <f t="shared" si="27"/>
        <v>298,76</v>
      </c>
      <c r="K290">
        <f t="shared" si="28"/>
        <v>6</v>
      </c>
      <c r="L290" t="str">
        <f>VLOOKUP(J290,Edges!$A$2:$A$1999,1,FALSE)</f>
        <v>298,76</v>
      </c>
      <c r="M290" t="str">
        <f>VLOOKUP(H290,Nodes!$B$2:$D$2000,3,FALSE)</f>
        <v>Quai de La Gare</v>
      </c>
      <c r="N290">
        <v>6</v>
      </c>
    </row>
    <row r="291" spans="1:14">
      <c r="A291">
        <v>6</v>
      </c>
      <c r="B291">
        <f t="shared" si="29"/>
        <v>6</v>
      </c>
      <c r="C291">
        <v>1</v>
      </c>
      <c r="D291">
        <f t="shared" si="24"/>
        <v>13</v>
      </c>
      <c r="E291">
        <f t="shared" si="30"/>
        <v>7</v>
      </c>
      <c r="F291">
        <v>60</v>
      </c>
      <c r="G291">
        <f t="shared" si="26"/>
        <v>60.06</v>
      </c>
      <c r="H291">
        <f>VLOOKUP(G291,Nodes!$A$2:$B$382,2,FALSE)</f>
        <v>76</v>
      </c>
      <c r="I291">
        <f>VLOOKUP(H291,Nodes!$B$2:$C$681,2,FALSE)</f>
        <v>60</v>
      </c>
      <c r="J291" t="str">
        <f t="shared" si="27"/>
        <v>76,227</v>
      </c>
      <c r="K291">
        <f t="shared" si="28"/>
        <v>6</v>
      </c>
      <c r="L291" t="str">
        <f>VLOOKUP(J291,Edges!$A$2:$A$1999,1,FALSE)</f>
        <v>76,227</v>
      </c>
      <c r="M291" t="str">
        <f>VLOOKUP(H291,Nodes!$B$2:$D$2000,3,FALSE)</f>
        <v>Chevaleret</v>
      </c>
      <c r="N291">
        <v>6</v>
      </c>
    </row>
    <row r="292" spans="1:14">
      <c r="A292">
        <v>6</v>
      </c>
      <c r="B292">
        <f t="shared" si="29"/>
        <v>6</v>
      </c>
      <c r="C292">
        <v>1</v>
      </c>
      <c r="D292">
        <f t="shared" si="24"/>
        <v>13</v>
      </c>
      <c r="E292">
        <f t="shared" si="30"/>
        <v>8</v>
      </c>
      <c r="F292">
        <v>177</v>
      </c>
      <c r="G292">
        <f t="shared" si="26"/>
        <v>177.06</v>
      </c>
      <c r="H292">
        <f>VLOOKUP(G292,Nodes!$A$2:$B$382,2,FALSE)</f>
        <v>227</v>
      </c>
      <c r="I292">
        <f>VLOOKUP(H292,Nodes!$B$2:$C$681,2,FALSE)</f>
        <v>177</v>
      </c>
      <c r="J292" t="str">
        <f t="shared" si="27"/>
        <v>227,260</v>
      </c>
      <c r="K292">
        <f t="shared" si="28"/>
        <v>6</v>
      </c>
      <c r="L292" t="str">
        <f>VLOOKUP(J292,Edges!$A$2:$A$1999,1,FALSE)</f>
        <v>227,260</v>
      </c>
      <c r="M292" t="str">
        <f>VLOOKUP(H292,Nodes!$B$2:$D$2000,3,FALSE)</f>
        <v>Nationale</v>
      </c>
      <c r="N292">
        <v>6</v>
      </c>
    </row>
    <row r="293" spans="1:14">
      <c r="A293">
        <v>6</v>
      </c>
      <c r="B293">
        <f t="shared" si="29"/>
        <v>6</v>
      </c>
      <c r="C293">
        <v>1</v>
      </c>
      <c r="D293">
        <f t="shared" si="24"/>
        <v>13</v>
      </c>
      <c r="E293">
        <f t="shared" si="30"/>
        <v>9</v>
      </c>
      <c r="F293">
        <v>199</v>
      </c>
      <c r="G293">
        <f t="shared" si="26"/>
        <v>199.06</v>
      </c>
      <c r="H293">
        <f>VLOOKUP(G293,Nodes!$A$2:$B$382,2,FALSE)</f>
        <v>260</v>
      </c>
      <c r="I293">
        <f>VLOOKUP(H293,Nodes!$B$2:$C$681,2,FALSE)</f>
        <v>199</v>
      </c>
      <c r="J293" t="str">
        <f t="shared" si="27"/>
        <v>260,87</v>
      </c>
      <c r="K293">
        <f t="shared" si="28"/>
        <v>6</v>
      </c>
      <c r="L293" t="str">
        <f>VLOOKUP(J293,Edges!$A$2:$A$1999,1,FALSE)</f>
        <v>260,87</v>
      </c>
      <c r="M293" t="str">
        <f>VLOOKUP(H293,Nodes!$B$2:$D$2000,3,FALSE)</f>
        <v>Place d'Italie</v>
      </c>
      <c r="N293">
        <v>6</v>
      </c>
    </row>
    <row r="294" spans="1:14">
      <c r="A294">
        <v>6</v>
      </c>
      <c r="B294">
        <f t="shared" si="29"/>
        <v>6</v>
      </c>
      <c r="C294">
        <v>1</v>
      </c>
      <c r="D294">
        <f t="shared" si="24"/>
        <v>13</v>
      </c>
      <c r="E294">
        <f t="shared" si="30"/>
        <v>10</v>
      </c>
      <c r="F294">
        <v>69</v>
      </c>
      <c r="G294">
        <f t="shared" si="26"/>
        <v>69.06</v>
      </c>
      <c r="H294">
        <f>VLOOKUP(G294,Nodes!$A$2:$B$382,2,FALSE)</f>
        <v>87</v>
      </c>
      <c r="I294">
        <f>VLOOKUP(H294,Nodes!$B$2:$C$681,2,FALSE)</f>
        <v>69</v>
      </c>
      <c r="J294" t="str">
        <f t="shared" si="27"/>
        <v>87,137</v>
      </c>
      <c r="K294">
        <f t="shared" si="28"/>
        <v>6</v>
      </c>
      <c r="L294" t="str">
        <f>VLOOKUP(J294,Edges!$A$2:$A$1999,1,FALSE)</f>
        <v>87,137</v>
      </c>
      <c r="M294" t="str">
        <f>VLOOKUP(H294,Nodes!$B$2:$D$2000,3,FALSE)</f>
        <v>Corvisart</v>
      </c>
      <c r="N294">
        <v>6</v>
      </c>
    </row>
    <row r="295" spans="1:14">
      <c r="A295">
        <v>6</v>
      </c>
      <c r="B295">
        <f t="shared" si="29"/>
        <v>6</v>
      </c>
      <c r="C295">
        <v>1</v>
      </c>
      <c r="D295">
        <f t="shared" si="24"/>
        <v>13</v>
      </c>
      <c r="E295">
        <f t="shared" si="30"/>
        <v>11</v>
      </c>
      <c r="F295">
        <v>109</v>
      </c>
      <c r="G295">
        <f t="shared" si="26"/>
        <v>109.06</v>
      </c>
      <c r="H295">
        <f>VLOOKUP(G295,Nodes!$A$2:$B$382,2,FALSE)</f>
        <v>137</v>
      </c>
      <c r="I295">
        <f>VLOOKUP(H295,Nodes!$B$2:$C$681,2,FALSE)</f>
        <v>109</v>
      </c>
      <c r="J295" t="str">
        <f t="shared" si="27"/>
        <v>137,333</v>
      </c>
      <c r="K295">
        <f t="shared" si="28"/>
        <v>6</v>
      </c>
      <c r="L295" t="str">
        <f>VLOOKUP(J295,Edges!$A$2:$A$1999,1,FALSE)</f>
        <v>137,333</v>
      </c>
      <c r="M295" t="str">
        <f>VLOOKUP(H295,Nodes!$B$2:$D$2000,3,FALSE)</f>
        <v>Glacière</v>
      </c>
      <c r="N295">
        <v>6</v>
      </c>
    </row>
    <row r="296" spans="1:14">
      <c r="A296">
        <v>6</v>
      </c>
      <c r="B296">
        <f t="shared" si="29"/>
        <v>6</v>
      </c>
      <c r="C296">
        <v>1</v>
      </c>
      <c r="D296">
        <f t="shared" si="24"/>
        <v>13</v>
      </c>
      <c r="E296">
        <f t="shared" si="30"/>
        <v>12</v>
      </c>
      <c r="F296">
        <v>261</v>
      </c>
      <c r="G296">
        <f t="shared" si="26"/>
        <v>261.06</v>
      </c>
      <c r="H296">
        <f>VLOOKUP(G296,Nodes!$A$2:$B$382,2,FALSE)</f>
        <v>333</v>
      </c>
      <c r="I296">
        <f>VLOOKUP(H296,Nodes!$B$2:$C$681,2,FALSE)</f>
        <v>261</v>
      </c>
      <c r="J296" t="str">
        <f t="shared" si="27"/>
        <v>333,100</v>
      </c>
      <c r="K296">
        <f t="shared" si="28"/>
        <v>6</v>
      </c>
      <c r="L296" t="str">
        <f>VLOOKUP(J296,Edges!$A$2:$A$1999,1,FALSE)</f>
        <v>333,100</v>
      </c>
      <c r="M296" t="str">
        <f>VLOOKUP(H296,Nodes!$B$2:$D$2000,3,FALSE)</f>
        <v>Saint-Jacques</v>
      </c>
      <c r="N296">
        <v>6</v>
      </c>
    </row>
    <row r="297" spans="1:14">
      <c r="A297">
        <v>6</v>
      </c>
      <c r="B297">
        <f t="shared" si="29"/>
        <v>6</v>
      </c>
      <c r="C297">
        <v>1</v>
      </c>
      <c r="D297">
        <f t="shared" si="24"/>
        <v>13</v>
      </c>
      <c r="E297">
        <f t="shared" si="30"/>
        <v>13</v>
      </c>
      <c r="F297">
        <v>80</v>
      </c>
      <c r="G297">
        <f t="shared" si="26"/>
        <v>80.06</v>
      </c>
      <c r="H297">
        <f>VLOOKUP(G297,Nodes!$A$2:$B$382,2,FALSE)</f>
        <v>100</v>
      </c>
      <c r="I297">
        <f>VLOOKUP(H297,Nodes!$B$2:$C$681,2,FALSE)</f>
        <v>80</v>
      </c>
      <c r="J297" t="str">
        <f t="shared" si="27"/>
        <v>100,304</v>
      </c>
      <c r="K297">
        <f t="shared" si="28"/>
        <v>6</v>
      </c>
      <c r="L297" t="str">
        <f>VLOOKUP(J297,Edges!$A$2:$A$1999,1,FALSE)</f>
        <v>100,304</v>
      </c>
      <c r="M297" t="str">
        <f>VLOOKUP(H297,Nodes!$B$2:$D$2000,3,FALSE)</f>
        <v>Denfert-Rochereau</v>
      </c>
      <c r="N297">
        <v>6</v>
      </c>
    </row>
    <row r="298" spans="1:14">
      <c r="A298">
        <v>6</v>
      </c>
      <c r="B298">
        <f t="shared" si="29"/>
        <v>6</v>
      </c>
      <c r="C298">
        <v>1</v>
      </c>
      <c r="D298">
        <f t="shared" si="24"/>
        <v>13</v>
      </c>
      <c r="E298">
        <f t="shared" si="30"/>
        <v>14</v>
      </c>
      <c r="F298">
        <v>239</v>
      </c>
      <c r="G298">
        <f t="shared" si="26"/>
        <v>239.06</v>
      </c>
      <c r="H298">
        <f>VLOOKUP(G298,Nodes!$A$2:$B$382,2,FALSE)</f>
        <v>304</v>
      </c>
      <c r="I298">
        <f>VLOOKUP(H298,Nodes!$B$2:$C$681,2,FALSE)</f>
        <v>239</v>
      </c>
      <c r="J298" t="str">
        <f t="shared" si="27"/>
        <v>304,107</v>
      </c>
      <c r="K298">
        <f t="shared" si="28"/>
        <v>6</v>
      </c>
      <c r="L298" t="str">
        <f>VLOOKUP(J298,Edges!$A$2:$A$1999,1,FALSE)</f>
        <v>304,107</v>
      </c>
      <c r="M298" t="str">
        <f>VLOOKUP(H298,Nodes!$B$2:$D$2000,3,FALSE)</f>
        <v>Raspail</v>
      </c>
      <c r="N298">
        <v>6</v>
      </c>
    </row>
    <row r="299" spans="1:14">
      <c r="A299">
        <v>6</v>
      </c>
      <c r="B299">
        <f t="shared" si="29"/>
        <v>6</v>
      </c>
      <c r="C299">
        <v>1</v>
      </c>
      <c r="D299">
        <f t="shared" si="24"/>
        <v>13</v>
      </c>
      <c r="E299">
        <f t="shared" si="30"/>
        <v>15</v>
      </c>
      <c r="F299">
        <v>86</v>
      </c>
      <c r="G299">
        <f t="shared" si="26"/>
        <v>86.06</v>
      </c>
      <c r="H299">
        <f>VLOOKUP(G299,Nodes!$A$2:$B$382,2,FALSE)</f>
        <v>107</v>
      </c>
      <c r="I299">
        <f>VLOOKUP(H299,Nodes!$B$2:$C$681,2,FALSE)</f>
        <v>86</v>
      </c>
      <c r="J299" t="str">
        <f t="shared" si="27"/>
        <v>107,219</v>
      </c>
      <c r="K299">
        <f t="shared" si="28"/>
        <v>6</v>
      </c>
      <c r="L299" t="str">
        <f>VLOOKUP(J299,Edges!$A$2:$A$1999,1,FALSE)</f>
        <v>107,219</v>
      </c>
      <c r="M299" t="str">
        <f>VLOOKUP(H299,Nodes!$B$2:$D$2000,3,FALSE)</f>
        <v>Edgar Quinet</v>
      </c>
      <c r="N299">
        <v>6</v>
      </c>
    </row>
    <row r="300" spans="1:14">
      <c r="A300">
        <v>6</v>
      </c>
      <c r="B300">
        <f t="shared" si="29"/>
        <v>6</v>
      </c>
      <c r="C300">
        <v>1</v>
      </c>
      <c r="D300">
        <f t="shared" si="24"/>
        <v>13</v>
      </c>
      <c r="E300">
        <f t="shared" si="30"/>
        <v>16</v>
      </c>
      <c r="F300">
        <v>174</v>
      </c>
      <c r="G300">
        <f t="shared" si="26"/>
        <v>174.06</v>
      </c>
      <c r="H300">
        <f>VLOOKUP(G300,Nodes!$A$2:$B$382,2,FALSE)</f>
        <v>219</v>
      </c>
      <c r="I300">
        <f>VLOOKUP(H300,Nodes!$B$2:$C$681,2,FALSE)</f>
        <v>174</v>
      </c>
      <c r="J300" t="str">
        <f t="shared" si="27"/>
        <v>219,243</v>
      </c>
      <c r="K300">
        <f t="shared" si="28"/>
        <v>6</v>
      </c>
      <c r="L300" t="str">
        <f>VLOOKUP(J300,Edges!$A$2:$A$1999,1,FALSE)</f>
        <v>219,243</v>
      </c>
      <c r="M300" t="str">
        <f>VLOOKUP(H300,Nodes!$B$2:$D$2000,3,FALSE)</f>
        <v>Montparnasse — Bienvenüe</v>
      </c>
      <c r="N300">
        <v>6</v>
      </c>
    </row>
    <row r="301" spans="1:14">
      <c r="A301">
        <v>6</v>
      </c>
      <c r="B301">
        <f t="shared" si="29"/>
        <v>6</v>
      </c>
      <c r="C301">
        <v>1</v>
      </c>
      <c r="D301">
        <f t="shared" si="24"/>
        <v>13</v>
      </c>
      <c r="E301">
        <f t="shared" si="30"/>
        <v>17</v>
      </c>
      <c r="F301">
        <v>188</v>
      </c>
      <c r="G301">
        <f t="shared" si="26"/>
        <v>188.06</v>
      </c>
      <c r="H301">
        <f>VLOOKUP(G301,Nodes!$A$2:$B$382,2,FALSE)</f>
        <v>243</v>
      </c>
      <c r="I301">
        <f>VLOOKUP(H301,Nodes!$B$2:$C$681,2,FALSE)</f>
        <v>188</v>
      </c>
      <c r="J301" t="str">
        <f t="shared" si="27"/>
        <v>243,350</v>
      </c>
      <c r="K301">
        <f t="shared" si="28"/>
        <v>6</v>
      </c>
      <c r="L301" t="str">
        <f>VLOOKUP(J301,Edges!$A$2:$A$1999,1,FALSE)</f>
        <v>243,350</v>
      </c>
      <c r="M301" t="str">
        <f>VLOOKUP(H301,Nodes!$B$2:$D$2000,3,FALSE)</f>
        <v>Pasteur</v>
      </c>
      <c r="N301">
        <v>6</v>
      </c>
    </row>
    <row r="302" spans="1:14">
      <c r="A302">
        <v>6</v>
      </c>
      <c r="B302">
        <f t="shared" si="29"/>
        <v>6</v>
      </c>
      <c r="C302">
        <v>1</v>
      </c>
      <c r="D302">
        <f t="shared" si="24"/>
        <v>13</v>
      </c>
      <c r="E302">
        <f t="shared" si="30"/>
        <v>18</v>
      </c>
      <c r="F302">
        <v>274</v>
      </c>
      <c r="G302">
        <f t="shared" si="26"/>
        <v>274.06</v>
      </c>
      <c r="H302">
        <f>VLOOKUP(G302,Nodes!$A$2:$B$382,2,FALSE)</f>
        <v>350</v>
      </c>
      <c r="I302">
        <f>VLOOKUP(H302,Nodes!$B$2:$C$681,2,FALSE)</f>
        <v>274</v>
      </c>
      <c r="J302" t="str">
        <f t="shared" si="27"/>
        <v>350,49</v>
      </c>
      <c r="K302">
        <f t="shared" si="28"/>
        <v>6</v>
      </c>
      <c r="L302" t="str">
        <f>VLOOKUP(J302,Edges!$A$2:$A$1999,1,FALSE)</f>
        <v>350,49</v>
      </c>
      <c r="M302" t="str">
        <f>VLOOKUP(H302,Nodes!$B$2:$D$2000,3,FALSE)</f>
        <v>Sèvres — Lecourbe</v>
      </c>
      <c r="N302">
        <v>6</v>
      </c>
    </row>
    <row r="303" spans="1:14">
      <c r="A303">
        <v>6</v>
      </c>
      <c r="B303">
        <f t="shared" si="29"/>
        <v>6</v>
      </c>
      <c r="C303">
        <v>1</v>
      </c>
      <c r="D303">
        <f t="shared" si="24"/>
        <v>13</v>
      </c>
      <c r="E303">
        <f t="shared" si="30"/>
        <v>19</v>
      </c>
      <c r="F303">
        <v>41</v>
      </c>
      <c r="G303">
        <f t="shared" si="26"/>
        <v>41.06</v>
      </c>
      <c r="H303">
        <f>VLOOKUP(G303,Nodes!$A$2:$B$382,2,FALSE)</f>
        <v>49</v>
      </c>
      <c r="I303">
        <f>VLOOKUP(H303,Nodes!$B$2:$C$681,2,FALSE)</f>
        <v>41</v>
      </c>
      <c r="J303" t="str">
        <f t="shared" si="27"/>
        <v>49,165</v>
      </c>
      <c r="K303">
        <f t="shared" si="28"/>
        <v>6</v>
      </c>
      <c r="L303" t="str">
        <f>VLOOKUP(J303,Edges!$A$2:$A$1999,1,FALSE)</f>
        <v>49,165</v>
      </c>
      <c r="M303" t="str">
        <f>VLOOKUP(H303,Nodes!$B$2:$D$2000,3,FALSE)</f>
        <v>Cambronne</v>
      </c>
      <c r="N303">
        <v>6</v>
      </c>
    </row>
    <row r="304" spans="1:14">
      <c r="A304">
        <v>6</v>
      </c>
      <c r="B304">
        <f t="shared" si="29"/>
        <v>6</v>
      </c>
      <c r="C304">
        <v>1</v>
      </c>
      <c r="D304">
        <f t="shared" si="24"/>
        <v>13</v>
      </c>
      <c r="E304">
        <f t="shared" si="30"/>
        <v>20</v>
      </c>
      <c r="F304">
        <v>130</v>
      </c>
      <c r="G304">
        <f t="shared" si="26"/>
        <v>130.06</v>
      </c>
      <c r="H304">
        <f>VLOOKUP(G304,Nodes!$A$2:$B$382,2,FALSE)</f>
        <v>165</v>
      </c>
      <c r="I304">
        <f>VLOOKUP(H304,Nodes!$B$2:$C$681,2,FALSE)</f>
        <v>130</v>
      </c>
      <c r="J304" t="str">
        <f t="shared" si="27"/>
        <v>165,102</v>
      </c>
      <c r="K304">
        <f t="shared" si="28"/>
        <v>6</v>
      </c>
      <c r="L304" t="str">
        <f>VLOOKUP(J304,Edges!$A$2:$A$1999,1,FALSE)</f>
        <v>165,102</v>
      </c>
      <c r="M304" t="str">
        <f>VLOOKUP(H304,Nodes!$B$2:$D$2000,3,FALSE)</f>
        <v>La Motte-Picquet — Grenelle</v>
      </c>
      <c r="N304">
        <v>6</v>
      </c>
    </row>
    <row r="305" spans="1:14">
      <c r="A305">
        <v>6</v>
      </c>
      <c r="B305">
        <f t="shared" si="29"/>
        <v>6</v>
      </c>
      <c r="C305">
        <v>1</v>
      </c>
      <c r="D305">
        <f t="shared" si="24"/>
        <v>13</v>
      </c>
      <c r="E305">
        <f t="shared" si="30"/>
        <v>21</v>
      </c>
      <c r="F305">
        <v>82</v>
      </c>
      <c r="G305">
        <f t="shared" si="26"/>
        <v>82.06</v>
      </c>
      <c r="H305">
        <f>VLOOKUP(G305,Nodes!$A$2:$B$382,2,FALSE)</f>
        <v>102</v>
      </c>
      <c r="I305">
        <f>VLOOKUP(H305,Nodes!$B$2:$C$681,2,FALSE)</f>
        <v>82</v>
      </c>
      <c r="J305" t="str">
        <f t="shared" si="27"/>
        <v>102,30</v>
      </c>
      <c r="K305">
        <f t="shared" si="28"/>
        <v>6</v>
      </c>
      <c r="L305" t="str">
        <f>VLOOKUP(J305,Edges!$A$2:$A$1999,1,FALSE)</f>
        <v>102,30</v>
      </c>
      <c r="M305" t="str">
        <f>VLOOKUP(H305,Nodes!$B$2:$D$2000,3,FALSE)</f>
        <v>Dupleix</v>
      </c>
      <c r="N305">
        <v>6</v>
      </c>
    </row>
    <row r="306" spans="1:14">
      <c r="A306">
        <v>6</v>
      </c>
      <c r="B306">
        <f t="shared" si="29"/>
        <v>6</v>
      </c>
      <c r="C306">
        <v>1</v>
      </c>
      <c r="D306">
        <f t="shared" si="24"/>
        <v>13</v>
      </c>
      <c r="E306">
        <f t="shared" si="30"/>
        <v>22</v>
      </c>
      <c r="F306">
        <v>24</v>
      </c>
      <c r="G306">
        <f t="shared" si="26"/>
        <v>24.06</v>
      </c>
      <c r="H306">
        <f>VLOOKUP(G306,Nodes!$A$2:$B$382,2,FALSE)</f>
        <v>30</v>
      </c>
      <c r="I306">
        <f>VLOOKUP(H306,Nodes!$B$2:$C$681,2,FALSE)</f>
        <v>24</v>
      </c>
      <c r="J306" t="str">
        <f t="shared" si="27"/>
        <v>30,242</v>
      </c>
      <c r="K306">
        <f t="shared" si="28"/>
        <v>6</v>
      </c>
      <c r="L306" t="str">
        <f>VLOOKUP(J306,Edges!$A$2:$A$1999,1,FALSE)</f>
        <v>30,242</v>
      </c>
      <c r="M306" t="str">
        <f>VLOOKUP(H306,Nodes!$B$2:$D$2000,3,FALSE)</f>
        <v>Bir-Hakeim</v>
      </c>
      <c r="N306">
        <v>6</v>
      </c>
    </row>
    <row r="307" spans="1:14">
      <c r="A307">
        <v>6</v>
      </c>
      <c r="B307">
        <f t="shared" si="29"/>
        <v>6</v>
      </c>
      <c r="C307">
        <v>1</v>
      </c>
      <c r="D307">
        <f t="shared" si="24"/>
        <v>13</v>
      </c>
      <c r="E307">
        <f t="shared" si="30"/>
        <v>23</v>
      </c>
      <c r="F307">
        <v>187</v>
      </c>
      <c r="G307">
        <f t="shared" si="26"/>
        <v>187.06</v>
      </c>
      <c r="H307">
        <f>VLOOKUP(G307,Nodes!$A$2:$B$382,2,FALSE)</f>
        <v>242</v>
      </c>
      <c r="I307">
        <f>VLOOKUP(H307,Nodes!$B$2:$C$681,2,FALSE)</f>
        <v>187</v>
      </c>
      <c r="J307" t="str">
        <f t="shared" si="27"/>
        <v>242,365</v>
      </c>
      <c r="K307">
        <f t="shared" si="28"/>
        <v>6</v>
      </c>
      <c r="L307" t="str">
        <f>VLOOKUP(J307,Edges!$A$2:$A$1999,1,FALSE)</f>
        <v>242,365</v>
      </c>
      <c r="M307" t="str">
        <f>VLOOKUP(H307,Nodes!$B$2:$D$2000,3,FALSE)</f>
        <v>Passy</v>
      </c>
      <c r="N307">
        <v>6</v>
      </c>
    </row>
    <row r="308" spans="1:14">
      <c r="A308">
        <v>6</v>
      </c>
      <c r="B308">
        <f t="shared" si="29"/>
        <v>6</v>
      </c>
      <c r="C308">
        <v>1</v>
      </c>
      <c r="D308">
        <f t="shared" si="24"/>
        <v>13</v>
      </c>
      <c r="E308">
        <f t="shared" si="30"/>
        <v>24</v>
      </c>
      <c r="F308">
        <v>285</v>
      </c>
      <c r="G308">
        <f t="shared" si="26"/>
        <v>285.06</v>
      </c>
      <c r="H308">
        <f>VLOOKUP(G308,Nodes!$A$2:$B$382,2,FALSE)</f>
        <v>365</v>
      </c>
      <c r="I308">
        <f>VLOOKUP(H308,Nodes!$B$2:$C$681,2,FALSE)</f>
        <v>285</v>
      </c>
      <c r="J308" t="str">
        <f t="shared" si="27"/>
        <v>365,34</v>
      </c>
      <c r="K308">
        <f t="shared" si="28"/>
        <v>6</v>
      </c>
      <c r="L308" t="str">
        <f>VLOOKUP(J308,Edges!$A$2:$A$1999,1,FALSE)</f>
        <v>365,34</v>
      </c>
      <c r="M308" t="str">
        <f>VLOOKUP(H308,Nodes!$B$2:$D$2000,3,FALSE)</f>
        <v>Trocadéro</v>
      </c>
      <c r="N308">
        <v>6</v>
      </c>
    </row>
    <row r="309" spans="1:14">
      <c r="A309">
        <v>6</v>
      </c>
      <c r="B309">
        <f t="shared" si="29"/>
        <v>6</v>
      </c>
      <c r="C309">
        <v>1</v>
      </c>
      <c r="D309">
        <f t="shared" si="24"/>
        <v>13</v>
      </c>
      <c r="E309">
        <f t="shared" si="30"/>
        <v>25</v>
      </c>
      <c r="F309">
        <v>28</v>
      </c>
      <c r="G309">
        <f t="shared" si="26"/>
        <v>28.06</v>
      </c>
      <c r="H309">
        <f>VLOOKUP(G309,Nodes!$A$2:$B$382,2,FALSE)</f>
        <v>34</v>
      </c>
      <c r="I309">
        <f>VLOOKUP(H309,Nodes!$B$2:$C$681,2,FALSE)</f>
        <v>28</v>
      </c>
      <c r="J309" t="str">
        <f t="shared" si="27"/>
        <v>34,160</v>
      </c>
      <c r="K309">
        <f t="shared" si="28"/>
        <v>6</v>
      </c>
      <c r="L309" t="str">
        <f>VLOOKUP(J309,Edges!$A$2:$A$1999,1,FALSE)</f>
        <v>34,160</v>
      </c>
      <c r="M309" t="str">
        <f>VLOOKUP(H309,Nodes!$B$2:$D$2000,3,FALSE)</f>
        <v>Boissière</v>
      </c>
      <c r="N309">
        <v>6</v>
      </c>
    </row>
    <row r="310" spans="1:14">
      <c r="A310">
        <v>6</v>
      </c>
      <c r="B310">
        <f t="shared" si="29"/>
        <v>6</v>
      </c>
      <c r="C310">
        <v>1</v>
      </c>
      <c r="D310">
        <f t="shared" si="24"/>
        <v>13</v>
      </c>
      <c r="E310">
        <f t="shared" si="30"/>
        <v>26</v>
      </c>
      <c r="F310">
        <v>125</v>
      </c>
      <c r="G310">
        <f t="shared" si="26"/>
        <v>125.06</v>
      </c>
      <c r="H310">
        <f>VLOOKUP(G310,Nodes!$A$2:$B$382,2,FALSE)</f>
        <v>160</v>
      </c>
      <c r="I310">
        <f>VLOOKUP(H310,Nodes!$B$2:$C$681,2,FALSE)</f>
        <v>125</v>
      </c>
      <c r="J310" t="str">
        <f t="shared" si="27"/>
        <v>160,60</v>
      </c>
      <c r="K310">
        <f t="shared" si="28"/>
        <v>6</v>
      </c>
      <c r="L310" t="str">
        <f>VLOOKUP(J310,Edges!$A$2:$A$1999,1,FALSE)</f>
        <v>160,60</v>
      </c>
      <c r="M310" t="str">
        <f>VLOOKUP(H310,Nodes!$B$2:$D$2000,3,FALSE)</f>
        <v>Kléber</v>
      </c>
      <c r="N310">
        <v>6</v>
      </c>
    </row>
    <row r="311" spans="1:14">
      <c r="A311">
        <v>6</v>
      </c>
      <c r="B311">
        <f t="shared" si="29"/>
        <v>6</v>
      </c>
      <c r="C311">
        <v>1</v>
      </c>
      <c r="D311">
        <f t="shared" si="24"/>
        <v>13</v>
      </c>
      <c r="E311">
        <f t="shared" si="30"/>
        <v>27</v>
      </c>
      <c r="F311">
        <v>49</v>
      </c>
      <c r="G311">
        <f t="shared" si="26"/>
        <v>49.06</v>
      </c>
      <c r="H311">
        <f>VLOOKUP(G311,Nodes!$A$2:$B$382,2,FALSE)</f>
        <v>60</v>
      </c>
      <c r="I311">
        <f>VLOOKUP(H311,Nodes!$B$2:$C$681,2,FALSE)</f>
        <v>49</v>
      </c>
      <c r="J311" t="str">
        <f t="shared" si="27"/>
        <v/>
      </c>
      <c r="K311">
        <f t="shared" si="28"/>
        <v>6</v>
      </c>
      <c r="L311" t="e">
        <f>VLOOKUP(J311,Edges!$A$2:$A$1999,1,FALSE)</f>
        <v>#N/A</v>
      </c>
      <c r="M311" t="str">
        <f>VLOOKUP(H311,Nodes!$B$2:$D$2000,3,FALSE)</f>
        <v>Charles de Gaulle — Étoile</v>
      </c>
      <c r="N311">
        <v>6</v>
      </c>
    </row>
    <row r="312" spans="1:14">
      <c r="A312">
        <v>7</v>
      </c>
      <c r="B312">
        <f t="shared" si="29"/>
        <v>7</v>
      </c>
      <c r="C312">
        <v>0</v>
      </c>
      <c r="D312">
        <f t="shared" si="24"/>
        <v>14</v>
      </c>
      <c r="E312">
        <f t="shared" ref="E312:E344" si="31">IF(A312&amp;C312&lt;&gt;A311&amp;C311,0,E311+1)</f>
        <v>0</v>
      </c>
      <c r="F312">
        <v>127</v>
      </c>
      <c r="G312">
        <f t="shared" si="26"/>
        <v>127.07</v>
      </c>
      <c r="H312">
        <f>VLOOKUP(G312,Nodes!$A$2:$B$382,2,FALSE)</f>
        <v>162</v>
      </c>
      <c r="I312">
        <f>VLOOKUP(H312,Nodes!$B$2:$C$681,2,FALSE)</f>
        <v>127</v>
      </c>
      <c r="J312" t="str">
        <f t="shared" si="27"/>
        <v>162,118</v>
      </c>
      <c r="K312">
        <f t="shared" si="28"/>
        <v>7</v>
      </c>
      <c r="L312" t="str">
        <f>VLOOKUP(J312,Edges!$A$2:$A$1999,1,FALSE)</f>
        <v>162,118</v>
      </c>
      <c r="M312" t="str">
        <f>VLOOKUP(H312,Nodes!$B$2:$D$2000,3,FALSE)</f>
        <v>La Courneuve — 8 Mai 1945</v>
      </c>
      <c r="N312">
        <v>7</v>
      </c>
    </row>
    <row r="313" spans="1:14">
      <c r="A313">
        <v>7</v>
      </c>
      <c r="B313">
        <f t="shared" si="29"/>
        <v>7</v>
      </c>
      <c r="C313">
        <v>0</v>
      </c>
      <c r="D313">
        <f t="shared" si="24"/>
        <v>14</v>
      </c>
      <c r="E313">
        <f t="shared" si="31"/>
        <v>1</v>
      </c>
      <c r="F313">
        <v>97</v>
      </c>
      <c r="G313">
        <f t="shared" si="26"/>
        <v>97.07</v>
      </c>
      <c r="H313">
        <f>VLOOKUP(G313,Nodes!$A$2:$B$382,2,FALSE)</f>
        <v>118</v>
      </c>
      <c r="I313">
        <f>VLOOKUP(H313,Nodes!$B$2:$C$681,2,FALSE)</f>
        <v>97</v>
      </c>
      <c r="J313" t="str">
        <f t="shared" si="27"/>
        <v>118,12</v>
      </c>
      <c r="K313">
        <f t="shared" si="28"/>
        <v>7</v>
      </c>
      <c r="L313" t="str">
        <f>VLOOKUP(J313,Edges!$A$2:$A$1999,1,FALSE)</f>
        <v>118,12</v>
      </c>
      <c r="M313" t="str">
        <f>VLOOKUP(H313,Nodes!$B$2:$D$2000,3,FALSE)</f>
        <v>Fort d'Aubervilliers</v>
      </c>
      <c r="N313">
        <v>7</v>
      </c>
    </row>
    <row r="314" spans="1:14">
      <c r="A314">
        <v>7</v>
      </c>
      <c r="B314">
        <f t="shared" si="29"/>
        <v>7</v>
      </c>
      <c r="C314">
        <v>0</v>
      </c>
      <c r="D314">
        <f t="shared" si="24"/>
        <v>14</v>
      </c>
      <c r="E314">
        <f t="shared" si="31"/>
        <v>2</v>
      </c>
      <c r="F314">
        <v>11</v>
      </c>
      <c r="G314">
        <f t="shared" si="26"/>
        <v>11.07</v>
      </c>
      <c r="H314">
        <f>VLOOKUP(G314,Nodes!$A$2:$B$382,2,FALSE)</f>
        <v>12</v>
      </c>
      <c r="I314">
        <f>VLOOKUP(H314,Nodes!$B$2:$C$681,2,FALSE)</f>
        <v>11</v>
      </c>
      <c r="J314" t="str">
        <f t="shared" si="27"/>
        <v>12,279</v>
      </c>
      <c r="K314">
        <f t="shared" si="28"/>
        <v>7</v>
      </c>
      <c r="L314" t="str">
        <f>VLOOKUP(J314,Edges!$A$2:$A$1999,1,FALSE)</f>
        <v>12,279</v>
      </c>
      <c r="M314" t="str">
        <f>VLOOKUP(H314,Nodes!$B$2:$D$2000,3,FALSE)</f>
        <v>Aubervilliers — Pantin — Quatre Chemins</v>
      </c>
      <c r="N314">
        <v>7</v>
      </c>
    </row>
    <row r="315" spans="1:14">
      <c r="A315">
        <v>7</v>
      </c>
      <c r="B315">
        <f t="shared" si="29"/>
        <v>7</v>
      </c>
      <c r="C315">
        <v>0</v>
      </c>
      <c r="D315">
        <f t="shared" si="24"/>
        <v>14</v>
      </c>
      <c r="E315">
        <f t="shared" si="31"/>
        <v>3</v>
      </c>
      <c r="F315">
        <v>217</v>
      </c>
      <c r="G315">
        <f t="shared" si="26"/>
        <v>217.07</v>
      </c>
      <c r="H315">
        <f>VLOOKUP(G315,Nodes!$A$2:$B$382,2,FALSE)</f>
        <v>279</v>
      </c>
      <c r="I315">
        <f>VLOOKUP(H315,Nodes!$B$2:$C$681,2,FALSE)</f>
        <v>217</v>
      </c>
      <c r="J315" t="str">
        <f t="shared" si="27"/>
        <v>279,85</v>
      </c>
      <c r="K315">
        <f t="shared" si="28"/>
        <v>7</v>
      </c>
      <c r="L315" t="str">
        <f>VLOOKUP(J315,Edges!$A$2:$A$1999,1,FALSE)</f>
        <v>279,85</v>
      </c>
      <c r="M315" t="str">
        <f>VLOOKUP(H315,Nodes!$B$2:$D$2000,3,FALSE)</f>
        <v>Porte de la Villette</v>
      </c>
      <c r="N315">
        <v>7</v>
      </c>
    </row>
    <row r="316" spans="1:14">
      <c r="A316">
        <v>7</v>
      </c>
      <c r="B316">
        <f t="shared" si="29"/>
        <v>7</v>
      </c>
      <c r="C316">
        <v>0</v>
      </c>
      <c r="D316">
        <f t="shared" si="24"/>
        <v>14</v>
      </c>
      <c r="E316">
        <f t="shared" si="31"/>
        <v>4</v>
      </c>
      <c r="F316">
        <v>67</v>
      </c>
      <c r="G316">
        <f t="shared" si="26"/>
        <v>67.069999999999993</v>
      </c>
      <c r="H316">
        <f>VLOOKUP(G316,Nodes!$A$2:$B$382,2,FALSE)</f>
        <v>85</v>
      </c>
      <c r="I316">
        <f>VLOOKUP(H316,Nodes!$B$2:$C$681,2,FALSE)</f>
        <v>67</v>
      </c>
      <c r="J316" t="str">
        <f t="shared" si="27"/>
        <v>85,94</v>
      </c>
      <c r="K316">
        <f t="shared" si="28"/>
        <v>7</v>
      </c>
      <c r="L316" t="str">
        <f>VLOOKUP(J316,Edges!$A$2:$A$1999,1,FALSE)</f>
        <v>85,94</v>
      </c>
      <c r="M316" t="str">
        <f>VLOOKUP(H316,Nodes!$B$2:$D$2000,3,FALSE)</f>
        <v>Corentin Cariou</v>
      </c>
      <c r="N316">
        <v>7</v>
      </c>
    </row>
    <row r="317" spans="1:14">
      <c r="A317">
        <v>7</v>
      </c>
      <c r="B317">
        <f t="shared" si="29"/>
        <v>7</v>
      </c>
      <c r="C317">
        <v>0</v>
      </c>
      <c r="D317">
        <f t="shared" si="24"/>
        <v>14</v>
      </c>
      <c r="E317">
        <f t="shared" si="31"/>
        <v>5</v>
      </c>
      <c r="F317">
        <v>76</v>
      </c>
      <c r="G317">
        <f t="shared" si="26"/>
        <v>76.069999999999993</v>
      </c>
      <c r="H317">
        <f>VLOOKUP(G317,Nodes!$A$2:$B$382,2,FALSE)</f>
        <v>94</v>
      </c>
      <c r="I317">
        <f>VLOOKUP(H317,Nodes!$B$2:$C$681,2,FALSE)</f>
        <v>76</v>
      </c>
      <c r="J317" t="str">
        <f t="shared" si="27"/>
        <v>94,318</v>
      </c>
      <c r="K317">
        <f t="shared" si="28"/>
        <v>7</v>
      </c>
      <c r="L317" t="str">
        <f>VLOOKUP(J317,Edges!$A$2:$A$1999,1,FALSE)</f>
        <v>94,318</v>
      </c>
      <c r="M317" t="str">
        <f>VLOOKUP(H317,Nodes!$B$2:$D$2000,3,FALSE)</f>
        <v>Crimée</v>
      </c>
      <c r="N317">
        <v>7</v>
      </c>
    </row>
    <row r="318" spans="1:14">
      <c r="A318">
        <v>7</v>
      </c>
      <c r="B318">
        <f t="shared" si="29"/>
        <v>7</v>
      </c>
      <c r="C318">
        <v>0</v>
      </c>
      <c r="D318">
        <f t="shared" si="24"/>
        <v>14</v>
      </c>
      <c r="E318">
        <f t="shared" si="31"/>
        <v>6</v>
      </c>
      <c r="F318">
        <v>246</v>
      </c>
      <c r="G318">
        <f t="shared" si="26"/>
        <v>246.07</v>
      </c>
      <c r="H318">
        <f>VLOOKUP(G318,Nodes!$A$2:$B$382,2,FALSE)</f>
        <v>318</v>
      </c>
      <c r="I318">
        <f>VLOOKUP(H318,Nodes!$B$2:$C$681,2,FALSE)</f>
        <v>246</v>
      </c>
      <c r="J318" t="str">
        <f t="shared" si="27"/>
        <v>318,355</v>
      </c>
      <c r="K318">
        <f t="shared" si="28"/>
        <v>7</v>
      </c>
      <c r="L318" t="str">
        <f>VLOOKUP(J318,Edges!$A$2:$A$1999,1,FALSE)</f>
        <v>318,355</v>
      </c>
      <c r="M318" t="str">
        <f>VLOOKUP(H318,Nodes!$B$2:$D$2000,3,FALSE)</f>
        <v>Riquet</v>
      </c>
      <c r="N318">
        <v>7</v>
      </c>
    </row>
    <row r="319" spans="1:14">
      <c r="A319">
        <v>7</v>
      </c>
      <c r="B319">
        <f t="shared" si="29"/>
        <v>7</v>
      </c>
      <c r="C319">
        <v>0</v>
      </c>
      <c r="D319">
        <f t="shared" si="24"/>
        <v>14</v>
      </c>
      <c r="E319">
        <f t="shared" si="31"/>
        <v>7</v>
      </c>
      <c r="F319">
        <v>277</v>
      </c>
      <c r="G319">
        <f t="shared" si="26"/>
        <v>277.07</v>
      </c>
      <c r="H319">
        <f>VLOOKUP(G319,Nodes!$A$2:$B$382,2,FALSE)</f>
        <v>355</v>
      </c>
      <c r="I319">
        <f>VLOOKUP(H319,Nodes!$B$2:$C$681,2,FALSE)</f>
        <v>277</v>
      </c>
      <c r="J319" t="str">
        <f t="shared" si="27"/>
        <v>355,180</v>
      </c>
      <c r="K319">
        <f t="shared" si="28"/>
        <v>7</v>
      </c>
      <c r="L319" t="str">
        <f>VLOOKUP(J319,Edges!$A$2:$A$1999,1,FALSE)</f>
        <v>355,180</v>
      </c>
      <c r="M319" t="str">
        <f>VLOOKUP(H319,Nodes!$B$2:$D$2000,3,FALSE)</f>
        <v>Stalingrad</v>
      </c>
      <c r="N319">
        <v>7</v>
      </c>
    </row>
    <row r="320" spans="1:14">
      <c r="A320">
        <v>7</v>
      </c>
      <c r="B320">
        <f t="shared" si="29"/>
        <v>7</v>
      </c>
      <c r="C320">
        <v>0</v>
      </c>
      <c r="D320">
        <f t="shared" si="24"/>
        <v>14</v>
      </c>
      <c r="E320">
        <f t="shared" si="31"/>
        <v>8</v>
      </c>
      <c r="F320">
        <v>143</v>
      </c>
      <c r="G320">
        <f t="shared" si="26"/>
        <v>143.07</v>
      </c>
      <c r="H320">
        <f>VLOOKUP(G320,Nodes!$A$2:$B$382,2,FALSE)</f>
        <v>180</v>
      </c>
      <c r="I320">
        <f>VLOOKUP(H320,Nodes!$B$2:$C$681,2,FALSE)</f>
        <v>143</v>
      </c>
      <c r="J320" t="str">
        <f t="shared" si="27"/>
        <v>180,66</v>
      </c>
      <c r="K320">
        <f t="shared" si="28"/>
        <v>7</v>
      </c>
      <c r="L320" t="str">
        <f>VLOOKUP(J320,Edges!$A$2:$A$1999,1,FALSE)</f>
        <v>180,66</v>
      </c>
      <c r="M320" t="str">
        <f>VLOOKUP(H320,Nodes!$B$2:$D$2000,3,FALSE)</f>
        <v>Louis Blanc</v>
      </c>
      <c r="N320">
        <v>7</v>
      </c>
    </row>
    <row r="321" spans="1:14">
      <c r="A321">
        <v>7</v>
      </c>
      <c r="B321">
        <f t="shared" si="29"/>
        <v>7</v>
      </c>
      <c r="C321">
        <v>0</v>
      </c>
      <c r="D321">
        <f t="shared" si="24"/>
        <v>14</v>
      </c>
      <c r="E321">
        <f t="shared" si="31"/>
        <v>9</v>
      </c>
      <c r="F321">
        <v>55</v>
      </c>
      <c r="G321">
        <f t="shared" si="26"/>
        <v>55.07</v>
      </c>
      <c r="H321">
        <f>VLOOKUP(G321,Nodes!$A$2:$B$382,2,FALSE)</f>
        <v>66</v>
      </c>
      <c r="I321">
        <f>VLOOKUP(H321,Nodes!$B$2:$C$681,2,FALSE)</f>
        <v>55</v>
      </c>
      <c r="J321" t="str">
        <f t="shared" si="27"/>
        <v>66,130</v>
      </c>
      <c r="K321">
        <f t="shared" si="28"/>
        <v>7</v>
      </c>
      <c r="L321" t="str">
        <f>VLOOKUP(J321,Edges!$A$2:$A$1999,1,FALSE)</f>
        <v>66,130</v>
      </c>
      <c r="M321" t="str">
        <f>VLOOKUP(H321,Nodes!$B$2:$D$2000,3,FALSE)</f>
        <v>Château-Landon</v>
      </c>
      <c r="N321">
        <v>7</v>
      </c>
    </row>
    <row r="322" spans="1:14">
      <c r="A322">
        <v>7</v>
      </c>
      <c r="B322">
        <f t="shared" si="29"/>
        <v>7</v>
      </c>
      <c r="C322">
        <v>0</v>
      </c>
      <c r="D322">
        <f t="shared" si="24"/>
        <v>14</v>
      </c>
      <c r="E322">
        <f t="shared" si="31"/>
        <v>10</v>
      </c>
      <c r="F322">
        <v>104</v>
      </c>
      <c r="G322">
        <f t="shared" si="26"/>
        <v>104.07</v>
      </c>
      <c r="H322">
        <f>VLOOKUP(G322,Nodes!$A$2:$B$382,2,FALSE)</f>
        <v>130</v>
      </c>
      <c r="I322">
        <f>VLOOKUP(H322,Nodes!$B$2:$C$681,2,FALSE)</f>
        <v>104</v>
      </c>
      <c r="J322" t="str">
        <f t="shared" si="27"/>
        <v>130,264</v>
      </c>
      <c r="K322">
        <f t="shared" si="28"/>
        <v>7</v>
      </c>
      <c r="L322" t="str">
        <f>VLOOKUP(J322,Edges!$A$2:$A$1999,1,FALSE)</f>
        <v>130,264</v>
      </c>
      <c r="M322" t="str">
        <f>VLOOKUP(H322,Nodes!$B$2:$D$2000,3,FALSE)</f>
        <v>Gare de L'Est</v>
      </c>
      <c r="N322">
        <v>7</v>
      </c>
    </row>
    <row r="323" spans="1:14">
      <c r="A323">
        <v>7</v>
      </c>
      <c r="B323">
        <f t="shared" si="29"/>
        <v>7</v>
      </c>
      <c r="C323">
        <v>0</v>
      </c>
      <c r="D323">
        <f t="shared" ref="D323:D386" si="32">IF(A323&amp;C323=A322&amp;C322,D322,D322+1)</f>
        <v>14</v>
      </c>
      <c r="E323">
        <f t="shared" si="31"/>
        <v>11</v>
      </c>
      <c r="F323">
        <v>202</v>
      </c>
      <c r="G323">
        <f t="shared" ref="G323:G386" si="33">F323+B323/100</f>
        <v>202.07</v>
      </c>
      <c r="H323">
        <f>VLOOKUP(G323,Nodes!$A$2:$B$382,2,FALSE)</f>
        <v>264</v>
      </c>
      <c r="I323">
        <f>VLOOKUP(H323,Nodes!$B$2:$C$681,2,FALSE)</f>
        <v>202</v>
      </c>
      <c r="J323" t="str">
        <f t="shared" ref="J323:J386" si="34">IF(E324&lt;&gt;0,H323&amp;","&amp;H324,"")</f>
        <v>264,48</v>
      </c>
      <c r="K323">
        <f t="shared" ref="K323:K386" si="35">A323</f>
        <v>7</v>
      </c>
      <c r="L323" t="str">
        <f>VLOOKUP(J323,Edges!$A$2:$A$1999,1,FALSE)</f>
        <v>264,48</v>
      </c>
      <c r="M323" t="str">
        <f>VLOOKUP(H323,Nodes!$B$2:$D$2000,3,FALSE)</f>
        <v>Poissonnière</v>
      </c>
      <c r="N323">
        <v>7</v>
      </c>
    </row>
    <row r="324" spans="1:14">
      <c r="A324">
        <v>7</v>
      </c>
      <c r="B324">
        <f t="shared" ref="B324:B387" si="36">IF(A324&lt;&gt;A323,B323+1,B323)</f>
        <v>7</v>
      </c>
      <c r="C324">
        <v>0</v>
      </c>
      <c r="D324">
        <f t="shared" si="32"/>
        <v>14</v>
      </c>
      <c r="E324">
        <f t="shared" si="31"/>
        <v>12</v>
      </c>
      <c r="F324">
        <v>40</v>
      </c>
      <c r="G324">
        <f t="shared" si="33"/>
        <v>40.07</v>
      </c>
      <c r="H324">
        <f>VLOOKUP(G324,Nodes!$A$2:$B$382,2,FALSE)</f>
        <v>48</v>
      </c>
      <c r="I324">
        <f>VLOOKUP(H324,Nodes!$B$2:$C$681,2,FALSE)</f>
        <v>40</v>
      </c>
      <c r="J324" t="str">
        <f t="shared" si="34"/>
        <v>48,173</v>
      </c>
      <c r="K324">
        <f t="shared" si="35"/>
        <v>7</v>
      </c>
      <c r="L324" t="str">
        <f>VLOOKUP(J324,Edges!$A$2:$A$1999,1,FALSE)</f>
        <v>48,173</v>
      </c>
      <c r="M324" t="str">
        <f>VLOOKUP(H324,Nodes!$B$2:$D$2000,3,FALSE)</f>
        <v>Cadet</v>
      </c>
      <c r="N324">
        <v>7</v>
      </c>
    </row>
    <row r="325" spans="1:14">
      <c r="A325">
        <v>7</v>
      </c>
      <c r="B325">
        <f t="shared" si="36"/>
        <v>7</v>
      </c>
      <c r="C325">
        <v>0</v>
      </c>
      <c r="D325">
        <f t="shared" si="32"/>
        <v>14</v>
      </c>
      <c r="E325">
        <f t="shared" si="31"/>
        <v>13</v>
      </c>
      <c r="F325">
        <v>136</v>
      </c>
      <c r="G325">
        <f t="shared" si="33"/>
        <v>136.07</v>
      </c>
      <c r="H325">
        <f>VLOOKUP(G325,Nodes!$A$2:$B$382,2,FALSE)</f>
        <v>173</v>
      </c>
      <c r="I325">
        <f>VLOOKUP(H325,Nodes!$B$2:$C$681,2,FALSE)</f>
        <v>136</v>
      </c>
      <c r="J325" t="str">
        <f t="shared" si="34"/>
        <v>173,73</v>
      </c>
      <c r="K325">
        <f t="shared" si="35"/>
        <v>7</v>
      </c>
      <c r="L325" t="str">
        <f>VLOOKUP(J325,Edges!$A$2:$A$1999,1,FALSE)</f>
        <v>173,73</v>
      </c>
      <c r="M325" t="str">
        <f>VLOOKUP(H325,Nodes!$B$2:$D$2000,3,FALSE)</f>
        <v>Le Peletier</v>
      </c>
      <c r="N325">
        <v>7</v>
      </c>
    </row>
    <row r="326" spans="1:14">
      <c r="A326">
        <v>7</v>
      </c>
      <c r="B326">
        <f t="shared" si="36"/>
        <v>7</v>
      </c>
      <c r="C326">
        <v>0</v>
      </c>
      <c r="D326">
        <f t="shared" si="32"/>
        <v>14</v>
      </c>
      <c r="E326">
        <f t="shared" si="31"/>
        <v>14</v>
      </c>
      <c r="F326">
        <v>58</v>
      </c>
      <c r="G326">
        <f t="shared" si="33"/>
        <v>58.07</v>
      </c>
      <c r="H326">
        <f>VLOOKUP(G326,Nodes!$A$2:$B$382,2,FALSE)</f>
        <v>73</v>
      </c>
      <c r="I326">
        <f>VLOOKUP(H326,Nodes!$B$2:$C$681,2,FALSE)</f>
        <v>58</v>
      </c>
      <c r="J326" t="str">
        <f t="shared" si="34"/>
        <v>73,236</v>
      </c>
      <c r="K326">
        <f t="shared" si="35"/>
        <v>7</v>
      </c>
      <c r="L326" t="str">
        <f>VLOOKUP(J326,Edges!$A$2:$A$1999,1,FALSE)</f>
        <v>73,236</v>
      </c>
      <c r="M326" t="str">
        <f>VLOOKUP(H326,Nodes!$B$2:$D$2000,3,FALSE)</f>
        <v>Chaussée d'Antin — La Fayette</v>
      </c>
      <c r="N326">
        <v>7</v>
      </c>
    </row>
    <row r="327" spans="1:14">
      <c r="A327">
        <v>7</v>
      </c>
      <c r="B327">
        <f t="shared" si="36"/>
        <v>7</v>
      </c>
      <c r="C327">
        <v>0</v>
      </c>
      <c r="D327">
        <f t="shared" si="32"/>
        <v>14</v>
      </c>
      <c r="E327">
        <f t="shared" si="31"/>
        <v>15</v>
      </c>
      <c r="F327">
        <v>183</v>
      </c>
      <c r="G327">
        <f t="shared" si="33"/>
        <v>183.07</v>
      </c>
      <c r="H327">
        <f>VLOOKUP(G327,Nodes!$A$2:$B$382,2,FALSE)</f>
        <v>236</v>
      </c>
      <c r="I327">
        <f>VLOOKUP(H327,Nodes!$B$2:$C$681,2,FALSE)</f>
        <v>183</v>
      </c>
      <c r="J327" t="str">
        <f t="shared" si="34"/>
        <v>236,295</v>
      </c>
      <c r="K327">
        <f t="shared" si="35"/>
        <v>7</v>
      </c>
      <c r="L327" t="str">
        <f>VLOOKUP(J327,Edges!$A$2:$A$1999,1,FALSE)</f>
        <v>236,295</v>
      </c>
      <c r="M327" t="str">
        <f>VLOOKUP(H327,Nodes!$B$2:$D$2000,3,FALSE)</f>
        <v>Opéra</v>
      </c>
      <c r="N327">
        <v>7</v>
      </c>
    </row>
    <row r="328" spans="1:14">
      <c r="A328">
        <v>7</v>
      </c>
      <c r="B328">
        <f t="shared" si="36"/>
        <v>7</v>
      </c>
      <c r="C328">
        <v>0</v>
      </c>
      <c r="D328">
        <f t="shared" si="32"/>
        <v>14</v>
      </c>
      <c r="E328">
        <f t="shared" si="31"/>
        <v>16</v>
      </c>
      <c r="F328">
        <v>232</v>
      </c>
      <c r="G328">
        <f t="shared" si="33"/>
        <v>232.07</v>
      </c>
      <c r="H328">
        <f>VLOOKUP(G328,Nodes!$A$2:$B$382,2,FALSE)</f>
        <v>295</v>
      </c>
      <c r="I328">
        <f>VLOOKUP(H328,Nodes!$B$2:$C$681,2,FALSE)</f>
        <v>232</v>
      </c>
      <c r="J328" t="str">
        <f t="shared" si="34"/>
        <v>295,240</v>
      </c>
      <c r="K328">
        <f t="shared" si="35"/>
        <v>7</v>
      </c>
      <c r="L328" t="str">
        <f>VLOOKUP(J328,Edges!$A$2:$A$1999,1,FALSE)</f>
        <v>295,240</v>
      </c>
      <c r="M328" t="str">
        <f>VLOOKUP(H328,Nodes!$B$2:$D$2000,3,FALSE)</f>
        <v>Pyramides</v>
      </c>
      <c r="N328">
        <v>7</v>
      </c>
    </row>
    <row r="329" spans="1:14">
      <c r="A329">
        <v>7</v>
      </c>
      <c r="B329">
        <f t="shared" si="36"/>
        <v>7</v>
      </c>
      <c r="C329">
        <v>0</v>
      </c>
      <c r="D329">
        <f t="shared" si="32"/>
        <v>14</v>
      </c>
      <c r="E329">
        <f t="shared" si="31"/>
        <v>17</v>
      </c>
      <c r="F329">
        <v>185</v>
      </c>
      <c r="G329">
        <f t="shared" si="33"/>
        <v>185.07</v>
      </c>
      <c r="H329">
        <f>VLOOKUP(G329,Nodes!$A$2:$B$382,2,FALSE)</f>
        <v>240</v>
      </c>
      <c r="I329">
        <f>VLOOKUP(H329,Nodes!$B$2:$C$681,2,FALSE)</f>
        <v>185</v>
      </c>
      <c r="J329" t="str">
        <f t="shared" si="34"/>
        <v>240,269</v>
      </c>
      <c r="K329">
        <f t="shared" si="35"/>
        <v>7</v>
      </c>
      <c r="L329" t="str">
        <f>VLOOKUP(J329,Edges!$A$2:$A$1999,1,FALSE)</f>
        <v>240,269</v>
      </c>
      <c r="M329" t="str">
        <f>VLOOKUP(H329,Nodes!$B$2:$D$2000,3,FALSE)</f>
        <v>Palais Royal — Musée du Louvre</v>
      </c>
      <c r="N329">
        <v>7</v>
      </c>
    </row>
    <row r="330" spans="1:14">
      <c r="A330">
        <v>7</v>
      </c>
      <c r="B330">
        <f t="shared" si="36"/>
        <v>7</v>
      </c>
      <c r="C330">
        <v>0</v>
      </c>
      <c r="D330">
        <f t="shared" si="32"/>
        <v>14</v>
      </c>
      <c r="E330">
        <f t="shared" si="31"/>
        <v>18</v>
      </c>
      <c r="F330">
        <v>207</v>
      </c>
      <c r="G330">
        <f t="shared" si="33"/>
        <v>207.07</v>
      </c>
      <c r="H330">
        <f>VLOOKUP(G330,Nodes!$A$2:$B$382,2,FALSE)</f>
        <v>269</v>
      </c>
      <c r="I330">
        <f>VLOOKUP(H330,Nodes!$B$2:$C$681,2,FALSE)</f>
        <v>207</v>
      </c>
      <c r="J330" t="str">
        <f t="shared" si="34"/>
        <v>269,69</v>
      </c>
      <c r="K330">
        <f t="shared" si="35"/>
        <v>7</v>
      </c>
      <c r="L330" t="str">
        <f>VLOOKUP(J330,Edges!$A$2:$A$1999,1,FALSE)</f>
        <v>269,69</v>
      </c>
      <c r="M330" t="str">
        <f>VLOOKUP(H330,Nodes!$B$2:$D$2000,3,FALSE)</f>
        <v>Pont-Neuf</v>
      </c>
      <c r="N330">
        <v>7</v>
      </c>
    </row>
    <row r="331" spans="1:14">
      <c r="A331">
        <v>7</v>
      </c>
      <c r="B331">
        <f t="shared" si="36"/>
        <v>7</v>
      </c>
      <c r="C331">
        <v>0</v>
      </c>
      <c r="D331">
        <f t="shared" si="32"/>
        <v>14</v>
      </c>
      <c r="E331">
        <f t="shared" si="31"/>
        <v>19</v>
      </c>
      <c r="F331">
        <v>56</v>
      </c>
      <c r="G331">
        <f t="shared" si="33"/>
        <v>56.07</v>
      </c>
      <c r="H331">
        <f>VLOOKUP(G331,Nodes!$A$2:$B$382,2,FALSE)</f>
        <v>69</v>
      </c>
      <c r="I331">
        <f>VLOOKUP(H331,Nodes!$B$2:$C$681,2,FALSE)</f>
        <v>56</v>
      </c>
      <c r="J331" t="str">
        <f t="shared" si="34"/>
        <v>69,268</v>
      </c>
      <c r="K331">
        <f t="shared" si="35"/>
        <v>7</v>
      </c>
      <c r="L331" t="str">
        <f>VLOOKUP(J331,Edges!$A$2:$A$1999,1,FALSE)</f>
        <v>69,268</v>
      </c>
      <c r="M331" t="str">
        <f>VLOOKUP(H331,Nodes!$B$2:$D$2000,3,FALSE)</f>
        <v>Châtelet</v>
      </c>
      <c r="N331">
        <v>7</v>
      </c>
    </row>
    <row r="332" spans="1:14">
      <c r="A332">
        <v>7</v>
      </c>
      <c r="B332">
        <f t="shared" si="36"/>
        <v>7</v>
      </c>
      <c r="C332">
        <v>0</v>
      </c>
      <c r="D332">
        <f t="shared" si="32"/>
        <v>14</v>
      </c>
      <c r="E332">
        <f t="shared" si="31"/>
        <v>20</v>
      </c>
      <c r="F332">
        <v>206</v>
      </c>
      <c r="G332">
        <f t="shared" si="33"/>
        <v>206.07</v>
      </c>
      <c r="H332">
        <f>VLOOKUP(G332,Nodes!$A$2:$B$382,2,FALSE)</f>
        <v>268</v>
      </c>
      <c r="I332">
        <f>VLOOKUP(H332,Nodes!$B$2:$C$681,2,FALSE)</f>
        <v>206</v>
      </c>
      <c r="J332" t="str">
        <f t="shared" si="34"/>
        <v>268,359</v>
      </c>
      <c r="K332">
        <f t="shared" si="35"/>
        <v>7</v>
      </c>
      <c r="L332" t="str">
        <f>VLOOKUP(J332,Edges!$A$2:$A$1999,1,FALSE)</f>
        <v>268,359</v>
      </c>
      <c r="M332" t="str">
        <f>VLOOKUP(H332,Nodes!$B$2:$D$2000,3,FALSE)</f>
        <v>Pont Marie</v>
      </c>
      <c r="N332">
        <v>7</v>
      </c>
    </row>
    <row r="333" spans="1:14">
      <c r="A333">
        <v>7</v>
      </c>
      <c r="B333">
        <f t="shared" si="36"/>
        <v>7</v>
      </c>
      <c r="C333">
        <v>0</v>
      </c>
      <c r="D333">
        <f t="shared" si="32"/>
        <v>14</v>
      </c>
      <c r="E333">
        <f t="shared" si="31"/>
        <v>21</v>
      </c>
      <c r="F333">
        <v>279</v>
      </c>
      <c r="G333">
        <f t="shared" si="33"/>
        <v>279.07</v>
      </c>
      <c r="H333">
        <f>VLOOKUP(G333,Nodes!$A$2:$B$382,2,FALSE)</f>
        <v>359</v>
      </c>
      <c r="I333">
        <f>VLOOKUP(H333,Nodes!$B$2:$C$681,2,FALSE)</f>
        <v>279</v>
      </c>
      <c r="J333" t="str">
        <f t="shared" si="34"/>
        <v>359,158</v>
      </c>
      <c r="K333">
        <f t="shared" si="35"/>
        <v>7</v>
      </c>
      <c r="L333" t="str">
        <f>VLOOKUP(J333,Edges!$A$2:$A$1999,1,FALSE)</f>
        <v>359,158</v>
      </c>
      <c r="M333" t="str">
        <f>VLOOKUP(H333,Nodes!$B$2:$D$2000,3,FALSE)</f>
        <v>Sully — Morland</v>
      </c>
      <c r="N333">
        <v>7</v>
      </c>
    </row>
    <row r="334" spans="1:14">
      <c r="A334">
        <v>7</v>
      </c>
      <c r="B334">
        <f t="shared" si="36"/>
        <v>7</v>
      </c>
      <c r="C334">
        <v>0</v>
      </c>
      <c r="D334">
        <f t="shared" si="32"/>
        <v>14</v>
      </c>
      <c r="E334">
        <f t="shared" si="31"/>
        <v>22</v>
      </c>
      <c r="F334">
        <v>124</v>
      </c>
      <c r="G334">
        <f t="shared" si="33"/>
        <v>124.07</v>
      </c>
      <c r="H334">
        <f>VLOOKUP(G334,Nodes!$A$2:$B$382,2,FALSE)</f>
        <v>158</v>
      </c>
      <c r="I334">
        <f>VLOOKUP(H334,Nodes!$B$2:$C$681,2,FALSE)</f>
        <v>124</v>
      </c>
      <c r="J334" t="str">
        <f t="shared" si="34"/>
        <v>158,262</v>
      </c>
      <c r="K334">
        <f t="shared" si="35"/>
        <v>7</v>
      </c>
      <c r="L334" t="str">
        <f>VLOOKUP(J334,Edges!$A$2:$A$1999,1,FALSE)</f>
        <v>158,262</v>
      </c>
      <c r="M334" t="str">
        <f>VLOOKUP(H334,Nodes!$B$2:$D$2000,3,FALSE)</f>
        <v>Jussieu</v>
      </c>
      <c r="N334">
        <v>7</v>
      </c>
    </row>
    <row r="335" spans="1:14">
      <c r="A335">
        <v>7</v>
      </c>
      <c r="B335">
        <f t="shared" si="36"/>
        <v>7</v>
      </c>
      <c r="C335">
        <v>0</v>
      </c>
      <c r="D335">
        <f t="shared" si="32"/>
        <v>14</v>
      </c>
      <c r="E335">
        <f t="shared" si="31"/>
        <v>23</v>
      </c>
      <c r="F335">
        <v>200</v>
      </c>
      <c r="G335">
        <f t="shared" si="33"/>
        <v>200.07</v>
      </c>
      <c r="H335">
        <f>VLOOKUP(G335,Nodes!$A$2:$B$382,2,FALSE)</f>
        <v>262</v>
      </c>
      <c r="I335">
        <f>VLOOKUP(H335,Nodes!$B$2:$C$681,2,FALSE)</f>
        <v>200</v>
      </c>
      <c r="J335" t="str">
        <f t="shared" si="34"/>
        <v>262,53</v>
      </c>
      <c r="K335">
        <f t="shared" si="35"/>
        <v>7</v>
      </c>
      <c r="L335" t="str">
        <f>VLOOKUP(J335,Edges!$A$2:$A$1999,1,FALSE)</f>
        <v>262,53</v>
      </c>
      <c r="M335" t="str">
        <f>VLOOKUP(H335,Nodes!$B$2:$D$2000,3,FALSE)</f>
        <v>Place Monge</v>
      </c>
      <c r="N335">
        <v>7</v>
      </c>
    </row>
    <row r="336" spans="1:14">
      <c r="A336">
        <v>7</v>
      </c>
      <c r="B336">
        <f t="shared" si="36"/>
        <v>7</v>
      </c>
      <c r="C336">
        <v>0</v>
      </c>
      <c r="D336">
        <f t="shared" si="32"/>
        <v>14</v>
      </c>
      <c r="E336">
        <f t="shared" si="31"/>
        <v>24</v>
      </c>
      <c r="F336">
        <v>45</v>
      </c>
      <c r="G336">
        <f t="shared" si="33"/>
        <v>45.07</v>
      </c>
      <c r="H336">
        <f>VLOOKUP(G336,Nodes!$A$2:$B$382,2,FALSE)</f>
        <v>53</v>
      </c>
      <c r="I336">
        <f>VLOOKUP(H336,Nodes!$B$2:$C$681,2,FALSE)</f>
        <v>45</v>
      </c>
      <c r="J336" t="str">
        <f t="shared" si="34"/>
        <v>53,175</v>
      </c>
      <c r="K336">
        <f t="shared" si="35"/>
        <v>7</v>
      </c>
      <c r="L336" t="str">
        <f>VLOOKUP(J336,Edges!$A$2:$A$1999,1,FALSE)</f>
        <v>53,175</v>
      </c>
      <c r="M336" t="str">
        <f>VLOOKUP(H336,Nodes!$B$2:$D$2000,3,FALSE)</f>
        <v>Censier — Daubenton</v>
      </c>
      <c r="N336">
        <v>7</v>
      </c>
    </row>
    <row r="337" spans="1:14">
      <c r="A337">
        <v>7</v>
      </c>
      <c r="B337">
        <f t="shared" si="36"/>
        <v>7</v>
      </c>
      <c r="C337">
        <v>0</v>
      </c>
      <c r="D337">
        <f t="shared" si="32"/>
        <v>14</v>
      </c>
      <c r="E337">
        <f t="shared" si="31"/>
        <v>25</v>
      </c>
      <c r="F337">
        <v>138</v>
      </c>
      <c r="G337">
        <f t="shared" si="33"/>
        <v>138.07</v>
      </c>
      <c r="H337">
        <f>VLOOKUP(G337,Nodes!$A$2:$B$382,2,FALSE)</f>
        <v>175</v>
      </c>
      <c r="I337">
        <f>VLOOKUP(H337,Nodes!$B$2:$C$681,2,FALSE)</f>
        <v>138</v>
      </c>
      <c r="J337" t="str">
        <f t="shared" si="34"/>
        <v>175,261</v>
      </c>
      <c r="K337">
        <f t="shared" si="35"/>
        <v>7</v>
      </c>
      <c r="L337" t="str">
        <f>VLOOKUP(J337,Edges!$A$2:$A$1999,1,FALSE)</f>
        <v>175,261</v>
      </c>
      <c r="M337" t="str">
        <f>VLOOKUP(H337,Nodes!$B$2:$D$2000,3,FALSE)</f>
        <v>Les Gobelins</v>
      </c>
      <c r="N337">
        <v>7</v>
      </c>
    </row>
    <row r="338" spans="1:14">
      <c r="A338">
        <v>7</v>
      </c>
      <c r="B338">
        <f t="shared" si="36"/>
        <v>7</v>
      </c>
      <c r="C338">
        <v>0</v>
      </c>
      <c r="D338">
        <f t="shared" si="32"/>
        <v>14</v>
      </c>
      <c r="E338">
        <f t="shared" si="31"/>
        <v>26</v>
      </c>
      <c r="F338">
        <v>199</v>
      </c>
      <c r="G338">
        <f t="shared" si="33"/>
        <v>199.07</v>
      </c>
      <c r="H338">
        <f>VLOOKUP(G338,Nodes!$A$2:$B$382,2,FALSE)</f>
        <v>261</v>
      </c>
      <c r="I338">
        <f>VLOOKUP(H338,Nodes!$B$2:$C$681,2,FALSE)</f>
        <v>199</v>
      </c>
      <c r="J338" t="str">
        <f t="shared" si="34"/>
        <v>261,363</v>
      </c>
      <c r="K338">
        <f t="shared" si="35"/>
        <v>7</v>
      </c>
      <c r="L338" t="str">
        <f>VLOOKUP(J338,Edges!$A$2:$A$1999,1,FALSE)</f>
        <v>261,363</v>
      </c>
      <c r="M338" t="str">
        <f>VLOOKUP(H338,Nodes!$B$2:$D$2000,3,FALSE)</f>
        <v>Place d'Italie</v>
      </c>
      <c r="N338">
        <v>7</v>
      </c>
    </row>
    <row r="339" spans="1:14">
      <c r="A339">
        <v>7</v>
      </c>
      <c r="B339">
        <f t="shared" si="36"/>
        <v>7</v>
      </c>
      <c r="C339">
        <v>0</v>
      </c>
      <c r="D339">
        <f t="shared" si="32"/>
        <v>14</v>
      </c>
      <c r="E339">
        <f t="shared" si="31"/>
        <v>27</v>
      </c>
      <c r="F339">
        <v>283</v>
      </c>
      <c r="G339">
        <f t="shared" si="33"/>
        <v>283.07</v>
      </c>
      <c r="H339">
        <f>VLOOKUP(G339,Nodes!$A$2:$B$382,2,FALSE)</f>
        <v>363</v>
      </c>
      <c r="I339">
        <f>VLOOKUP(H339,Nodes!$B$2:$C$681,2,FALSE)</f>
        <v>283</v>
      </c>
      <c r="J339" t="str">
        <f t="shared" si="34"/>
        <v>363,195</v>
      </c>
      <c r="K339">
        <f t="shared" si="35"/>
        <v>7</v>
      </c>
      <c r="L339" t="str">
        <f>VLOOKUP(J339,Edges!$A$2:$A$1999,1,FALSE)</f>
        <v>363,195</v>
      </c>
      <c r="M339" t="str">
        <f>VLOOKUP(H339,Nodes!$B$2:$D$2000,3,FALSE)</f>
        <v>Tolbiac</v>
      </c>
      <c r="N339">
        <v>7</v>
      </c>
    </row>
    <row r="340" spans="1:14">
      <c r="A340">
        <v>7</v>
      </c>
      <c r="B340">
        <f t="shared" si="36"/>
        <v>7</v>
      </c>
      <c r="C340">
        <v>0</v>
      </c>
      <c r="D340">
        <f t="shared" si="32"/>
        <v>14</v>
      </c>
      <c r="E340">
        <f t="shared" si="31"/>
        <v>28</v>
      </c>
      <c r="F340">
        <v>155</v>
      </c>
      <c r="G340">
        <f t="shared" si="33"/>
        <v>155.07</v>
      </c>
      <c r="H340">
        <f>VLOOKUP(G340,Nodes!$A$2:$B$382,2,FALSE)</f>
        <v>195</v>
      </c>
      <c r="I340">
        <f>VLOOKUP(H340,Nodes!$B$2:$C$681,2,FALSE)</f>
        <v>155</v>
      </c>
      <c r="J340" t="str">
        <f t="shared" si="34"/>
        <v>195,172</v>
      </c>
      <c r="K340">
        <f t="shared" si="35"/>
        <v>7</v>
      </c>
      <c r="L340" t="str">
        <f>VLOOKUP(J340,Edges!$A$2:$A$1999,1,FALSE)</f>
        <v>195,172</v>
      </c>
      <c r="M340" t="str">
        <f>VLOOKUP(H340,Nodes!$B$2:$D$2000,3,FALSE)</f>
        <v>Maison Blanche</v>
      </c>
      <c r="N340">
        <v>7</v>
      </c>
    </row>
    <row r="341" spans="1:14">
      <c r="A341">
        <v>7</v>
      </c>
      <c r="B341">
        <f t="shared" si="36"/>
        <v>7</v>
      </c>
      <c r="C341">
        <v>0</v>
      </c>
      <c r="D341">
        <f t="shared" si="32"/>
        <v>14</v>
      </c>
      <c r="E341">
        <f t="shared" si="31"/>
        <v>29</v>
      </c>
      <c r="F341">
        <v>135</v>
      </c>
      <c r="G341">
        <f t="shared" si="33"/>
        <v>135.07</v>
      </c>
      <c r="H341">
        <f>VLOOKUP(G341,Nodes!$A$2:$B$382,2,FALSE)</f>
        <v>172</v>
      </c>
      <c r="I341">
        <f>VLOOKUP(H341,Nodes!$B$2:$C$681,2,FALSE)</f>
        <v>135</v>
      </c>
      <c r="J341" t="str">
        <f t="shared" si="34"/>
        <v>172,373</v>
      </c>
      <c r="K341">
        <f t="shared" si="35"/>
        <v>7</v>
      </c>
      <c r="L341" t="str">
        <f>VLOOKUP(J341,Edges!$A$2:$A$1999,1,FALSE)</f>
        <v>172,373</v>
      </c>
      <c r="M341" t="str">
        <f>VLOOKUP(H341,Nodes!$B$2:$D$2000,3,FALSE)</f>
        <v>Le Kremlin-Bicêtre</v>
      </c>
      <c r="N341">
        <v>7</v>
      </c>
    </row>
    <row r="342" spans="1:14">
      <c r="A342">
        <v>7</v>
      </c>
      <c r="B342">
        <f t="shared" si="36"/>
        <v>7</v>
      </c>
      <c r="C342">
        <v>0</v>
      </c>
      <c r="D342">
        <f t="shared" si="32"/>
        <v>14</v>
      </c>
      <c r="E342">
        <f t="shared" si="31"/>
        <v>30</v>
      </c>
      <c r="F342">
        <v>292</v>
      </c>
      <c r="G342">
        <f t="shared" si="33"/>
        <v>292.07</v>
      </c>
      <c r="H342">
        <f>VLOOKUP(G342,Nodes!$A$2:$B$382,2,FALSE)</f>
        <v>373</v>
      </c>
      <c r="I342">
        <f>VLOOKUP(H342,Nodes!$B$2:$C$681,2,FALSE)</f>
        <v>292</v>
      </c>
      <c r="J342" t="str">
        <f t="shared" si="34"/>
        <v>373,375</v>
      </c>
      <c r="K342">
        <f t="shared" si="35"/>
        <v>7</v>
      </c>
      <c r="L342" t="str">
        <f>VLOOKUP(J342,Edges!$A$2:$A$1999,1,FALSE)</f>
        <v>373,375</v>
      </c>
      <c r="M342" t="str">
        <f>VLOOKUP(H342,Nodes!$B$2:$D$2000,3,FALSE)</f>
        <v>Villejuif — Léo Lagrange</v>
      </c>
      <c r="N342">
        <v>7</v>
      </c>
    </row>
    <row r="343" spans="1:14">
      <c r="A343">
        <v>7</v>
      </c>
      <c r="B343">
        <f t="shared" si="36"/>
        <v>7</v>
      </c>
      <c r="C343">
        <v>0</v>
      </c>
      <c r="D343">
        <f t="shared" si="32"/>
        <v>14</v>
      </c>
      <c r="E343">
        <f t="shared" si="31"/>
        <v>31</v>
      </c>
      <c r="F343">
        <v>294</v>
      </c>
      <c r="G343">
        <f t="shared" si="33"/>
        <v>294.07</v>
      </c>
      <c r="H343">
        <f>VLOOKUP(G343,Nodes!$A$2:$B$382,2,FALSE)</f>
        <v>375</v>
      </c>
      <c r="I343">
        <f>VLOOKUP(H343,Nodes!$B$2:$C$681,2,FALSE)</f>
        <v>294</v>
      </c>
      <c r="J343" t="str">
        <f t="shared" si="34"/>
        <v>375,374</v>
      </c>
      <c r="K343">
        <f t="shared" si="35"/>
        <v>7</v>
      </c>
      <c r="L343" t="str">
        <f>VLOOKUP(J343,Edges!$A$2:$A$1999,1,FALSE)</f>
        <v>375,374</v>
      </c>
      <c r="M343" t="str">
        <f>VLOOKUP(H343,Nodes!$B$2:$D$2000,3,FALSE)</f>
        <v>Villejuif — Paul Vaillant-Couturier</v>
      </c>
      <c r="N343">
        <v>7</v>
      </c>
    </row>
    <row r="344" spans="1:14">
      <c r="A344">
        <v>7</v>
      </c>
      <c r="B344">
        <f t="shared" si="36"/>
        <v>7</v>
      </c>
      <c r="C344">
        <v>0</v>
      </c>
      <c r="D344">
        <f t="shared" si="32"/>
        <v>14</v>
      </c>
      <c r="E344">
        <f t="shared" si="31"/>
        <v>32</v>
      </c>
      <c r="F344">
        <v>293</v>
      </c>
      <c r="G344">
        <f t="shared" si="33"/>
        <v>293.07</v>
      </c>
      <c r="H344">
        <f>VLOOKUP(G344,Nodes!$A$2:$B$382,2,FALSE)</f>
        <v>374</v>
      </c>
      <c r="I344">
        <f>VLOOKUP(H344,Nodes!$B$2:$C$681,2,FALSE)</f>
        <v>293</v>
      </c>
      <c r="J344" t="str">
        <f t="shared" si="34"/>
        <v/>
      </c>
      <c r="K344">
        <f t="shared" si="35"/>
        <v>7</v>
      </c>
      <c r="L344" t="e">
        <f>VLOOKUP(J344,Edges!$A$2:$A$1999,1,FALSE)</f>
        <v>#N/A</v>
      </c>
      <c r="M344" t="str">
        <f>VLOOKUP(H344,Nodes!$B$2:$D$2000,3,FALSE)</f>
        <v>Villejuif — Louis Aragon</v>
      </c>
      <c r="N344">
        <v>7</v>
      </c>
    </row>
    <row r="345" spans="1:14">
      <c r="A345">
        <v>7</v>
      </c>
      <c r="B345">
        <f t="shared" si="36"/>
        <v>7</v>
      </c>
      <c r="C345">
        <v>1</v>
      </c>
      <c r="D345">
        <f t="shared" si="32"/>
        <v>15</v>
      </c>
      <c r="E345">
        <f t="shared" ref="E345:E377" si="37">IF(A345&amp;C345&lt;&gt;A344&amp;C344,0,E344+1)</f>
        <v>0</v>
      </c>
      <c r="F345">
        <v>293</v>
      </c>
      <c r="G345">
        <f t="shared" si="33"/>
        <v>293.07</v>
      </c>
      <c r="H345">
        <f>VLOOKUP(G345,Nodes!$A$2:$B$382,2,FALSE)</f>
        <v>374</v>
      </c>
      <c r="I345">
        <f>VLOOKUP(H345,Nodes!$B$2:$C$681,2,FALSE)</f>
        <v>293</v>
      </c>
      <c r="J345" t="str">
        <f t="shared" si="34"/>
        <v>374,375</v>
      </c>
      <c r="K345">
        <f t="shared" si="35"/>
        <v>7</v>
      </c>
      <c r="L345" t="str">
        <f>VLOOKUP(J345,Edges!$A$2:$A$1999,1,FALSE)</f>
        <v>374,375</v>
      </c>
      <c r="M345" t="str">
        <f>VLOOKUP(H345,Nodes!$B$2:$D$2000,3,FALSE)</f>
        <v>Villejuif — Louis Aragon</v>
      </c>
      <c r="N345">
        <v>7</v>
      </c>
    </row>
    <row r="346" spans="1:14">
      <c r="A346">
        <v>7</v>
      </c>
      <c r="B346">
        <f t="shared" si="36"/>
        <v>7</v>
      </c>
      <c r="C346">
        <v>1</v>
      </c>
      <c r="D346">
        <f t="shared" si="32"/>
        <v>15</v>
      </c>
      <c r="E346">
        <f t="shared" si="37"/>
        <v>1</v>
      </c>
      <c r="F346">
        <v>294</v>
      </c>
      <c r="G346">
        <f t="shared" si="33"/>
        <v>294.07</v>
      </c>
      <c r="H346">
        <f>VLOOKUP(G346,Nodes!$A$2:$B$382,2,FALSE)</f>
        <v>375</v>
      </c>
      <c r="I346">
        <f>VLOOKUP(H346,Nodes!$B$2:$C$681,2,FALSE)</f>
        <v>294</v>
      </c>
      <c r="J346" t="str">
        <f t="shared" si="34"/>
        <v>375,373</v>
      </c>
      <c r="K346">
        <f t="shared" si="35"/>
        <v>7</v>
      </c>
      <c r="L346" t="str">
        <f>VLOOKUP(J346,Edges!$A$2:$A$1999,1,FALSE)</f>
        <v>375,373</v>
      </c>
      <c r="M346" t="str">
        <f>VLOOKUP(H346,Nodes!$B$2:$D$2000,3,FALSE)</f>
        <v>Villejuif — Paul Vaillant-Couturier</v>
      </c>
      <c r="N346">
        <v>7</v>
      </c>
    </row>
    <row r="347" spans="1:14">
      <c r="A347">
        <v>7</v>
      </c>
      <c r="B347">
        <f t="shared" si="36"/>
        <v>7</v>
      </c>
      <c r="C347">
        <v>1</v>
      </c>
      <c r="D347">
        <f t="shared" si="32"/>
        <v>15</v>
      </c>
      <c r="E347">
        <f t="shared" si="37"/>
        <v>2</v>
      </c>
      <c r="F347">
        <v>292</v>
      </c>
      <c r="G347">
        <f t="shared" si="33"/>
        <v>292.07</v>
      </c>
      <c r="H347">
        <f>VLOOKUP(G347,Nodes!$A$2:$B$382,2,FALSE)</f>
        <v>373</v>
      </c>
      <c r="I347">
        <f>VLOOKUP(H347,Nodes!$B$2:$C$681,2,FALSE)</f>
        <v>292</v>
      </c>
      <c r="J347" t="str">
        <f t="shared" si="34"/>
        <v>373,172</v>
      </c>
      <c r="K347">
        <f t="shared" si="35"/>
        <v>7</v>
      </c>
      <c r="L347" t="str">
        <f>VLOOKUP(J347,Edges!$A$2:$A$1999,1,FALSE)</f>
        <v>373,172</v>
      </c>
      <c r="M347" t="str">
        <f>VLOOKUP(H347,Nodes!$B$2:$D$2000,3,FALSE)</f>
        <v>Villejuif — Léo Lagrange</v>
      </c>
      <c r="N347">
        <v>7</v>
      </c>
    </row>
    <row r="348" spans="1:14">
      <c r="A348">
        <v>7</v>
      </c>
      <c r="B348">
        <f t="shared" si="36"/>
        <v>7</v>
      </c>
      <c r="C348">
        <v>1</v>
      </c>
      <c r="D348">
        <f t="shared" si="32"/>
        <v>15</v>
      </c>
      <c r="E348">
        <f t="shared" si="37"/>
        <v>3</v>
      </c>
      <c r="F348">
        <v>135</v>
      </c>
      <c r="G348">
        <f t="shared" si="33"/>
        <v>135.07</v>
      </c>
      <c r="H348">
        <f>VLOOKUP(G348,Nodes!$A$2:$B$382,2,FALSE)</f>
        <v>172</v>
      </c>
      <c r="I348">
        <f>VLOOKUP(H348,Nodes!$B$2:$C$681,2,FALSE)</f>
        <v>135</v>
      </c>
      <c r="J348" t="str">
        <f t="shared" si="34"/>
        <v>172,195</v>
      </c>
      <c r="K348">
        <f t="shared" si="35"/>
        <v>7</v>
      </c>
      <c r="L348" t="str">
        <f>VLOOKUP(J348,Edges!$A$2:$A$1999,1,FALSE)</f>
        <v>172,195</v>
      </c>
      <c r="M348" t="str">
        <f>VLOOKUP(H348,Nodes!$B$2:$D$2000,3,FALSE)</f>
        <v>Le Kremlin-Bicêtre</v>
      </c>
      <c r="N348">
        <v>7</v>
      </c>
    </row>
    <row r="349" spans="1:14">
      <c r="A349">
        <v>7</v>
      </c>
      <c r="B349">
        <f t="shared" si="36"/>
        <v>7</v>
      </c>
      <c r="C349">
        <v>1</v>
      </c>
      <c r="D349">
        <f t="shared" si="32"/>
        <v>15</v>
      </c>
      <c r="E349">
        <f t="shared" si="37"/>
        <v>4</v>
      </c>
      <c r="F349">
        <v>155</v>
      </c>
      <c r="G349">
        <f t="shared" si="33"/>
        <v>155.07</v>
      </c>
      <c r="H349">
        <f>VLOOKUP(G349,Nodes!$A$2:$B$382,2,FALSE)</f>
        <v>195</v>
      </c>
      <c r="I349">
        <f>VLOOKUP(H349,Nodes!$B$2:$C$681,2,FALSE)</f>
        <v>155</v>
      </c>
      <c r="J349" t="str">
        <f t="shared" si="34"/>
        <v>195,363</v>
      </c>
      <c r="K349">
        <f t="shared" si="35"/>
        <v>7</v>
      </c>
      <c r="L349" t="str">
        <f>VLOOKUP(J349,Edges!$A$2:$A$1999,1,FALSE)</f>
        <v>195,363</v>
      </c>
      <c r="M349" t="str">
        <f>VLOOKUP(H349,Nodes!$B$2:$D$2000,3,FALSE)</f>
        <v>Maison Blanche</v>
      </c>
      <c r="N349">
        <v>7</v>
      </c>
    </row>
    <row r="350" spans="1:14">
      <c r="A350">
        <v>7</v>
      </c>
      <c r="B350">
        <f t="shared" si="36"/>
        <v>7</v>
      </c>
      <c r="C350">
        <v>1</v>
      </c>
      <c r="D350">
        <f t="shared" si="32"/>
        <v>15</v>
      </c>
      <c r="E350">
        <f t="shared" si="37"/>
        <v>5</v>
      </c>
      <c r="F350">
        <v>283</v>
      </c>
      <c r="G350">
        <f t="shared" si="33"/>
        <v>283.07</v>
      </c>
      <c r="H350">
        <f>VLOOKUP(G350,Nodes!$A$2:$B$382,2,FALSE)</f>
        <v>363</v>
      </c>
      <c r="I350">
        <f>VLOOKUP(H350,Nodes!$B$2:$C$681,2,FALSE)</f>
        <v>283</v>
      </c>
      <c r="J350" t="str">
        <f t="shared" si="34"/>
        <v>363,261</v>
      </c>
      <c r="K350">
        <f t="shared" si="35"/>
        <v>7</v>
      </c>
      <c r="L350" t="str">
        <f>VLOOKUP(J350,Edges!$A$2:$A$1999,1,FALSE)</f>
        <v>363,261</v>
      </c>
      <c r="M350" t="str">
        <f>VLOOKUP(H350,Nodes!$B$2:$D$2000,3,FALSE)</f>
        <v>Tolbiac</v>
      </c>
      <c r="N350">
        <v>7</v>
      </c>
    </row>
    <row r="351" spans="1:14">
      <c r="A351">
        <v>7</v>
      </c>
      <c r="B351">
        <f t="shared" si="36"/>
        <v>7</v>
      </c>
      <c r="C351">
        <v>1</v>
      </c>
      <c r="D351">
        <f t="shared" si="32"/>
        <v>15</v>
      </c>
      <c r="E351">
        <f t="shared" si="37"/>
        <v>6</v>
      </c>
      <c r="F351">
        <v>199</v>
      </c>
      <c r="G351">
        <f t="shared" si="33"/>
        <v>199.07</v>
      </c>
      <c r="H351">
        <f>VLOOKUP(G351,Nodes!$A$2:$B$382,2,FALSE)</f>
        <v>261</v>
      </c>
      <c r="I351">
        <f>VLOOKUP(H351,Nodes!$B$2:$C$681,2,FALSE)</f>
        <v>199</v>
      </c>
      <c r="J351" t="str">
        <f t="shared" si="34"/>
        <v>261,175</v>
      </c>
      <c r="K351">
        <f t="shared" si="35"/>
        <v>7</v>
      </c>
      <c r="L351" t="str">
        <f>VLOOKUP(J351,Edges!$A$2:$A$1999,1,FALSE)</f>
        <v>261,175</v>
      </c>
      <c r="M351" t="str">
        <f>VLOOKUP(H351,Nodes!$B$2:$D$2000,3,FALSE)</f>
        <v>Place d'Italie</v>
      </c>
      <c r="N351">
        <v>7</v>
      </c>
    </row>
    <row r="352" spans="1:14">
      <c r="A352">
        <v>7</v>
      </c>
      <c r="B352">
        <f t="shared" si="36"/>
        <v>7</v>
      </c>
      <c r="C352">
        <v>1</v>
      </c>
      <c r="D352">
        <f t="shared" si="32"/>
        <v>15</v>
      </c>
      <c r="E352">
        <f t="shared" si="37"/>
        <v>7</v>
      </c>
      <c r="F352">
        <v>138</v>
      </c>
      <c r="G352">
        <f t="shared" si="33"/>
        <v>138.07</v>
      </c>
      <c r="H352">
        <f>VLOOKUP(G352,Nodes!$A$2:$B$382,2,FALSE)</f>
        <v>175</v>
      </c>
      <c r="I352">
        <f>VLOOKUP(H352,Nodes!$B$2:$C$681,2,FALSE)</f>
        <v>138</v>
      </c>
      <c r="J352" t="str">
        <f t="shared" si="34"/>
        <v>175,53</v>
      </c>
      <c r="K352">
        <f t="shared" si="35"/>
        <v>7</v>
      </c>
      <c r="L352" t="str">
        <f>VLOOKUP(J352,Edges!$A$2:$A$1999,1,FALSE)</f>
        <v>175,53</v>
      </c>
      <c r="M352" t="str">
        <f>VLOOKUP(H352,Nodes!$B$2:$D$2000,3,FALSE)</f>
        <v>Les Gobelins</v>
      </c>
      <c r="N352">
        <v>7</v>
      </c>
    </row>
    <row r="353" spans="1:14">
      <c r="A353">
        <v>7</v>
      </c>
      <c r="B353">
        <f t="shared" si="36"/>
        <v>7</v>
      </c>
      <c r="C353">
        <v>1</v>
      </c>
      <c r="D353">
        <f t="shared" si="32"/>
        <v>15</v>
      </c>
      <c r="E353">
        <f t="shared" si="37"/>
        <v>8</v>
      </c>
      <c r="F353">
        <v>45</v>
      </c>
      <c r="G353">
        <f t="shared" si="33"/>
        <v>45.07</v>
      </c>
      <c r="H353">
        <f>VLOOKUP(G353,Nodes!$A$2:$B$382,2,FALSE)</f>
        <v>53</v>
      </c>
      <c r="I353">
        <f>VLOOKUP(H353,Nodes!$B$2:$C$681,2,FALSE)</f>
        <v>45</v>
      </c>
      <c r="J353" t="str">
        <f t="shared" si="34"/>
        <v>53,262</v>
      </c>
      <c r="K353">
        <f t="shared" si="35"/>
        <v>7</v>
      </c>
      <c r="L353" t="str">
        <f>VLOOKUP(J353,Edges!$A$2:$A$1999,1,FALSE)</f>
        <v>53,262</v>
      </c>
      <c r="M353" t="str">
        <f>VLOOKUP(H353,Nodes!$B$2:$D$2000,3,FALSE)</f>
        <v>Censier — Daubenton</v>
      </c>
      <c r="N353">
        <v>7</v>
      </c>
    </row>
    <row r="354" spans="1:14">
      <c r="A354">
        <v>7</v>
      </c>
      <c r="B354">
        <f t="shared" si="36"/>
        <v>7</v>
      </c>
      <c r="C354">
        <v>1</v>
      </c>
      <c r="D354">
        <f t="shared" si="32"/>
        <v>15</v>
      </c>
      <c r="E354">
        <f t="shared" si="37"/>
        <v>9</v>
      </c>
      <c r="F354">
        <v>200</v>
      </c>
      <c r="G354">
        <f t="shared" si="33"/>
        <v>200.07</v>
      </c>
      <c r="H354">
        <f>VLOOKUP(G354,Nodes!$A$2:$B$382,2,FALSE)</f>
        <v>262</v>
      </c>
      <c r="I354">
        <f>VLOOKUP(H354,Nodes!$B$2:$C$681,2,FALSE)</f>
        <v>200</v>
      </c>
      <c r="J354" t="str">
        <f t="shared" si="34"/>
        <v>262,158</v>
      </c>
      <c r="K354">
        <f t="shared" si="35"/>
        <v>7</v>
      </c>
      <c r="L354" t="str">
        <f>VLOOKUP(J354,Edges!$A$2:$A$1999,1,FALSE)</f>
        <v>262,158</v>
      </c>
      <c r="M354" t="str">
        <f>VLOOKUP(H354,Nodes!$B$2:$D$2000,3,FALSE)</f>
        <v>Place Monge</v>
      </c>
      <c r="N354">
        <v>7</v>
      </c>
    </row>
    <row r="355" spans="1:14">
      <c r="A355">
        <v>7</v>
      </c>
      <c r="B355">
        <f t="shared" si="36"/>
        <v>7</v>
      </c>
      <c r="C355">
        <v>1</v>
      </c>
      <c r="D355">
        <f t="shared" si="32"/>
        <v>15</v>
      </c>
      <c r="E355">
        <f t="shared" si="37"/>
        <v>10</v>
      </c>
      <c r="F355">
        <v>124</v>
      </c>
      <c r="G355">
        <f t="shared" si="33"/>
        <v>124.07</v>
      </c>
      <c r="H355">
        <f>VLOOKUP(G355,Nodes!$A$2:$B$382,2,FALSE)</f>
        <v>158</v>
      </c>
      <c r="I355">
        <f>VLOOKUP(H355,Nodes!$B$2:$C$681,2,FALSE)</f>
        <v>124</v>
      </c>
      <c r="J355" t="str">
        <f t="shared" si="34"/>
        <v>158,359</v>
      </c>
      <c r="K355">
        <f t="shared" si="35"/>
        <v>7</v>
      </c>
      <c r="L355" t="str">
        <f>VLOOKUP(J355,Edges!$A$2:$A$1999,1,FALSE)</f>
        <v>158,359</v>
      </c>
      <c r="M355" t="str">
        <f>VLOOKUP(H355,Nodes!$B$2:$D$2000,3,FALSE)</f>
        <v>Jussieu</v>
      </c>
      <c r="N355">
        <v>7</v>
      </c>
    </row>
    <row r="356" spans="1:14">
      <c r="A356">
        <v>7</v>
      </c>
      <c r="B356">
        <f t="shared" si="36"/>
        <v>7</v>
      </c>
      <c r="C356">
        <v>1</v>
      </c>
      <c r="D356">
        <f t="shared" si="32"/>
        <v>15</v>
      </c>
      <c r="E356">
        <f t="shared" si="37"/>
        <v>11</v>
      </c>
      <c r="F356">
        <v>279</v>
      </c>
      <c r="G356">
        <f t="shared" si="33"/>
        <v>279.07</v>
      </c>
      <c r="H356">
        <f>VLOOKUP(G356,Nodes!$A$2:$B$382,2,FALSE)</f>
        <v>359</v>
      </c>
      <c r="I356">
        <f>VLOOKUP(H356,Nodes!$B$2:$C$681,2,FALSE)</f>
        <v>279</v>
      </c>
      <c r="J356" t="str">
        <f t="shared" si="34"/>
        <v>359,268</v>
      </c>
      <c r="K356">
        <f t="shared" si="35"/>
        <v>7</v>
      </c>
      <c r="L356" t="str">
        <f>VLOOKUP(J356,Edges!$A$2:$A$1999,1,FALSE)</f>
        <v>359,268</v>
      </c>
      <c r="M356" t="str">
        <f>VLOOKUP(H356,Nodes!$B$2:$D$2000,3,FALSE)</f>
        <v>Sully — Morland</v>
      </c>
      <c r="N356">
        <v>7</v>
      </c>
    </row>
    <row r="357" spans="1:14">
      <c r="A357">
        <v>7</v>
      </c>
      <c r="B357">
        <f t="shared" si="36"/>
        <v>7</v>
      </c>
      <c r="C357">
        <v>1</v>
      </c>
      <c r="D357">
        <f t="shared" si="32"/>
        <v>15</v>
      </c>
      <c r="E357">
        <f t="shared" si="37"/>
        <v>12</v>
      </c>
      <c r="F357">
        <v>206</v>
      </c>
      <c r="G357">
        <f t="shared" si="33"/>
        <v>206.07</v>
      </c>
      <c r="H357">
        <f>VLOOKUP(G357,Nodes!$A$2:$B$382,2,FALSE)</f>
        <v>268</v>
      </c>
      <c r="I357">
        <f>VLOOKUP(H357,Nodes!$B$2:$C$681,2,FALSE)</f>
        <v>206</v>
      </c>
      <c r="J357" t="str">
        <f t="shared" si="34"/>
        <v>268,69</v>
      </c>
      <c r="K357">
        <f t="shared" si="35"/>
        <v>7</v>
      </c>
      <c r="L357" t="str">
        <f>VLOOKUP(J357,Edges!$A$2:$A$1999,1,FALSE)</f>
        <v>268,69</v>
      </c>
      <c r="M357" t="str">
        <f>VLOOKUP(H357,Nodes!$B$2:$D$2000,3,FALSE)</f>
        <v>Pont Marie</v>
      </c>
      <c r="N357">
        <v>7</v>
      </c>
    </row>
    <row r="358" spans="1:14">
      <c r="A358">
        <v>7</v>
      </c>
      <c r="B358">
        <f t="shared" si="36"/>
        <v>7</v>
      </c>
      <c r="C358">
        <v>1</v>
      </c>
      <c r="D358">
        <f t="shared" si="32"/>
        <v>15</v>
      </c>
      <c r="E358">
        <f t="shared" si="37"/>
        <v>13</v>
      </c>
      <c r="F358">
        <v>56</v>
      </c>
      <c r="G358">
        <f t="shared" si="33"/>
        <v>56.07</v>
      </c>
      <c r="H358">
        <f>VLOOKUP(G358,Nodes!$A$2:$B$382,2,FALSE)</f>
        <v>69</v>
      </c>
      <c r="I358">
        <f>VLOOKUP(H358,Nodes!$B$2:$C$681,2,FALSE)</f>
        <v>56</v>
      </c>
      <c r="J358" t="str">
        <f t="shared" si="34"/>
        <v>69,269</v>
      </c>
      <c r="K358">
        <f t="shared" si="35"/>
        <v>7</v>
      </c>
      <c r="L358" t="str">
        <f>VLOOKUP(J358,Edges!$A$2:$A$1999,1,FALSE)</f>
        <v>69,269</v>
      </c>
      <c r="M358" t="str">
        <f>VLOOKUP(H358,Nodes!$B$2:$D$2000,3,FALSE)</f>
        <v>Châtelet</v>
      </c>
      <c r="N358">
        <v>7</v>
      </c>
    </row>
    <row r="359" spans="1:14">
      <c r="A359">
        <v>7</v>
      </c>
      <c r="B359">
        <f t="shared" si="36"/>
        <v>7</v>
      </c>
      <c r="C359">
        <v>1</v>
      </c>
      <c r="D359">
        <f t="shared" si="32"/>
        <v>15</v>
      </c>
      <c r="E359">
        <f t="shared" si="37"/>
        <v>14</v>
      </c>
      <c r="F359">
        <v>207</v>
      </c>
      <c r="G359">
        <f t="shared" si="33"/>
        <v>207.07</v>
      </c>
      <c r="H359">
        <f>VLOOKUP(G359,Nodes!$A$2:$B$382,2,FALSE)</f>
        <v>269</v>
      </c>
      <c r="I359">
        <f>VLOOKUP(H359,Nodes!$B$2:$C$681,2,FALSE)</f>
        <v>207</v>
      </c>
      <c r="J359" t="str">
        <f t="shared" si="34"/>
        <v>269,240</v>
      </c>
      <c r="K359">
        <f t="shared" si="35"/>
        <v>7</v>
      </c>
      <c r="L359" t="str">
        <f>VLOOKUP(J359,Edges!$A$2:$A$1999,1,FALSE)</f>
        <v>269,240</v>
      </c>
      <c r="M359" t="str">
        <f>VLOOKUP(H359,Nodes!$B$2:$D$2000,3,FALSE)</f>
        <v>Pont-Neuf</v>
      </c>
      <c r="N359">
        <v>7</v>
      </c>
    </row>
    <row r="360" spans="1:14">
      <c r="A360">
        <v>7</v>
      </c>
      <c r="B360">
        <f t="shared" si="36"/>
        <v>7</v>
      </c>
      <c r="C360">
        <v>1</v>
      </c>
      <c r="D360">
        <f t="shared" si="32"/>
        <v>15</v>
      </c>
      <c r="E360">
        <f t="shared" si="37"/>
        <v>15</v>
      </c>
      <c r="F360">
        <v>185</v>
      </c>
      <c r="G360">
        <f t="shared" si="33"/>
        <v>185.07</v>
      </c>
      <c r="H360">
        <f>VLOOKUP(G360,Nodes!$A$2:$B$382,2,FALSE)</f>
        <v>240</v>
      </c>
      <c r="I360">
        <f>VLOOKUP(H360,Nodes!$B$2:$C$681,2,FALSE)</f>
        <v>185</v>
      </c>
      <c r="J360" t="str">
        <f t="shared" si="34"/>
        <v>240,295</v>
      </c>
      <c r="K360">
        <f t="shared" si="35"/>
        <v>7</v>
      </c>
      <c r="L360" t="str">
        <f>VLOOKUP(J360,Edges!$A$2:$A$1999,1,FALSE)</f>
        <v>240,295</v>
      </c>
      <c r="M360" t="str">
        <f>VLOOKUP(H360,Nodes!$B$2:$D$2000,3,FALSE)</f>
        <v>Palais Royal — Musée du Louvre</v>
      </c>
      <c r="N360">
        <v>7</v>
      </c>
    </row>
    <row r="361" spans="1:14">
      <c r="A361">
        <v>7</v>
      </c>
      <c r="B361">
        <f t="shared" si="36"/>
        <v>7</v>
      </c>
      <c r="C361">
        <v>1</v>
      </c>
      <c r="D361">
        <f t="shared" si="32"/>
        <v>15</v>
      </c>
      <c r="E361">
        <f t="shared" si="37"/>
        <v>16</v>
      </c>
      <c r="F361">
        <v>232</v>
      </c>
      <c r="G361">
        <f t="shared" si="33"/>
        <v>232.07</v>
      </c>
      <c r="H361">
        <f>VLOOKUP(G361,Nodes!$A$2:$B$382,2,FALSE)</f>
        <v>295</v>
      </c>
      <c r="I361">
        <f>VLOOKUP(H361,Nodes!$B$2:$C$681,2,FALSE)</f>
        <v>232</v>
      </c>
      <c r="J361" t="str">
        <f t="shared" si="34"/>
        <v>295,236</v>
      </c>
      <c r="K361">
        <f t="shared" si="35"/>
        <v>7</v>
      </c>
      <c r="L361" t="str">
        <f>VLOOKUP(J361,Edges!$A$2:$A$1999,1,FALSE)</f>
        <v>295,236</v>
      </c>
      <c r="M361" t="str">
        <f>VLOOKUP(H361,Nodes!$B$2:$D$2000,3,FALSE)</f>
        <v>Pyramides</v>
      </c>
      <c r="N361">
        <v>7</v>
      </c>
    </row>
    <row r="362" spans="1:14">
      <c r="A362">
        <v>7</v>
      </c>
      <c r="B362">
        <f t="shared" si="36"/>
        <v>7</v>
      </c>
      <c r="C362">
        <v>1</v>
      </c>
      <c r="D362">
        <f t="shared" si="32"/>
        <v>15</v>
      </c>
      <c r="E362">
        <f t="shared" si="37"/>
        <v>17</v>
      </c>
      <c r="F362">
        <v>183</v>
      </c>
      <c r="G362">
        <f t="shared" si="33"/>
        <v>183.07</v>
      </c>
      <c r="H362">
        <f>VLOOKUP(G362,Nodes!$A$2:$B$382,2,FALSE)</f>
        <v>236</v>
      </c>
      <c r="I362">
        <f>VLOOKUP(H362,Nodes!$B$2:$C$681,2,FALSE)</f>
        <v>183</v>
      </c>
      <c r="J362" t="str">
        <f t="shared" si="34"/>
        <v>236,73</v>
      </c>
      <c r="K362">
        <f t="shared" si="35"/>
        <v>7</v>
      </c>
      <c r="L362" t="str">
        <f>VLOOKUP(J362,Edges!$A$2:$A$1999,1,FALSE)</f>
        <v>236,73</v>
      </c>
      <c r="M362" t="str">
        <f>VLOOKUP(H362,Nodes!$B$2:$D$2000,3,FALSE)</f>
        <v>Opéra</v>
      </c>
      <c r="N362">
        <v>7</v>
      </c>
    </row>
    <row r="363" spans="1:14">
      <c r="A363">
        <v>7</v>
      </c>
      <c r="B363">
        <f t="shared" si="36"/>
        <v>7</v>
      </c>
      <c r="C363">
        <v>1</v>
      </c>
      <c r="D363">
        <f t="shared" si="32"/>
        <v>15</v>
      </c>
      <c r="E363">
        <f t="shared" si="37"/>
        <v>18</v>
      </c>
      <c r="F363">
        <v>58</v>
      </c>
      <c r="G363">
        <f t="shared" si="33"/>
        <v>58.07</v>
      </c>
      <c r="H363">
        <f>VLOOKUP(G363,Nodes!$A$2:$B$382,2,FALSE)</f>
        <v>73</v>
      </c>
      <c r="I363">
        <f>VLOOKUP(H363,Nodes!$B$2:$C$681,2,FALSE)</f>
        <v>58</v>
      </c>
      <c r="J363" t="str">
        <f t="shared" si="34"/>
        <v>73,173</v>
      </c>
      <c r="K363">
        <f t="shared" si="35"/>
        <v>7</v>
      </c>
      <c r="L363" t="str">
        <f>VLOOKUP(J363,Edges!$A$2:$A$1999,1,FALSE)</f>
        <v>73,173</v>
      </c>
      <c r="M363" t="str">
        <f>VLOOKUP(H363,Nodes!$B$2:$D$2000,3,FALSE)</f>
        <v>Chaussée d'Antin — La Fayette</v>
      </c>
      <c r="N363">
        <v>7</v>
      </c>
    </row>
    <row r="364" spans="1:14">
      <c r="A364">
        <v>7</v>
      </c>
      <c r="B364">
        <f t="shared" si="36"/>
        <v>7</v>
      </c>
      <c r="C364">
        <v>1</v>
      </c>
      <c r="D364">
        <f t="shared" si="32"/>
        <v>15</v>
      </c>
      <c r="E364">
        <f t="shared" si="37"/>
        <v>19</v>
      </c>
      <c r="F364">
        <v>136</v>
      </c>
      <c r="G364">
        <f t="shared" si="33"/>
        <v>136.07</v>
      </c>
      <c r="H364">
        <f>VLOOKUP(G364,Nodes!$A$2:$B$382,2,FALSE)</f>
        <v>173</v>
      </c>
      <c r="I364">
        <f>VLOOKUP(H364,Nodes!$B$2:$C$681,2,FALSE)</f>
        <v>136</v>
      </c>
      <c r="J364" t="str">
        <f t="shared" si="34"/>
        <v>173,48</v>
      </c>
      <c r="K364">
        <f t="shared" si="35"/>
        <v>7</v>
      </c>
      <c r="L364" t="str">
        <f>VLOOKUP(J364,Edges!$A$2:$A$1999,1,FALSE)</f>
        <v>173,48</v>
      </c>
      <c r="M364" t="str">
        <f>VLOOKUP(H364,Nodes!$B$2:$D$2000,3,FALSE)</f>
        <v>Le Peletier</v>
      </c>
      <c r="N364">
        <v>7</v>
      </c>
    </row>
    <row r="365" spans="1:14">
      <c r="A365">
        <v>7</v>
      </c>
      <c r="B365">
        <f t="shared" si="36"/>
        <v>7</v>
      </c>
      <c r="C365">
        <v>1</v>
      </c>
      <c r="D365">
        <f t="shared" si="32"/>
        <v>15</v>
      </c>
      <c r="E365">
        <f t="shared" si="37"/>
        <v>20</v>
      </c>
      <c r="F365">
        <v>40</v>
      </c>
      <c r="G365">
        <f t="shared" si="33"/>
        <v>40.07</v>
      </c>
      <c r="H365">
        <f>VLOOKUP(G365,Nodes!$A$2:$B$382,2,FALSE)</f>
        <v>48</v>
      </c>
      <c r="I365">
        <f>VLOOKUP(H365,Nodes!$B$2:$C$681,2,FALSE)</f>
        <v>40</v>
      </c>
      <c r="J365" t="str">
        <f t="shared" si="34"/>
        <v>48,264</v>
      </c>
      <c r="K365">
        <f t="shared" si="35"/>
        <v>7</v>
      </c>
      <c r="L365" t="str">
        <f>VLOOKUP(J365,Edges!$A$2:$A$1999,1,FALSE)</f>
        <v>48,264</v>
      </c>
      <c r="M365" t="str">
        <f>VLOOKUP(H365,Nodes!$B$2:$D$2000,3,FALSE)</f>
        <v>Cadet</v>
      </c>
      <c r="N365">
        <v>7</v>
      </c>
    </row>
    <row r="366" spans="1:14">
      <c r="A366">
        <v>7</v>
      </c>
      <c r="B366">
        <f t="shared" si="36"/>
        <v>7</v>
      </c>
      <c r="C366">
        <v>1</v>
      </c>
      <c r="D366">
        <f t="shared" si="32"/>
        <v>15</v>
      </c>
      <c r="E366">
        <f t="shared" si="37"/>
        <v>21</v>
      </c>
      <c r="F366">
        <v>202</v>
      </c>
      <c r="G366">
        <f t="shared" si="33"/>
        <v>202.07</v>
      </c>
      <c r="H366">
        <f>VLOOKUP(G366,Nodes!$A$2:$B$382,2,FALSE)</f>
        <v>264</v>
      </c>
      <c r="I366">
        <f>VLOOKUP(H366,Nodes!$B$2:$C$681,2,FALSE)</f>
        <v>202</v>
      </c>
      <c r="J366" t="str">
        <f t="shared" si="34"/>
        <v>264,130</v>
      </c>
      <c r="K366">
        <f t="shared" si="35"/>
        <v>7</v>
      </c>
      <c r="L366" t="str">
        <f>VLOOKUP(J366,Edges!$A$2:$A$1999,1,FALSE)</f>
        <v>264,130</v>
      </c>
      <c r="M366" t="str">
        <f>VLOOKUP(H366,Nodes!$B$2:$D$2000,3,FALSE)</f>
        <v>Poissonnière</v>
      </c>
      <c r="N366">
        <v>7</v>
      </c>
    </row>
    <row r="367" spans="1:14">
      <c r="A367">
        <v>7</v>
      </c>
      <c r="B367">
        <f t="shared" si="36"/>
        <v>7</v>
      </c>
      <c r="C367">
        <v>1</v>
      </c>
      <c r="D367">
        <f t="shared" si="32"/>
        <v>15</v>
      </c>
      <c r="E367">
        <f t="shared" si="37"/>
        <v>22</v>
      </c>
      <c r="F367">
        <v>104</v>
      </c>
      <c r="G367">
        <f t="shared" si="33"/>
        <v>104.07</v>
      </c>
      <c r="H367">
        <f>VLOOKUP(G367,Nodes!$A$2:$B$382,2,FALSE)</f>
        <v>130</v>
      </c>
      <c r="I367">
        <f>VLOOKUP(H367,Nodes!$B$2:$C$681,2,FALSE)</f>
        <v>104</v>
      </c>
      <c r="J367" t="str">
        <f t="shared" si="34"/>
        <v>130,66</v>
      </c>
      <c r="K367">
        <f t="shared" si="35"/>
        <v>7</v>
      </c>
      <c r="L367" t="str">
        <f>VLOOKUP(J367,Edges!$A$2:$A$1999,1,FALSE)</f>
        <v>130,66</v>
      </c>
      <c r="M367" t="str">
        <f>VLOOKUP(H367,Nodes!$B$2:$D$2000,3,FALSE)</f>
        <v>Gare de L'Est</v>
      </c>
      <c r="N367">
        <v>7</v>
      </c>
    </row>
    <row r="368" spans="1:14">
      <c r="A368">
        <v>7</v>
      </c>
      <c r="B368">
        <f t="shared" si="36"/>
        <v>7</v>
      </c>
      <c r="C368">
        <v>1</v>
      </c>
      <c r="D368">
        <f t="shared" si="32"/>
        <v>15</v>
      </c>
      <c r="E368">
        <f t="shared" si="37"/>
        <v>23</v>
      </c>
      <c r="F368">
        <v>55</v>
      </c>
      <c r="G368">
        <f t="shared" si="33"/>
        <v>55.07</v>
      </c>
      <c r="H368">
        <f>VLOOKUP(G368,Nodes!$A$2:$B$382,2,FALSE)</f>
        <v>66</v>
      </c>
      <c r="I368">
        <f>VLOOKUP(H368,Nodes!$B$2:$C$681,2,FALSE)</f>
        <v>55</v>
      </c>
      <c r="J368" t="str">
        <f t="shared" si="34"/>
        <v>66,180</v>
      </c>
      <c r="K368">
        <f t="shared" si="35"/>
        <v>7</v>
      </c>
      <c r="L368" t="str">
        <f>VLOOKUP(J368,Edges!$A$2:$A$1999,1,FALSE)</f>
        <v>66,180</v>
      </c>
      <c r="M368" t="str">
        <f>VLOOKUP(H368,Nodes!$B$2:$D$2000,3,FALSE)</f>
        <v>Château-Landon</v>
      </c>
      <c r="N368">
        <v>7</v>
      </c>
    </row>
    <row r="369" spans="1:14">
      <c r="A369">
        <v>7</v>
      </c>
      <c r="B369">
        <f t="shared" si="36"/>
        <v>7</v>
      </c>
      <c r="C369">
        <v>1</v>
      </c>
      <c r="D369">
        <f t="shared" si="32"/>
        <v>15</v>
      </c>
      <c r="E369">
        <f t="shared" si="37"/>
        <v>24</v>
      </c>
      <c r="F369">
        <v>143</v>
      </c>
      <c r="G369">
        <f t="shared" si="33"/>
        <v>143.07</v>
      </c>
      <c r="H369">
        <f>VLOOKUP(G369,Nodes!$A$2:$B$382,2,FALSE)</f>
        <v>180</v>
      </c>
      <c r="I369">
        <f>VLOOKUP(H369,Nodes!$B$2:$C$681,2,FALSE)</f>
        <v>143</v>
      </c>
      <c r="J369" t="str">
        <f t="shared" si="34"/>
        <v>180,355</v>
      </c>
      <c r="K369">
        <f t="shared" si="35"/>
        <v>7</v>
      </c>
      <c r="L369" t="str">
        <f>VLOOKUP(J369,Edges!$A$2:$A$1999,1,FALSE)</f>
        <v>180,355</v>
      </c>
      <c r="M369" t="str">
        <f>VLOOKUP(H369,Nodes!$B$2:$D$2000,3,FALSE)</f>
        <v>Louis Blanc</v>
      </c>
      <c r="N369">
        <v>7</v>
      </c>
    </row>
    <row r="370" spans="1:14">
      <c r="A370">
        <v>7</v>
      </c>
      <c r="B370">
        <f t="shared" si="36"/>
        <v>7</v>
      </c>
      <c r="C370">
        <v>1</v>
      </c>
      <c r="D370">
        <f t="shared" si="32"/>
        <v>15</v>
      </c>
      <c r="E370">
        <f t="shared" si="37"/>
        <v>25</v>
      </c>
      <c r="F370">
        <v>277</v>
      </c>
      <c r="G370">
        <f t="shared" si="33"/>
        <v>277.07</v>
      </c>
      <c r="H370">
        <f>VLOOKUP(G370,Nodes!$A$2:$B$382,2,FALSE)</f>
        <v>355</v>
      </c>
      <c r="I370">
        <f>VLOOKUP(H370,Nodes!$B$2:$C$681,2,FALSE)</f>
        <v>277</v>
      </c>
      <c r="J370" t="str">
        <f t="shared" si="34"/>
        <v>355,318</v>
      </c>
      <c r="K370">
        <f t="shared" si="35"/>
        <v>7</v>
      </c>
      <c r="L370" t="str">
        <f>VLOOKUP(J370,Edges!$A$2:$A$1999,1,FALSE)</f>
        <v>355,318</v>
      </c>
      <c r="M370" t="str">
        <f>VLOOKUP(H370,Nodes!$B$2:$D$2000,3,FALSE)</f>
        <v>Stalingrad</v>
      </c>
      <c r="N370">
        <v>7</v>
      </c>
    </row>
    <row r="371" spans="1:14">
      <c r="A371">
        <v>7</v>
      </c>
      <c r="B371">
        <f t="shared" si="36"/>
        <v>7</v>
      </c>
      <c r="C371">
        <v>1</v>
      </c>
      <c r="D371">
        <f t="shared" si="32"/>
        <v>15</v>
      </c>
      <c r="E371">
        <f t="shared" si="37"/>
        <v>26</v>
      </c>
      <c r="F371">
        <v>246</v>
      </c>
      <c r="G371">
        <f t="shared" si="33"/>
        <v>246.07</v>
      </c>
      <c r="H371">
        <f>VLOOKUP(G371,Nodes!$A$2:$B$382,2,FALSE)</f>
        <v>318</v>
      </c>
      <c r="I371">
        <f>VLOOKUP(H371,Nodes!$B$2:$C$681,2,FALSE)</f>
        <v>246</v>
      </c>
      <c r="J371" t="str">
        <f t="shared" si="34"/>
        <v>318,94</v>
      </c>
      <c r="K371">
        <f t="shared" si="35"/>
        <v>7</v>
      </c>
      <c r="L371" t="str">
        <f>VLOOKUP(J371,Edges!$A$2:$A$1999,1,FALSE)</f>
        <v>318,94</v>
      </c>
      <c r="M371" t="str">
        <f>VLOOKUP(H371,Nodes!$B$2:$D$2000,3,FALSE)</f>
        <v>Riquet</v>
      </c>
      <c r="N371">
        <v>7</v>
      </c>
    </row>
    <row r="372" spans="1:14">
      <c r="A372">
        <v>7</v>
      </c>
      <c r="B372">
        <f t="shared" si="36"/>
        <v>7</v>
      </c>
      <c r="C372">
        <v>1</v>
      </c>
      <c r="D372">
        <f t="shared" si="32"/>
        <v>15</v>
      </c>
      <c r="E372">
        <f t="shared" si="37"/>
        <v>27</v>
      </c>
      <c r="F372">
        <v>76</v>
      </c>
      <c r="G372">
        <f t="shared" si="33"/>
        <v>76.069999999999993</v>
      </c>
      <c r="H372">
        <f>VLOOKUP(G372,Nodes!$A$2:$B$382,2,FALSE)</f>
        <v>94</v>
      </c>
      <c r="I372">
        <f>VLOOKUP(H372,Nodes!$B$2:$C$681,2,FALSE)</f>
        <v>76</v>
      </c>
      <c r="J372" t="str">
        <f t="shared" si="34"/>
        <v>94,85</v>
      </c>
      <c r="K372">
        <f t="shared" si="35"/>
        <v>7</v>
      </c>
      <c r="L372" t="str">
        <f>VLOOKUP(J372,Edges!$A$2:$A$1999,1,FALSE)</f>
        <v>94,85</v>
      </c>
      <c r="M372" t="str">
        <f>VLOOKUP(H372,Nodes!$B$2:$D$2000,3,FALSE)</f>
        <v>Crimée</v>
      </c>
      <c r="N372">
        <v>7</v>
      </c>
    </row>
    <row r="373" spans="1:14">
      <c r="A373">
        <v>7</v>
      </c>
      <c r="B373">
        <f t="shared" si="36"/>
        <v>7</v>
      </c>
      <c r="C373">
        <v>1</v>
      </c>
      <c r="D373">
        <f t="shared" si="32"/>
        <v>15</v>
      </c>
      <c r="E373">
        <f t="shared" si="37"/>
        <v>28</v>
      </c>
      <c r="F373">
        <v>67</v>
      </c>
      <c r="G373">
        <f t="shared" si="33"/>
        <v>67.069999999999993</v>
      </c>
      <c r="H373">
        <f>VLOOKUP(G373,Nodes!$A$2:$B$382,2,FALSE)</f>
        <v>85</v>
      </c>
      <c r="I373">
        <f>VLOOKUP(H373,Nodes!$B$2:$C$681,2,FALSE)</f>
        <v>67</v>
      </c>
      <c r="J373" t="str">
        <f t="shared" si="34"/>
        <v>85,279</v>
      </c>
      <c r="K373">
        <f t="shared" si="35"/>
        <v>7</v>
      </c>
      <c r="L373" t="str">
        <f>VLOOKUP(J373,Edges!$A$2:$A$1999,1,FALSE)</f>
        <v>85,279</v>
      </c>
      <c r="M373" t="str">
        <f>VLOOKUP(H373,Nodes!$B$2:$D$2000,3,FALSE)</f>
        <v>Corentin Cariou</v>
      </c>
      <c r="N373">
        <v>7</v>
      </c>
    </row>
    <row r="374" spans="1:14">
      <c r="A374">
        <v>7</v>
      </c>
      <c r="B374">
        <f t="shared" si="36"/>
        <v>7</v>
      </c>
      <c r="C374">
        <v>1</v>
      </c>
      <c r="D374">
        <f t="shared" si="32"/>
        <v>15</v>
      </c>
      <c r="E374">
        <f t="shared" si="37"/>
        <v>29</v>
      </c>
      <c r="F374">
        <v>217</v>
      </c>
      <c r="G374">
        <f t="shared" si="33"/>
        <v>217.07</v>
      </c>
      <c r="H374">
        <f>VLOOKUP(G374,Nodes!$A$2:$B$382,2,FALSE)</f>
        <v>279</v>
      </c>
      <c r="I374">
        <f>VLOOKUP(H374,Nodes!$B$2:$C$681,2,FALSE)</f>
        <v>217</v>
      </c>
      <c r="J374" t="str">
        <f t="shared" si="34"/>
        <v>279,12</v>
      </c>
      <c r="K374">
        <f t="shared" si="35"/>
        <v>7</v>
      </c>
      <c r="L374" t="str">
        <f>VLOOKUP(J374,Edges!$A$2:$A$1999,1,FALSE)</f>
        <v>279,12</v>
      </c>
      <c r="M374" t="str">
        <f>VLOOKUP(H374,Nodes!$B$2:$D$2000,3,FALSE)</f>
        <v>Porte de la Villette</v>
      </c>
      <c r="N374">
        <v>7</v>
      </c>
    </row>
    <row r="375" spans="1:14">
      <c r="A375">
        <v>7</v>
      </c>
      <c r="B375">
        <f t="shared" si="36"/>
        <v>7</v>
      </c>
      <c r="C375">
        <v>1</v>
      </c>
      <c r="D375">
        <f t="shared" si="32"/>
        <v>15</v>
      </c>
      <c r="E375">
        <f t="shared" si="37"/>
        <v>30</v>
      </c>
      <c r="F375">
        <v>11</v>
      </c>
      <c r="G375">
        <f t="shared" si="33"/>
        <v>11.07</v>
      </c>
      <c r="H375">
        <f>VLOOKUP(G375,Nodes!$A$2:$B$382,2,FALSE)</f>
        <v>12</v>
      </c>
      <c r="I375">
        <f>VLOOKUP(H375,Nodes!$B$2:$C$681,2,FALSE)</f>
        <v>11</v>
      </c>
      <c r="J375" t="str">
        <f t="shared" si="34"/>
        <v>12,118</v>
      </c>
      <c r="K375">
        <f t="shared" si="35"/>
        <v>7</v>
      </c>
      <c r="L375" t="str">
        <f>VLOOKUP(J375,Edges!$A$2:$A$1999,1,FALSE)</f>
        <v>12,118</v>
      </c>
      <c r="M375" t="str">
        <f>VLOOKUP(H375,Nodes!$B$2:$D$2000,3,FALSE)</f>
        <v>Aubervilliers — Pantin — Quatre Chemins</v>
      </c>
      <c r="N375">
        <v>7</v>
      </c>
    </row>
    <row r="376" spans="1:14">
      <c r="A376">
        <v>7</v>
      </c>
      <c r="B376">
        <f t="shared" si="36"/>
        <v>7</v>
      </c>
      <c r="C376">
        <v>1</v>
      </c>
      <c r="D376">
        <f t="shared" si="32"/>
        <v>15</v>
      </c>
      <c r="E376">
        <f t="shared" si="37"/>
        <v>31</v>
      </c>
      <c r="F376">
        <v>97</v>
      </c>
      <c r="G376">
        <f t="shared" si="33"/>
        <v>97.07</v>
      </c>
      <c r="H376">
        <f>VLOOKUP(G376,Nodes!$A$2:$B$382,2,FALSE)</f>
        <v>118</v>
      </c>
      <c r="I376">
        <f>VLOOKUP(H376,Nodes!$B$2:$C$681,2,FALSE)</f>
        <v>97</v>
      </c>
      <c r="J376" t="str">
        <f t="shared" si="34"/>
        <v>118,162</v>
      </c>
      <c r="K376">
        <f t="shared" si="35"/>
        <v>7</v>
      </c>
      <c r="L376" t="str">
        <f>VLOOKUP(J376,Edges!$A$2:$A$1999,1,FALSE)</f>
        <v>118,162</v>
      </c>
      <c r="M376" t="str">
        <f>VLOOKUP(H376,Nodes!$B$2:$D$2000,3,FALSE)</f>
        <v>Fort d'Aubervilliers</v>
      </c>
      <c r="N376">
        <v>7</v>
      </c>
    </row>
    <row r="377" spans="1:14">
      <c r="A377">
        <v>7</v>
      </c>
      <c r="B377">
        <f t="shared" si="36"/>
        <v>7</v>
      </c>
      <c r="C377">
        <v>1</v>
      </c>
      <c r="D377">
        <f t="shared" si="32"/>
        <v>15</v>
      </c>
      <c r="E377">
        <f t="shared" si="37"/>
        <v>32</v>
      </c>
      <c r="F377">
        <v>127</v>
      </c>
      <c r="G377">
        <f t="shared" si="33"/>
        <v>127.07</v>
      </c>
      <c r="H377">
        <f>VLOOKUP(G377,Nodes!$A$2:$B$382,2,FALSE)</f>
        <v>162</v>
      </c>
      <c r="I377">
        <f>VLOOKUP(H377,Nodes!$B$2:$C$681,2,FALSE)</f>
        <v>127</v>
      </c>
      <c r="J377" t="str">
        <f t="shared" si="34"/>
        <v/>
      </c>
      <c r="K377">
        <f t="shared" si="35"/>
        <v>7</v>
      </c>
      <c r="L377" t="e">
        <f>VLOOKUP(J377,Edges!$A$2:$A$1999,1,FALSE)</f>
        <v>#N/A</v>
      </c>
      <c r="M377" t="str">
        <f>VLOOKUP(H377,Nodes!$B$2:$D$2000,3,FALSE)</f>
        <v>La Courneuve — 8 Mai 1945</v>
      </c>
      <c r="N377">
        <v>7</v>
      </c>
    </row>
    <row r="378" spans="1:14">
      <c r="A378">
        <v>7</v>
      </c>
      <c r="B378">
        <f t="shared" si="36"/>
        <v>7</v>
      </c>
      <c r="C378">
        <v>2</v>
      </c>
      <c r="D378">
        <f t="shared" si="32"/>
        <v>16</v>
      </c>
      <c r="E378">
        <f t="shared" ref="E378:E411" si="38">IF(A378&amp;C378&lt;&gt;A377&amp;C377,0,E377+1)</f>
        <v>0</v>
      </c>
      <c r="F378">
        <v>127</v>
      </c>
      <c r="G378">
        <f t="shared" si="33"/>
        <v>127.07</v>
      </c>
      <c r="H378">
        <f>VLOOKUP(G378,Nodes!$A$2:$B$382,2,FALSE)</f>
        <v>162</v>
      </c>
      <c r="I378">
        <f>VLOOKUP(H378,Nodes!$B$2:$C$681,2,FALSE)</f>
        <v>127</v>
      </c>
      <c r="J378" t="str">
        <f t="shared" si="34"/>
        <v>162,118</v>
      </c>
      <c r="K378">
        <f t="shared" si="35"/>
        <v>7</v>
      </c>
      <c r="L378" t="str">
        <f>VLOOKUP(J378,Edges!$A$2:$A$1999,1,FALSE)</f>
        <v>162,118</v>
      </c>
      <c r="M378" t="str">
        <f>VLOOKUP(H378,Nodes!$B$2:$D$2000,3,FALSE)</f>
        <v>La Courneuve — 8 Mai 1945</v>
      </c>
      <c r="N378">
        <v>7</v>
      </c>
    </row>
    <row r="379" spans="1:14">
      <c r="A379">
        <v>7</v>
      </c>
      <c r="B379">
        <f t="shared" si="36"/>
        <v>7</v>
      </c>
      <c r="C379">
        <v>2</v>
      </c>
      <c r="D379">
        <f t="shared" si="32"/>
        <v>16</v>
      </c>
      <c r="E379">
        <f t="shared" si="38"/>
        <v>1</v>
      </c>
      <c r="F379">
        <v>97</v>
      </c>
      <c r="G379">
        <f t="shared" si="33"/>
        <v>97.07</v>
      </c>
      <c r="H379">
        <f>VLOOKUP(G379,Nodes!$A$2:$B$382,2,FALSE)</f>
        <v>118</v>
      </c>
      <c r="I379">
        <f>VLOOKUP(H379,Nodes!$B$2:$C$681,2,FALSE)</f>
        <v>97</v>
      </c>
      <c r="J379" t="str">
        <f t="shared" si="34"/>
        <v>118,12</v>
      </c>
      <c r="K379">
        <f t="shared" si="35"/>
        <v>7</v>
      </c>
      <c r="L379" t="str">
        <f>VLOOKUP(J379,Edges!$A$2:$A$1999,1,FALSE)</f>
        <v>118,12</v>
      </c>
      <c r="M379" t="str">
        <f>VLOOKUP(H379,Nodes!$B$2:$D$2000,3,FALSE)</f>
        <v>Fort d'Aubervilliers</v>
      </c>
      <c r="N379">
        <v>7</v>
      </c>
    </row>
    <row r="380" spans="1:14">
      <c r="A380">
        <v>7</v>
      </c>
      <c r="B380">
        <f t="shared" si="36"/>
        <v>7</v>
      </c>
      <c r="C380">
        <v>2</v>
      </c>
      <c r="D380">
        <f t="shared" si="32"/>
        <v>16</v>
      </c>
      <c r="E380">
        <f t="shared" si="38"/>
        <v>2</v>
      </c>
      <c r="F380">
        <v>11</v>
      </c>
      <c r="G380">
        <f t="shared" si="33"/>
        <v>11.07</v>
      </c>
      <c r="H380">
        <f>VLOOKUP(G380,Nodes!$A$2:$B$382,2,FALSE)</f>
        <v>12</v>
      </c>
      <c r="I380">
        <f>VLOOKUP(H380,Nodes!$B$2:$C$681,2,FALSE)</f>
        <v>11</v>
      </c>
      <c r="J380" t="str">
        <f t="shared" si="34"/>
        <v>12,279</v>
      </c>
      <c r="K380">
        <f t="shared" si="35"/>
        <v>7</v>
      </c>
      <c r="L380" t="str">
        <f>VLOOKUP(J380,Edges!$A$2:$A$1999,1,FALSE)</f>
        <v>12,279</v>
      </c>
      <c r="M380" t="str">
        <f>VLOOKUP(H380,Nodes!$B$2:$D$2000,3,FALSE)</f>
        <v>Aubervilliers — Pantin — Quatre Chemins</v>
      </c>
      <c r="N380">
        <v>7</v>
      </c>
    </row>
    <row r="381" spans="1:14">
      <c r="A381">
        <v>7</v>
      </c>
      <c r="B381">
        <f t="shared" si="36"/>
        <v>7</v>
      </c>
      <c r="C381">
        <v>2</v>
      </c>
      <c r="D381">
        <f t="shared" si="32"/>
        <v>16</v>
      </c>
      <c r="E381">
        <f t="shared" si="38"/>
        <v>3</v>
      </c>
      <c r="F381">
        <v>217</v>
      </c>
      <c r="G381">
        <f t="shared" si="33"/>
        <v>217.07</v>
      </c>
      <c r="H381">
        <f>VLOOKUP(G381,Nodes!$A$2:$B$382,2,FALSE)</f>
        <v>279</v>
      </c>
      <c r="I381">
        <f>VLOOKUP(H381,Nodes!$B$2:$C$681,2,FALSE)</f>
        <v>217</v>
      </c>
      <c r="J381" t="str">
        <f t="shared" si="34"/>
        <v>279,85</v>
      </c>
      <c r="K381">
        <f t="shared" si="35"/>
        <v>7</v>
      </c>
      <c r="L381" t="str">
        <f>VLOOKUP(J381,Edges!$A$2:$A$1999,1,FALSE)</f>
        <v>279,85</v>
      </c>
      <c r="M381" t="str">
        <f>VLOOKUP(H381,Nodes!$B$2:$D$2000,3,FALSE)</f>
        <v>Porte de la Villette</v>
      </c>
      <c r="N381">
        <v>7</v>
      </c>
    </row>
    <row r="382" spans="1:14">
      <c r="A382">
        <v>7</v>
      </c>
      <c r="B382">
        <f t="shared" si="36"/>
        <v>7</v>
      </c>
      <c r="C382">
        <v>2</v>
      </c>
      <c r="D382">
        <f t="shared" si="32"/>
        <v>16</v>
      </c>
      <c r="E382">
        <f t="shared" si="38"/>
        <v>4</v>
      </c>
      <c r="F382">
        <v>67</v>
      </c>
      <c r="G382">
        <f t="shared" si="33"/>
        <v>67.069999999999993</v>
      </c>
      <c r="H382">
        <f>VLOOKUP(G382,Nodes!$A$2:$B$382,2,FALSE)</f>
        <v>85</v>
      </c>
      <c r="I382">
        <f>VLOOKUP(H382,Nodes!$B$2:$C$681,2,FALSE)</f>
        <v>67</v>
      </c>
      <c r="J382" t="str">
        <f t="shared" si="34"/>
        <v>85,94</v>
      </c>
      <c r="K382">
        <f t="shared" si="35"/>
        <v>7</v>
      </c>
      <c r="L382" t="str">
        <f>VLOOKUP(J382,Edges!$A$2:$A$1999,1,FALSE)</f>
        <v>85,94</v>
      </c>
      <c r="M382" t="str">
        <f>VLOOKUP(H382,Nodes!$B$2:$D$2000,3,FALSE)</f>
        <v>Corentin Cariou</v>
      </c>
      <c r="N382">
        <v>7</v>
      </c>
    </row>
    <row r="383" spans="1:14">
      <c r="A383">
        <v>7</v>
      </c>
      <c r="B383">
        <f t="shared" si="36"/>
        <v>7</v>
      </c>
      <c r="C383">
        <v>2</v>
      </c>
      <c r="D383">
        <f t="shared" si="32"/>
        <v>16</v>
      </c>
      <c r="E383">
        <f t="shared" si="38"/>
        <v>5</v>
      </c>
      <c r="F383">
        <v>76</v>
      </c>
      <c r="G383">
        <f t="shared" si="33"/>
        <v>76.069999999999993</v>
      </c>
      <c r="H383">
        <f>VLOOKUP(G383,Nodes!$A$2:$B$382,2,FALSE)</f>
        <v>94</v>
      </c>
      <c r="I383">
        <f>VLOOKUP(H383,Nodes!$B$2:$C$681,2,FALSE)</f>
        <v>76</v>
      </c>
      <c r="J383" t="str">
        <f t="shared" si="34"/>
        <v>94,318</v>
      </c>
      <c r="K383">
        <f t="shared" si="35"/>
        <v>7</v>
      </c>
      <c r="L383" t="str">
        <f>VLOOKUP(J383,Edges!$A$2:$A$1999,1,FALSE)</f>
        <v>94,318</v>
      </c>
      <c r="M383" t="str">
        <f>VLOOKUP(H383,Nodes!$B$2:$D$2000,3,FALSE)</f>
        <v>Crimée</v>
      </c>
      <c r="N383">
        <v>7</v>
      </c>
    </row>
    <row r="384" spans="1:14">
      <c r="A384">
        <v>7</v>
      </c>
      <c r="B384">
        <f t="shared" si="36"/>
        <v>7</v>
      </c>
      <c r="C384">
        <v>2</v>
      </c>
      <c r="D384">
        <f t="shared" si="32"/>
        <v>16</v>
      </c>
      <c r="E384">
        <f t="shared" si="38"/>
        <v>6</v>
      </c>
      <c r="F384">
        <v>246</v>
      </c>
      <c r="G384">
        <f t="shared" si="33"/>
        <v>246.07</v>
      </c>
      <c r="H384">
        <f>VLOOKUP(G384,Nodes!$A$2:$B$382,2,FALSE)</f>
        <v>318</v>
      </c>
      <c r="I384">
        <f>VLOOKUP(H384,Nodes!$B$2:$C$681,2,FALSE)</f>
        <v>246</v>
      </c>
      <c r="J384" t="str">
        <f t="shared" si="34"/>
        <v>318,355</v>
      </c>
      <c r="K384">
        <f t="shared" si="35"/>
        <v>7</v>
      </c>
      <c r="L384" t="str">
        <f>VLOOKUP(J384,Edges!$A$2:$A$1999,1,FALSE)</f>
        <v>318,355</v>
      </c>
      <c r="M384" t="str">
        <f>VLOOKUP(H384,Nodes!$B$2:$D$2000,3,FALSE)</f>
        <v>Riquet</v>
      </c>
      <c r="N384">
        <v>7</v>
      </c>
    </row>
    <row r="385" spans="1:14">
      <c r="A385">
        <v>7</v>
      </c>
      <c r="B385">
        <f t="shared" si="36"/>
        <v>7</v>
      </c>
      <c r="C385">
        <v>2</v>
      </c>
      <c r="D385">
        <f t="shared" si="32"/>
        <v>16</v>
      </c>
      <c r="E385">
        <f t="shared" si="38"/>
        <v>7</v>
      </c>
      <c r="F385">
        <v>277</v>
      </c>
      <c r="G385">
        <f t="shared" si="33"/>
        <v>277.07</v>
      </c>
      <c r="H385">
        <f>VLOOKUP(G385,Nodes!$A$2:$B$382,2,FALSE)</f>
        <v>355</v>
      </c>
      <c r="I385">
        <f>VLOOKUP(H385,Nodes!$B$2:$C$681,2,FALSE)</f>
        <v>277</v>
      </c>
      <c r="J385" t="str">
        <f t="shared" si="34"/>
        <v>355,180</v>
      </c>
      <c r="K385">
        <f t="shared" si="35"/>
        <v>7</v>
      </c>
      <c r="L385" t="str">
        <f>VLOOKUP(J385,Edges!$A$2:$A$1999,1,FALSE)</f>
        <v>355,180</v>
      </c>
      <c r="M385" t="str">
        <f>VLOOKUP(H385,Nodes!$B$2:$D$2000,3,FALSE)</f>
        <v>Stalingrad</v>
      </c>
      <c r="N385">
        <v>7</v>
      </c>
    </row>
    <row r="386" spans="1:14">
      <c r="A386">
        <v>7</v>
      </c>
      <c r="B386">
        <f t="shared" si="36"/>
        <v>7</v>
      </c>
      <c r="C386">
        <v>2</v>
      </c>
      <c r="D386">
        <f t="shared" si="32"/>
        <v>16</v>
      </c>
      <c r="E386">
        <f t="shared" si="38"/>
        <v>8</v>
      </c>
      <c r="F386">
        <v>143</v>
      </c>
      <c r="G386">
        <f t="shared" si="33"/>
        <v>143.07</v>
      </c>
      <c r="H386">
        <f>VLOOKUP(G386,Nodes!$A$2:$B$382,2,FALSE)</f>
        <v>180</v>
      </c>
      <c r="I386">
        <f>VLOOKUP(H386,Nodes!$B$2:$C$681,2,FALSE)</f>
        <v>143</v>
      </c>
      <c r="J386" t="str">
        <f t="shared" si="34"/>
        <v>180,66</v>
      </c>
      <c r="K386">
        <f t="shared" si="35"/>
        <v>7</v>
      </c>
      <c r="L386" t="str">
        <f>VLOOKUP(J386,Edges!$A$2:$A$1999,1,FALSE)</f>
        <v>180,66</v>
      </c>
      <c r="M386" t="str">
        <f>VLOOKUP(H386,Nodes!$B$2:$D$2000,3,FALSE)</f>
        <v>Louis Blanc</v>
      </c>
      <c r="N386">
        <v>7</v>
      </c>
    </row>
    <row r="387" spans="1:14">
      <c r="A387">
        <v>7</v>
      </c>
      <c r="B387">
        <f t="shared" si="36"/>
        <v>7</v>
      </c>
      <c r="C387">
        <v>2</v>
      </c>
      <c r="D387">
        <f t="shared" ref="D387:D450" si="39">IF(A387&amp;C387=A386&amp;C386,D386,D386+1)</f>
        <v>16</v>
      </c>
      <c r="E387">
        <f t="shared" si="38"/>
        <v>9</v>
      </c>
      <c r="F387">
        <v>55</v>
      </c>
      <c r="G387">
        <f t="shared" ref="G387:G450" si="40">F387+B387/100</f>
        <v>55.07</v>
      </c>
      <c r="H387">
        <f>VLOOKUP(G387,Nodes!$A$2:$B$382,2,FALSE)</f>
        <v>66</v>
      </c>
      <c r="I387">
        <f>VLOOKUP(H387,Nodes!$B$2:$C$681,2,FALSE)</f>
        <v>55</v>
      </c>
      <c r="J387" t="str">
        <f t="shared" ref="J387:J450" si="41">IF(E388&lt;&gt;0,H387&amp;","&amp;H388,"")</f>
        <v>66,130</v>
      </c>
      <c r="K387">
        <f t="shared" ref="K387:K450" si="42">A387</f>
        <v>7</v>
      </c>
      <c r="L387" t="str">
        <f>VLOOKUP(J387,Edges!$A$2:$A$1999,1,FALSE)</f>
        <v>66,130</v>
      </c>
      <c r="M387" t="str">
        <f>VLOOKUP(H387,Nodes!$B$2:$D$2000,3,FALSE)</f>
        <v>Château-Landon</v>
      </c>
      <c r="N387">
        <v>7</v>
      </c>
    </row>
    <row r="388" spans="1:14">
      <c r="A388">
        <v>7</v>
      </c>
      <c r="B388">
        <f t="shared" ref="B388:B451" si="43">IF(A388&lt;&gt;A387,B387+1,B387)</f>
        <v>7</v>
      </c>
      <c r="C388">
        <v>2</v>
      </c>
      <c r="D388">
        <f t="shared" si="39"/>
        <v>16</v>
      </c>
      <c r="E388">
        <f t="shared" si="38"/>
        <v>10</v>
      </c>
      <c r="F388">
        <v>104</v>
      </c>
      <c r="G388">
        <f t="shared" si="40"/>
        <v>104.07</v>
      </c>
      <c r="H388">
        <f>VLOOKUP(G388,Nodes!$A$2:$B$382,2,FALSE)</f>
        <v>130</v>
      </c>
      <c r="I388">
        <f>VLOOKUP(H388,Nodes!$B$2:$C$681,2,FALSE)</f>
        <v>104</v>
      </c>
      <c r="J388" t="str">
        <f t="shared" si="41"/>
        <v>130,264</v>
      </c>
      <c r="K388">
        <f t="shared" si="42"/>
        <v>7</v>
      </c>
      <c r="L388" t="str">
        <f>VLOOKUP(J388,Edges!$A$2:$A$1999,1,FALSE)</f>
        <v>130,264</v>
      </c>
      <c r="M388" t="str">
        <f>VLOOKUP(H388,Nodes!$B$2:$D$2000,3,FALSE)</f>
        <v>Gare de L'Est</v>
      </c>
      <c r="N388">
        <v>7</v>
      </c>
    </row>
    <row r="389" spans="1:14">
      <c r="A389">
        <v>7</v>
      </c>
      <c r="B389">
        <f t="shared" si="43"/>
        <v>7</v>
      </c>
      <c r="C389">
        <v>2</v>
      </c>
      <c r="D389">
        <f t="shared" si="39"/>
        <v>16</v>
      </c>
      <c r="E389">
        <f t="shared" si="38"/>
        <v>11</v>
      </c>
      <c r="F389">
        <v>202</v>
      </c>
      <c r="G389">
        <f t="shared" si="40"/>
        <v>202.07</v>
      </c>
      <c r="H389">
        <f>VLOOKUP(G389,Nodes!$A$2:$B$382,2,FALSE)</f>
        <v>264</v>
      </c>
      <c r="I389">
        <f>VLOOKUP(H389,Nodes!$B$2:$C$681,2,FALSE)</f>
        <v>202</v>
      </c>
      <c r="J389" t="str">
        <f t="shared" si="41"/>
        <v>264,48</v>
      </c>
      <c r="K389">
        <f t="shared" si="42"/>
        <v>7</v>
      </c>
      <c r="L389" t="str">
        <f>VLOOKUP(J389,Edges!$A$2:$A$1999,1,FALSE)</f>
        <v>264,48</v>
      </c>
      <c r="M389" t="str">
        <f>VLOOKUP(H389,Nodes!$B$2:$D$2000,3,FALSE)</f>
        <v>Poissonnière</v>
      </c>
      <c r="N389">
        <v>7</v>
      </c>
    </row>
    <row r="390" spans="1:14">
      <c r="A390">
        <v>7</v>
      </c>
      <c r="B390">
        <f t="shared" si="43"/>
        <v>7</v>
      </c>
      <c r="C390">
        <v>2</v>
      </c>
      <c r="D390">
        <f t="shared" si="39"/>
        <v>16</v>
      </c>
      <c r="E390">
        <f t="shared" si="38"/>
        <v>12</v>
      </c>
      <c r="F390">
        <v>40</v>
      </c>
      <c r="G390">
        <f t="shared" si="40"/>
        <v>40.07</v>
      </c>
      <c r="H390">
        <f>VLOOKUP(G390,Nodes!$A$2:$B$382,2,FALSE)</f>
        <v>48</v>
      </c>
      <c r="I390">
        <f>VLOOKUP(H390,Nodes!$B$2:$C$681,2,FALSE)</f>
        <v>40</v>
      </c>
      <c r="J390" t="str">
        <f t="shared" si="41"/>
        <v>48,173</v>
      </c>
      <c r="K390">
        <f t="shared" si="42"/>
        <v>7</v>
      </c>
      <c r="L390" t="str">
        <f>VLOOKUP(J390,Edges!$A$2:$A$1999,1,FALSE)</f>
        <v>48,173</v>
      </c>
      <c r="M390" t="str">
        <f>VLOOKUP(H390,Nodes!$B$2:$D$2000,3,FALSE)</f>
        <v>Cadet</v>
      </c>
      <c r="N390">
        <v>7</v>
      </c>
    </row>
    <row r="391" spans="1:14">
      <c r="A391">
        <v>7</v>
      </c>
      <c r="B391">
        <f t="shared" si="43"/>
        <v>7</v>
      </c>
      <c r="C391">
        <v>2</v>
      </c>
      <c r="D391">
        <f t="shared" si="39"/>
        <v>16</v>
      </c>
      <c r="E391">
        <f t="shared" si="38"/>
        <v>13</v>
      </c>
      <c r="F391">
        <v>136</v>
      </c>
      <c r="G391">
        <f t="shared" si="40"/>
        <v>136.07</v>
      </c>
      <c r="H391">
        <f>VLOOKUP(G391,Nodes!$A$2:$B$382,2,FALSE)</f>
        <v>173</v>
      </c>
      <c r="I391">
        <f>VLOOKUP(H391,Nodes!$B$2:$C$681,2,FALSE)</f>
        <v>136</v>
      </c>
      <c r="J391" t="str">
        <f t="shared" si="41"/>
        <v>173,73</v>
      </c>
      <c r="K391">
        <f t="shared" si="42"/>
        <v>7</v>
      </c>
      <c r="L391" t="str">
        <f>VLOOKUP(J391,Edges!$A$2:$A$1999,1,FALSE)</f>
        <v>173,73</v>
      </c>
      <c r="M391" t="str">
        <f>VLOOKUP(H391,Nodes!$B$2:$D$2000,3,FALSE)</f>
        <v>Le Peletier</v>
      </c>
      <c r="N391">
        <v>7</v>
      </c>
    </row>
    <row r="392" spans="1:14">
      <c r="A392">
        <v>7</v>
      </c>
      <c r="B392">
        <f t="shared" si="43"/>
        <v>7</v>
      </c>
      <c r="C392">
        <v>2</v>
      </c>
      <c r="D392">
        <f t="shared" si="39"/>
        <v>16</v>
      </c>
      <c r="E392">
        <f t="shared" si="38"/>
        <v>14</v>
      </c>
      <c r="F392">
        <v>58</v>
      </c>
      <c r="G392">
        <f t="shared" si="40"/>
        <v>58.07</v>
      </c>
      <c r="H392">
        <f>VLOOKUP(G392,Nodes!$A$2:$B$382,2,FALSE)</f>
        <v>73</v>
      </c>
      <c r="I392">
        <f>VLOOKUP(H392,Nodes!$B$2:$C$681,2,FALSE)</f>
        <v>58</v>
      </c>
      <c r="J392" t="str">
        <f t="shared" si="41"/>
        <v>73,236</v>
      </c>
      <c r="K392">
        <f t="shared" si="42"/>
        <v>7</v>
      </c>
      <c r="L392" t="str">
        <f>VLOOKUP(J392,Edges!$A$2:$A$1999,1,FALSE)</f>
        <v>73,236</v>
      </c>
      <c r="M392" t="str">
        <f>VLOOKUP(H392,Nodes!$B$2:$D$2000,3,FALSE)</f>
        <v>Chaussée d'Antin — La Fayette</v>
      </c>
      <c r="N392">
        <v>7</v>
      </c>
    </row>
    <row r="393" spans="1:14">
      <c r="A393">
        <v>7</v>
      </c>
      <c r="B393">
        <f t="shared" si="43"/>
        <v>7</v>
      </c>
      <c r="C393">
        <v>2</v>
      </c>
      <c r="D393">
        <f t="shared" si="39"/>
        <v>16</v>
      </c>
      <c r="E393">
        <f t="shared" si="38"/>
        <v>15</v>
      </c>
      <c r="F393">
        <v>183</v>
      </c>
      <c r="G393">
        <f t="shared" si="40"/>
        <v>183.07</v>
      </c>
      <c r="H393">
        <f>VLOOKUP(G393,Nodes!$A$2:$B$382,2,FALSE)</f>
        <v>236</v>
      </c>
      <c r="I393">
        <f>VLOOKUP(H393,Nodes!$B$2:$C$681,2,FALSE)</f>
        <v>183</v>
      </c>
      <c r="J393" t="str">
        <f t="shared" si="41"/>
        <v>236,295</v>
      </c>
      <c r="K393">
        <f t="shared" si="42"/>
        <v>7</v>
      </c>
      <c r="L393" t="str">
        <f>VLOOKUP(J393,Edges!$A$2:$A$1999,1,FALSE)</f>
        <v>236,295</v>
      </c>
      <c r="M393" t="str">
        <f>VLOOKUP(H393,Nodes!$B$2:$D$2000,3,FALSE)</f>
        <v>Opéra</v>
      </c>
      <c r="N393">
        <v>7</v>
      </c>
    </row>
    <row r="394" spans="1:14">
      <c r="A394">
        <v>7</v>
      </c>
      <c r="B394">
        <f t="shared" si="43"/>
        <v>7</v>
      </c>
      <c r="C394">
        <v>2</v>
      </c>
      <c r="D394">
        <f t="shared" si="39"/>
        <v>16</v>
      </c>
      <c r="E394">
        <f t="shared" si="38"/>
        <v>16</v>
      </c>
      <c r="F394">
        <v>232</v>
      </c>
      <c r="G394">
        <f t="shared" si="40"/>
        <v>232.07</v>
      </c>
      <c r="H394">
        <f>VLOOKUP(G394,Nodes!$A$2:$B$382,2,FALSE)</f>
        <v>295</v>
      </c>
      <c r="I394">
        <f>VLOOKUP(H394,Nodes!$B$2:$C$681,2,FALSE)</f>
        <v>232</v>
      </c>
      <c r="J394" t="str">
        <f t="shared" si="41"/>
        <v>295,240</v>
      </c>
      <c r="K394">
        <f t="shared" si="42"/>
        <v>7</v>
      </c>
      <c r="L394" t="str">
        <f>VLOOKUP(J394,Edges!$A$2:$A$1999,1,FALSE)</f>
        <v>295,240</v>
      </c>
      <c r="M394" t="str">
        <f>VLOOKUP(H394,Nodes!$B$2:$D$2000,3,FALSE)</f>
        <v>Pyramides</v>
      </c>
      <c r="N394">
        <v>7</v>
      </c>
    </row>
    <row r="395" spans="1:14">
      <c r="A395">
        <v>7</v>
      </c>
      <c r="B395">
        <f t="shared" si="43"/>
        <v>7</v>
      </c>
      <c r="C395">
        <v>2</v>
      </c>
      <c r="D395">
        <f t="shared" si="39"/>
        <v>16</v>
      </c>
      <c r="E395">
        <f t="shared" si="38"/>
        <v>17</v>
      </c>
      <c r="F395">
        <v>185</v>
      </c>
      <c r="G395">
        <f t="shared" si="40"/>
        <v>185.07</v>
      </c>
      <c r="H395">
        <f>VLOOKUP(G395,Nodes!$A$2:$B$382,2,FALSE)</f>
        <v>240</v>
      </c>
      <c r="I395">
        <f>VLOOKUP(H395,Nodes!$B$2:$C$681,2,FALSE)</f>
        <v>185</v>
      </c>
      <c r="J395" t="str">
        <f t="shared" si="41"/>
        <v>240,269</v>
      </c>
      <c r="K395">
        <f t="shared" si="42"/>
        <v>7</v>
      </c>
      <c r="L395" t="str">
        <f>VLOOKUP(J395,Edges!$A$2:$A$1999,1,FALSE)</f>
        <v>240,269</v>
      </c>
      <c r="M395" t="str">
        <f>VLOOKUP(H395,Nodes!$B$2:$D$2000,3,FALSE)</f>
        <v>Palais Royal — Musée du Louvre</v>
      </c>
      <c r="N395">
        <v>7</v>
      </c>
    </row>
    <row r="396" spans="1:14">
      <c r="A396">
        <v>7</v>
      </c>
      <c r="B396">
        <f t="shared" si="43"/>
        <v>7</v>
      </c>
      <c r="C396">
        <v>2</v>
      </c>
      <c r="D396">
        <f t="shared" si="39"/>
        <v>16</v>
      </c>
      <c r="E396">
        <f t="shared" si="38"/>
        <v>18</v>
      </c>
      <c r="F396">
        <v>207</v>
      </c>
      <c r="G396">
        <f t="shared" si="40"/>
        <v>207.07</v>
      </c>
      <c r="H396">
        <f>VLOOKUP(G396,Nodes!$A$2:$B$382,2,FALSE)</f>
        <v>269</v>
      </c>
      <c r="I396">
        <f>VLOOKUP(H396,Nodes!$B$2:$C$681,2,FALSE)</f>
        <v>207</v>
      </c>
      <c r="J396" t="str">
        <f t="shared" si="41"/>
        <v>269,69</v>
      </c>
      <c r="K396">
        <f t="shared" si="42"/>
        <v>7</v>
      </c>
      <c r="L396" t="str">
        <f>VLOOKUP(J396,Edges!$A$2:$A$1999,1,FALSE)</f>
        <v>269,69</v>
      </c>
      <c r="M396" t="str">
        <f>VLOOKUP(H396,Nodes!$B$2:$D$2000,3,FALSE)</f>
        <v>Pont-Neuf</v>
      </c>
      <c r="N396">
        <v>7</v>
      </c>
    </row>
    <row r="397" spans="1:14">
      <c r="A397">
        <v>7</v>
      </c>
      <c r="B397">
        <f t="shared" si="43"/>
        <v>7</v>
      </c>
      <c r="C397">
        <v>2</v>
      </c>
      <c r="D397">
        <f t="shared" si="39"/>
        <v>16</v>
      </c>
      <c r="E397">
        <f t="shared" si="38"/>
        <v>19</v>
      </c>
      <c r="F397">
        <v>56</v>
      </c>
      <c r="G397">
        <f t="shared" si="40"/>
        <v>56.07</v>
      </c>
      <c r="H397">
        <f>VLOOKUP(G397,Nodes!$A$2:$B$382,2,FALSE)</f>
        <v>69</v>
      </c>
      <c r="I397">
        <f>VLOOKUP(H397,Nodes!$B$2:$C$681,2,FALSE)</f>
        <v>56</v>
      </c>
      <c r="J397" t="str">
        <f t="shared" si="41"/>
        <v>69,268</v>
      </c>
      <c r="K397">
        <f t="shared" si="42"/>
        <v>7</v>
      </c>
      <c r="L397" t="str">
        <f>VLOOKUP(J397,Edges!$A$2:$A$1999,1,FALSE)</f>
        <v>69,268</v>
      </c>
      <c r="M397" t="str">
        <f>VLOOKUP(H397,Nodes!$B$2:$D$2000,3,FALSE)</f>
        <v>Châtelet</v>
      </c>
      <c r="N397">
        <v>7</v>
      </c>
    </row>
    <row r="398" spans="1:14">
      <c r="A398">
        <v>7</v>
      </c>
      <c r="B398">
        <f t="shared" si="43"/>
        <v>7</v>
      </c>
      <c r="C398">
        <v>2</v>
      </c>
      <c r="D398">
        <f t="shared" si="39"/>
        <v>16</v>
      </c>
      <c r="E398">
        <f t="shared" si="38"/>
        <v>20</v>
      </c>
      <c r="F398">
        <v>206</v>
      </c>
      <c r="G398">
        <f t="shared" si="40"/>
        <v>206.07</v>
      </c>
      <c r="H398">
        <f>VLOOKUP(G398,Nodes!$A$2:$B$382,2,FALSE)</f>
        <v>268</v>
      </c>
      <c r="I398">
        <f>VLOOKUP(H398,Nodes!$B$2:$C$681,2,FALSE)</f>
        <v>206</v>
      </c>
      <c r="J398" t="str">
        <f t="shared" si="41"/>
        <v>268,359</v>
      </c>
      <c r="K398">
        <f t="shared" si="42"/>
        <v>7</v>
      </c>
      <c r="L398" t="str">
        <f>VLOOKUP(J398,Edges!$A$2:$A$1999,1,FALSE)</f>
        <v>268,359</v>
      </c>
      <c r="M398" t="str">
        <f>VLOOKUP(H398,Nodes!$B$2:$D$2000,3,FALSE)</f>
        <v>Pont Marie</v>
      </c>
      <c r="N398">
        <v>7</v>
      </c>
    </row>
    <row r="399" spans="1:14">
      <c r="A399">
        <v>7</v>
      </c>
      <c r="B399">
        <f t="shared" si="43"/>
        <v>7</v>
      </c>
      <c r="C399">
        <v>2</v>
      </c>
      <c r="D399">
        <f t="shared" si="39"/>
        <v>16</v>
      </c>
      <c r="E399">
        <f t="shared" si="38"/>
        <v>21</v>
      </c>
      <c r="F399">
        <v>279</v>
      </c>
      <c r="G399">
        <f t="shared" si="40"/>
        <v>279.07</v>
      </c>
      <c r="H399">
        <f>VLOOKUP(G399,Nodes!$A$2:$B$382,2,FALSE)</f>
        <v>359</v>
      </c>
      <c r="I399">
        <f>VLOOKUP(H399,Nodes!$B$2:$C$681,2,FALSE)</f>
        <v>279</v>
      </c>
      <c r="J399" t="str">
        <f t="shared" si="41"/>
        <v>359,158</v>
      </c>
      <c r="K399">
        <f t="shared" si="42"/>
        <v>7</v>
      </c>
      <c r="L399" t="str">
        <f>VLOOKUP(J399,Edges!$A$2:$A$1999,1,FALSE)</f>
        <v>359,158</v>
      </c>
      <c r="M399" t="str">
        <f>VLOOKUP(H399,Nodes!$B$2:$D$2000,3,FALSE)</f>
        <v>Sully — Morland</v>
      </c>
      <c r="N399">
        <v>7</v>
      </c>
    </row>
    <row r="400" spans="1:14">
      <c r="A400">
        <v>7</v>
      </c>
      <c r="B400">
        <f t="shared" si="43"/>
        <v>7</v>
      </c>
      <c r="C400">
        <v>2</v>
      </c>
      <c r="D400">
        <f t="shared" si="39"/>
        <v>16</v>
      </c>
      <c r="E400">
        <f t="shared" si="38"/>
        <v>22</v>
      </c>
      <c r="F400">
        <v>124</v>
      </c>
      <c r="G400">
        <f t="shared" si="40"/>
        <v>124.07</v>
      </c>
      <c r="H400">
        <f>VLOOKUP(G400,Nodes!$A$2:$B$382,2,FALSE)</f>
        <v>158</v>
      </c>
      <c r="I400">
        <f>VLOOKUP(H400,Nodes!$B$2:$C$681,2,FALSE)</f>
        <v>124</v>
      </c>
      <c r="J400" t="str">
        <f t="shared" si="41"/>
        <v>158,262</v>
      </c>
      <c r="K400">
        <f t="shared" si="42"/>
        <v>7</v>
      </c>
      <c r="L400" t="str">
        <f>VLOOKUP(J400,Edges!$A$2:$A$1999,1,FALSE)</f>
        <v>158,262</v>
      </c>
      <c r="M400" t="str">
        <f>VLOOKUP(H400,Nodes!$B$2:$D$2000,3,FALSE)</f>
        <v>Jussieu</v>
      </c>
      <c r="N400">
        <v>7</v>
      </c>
    </row>
    <row r="401" spans="1:14">
      <c r="A401">
        <v>7</v>
      </c>
      <c r="B401">
        <f t="shared" si="43"/>
        <v>7</v>
      </c>
      <c r="C401">
        <v>2</v>
      </c>
      <c r="D401">
        <f t="shared" si="39"/>
        <v>16</v>
      </c>
      <c r="E401">
        <f t="shared" si="38"/>
        <v>23</v>
      </c>
      <c r="F401">
        <v>200</v>
      </c>
      <c r="G401">
        <f t="shared" si="40"/>
        <v>200.07</v>
      </c>
      <c r="H401">
        <f>VLOOKUP(G401,Nodes!$A$2:$B$382,2,FALSE)</f>
        <v>262</v>
      </c>
      <c r="I401">
        <f>VLOOKUP(H401,Nodes!$B$2:$C$681,2,FALSE)</f>
        <v>200</v>
      </c>
      <c r="J401" t="str">
        <f t="shared" si="41"/>
        <v>262,53</v>
      </c>
      <c r="K401">
        <f t="shared" si="42"/>
        <v>7</v>
      </c>
      <c r="L401" t="str">
        <f>VLOOKUP(J401,Edges!$A$2:$A$1999,1,FALSE)</f>
        <v>262,53</v>
      </c>
      <c r="M401" t="str">
        <f>VLOOKUP(H401,Nodes!$B$2:$D$2000,3,FALSE)</f>
        <v>Place Monge</v>
      </c>
      <c r="N401">
        <v>7</v>
      </c>
    </row>
    <row r="402" spans="1:14">
      <c r="A402">
        <v>7</v>
      </c>
      <c r="B402">
        <f t="shared" si="43"/>
        <v>7</v>
      </c>
      <c r="C402">
        <v>2</v>
      </c>
      <c r="D402">
        <f t="shared" si="39"/>
        <v>16</v>
      </c>
      <c r="E402">
        <f t="shared" si="38"/>
        <v>24</v>
      </c>
      <c r="F402">
        <v>45</v>
      </c>
      <c r="G402">
        <f t="shared" si="40"/>
        <v>45.07</v>
      </c>
      <c r="H402">
        <f>VLOOKUP(G402,Nodes!$A$2:$B$382,2,FALSE)</f>
        <v>53</v>
      </c>
      <c r="I402">
        <f>VLOOKUP(H402,Nodes!$B$2:$C$681,2,FALSE)</f>
        <v>45</v>
      </c>
      <c r="J402" t="str">
        <f t="shared" si="41"/>
        <v>53,175</v>
      </c>
      <c r="K402">
        <f t="shared" si="42"/>
        <v>7</v>
      </c>
      <c r="L402" t="str">
        <f>VLOOKUP(J402,Edges!$A$2:$A$1999,1,FALSE)</f>
        <v>53,175</v>
      </c>
      <c r="M402" t="str">
        <f>VLOOKUP(H402,Nodes!$B$2:$D$2000,3,FALSE)</f>
        <v>Censier — Daubenton</v>
      </c>
      <c r="N402">
        <v>7</v>
      </c>
    </row>
    <row r="403" spans="1:14">
      <c r="A403">
        <v>7</v>
      </c>
      <c r="B403">
        <f t="shared" si="43"/>
        <v>7</v>
      </c>
      <c r="C403">
        <v>2</v>
      </c>
      <c r="D403">
        <f t="shared" si="39"/>
        <v>16</v>
      </c>
      <c r="E403">
        <f t="shared" si="38"/>
        <v>25</v>
      </c>
      <c r="F403">
        <v>138</v>
      </c>
      <c r="G403">
        <f t="shared" si="40"/>
        <v>138.07</v>
      </c>
      <c r="H403">
        <f>VLOOKUP(G403,Nodes!$A$2:$B$382,2,FALSE)</f>
        <v>175</v>
      </c>
      <c r="I403">
        <f>VLOOKUP(H403,Nodes!$B$2:$C$681,2,FALSE)</f>
        <v>138</v>
      </c>
      <c r="J403" t="str">
        <f t="shared" si="41"/>
        <v>175,261</v>
      </c>
      <c r="K403">
        <f t="shared" si="42"/>
        <v>7</v>
      </c>
      <c r="L403" t="str">
        <f>VLOOKUP(J403,Edges!$A$2:$A$1999,1,FALSE)</f>
        <v>175,261</v>
      </c>
      <c r="M403" t="str">
        <f>VLOOKUP(H403,Nodes!$B$2:$D$2000,3,FALSE)</f>
        <v>Les Gobelins</v>
      </c>
      <c r="N403">
        <v>7</v>
      </c>
    </row>
    <row r="404" spans="1:14">
      <c r="A404">
        <v>7</v>
      </c>
      <c r="B404">
        <f t="shared" si="43"/>
        <v>7</v>
      </c>
      <c r="C404">
        <v>2</v>
      </c>
      <c r="D404">
        <f t="shared" si="39"/>
        <v>16</v>
      </c>
      <c r="E404">
        <f t="shared" si="38"/>
        <v>26</v>
      </c>
      <c r="F404">
        <v>199</v>
      </c>
      <c r="G404">
        <f t="shared" si="40"/>
        <v>199.07</v>
      </c>
      <c r="H404">
        <f>VLOOKUP(G404,Nodes!$A$2:$B$382,2,FALSE)</f>
        <v>261</v>
      </c>
      <c r="I404">
        <f>VLOOKUP(H404,Nodes!$B$2:$C$681,2,FALSE)</f>
        <v>199</v>
      </c>
      <c r="J404" t="str">
        <f t="shared" si="41"/>
        <v>261,363</v>
      </c>
      <c r="K404">
        <f t="shared" si="42"/>
        <v>7</v>
      </c>
      <c r="L404" t="str">
        <f>VLOOKUP(J404,Edges!$A$2:$A$1999,1,FALSE)</f>
        <v>261,363</v>
      </c>
      <c r="M404" t="str">
        <f>VLOOKUP(H404,Nodes!$B$2:$D$2000,3,FALSE)</f>
        <v>Place d'Italie</v>
      </c>
      <c r="N404">
        <v>7</v>
      </c>
    </row>
    <row r="405" spans="1:14">
      <c r="A405">
        <v>7</v>
      </c>
      <c r="B405">
        <f t="shared" si="43"/>
        <v>7</v>
      </c>
      <c r="C405">
        <v>2</v>
      </c>
      <c r="D405">
        <f t="shared" si="39"/>
        <v>16</v>
      </c>
      <c r="E405">
        <f t="shared" si="38"/>
        <v>27</v>
      </c>
      <c r="F405">
        <v>283</v>
      </c>
      <c r="G405">
        <f t="shared" si="40"/>
        <v>283.07</v>
      </c>
      <c r="H405">
        <f>VLOOKUP(G405,Nodes!$A$2:$B$382,2,FALSE)</f>
        <v>363</v>
      </c>
      <c r="I405">
        <f>VLOOKUP(H405,Nodes!$B$2:$C$681,2,FALSE)</f>
        <v>283</v>
      </c>
      <c r="J405" t="str">
        <f t="shared" si="41"/>
        <v>363,195</v>
      </c>
      <c r="K405">
        <f t="shared" si="42"/>
        <v>7</v>
      </c>
      <c r="L405" t="str">
        <f>VLOOKUP(J405,Edges!$A$2:$A$1999,1,FALSE)</f>
        <v>363,195</v>
      </c>
      <c r="M405" t="str">
        <f>VLOOKUP(H405,Nodes!$B$2:$D$2000,3,FALSE)</f>
        <v>Tolbiac</v>
      </c>
      <c r="N405">
        <v>7</v>
      </c>
    </row>
    <row r="406" spans="1:14">
      <c r="A406">
        <v>7</v>
      </c>
      <c r="B406">
        <f t="shared" si="43"/>
        <v>7</v>
      </c>
      <c r="C406">
        <v>2</v>
      </c>
      <c r="D406">
        <f t="shared" si="39"/>
        <v>16</v>
      </c>
      <c r="E406">
        <f t="shared" si="38"/>
        <v>28</v>
      </c>
      <c r="F406">
        <v>155</v>
      </c>
      <c r="G406">
        <f t="shared" si="40"/>
        <v>155.07</v>
      </c>
      <c r="H406">
        <f>VLOOKUP(G406,Nodes!$A$2:$B$382,2,FALSE)</f>
        <v>195</v>
      </c>
      <c r="I406">
        <f>VLOOKUP(H406,Nodes!$B$2:$C$681,2,FALSE)</f>
        <v>155</v>
      </c>
      <c r="J406" t="str">
        <f t="shared" si="41"/>
        <v>195,289</v>
      </c>
      <c r="K406">
        <f t="shared" si="42"/>
        <v>7</v>
      </c>
      <c r="L406" t="str">
        <f>VLOOKUP(J406,Edges!$A$2:$A$1999,1,FALSE)</f>
        <v>195,289</v>
      </c>
      <c r="M406" t="str">
        <f>VLOOKUP(H406,Nodes!$B$2:$D$2000,3,FALSE)</f>
        <v>Maison Blanche</v>
      </c>
      <c r="N406">
        <v>7</v>
      </c>
    </row>
    <row r="407" spans="1:14">
      <c r="A407">
        <v>7</v>
      </c>
      <c r="B407">
        <f t="shared" si="43"/>
        <v>7</v>
      </c>
      <c r="C407">
        <v>2</v>
      </c>
      <c r="D407">
        <f t="shared" si="39"/>
        <v>16</v>
      </c>
      <c r="E407">
        <f t="shared" si="38"/>
        <v>29</v>
      </c>
      <c r="F407">
        <v>226</v>
      </c>
      <c r="G407">
        <f t="shared" si="40"/>
        <v>226.07</v>
      </c>
      <c r="H407">
        <f>VLOOKUP(G407,Nodes!$A$2:$B$382,2,FALSE)</f>
        <v>289</v>
      </c>
      <c r="I407">
        <f>VLOOKUP(H407,Nodes!$B$2:$C$681,2,FALSE)</f>
        <v>226</v>
      </c>
      <c r="J407" t="str">
        <f t="shared" si="41"/>
        <v>289,275</v>
      </c>
      <c r="K407">
        <f t="shared" si="42"/>
        <v>7</v>
      </c>
      <c r="L407" t="str">
        <f>VLOOKUP(J407,Edges!$A$2:$A$1999,1,FALSE)</f>
        <v>289,275</v>
      </c>
      <c r="M407" t="str">
        <f>VLOOKUP(H407,Nodes!$B$2:$D$2000,3,FALSE)</f>
        <v>Porte d'Italie</v>
      </c>
      <c r="N407">
        <v>7</v>
      </c>
    </row>
    <row r="408" spans="1:14">
      <c r="A408">
        <v>7</v>
      </c>
      <c r="B408">
        <f t="shared" si="43"/>
        <v>7</v>
      </c>
      <c r="C408">
        <v>2</v>
      </c>
      <c r="D408">
        <f t="shared" si="39"/>
        <v>16</v>
      </c>
      <c r="E408">
        <f t="shared" si="38"/>
        <v>30</v>
      </c>
      <c r="F408">
        <v>213</v>
      </c>
      <c r="G408">
        <f t="shared" si="40"/>
        <v>213.07</v>
      </c>
      <c r="H408">
        <f>VLOOKUP(G408,Nodes!$A$2:$B$382,2,FALSE)</f>
        <v>275</v>
      </c>
      <c r="I408">
        <f>VLOOKUP(H408,Nodes!$B$2:$C$681,2,FALSE)</f>
        <v>213</v>
      </c>
      <c r="J408" t="str">
        <f t="shared" si="41"/>
        <v>275,290</v>
      </c>
      <c r="K408">
        <f t="shared" si="42"/>
        <v>7</v>
      </c>
      <c r="L408" t="str">
        <f>VLOOKUP(J408,Edges!$A$2:$A$1999,1,FALSE)</f>
        <v>275,290</v>
      </c>
      <c r="M408" t="str">
        <f>VLOOKUP(H408,Nodes!$B$2:$D$2000,3,FALSE)</f>
        <v>Porte de Choisy</v>
      </c>
      <c r="N408">
        <v>7</v>
      </c>
    </row>
    <row r="409" spans="1:14">
      <c r="A409">
        <v>7</v>
      </c>
      <c r="B409">
        <f t="shared" si="43"/>
        <v>7</v>
      </c>
      <c r="C409">
        <v>2</v>
      </c>
      <c r="D409">
        <f t="shared" si="39"/>
        <v>16</v>
      </c>
      <c r="E409">
        <f t="shared" si="38"/>
        <v>31</v>
      </c>
      <c r="F409">
        <v>227</v>
      </c>
      <c r="G409">
        <f t="shared" si="40"/>
        <v>227.07</v>
      </c>
      <c r="H409">
        <f>VLOOKUP(G409,Nodes!$A$2:$B$382,2,FALSE)</f>
        <v>290</v>
      </c>
      <c r="I409">
        <f>VLOOKUP(H409,Nodes!$B$2:$C$681,2,FALSE)</f>
        <v>227</v>
      </c>
      <c r="J409" t="str">
        <f t="shared" si="41"/>
        <v>290,252</v>
      </c>
      <c r="K409">
        <f t="shared" si="42"/>
        <v>7</v>
      </c>
      <c r="L409" t="str">
        <f>VLOOKUP(J409,Edges!$A$2:$A$1999,1,FALSE)</f>
        <v>290,252</v>
      </c>
      <c r="M409" t="str">
        <f>VLOOKUP(H409,Nodes!$B$2:$D$2000,3,FALSE)</f>
        <v>Porte d'Ivry</v>
      </c>
      <c r="N409">
        <v>7</v>
      </c>
    </row>
    <row r="410" spans="1:14">
      <c r="A410">
        <v>7</v>
      </c>
      <c r="B410">
        <f t="shared" si="43"/>
        <v>7</v>
      </c>
      <c r="C410">
        <v>2</v>
      </c>
      <c r="D410">
        <f t="shared" si="39"/>
        <v>16</v>
      </c>
      <c r="E410">
        <f t="shared" si="38"/>
        <v>32</v>
      </c>
      <c r="F410">
        <v>195</v>
      </c>
      <c r="G410">
        <f t="shared" si="40"/>
        <v>195.07</v>
      </c>
      <c r="H410">
        <f>VLOOKUP(G410,Nodes!$A$2:$B$382,2,FALSE)</f>
        <v>252</v>
      </c>
      <c r="I410">
        <f>VLOOKUP(H410,Nodes!$B$2:$C$681,2,FALSE)</f>
        <v>195</v>
      </c>
      <c r="J410" t="str">
        <f t="shared" si="41"/>
        <v>252,194</v>
      </c>
      <c r="K410">
        <f t="shared" si="42"/>
        <v>7</v>
      </c>
      <c r="L410" t="str">
        <f>VLOOKUP(J410,Edges!$A$2:$A$1999,1,FALSE)</f>
        <v>252,194</v>
      </c>
      <c r="M410" t="str">
        <f>VLOOKUP(H410,Nodes!$B$2:$D$2000,3,FALSE)</f>
        <v>Pierre et Marie Curie</v>
      </c>
      <c r="N410">
        <v>7</v>
      </c>
    </row>
    <row r="411" spans="1:14">
      <c r="A411">
        <v>7</v>
      </c>
      <c r="B411">
        <f t="shared" si="43"/>
        <v>7</v>
      </c>
      <c r="C411">
        <v>2</v>
      </c>
      <c r="D411">
        <f t="shared" si="39"/>
        <v>16</v>
      </c>
      <c r="E411">
        <f t="shared" si="38"/>
        <v>33</v>
      </c>
      <c r="F411">
        <v>154</v>
      </c>
      <c r="G411">
        <f t="shared" si="40"/>
        <v>154.07</v>
      </c>
      <c r="H411">
        <f>VLOOKUP(G411,Nodes!$A$2:$B$382,2,FALSE)</f>
        <v>194</v>
      </c>
      <c r="I411">
        <f>VLOOKUP(H411,Nodes!$B$2:$C$681,2,FALSE)</f>
        <v>154</v>
      </c>
      <c r="J411" t="str">
        <f t="shared" si="41"/>
        <v/>
      </c>
      <c r="K411">
        <f t="shared" si="42"/>
        <v>7</v>
      </c>
      <c r="L411" t="e">
        <f>VLOOKUP(J411,Edges!$A$2:$A$1999,1,FALSE)</f>
        <v>#N/A</v>
      </c>
      <c r="M411" t="str">
        <f>VLOOKUP(H411,Nodes!$B$2:$D$2000,3,FALSE)</f>
        <v>Mairie d'Ivry</v>
      </c>
      <c r="N411">
        <v>7</v>
      </c>
    </row>
    <row r="412" spans="1:14">
      <c r="A412">
        <v>7</v>
      </c>
      <c r="B412">
        <f t="shared" si="43"/>
        <v>7</v>
      </c>
      <c r="C412">
        <v>3</v>
      </c>
      <c r="D412">
        <f t="shared" si="39"/>
        <v>17</v>
      </c>
      <c r="E412">
        <f t="shared" ref="E412:E445" si="44">IF(A412&amp;C412&lt;&gt;A411&amp;C411,0,E411+1)</f>
        <v>0</v>
      </c>
      <c r="F412">
        <v>154</v>
      </c>
      <c r="G412">
        <f t="shared" si="40"/>
        <v>154.07</v>
      </c>
      <c r="H412">
        <f>VLOOKUP(G412,Nodes!$A$2:$B$382,2,FALSE)</f>
        <v>194</v>
      </c>
      <c r="I412">
        <f>VLOOKUP(H412,Nodes!$B$2:$C$681,2,FALSE)</f>
        <v>154</v>
      </c>
      <c r="J412" t="str">
        <f t="shared" si="41"/>
        <v>194,252</v>
      </c>
      <c r="K412">
        <f t="shared" si="42"/>
        <v>7</v>
      </c>
      <c r="L412" t="str">
        <f>VLOOKUP(J412,Edges!$A$2:$A$1999,1,FALSE)</f>
        <v>194,252</v>
      </c>
      <c r="M412" t="str">
        <f>VLOOKUP(H412,Nodes!$B$2:$D$2000,3,FALSE)</f>
        <v>Mairie d'Ivry</v>
      </c>
      <c r="N412">
        <v>7</v>
      </c>
    </row>
    <row r="413" spans="1:14">
      <c r="A413">
        <v>7</v>
      </c>
      <c r="B413">
        <f t="shared" si="43"/>
        <v>7</v>
      </c>
      <c r="C413">
        <v>3</v>
      </c>
      <c r="D413">
        <f t="shared" si="39"/>
        <v>17</v>
      </c>
      <c r="E413">
        <f t="shared" si="44"/>
        <v>1</v>
      </c>
      <c r="F413">
        <v>195</v>
      </c>
      <c r="G413">
        <f t="shared" si="40"/>
        <v>195.07</v>
      </c>
      <c r="H413">
        <f>VLOOKUP(G413,Nodes!$A$2:$B$382,2,FALSE)</f>
        <v>252</v>
      </c>
      <c r="I413">
        <f>VLOOKUP(H413,Nodes!$B$2:$C$681,2,FALSE)</f>
        <v>195</v>
      </c>
      <c r="J413" t="str">
        <f t="shared" si="41"/>
        <v>252,290</v>
      </c>
      <c r="K413">
        <f t="shared" si="42"/>
        <v>7</v>
      </c>
      <c r="L413" t="str">
        <f>VLOOKUP(J413,Edges!$A$2:$A$1999,1,FALSE)</f>
        <v>252,290</v>
      </c>
      <c r="M413" t="str">
        <f>VLOOKUP(H413,Nodes!$B$2:$D$2000,3,FALSE)</f>
        <v>Pierre et Marie Curie</v>
      </c>
      <c r="N413">
        <v>7</v>
      </c>
    </row>
    <row r="414" spans="1:14">
      <c r="A414">
        <v>7</v>
      </c>
      <c r="B414">
        <f t="shared" si="43"/>
        <v>7</v>
      </c>
      <c r="C414">
        <v>3</v>
      </c>
      <c r="D414">
        <f t="shared" si="39"/>
        <v>17</v>
      </c>
      <c r="E414">
        <f t="shared" si="44"/>
        <v>2</v>
      </c>
      <c r="F414">
        <v>227</v>
      </c>
      <c r="G414">
        <f t="shared" si="40"/>
        <v>227.07</v>
      </c>
      <c r="H414">
        <f>VLOOKUP(G414,Nodes!$A$2:$B$382,2,FALSE)</f>
        <v>290</v>
      </c>
      <c r="I414">
        <f>VLOOKUP(H414,Nodes!$B$2:$C$681,2,FALSE)</f>
        <v>227</v>
      </c>
      <c r="J414" t="str">
        <f t="shared" si="41"/>
        <v>290,275</v>
      </c>
      <c r="K414">
        <f t="shared" si="42"/>
        <v>7</v>
      </c>
      <c r="L414" t="str">
        <f>VLOOKUP(J414,Edges!$A$2:$A$1999,1,FALSE)</f>
        <v>290,275</v>
      </c>
      <c r="M414" t="str">
        <f>VLOOKUP(H414,Nodes!$B$2:$D$2000,3,FALSE)</f>
        <v>Porte d'Ivry</v>
      </c>
      <c r="N414">
        <v>7</v>
      </c>
    </row>
    <row r="415" spans="1:14">
      <c r="A415">
        <v>7</v>
      </c>
      <c r="B415">
        <f t="shared" si="43"/>
        <v>7</v>
      </c>
      <c r="C415">
        <v>3</v>
      </c>
      <c r="D415">
        <f t="shared" si="39"/>
        <v>17</v>
      </c>
      <c r="E415">
        <f t="shared" si="44"/>
        <v>3</v>
      </c>
      <c r="F415">
        <v>213</v>
      </c>
      <c r="G415">
        <f t="shared" si="40"/>
        <v>213.07</v>
      </c>
      <c r="H415">
        <f>VLOOKUP(G415,Nodes!$A$2:$B$382,2,FALSE)</f>
        <v>275</v>
      </c>
      <c r="I415">
        <f>VLOOKUP(H415,Nodes!$B$2:$C$681,2,FALSE)</f>
        <v>213</v>
      </c>
      <c r="J415" t="str">
        <f t="shared" si="41"/>
        <v>275,289</v>
      </c>
      <c r="K415">
        <f t="shared" si="42"/>
        <v>7</v>
      </c>
      <c r="L415" t="str">
        <f>VLOOKUP(J415,Edges!$A$2:$A$1999,1,FALSE)</f>
        <v>275,289</v>
      </c>
      <c r="M415" t="str">
        <f>VLOOKUP(H415,Nodes!$B$2:$D$2000,3,FALSE)</f>
        <v>Porte de Choisy</v>
      </c>
      <c r="N415">
        <v>7</v>
      </c>
    </row>
    <row r="416" spans="1:14">
      <c r="A416">
        <v>7</v>
      </c>
      <c r="B416">
        <f t="shared" si="43"/>
        <v>7</v>
      </c>
      <c r="C416">
        <v>3</v>
      </c>
      <c r="D416">
        <f t="shared" si="39"/>
        <v>17</v>
      </c>
      <c r="E416">
        <f t="shared" si="44"/>
        <v>4</v>
      </c>
      <c r="F416">
        <v>226</v>
      </c>
      <c r="G416">
        <f t="shared" si="40"/>
        <v>226.07</v>
      </c>
      <c r="H416">
        <f>VLOOKUP(G416,Nodes!$A$2:$B$382,2,FALSE)</f>
        <v>289</v>
      </c>
      <c r="I416">
        <f>VLOOKUP(H416,Nodes!$B$2:$C$681,2,FALSE)</f>
        <v>226</v>
      </c>
      <c r="J416" t="str">
        <f t="shared" si="41"/>
        <v>289,195</v>
      </c>
      <c r="K416">
        <f t="shared" si="42"/>
        <v>7</v>
      </c>
      <c r="L416" t="str">
        <f>VLOOKUP(J416,Edges!$A$2:$A$1999,1,FALSE)</f>
        <v>289,195</v>
      </c>
      <c r="M416" t="str">
        <f>VLOOKUP(H416,Nodes!$B$2:$D$2000,3,FALSE)</f>
        <v>Porte d'Italie</v>
      </c>
      <c r="N416">
        <v>7</v>
      </c>
    </row>
    <row r="417" spans="1:14">
      <c r="A417">
        <v>7</v>
      </c>
      <c r="B417">
        <f t="shared" si="43"/>
        <v>7</v>
      </c>
      <c r="C417">
        <v>3</v>
      </c>
      <c r="D417">
        <f t="shared" si="39"/>
        <v>17</v>
      </c>
      <c r="E417">
        <f t="shared" si="44"/>
        <v>5</v>
      </c>
      <c r="F417">
        <v>155</v>
      </c>
      <c r="G417">
        <f t="shared" si="40"/>
        <v>155.07</v>
      </c>
      <c r="H417">
        <f>VLOOKUP(G417,Nodes!$A$2:$B$382,2,FALSE)</f>
        <v>195</v>
      </c>
      <c r="I417">
        <f>VLOOKUP(H417,Nodes!$B$2:$C$681,2,FALSE)</f>
        <v>155</v>
      </c>
      <c r="J417" t="str">
        <f t="shared" si="41"/>
        <v>195,363</v>
      </c>
      <c r="K417">
        <f t="shared" si="42"/>
        <v>7</v>
      </c>
      <c r="L417" t="str">
        <f>VLOOKUP(J417,Edges!$A$2:$A$1999,1,FALSE)</f>
        <v>195,363</v>
      </c>
      <c r="M417" t="str">
        <f>VLOOKUP(H417,Nodes!$B$2:$D$2000,3,FALSE)</f>
        <v>Maison Blanche</v>
      </c>
      <c r="N417">
        <v>7</v>
      </c>
    </row>
    <row r="418" spans="1:14">
      <c r="A418">
        <v>7</v>
      </c>
      <c r="B418">
        <f t="shared" si="43"/>
        <v>7</v>
      </c>
      <c r="C418">
        <v>3</v>
      </c>
      <c r="D418">
        <f t="shared" si="39"/>
        <v>17</v>
      </c>
      <c r="E418">
        <f t="shared" si="44"/>
        <v>6</v>
      </c>
      <c r="F418">
        <v>283</v>
      </c>
      <c r="G418">
        <f t="shared" si="40"/>
        <v>283.07</v>
      </c>
      <c r="H418">
        <f>VLOOKUP(G418,Nodes!$A$2:$B$382,2,FALSE)</f>
        <v>363</v>
      </c>
      <c r="I418">
        <f>VLOOKUP(H418,Nodes!$B$2:$C$681,2,FALSE)</f>
        <v>283</v>
      </c>
      <c r="J418" t="str">
        <f t="shared" si="41"/>
        <v>363,261</v>
      </c>
      <c r="K418">
        <f t="shared" si="42"/>
        <v>7</v>
      </c>
      <c r="L418" t="str">
        <f>VLOOKUP(J418,Edges!$A$2:$A$1999,1,FALSE)</f>
        <v>363,261</v>
      </c>
      <c r="M418" t="str">
        <f>VLOOKUP(H418,Nodes!$B$2:$D$2000,3,FALSE)</f>
        <v>Tolbiac</v>
      </c>
      <c r="N418">
        <v>7</v>
      </c>
    </row>
    <row r="419" spans="1:14">
      <c r="A419">
        <v>7</v>
      </c>
      <c r="B419">
        <f t="shared" si="43"/>
        <v>7</v>
      </c>
      <c r="C419">
        <v>3</v>
      </c>
      <c r="D419">
        <f t="shared" si="39"/>
        <v>17</v>
      </c>
      <c r="E419">
        <f t="shared" si="44"/>
        <v>7</v>
      </c>
      <c r="F419">
        <v>199</v>
      </c>
      <c r="G419">
        <f t="shared" si="40"/>
        <v>199.07</v>
      </c>
      <c r="H419">
        <f>VLOOKUP(G419,Nodes!$A$2:$B$382,2,FALSE)</f>
        <v>261</v>
      </c>
      <c r="I419">
        <f>VLOOKUP(H419,Nodes!$B$2:$C$681,2,FALSE)</f>
        <v>199</v>
      </c>
      <c r="J419" t="str">
        <f t="shared" si="41"/>
        <v>261,175</v>
      </c>
      <c r="K419">
        <f t="shared" si="42"/>
        <v>7</v>
      </c>
      <c r="L419" t="str">
        <f>VLOOKUP(J419,Edges!$A$2:$A$1999,1,FALSE)</f>
        <v>261,175</v>
      </c>
      <c r="M419" t="str">
        <f>VLOOKUP(H419,Nodes!$B$2:$D$2000,3,FALSE)</f>
        <v>Place d'Italie</v>
      </c>
      <c r="N419">
        <v>7</v>
      </c>
    </row>
    <row r="420" spans="1:14">
      <c r="A420">
        <v>7</v>
      </c>
      <c r="B420">
        <f t="shared" si="43"/>
        <v>7</v>
      </c>
      <c r="C420">
        <v>3</v>
      </c>
      <c r="D420">
        <f t="shared" si="39"/>
        <v>17</v>
      </c>
      <c r="E420">
        <f t="shared" si="44"/>
        <v>8</v>
      </c>
      <c r="F420">
        <v>138</v>
      </c>
      <c r="G420">
        <f t="shared" si="40"/>
        <v>138.07</v>
      </c>
      <c r="H420">
        <f>VLOOKUP(G420,Nodes!$A$2:$B$382,2,FALSE)</f>
        <v>175</v>
      </c>
      <c r="I420">
        <f>VLOOKUP(H420,Nodes!$B$2:$C$681,2,FALSE)</f>
        <v>138</v>
      </c>
      <c r="J420" t="str">
        <f t="shared" si="41"/>
        <v>175,53</v>
      </c>
      <c r="K420">
        <f t="shared" si="42"/>
        <v>7</v>
      </c>
      <c r="L420" t="str">
        <f>VLOOKUP(J420,Edges!$A$2:$A$1999,1,FALSE)</f>
        <v>175,53</v>
      </c>
      <c r="M420" t="str">
        <f>VLOOKUP(H420,Nodes!$B$2:$D$2000,3,FALSE)</f>
        <v>Les Gobelins</v>
      </c>
      <c r="N420">
        <v>7</v>
      </c>
    </row>
    <row r="421" spans="1:14">
      <c r="A421">
        <v>7</v>
      </c>
      <c r="B421">
        <f t="shared" si="43"/>
        <v>7</v>
      </c>
      <c r="C421">
        <v>3</v>
      </c>
      <c r="D421">
        <f t="shared" si="39"/>
        <v>17</v>
      </c>
      <c r="E421">
        <f t="shared" si="44"/>
        <v>9</v>
      </c>
      <c r="F421">
        <v>45</v>
      </c>
      <c r="G421">
        <f t="shared" si="40"/>
        <v>45.07</v>
      </c>
      <c r="H421">
        <f>VLOOKUP(G421,Nodes!$A$2:$B$382,2,FALSE)</f>
        <v>53</v>
      </c>
      <c r="I421">
        <f>VLOOKUP(H421,Nodes!$B$2:$C$681,2,FALSE)</f>
        <v>45</v>
      </c>
      <c r="J421" t="str">
        <f t="shared" si="41"/>
        <v>53,262</v>
      </c>
      <c r="K421">
        <f t="shared" si="42"/>
        <v>7</v>
      </c>
      <c r="L421" t="str">
        <f>VLOOKUP(J421,Edges!$A$2:$A$1999,1,FALSE)</f>
        <v>53,262</v>
      </c>
      <c r="M421" t="str">
        <f>VLOOKUP(H421,Nodes!$B$2:$D$2000,3,FALSE)</f>
        <v>Censier — Daubenton</v>
      </c>
      <c r="N421">
        <v>7</v>
      </c>
    </row>
    <row r="422" spans="1:14">
      <c r="A422">
        <v>7</v>
      </c>
      <c r="B422">
        <f t="shared" si="43"/>
        <v>7</v>
      </c>
      <c r="C422">
        <v>3</v>
      </c>
      <c r="D422">
        <f t="shared" si="39"/>
        <v>17</v>
      </c>
      <c r="E422">
        <f t="shared" si="44"/>
        <v>10</v>
      </c>
      <c r="F422">
        <v>200</v>
      </c>
      <c r="G422">
        <f t="shared" si="40"/>
        <v>200.07</v>
      </c>
      <c r="H422">
        <f>VLOOKUP(G422,Nodes!$A$2:$B$382,2,FALSE)</f>
        <v>262</v>
      </c>
      <c r="I422">
        <f>VLOOKUP(H422,Nodes!$B$2:$C$681,2,FALSE)</f>
        <v>200</v>
      </c>
      <c r="J422" t="str">
        <f t="shared" si="41"/>
        <v>262,158</v>
      </c>
      <c r="K422">
        <f t="shared" si="42"/>
        <v>7</v>
      </c>
      <c r="L422" t="str">
        <f>VLOOKUP(J422,Edges!$A$2:$A$1999,1,FALSE)</f>
        <v>262,158</v>
      </c>
      <c r="M422" t="str">
        <f>VLOOKUP(H422,Nodes!$B$2:$D$2000,3,FALSE)</f>
        <v>Place Monge</v>
      </c>
      <c r="N422">
        <v>7</v>
      </c>
    </row>
    <row r="423" spans="1:14">
      <c r="A423">
        <v>7</v>
      </c>
      <c r="B423">
        <f t="shared" si="43"/>
        <v>7</v>
      </c>
      <c r="C423">
        <v>3</v>
      </c>
      <c r="D423">
        <f t="shared" si="39"/>
        <v>17</v>
      </c>
      <c r="E423">
        <f t="shared" si="44"/>
        <v>11</v>
      </c>
      <c r="F423">
        <v>124</v>
      </c>
      <c r="G423">
        <f t="shared" si="40"/>
        <v>124.07</v>
      </c>
      <c r="H423">
        <f>VLOOKUP(G423,Nodes!$A$2:$B$382,2,FALSE)</f>
        <v>158</v>
      </c>
      <c r="I423">
        <f>VLOOKUP(H423,Nodes!$B$2:$C$681,2,FALSE)</f>
        <v>124</v>
      </c>
      <c r="J423" t="str">
        <f t="shared" si="41"/>
        <v>158,359</v>
      </c>
      <c r="K423">
        <f t="shared" si="42"/>
        <v>7</v>
      </c>
      <c r="L423" t="str">
        <f>VLOOKUP(J423,Edges!$A$2:$A$1999,1,FALSE)</f>
        <v>158,359</v>
      </c>
      <c r="M423" t="str">
        <f>VLOOKUP(H423,Nodes!$B$2:$D$2000,3,FALSE)</f>
        <v>Jussieu</v>
      </c>
      <c r="N423">
        <v>7</v>
      </c>
    </row>
    <row r="424" spans="1:14">
      <c r="A424">
        <v>7</v>
      </c>
      <c r="B424">
        <f t="shared" si="43"/>
        <v>7</v>
      </c>
      <c r="C424">
        <v>3</v>
      </c>
      <c r="D424">
        <f t="shared" si="39"/>
        <v>17</v>
      </c>
      <c r="E424">
        <f t="shared" si="44"/>
        <v>12</v>
      </c>
      <c r="F424">
        <v>279</v>
      </c>
      <c r="G424">
        <f t="shared" si="40"/>
        <v>279.07</v>
      </c>
      <c r="H424">
        <f>VLOOKUP(G424,Nodes!$A$2:$B$382,2,FALSE)</f>
        <v>359</v>
      </c>
      <c r="I424">
        <f>VLOOKUP(H424,Nodes!$B$2:$C$681,2,FALSE)</f>
        <v>279</v>
      </c>
      <c r="J424" t="str">
        <f t="shared" si="41"/>
        <v>359,268</v>
      </c>
      <c r="K424">
        <f t="shared" si="42"/>
        <v>7</v>
      </c>
      <c r="L424" t="str">
        <f>VLOOKUP(J424,Edges!$A$2:$A$1999,1,FALSE)</f>
        <v>359,268</v>
      </c>
      <c r="M424" t="str">
        <f>VLOOKUP(H424,Nodes!$B$2:$D$2000,3,FALSE)</f>
        <v>Sully — Morland</v>
      </c>
      <c r="N424">
        <v>7</v>
      </c>
    </row>
    <row r="425" spans="1:14">
      <c r="A425">
        <v>7</v>
      </c>
      <c r="B425">
        <f t="shared" si="43"/>
        <v>7</v>
      </c>
      <c r="C425">
        <v>3</v>
      </c>
      <c r="D425">
        <f t="shared" si="39"/>
        <v>17</v>
      </c>
      <c r="E425">
        <f t="shared" si="44"/>
        <v>13</v>
      </c>
      <c r="F425">
        <v>206</v>
      </c>
      <c r="G425">
        <f t="shared" si="40"/>
        <v>206.07</v>
      </c>
      <c r="H425">
        <f>VLOOKUP(G425,Nodes!$A$2:$B$382,2,FALSE)</f>
        <v>268</v>
      </c>
      <c r="I425">
        <f>VLOOKUP(H425,Nodes!$B$2:$C$681,2,FALSE)</f>
        <v>206</v>
      </c>
      <c r="J425" t="str">
        <f t="shared" si="41"/>
        <v>268,69</v>
      </c>
      <c r="K425">
        <f t="shared" si="42"/>
        <v>7</v>
      </c>
      <c r="L425" t="str">
        <f>VLOOKUP(J425,Edges!$A$2:$A$1999,1,FALSE)</f>
        <v>268,69</v>
      </c>
      <c r="M425" t="str">
        <f>VLOOKUP(H425,Nodes!$B$2:$D$2000,3,FALSE)</f>
        <v>Pont Marie</v>
      </c>
      <c r="N425">
        <v>7</v>
      </c>
    </row>
    <row r="426" spans="1:14">
      <c r="A426">
        <v>7</v>
      </c>
      <c r="B426">
        <f t="shared" si="43"/>
        <v>7</v>
      </c>
      <c r="C426">
        <v>3</v>
      </c>
      <c r="D426">
        <f t="shared" si="39"/>
        <v>17</v>
      </c>
      <c r="E426">
        <f t="shared" si="44"/>
        <v>14</v>
      </c>
      <c r="F426">
        <v>56</v>
      </c>
      <c r="G426">
        <f t="shared" si="40"/>
        <v>56.07</v>
      </c>
      <c r="H426">
        <f>VLOOKUP(G426,Nodes!$A$2:$B$382,2,FALSE)</f>
        <v>69</v>
      </c>
      <c r="I426">
        <f>VLOOKUP(H426,Nodes!$B$2:$C$681,2,FALSE)</f>
        <v>56</v>
      </c>
      <c r="J426" t="str">
        <f t="shared" si="41"/>
        <v>69,269</v>
      </c>
      <c r="K426">
        <f t="shared" si="42"/>
        <v>7</v>
      </c>
      <c r="L426" t="str">
        <f>VLOOKUP(J426,Edges!$A$2:$A$1999,1,FALSE)</f>
        <v>69,269</v>
      </c>
      <c r="M426" t="str">
        <f>VLOOKUP(H426,Nodes!$B$2:$D$2000,3,FALSE)</f>
        <v>Châtelet</v>
      </c>
      <c r="N426">
        <v>7</v>
      </c>
    </row>
    <row r="427" spans="1:14">
      <c r="A427">
        <v>7</v>
      </c>
      <c r="B427">
        <f t="shared" si="43"/>
        <v>7</v>
      </c>
      <c r="C427">
        <v>3</v>
      </c>
      <c r="D427">
        <f t="shared" si="39"/>
        <v>17</v>
      </c>
      <c r="E427">
        <f t="shared" si="44"/>
        <v>15</v>
      </c>
      <c r="F427">
        <v>207</v>
      </c>
      <c r="G427">
        <f t="shared" si="40"/>
        <v>207.07</v>
      </c>
      <c r="H427">
        <f>VLOOKUP(G427,Nodes!$A$2:$B$382,2,FALSE)</f>
        <v>269</v>
      </c>
      <c r="I427">
        <f>VLOOKUP(H427,Nodes!$B$2:$C$681,2,FALSE)</f>
        <v>207</v>
      </c>
      <c r="J427" t="str">
        <f t="shared" si="41"/>
        <v>269,240</v>
      </c>
      <c r="K427">
        <f t="shared" si="42"/>
        <v>7</v>
      </c>
      <c r="L427" t="str">
        <f>VLOOKUP(J427,Edges!$A$2:$A$1999,1,FALSE)</f>
        <v>269,240</v>
      </c>
      <c r="M427" t="str">
        <f>VLOOKUP(H427,Nodes!$B$2:$D$2000,3,FALSE)</f>
        <v>Pont-Neuf</v>
      </c>
      <c r="N427">
        <v>7</v>
      </c>
    </row>
    <row r="428" spans="1:14">
      <c r="A428">
        <v>7</v>
      </c>
      <c r="B428">
        <f t="shared" si="43"/>
        <v>7</v>
      </c>
      <c r="C428">
        <v>3</v>
      </c>
      <c r="D428">
        <f t="shared" si="39"/>
        <v>17</v>
      </c>
      <c r="E428">
        <f t="shared" si="44"/>
        <v>16</v>
      </c>
      <c r="F428">
        <v>185</v>
      </c>
      <c r="G428">
        <f t="shared" si="40"/>
        <v>185.07</v>
      </c>
      <c r="H428">
        <f>VLOOKUP(G428,Nodes!$A$2:$B$382,2,FALSE)</f>
        <v>240</v>
      </c>
      <c r="I428">
        <f>VLOOKUP(H428,Nodes!$B$2:$C$681,2,FALSE)</f>
        <v>185</v>
      </c>
      <c r="J428" t="str">
        <f t="shared" si="41"/>
        <v>240,295</v>
      </c>
      <c r="K428">
        <f t="shared" si="42"/>
        <v>7</v>
      </c>
      <c r="L428" t="str">
        <f>VLOOKUP(J428,Edges!$A$2:$A$1999,1,FALSE)</f>
        <v>240,295</v>
      </c>
      <c r="M428" t="str">
        <f>VLOOKUP(H428,Nodes!$B$2:$D$2000,3,FALSE)</f>
        <v>Palais Royal — Musée du Louvre</v>
      </c>
      <c r="N428">
        <v>7</v>
      </c>
    </row>
    <row r="429" spans="1:14">
      <c r="A429">
        <v>7</v>
      </c>
      <c r="B429">
        <f t="shared" si="43"/>
        <v>7</v>
      </c>
      <c r="C429">
        <v>3</v>
      </c>
      <c r="D429">
        <f t="shared" si="39"/>
        <v>17</v>
      </c>
      <c r="E429">
        <f t="shared" si="44"/>
        <v>17</v>
      </c>
      <c r="F429">
        <v>232</v>
      </c>
      <c r="G429">
        <f t="shared" si="40"/>
        <v>232.07</v>
      </c>
      <c r="H429">
        <f>VLOOKUP(G429,Nodes!$A$2:$B$382,2,FALSE)</f>
        <v>295</v>
      </c>
      <c r="I429">
        <f>VLOOKUP(H429,Nodes!$B$2:$C$681,2,FALSE)</f>
        <v>232</v>
      </c>
      <c r="J429" t="str">
        <f t="shared" si="41"/>
        <v>295,236</v>
      </c>
      <c r="K429">
        <f t="shared" si="42"/>
        <v>7</v>
      </c>
      <c r="L429" t="str">
        <f>VLOOKUP(J429,Edges!$A$2:$A$1999,1,FALSE)</f>
        <v>295,236</v>
      </c>
      <c r="M429" t="str">
        <f>VLOOKUP(H429,Nodes!$B$2:$D$2000,3,FALSE)</f>
        <v>Pyramides</v>
      </c>
      <c r="N429">
        <v>7</v>
      </c>
    </row>
    <row r="430" spans="1:14">
      <c r="A430">
        <v>7</v>
      </c>
      <c r="B430">
        <f t="shared" si="43"/>
        <v>7</v>
      </c>
      <c r="C430">
        <v>3</v>
      </c>
      <c r="D430">
        <f t="shared" si="39"/>
        <v>17</v>
      </c>
      <c r="E430">
        <f t="shared" si="44"/>
        <v>18</v>
      </c>
      <c r="F430">
        <v>183</v>
      </c>
      <c r="G430">
        <f t="shared" si="40"/>
        <v>183.07</v>
      </c>
      <c r="H430">
        <f>VLOOKUP(G430,Nodes!$A$2:$B$382,2,FALSE)</f>
        <v>236</v>
      </c>
      <c r="I430">
        <f>VLOOKUP(H430,Nodes!$B$2:$C$681,2,FALSE)</f>
        <v>183</v>
      </c>
      <c r="J430" t="str">
        <f t="shared" si="41"/>
        <v>236,73</v>
      </c>
      <c r="K430">
        <f t="shared" si="42"/>
        <v>7</v>
      </c>
      <c r="L430" t="str">
        <f>VLOOKUP(J430,Edges!$A$2:$A$1999,1,FALSE)</f>
        <v>236,73</v>
      </c>
      <c r="M430" t="str">
        <f>VLOOKUP(H430,Nodes!$B$2:$D$2000,3,FALSE)</f>
        <v>Opéra</v>
      </c>
      <c r="N430">
        <v>7</v>
      </c>
    </row>
    <row r="431" spans="1:14">
      <c r="A431">
        <v>7</v>
      </c>
      <c r="B431">
        <f t="shared" si="43"/>
        <v>7</v>
      </c>
      <c r="C431">
        <v>3</v>
      </c>
      <c r="D431">
        <f t="shared" si="39"/>
        <v>17</v>
      </c>
      <c r="E431">
        <f t="shared" si="44"/>
        <v>19</v>
      </c>
      <c r="F431">
        <v>58</v>
      </c>
      <c r="G431">
        <f t="shared" si="40"/>
        <v>58.07</v>
      </c>
      <c r="H431">
        <f>VLOOKUP(G431,Nodes!$A$2:$B$382,2,FALSE)</f>
        <v>73</v>
      </c>
      <c r="I431">
        <f>VLOOKUP(H431,Nodes!$B$2:$C$681,2,FALSE)</f>
        <v>58</v>
      </c>
      <c r="J431" t="str">
        <f t="shared" si="41"/>
        <v>73,173</v>
      </c>
      <c r="K431">
        <f t="shared" si="42"/>
        <v>7</v>
      </c>
      <c r="L431" t="str">
        <f>VLOOKUP(J431,Edges!$A$2:$A$1999,1,FALSE)</f>
        <v>73,173</v>
      </c>
      <c r="M431" t="str">
        <f>VLOOKUP(H431,Nodes!$B$2:$D$2000,3,FALSE)</f>
        <v>Chaussée d'Antin — La Fayette</v>
      </c>
      <c r="N431">
        <v>7</v>
      </c>
    </row>
    <row r="432" spans="1:14">
      <c r="A432">
        <v>7</v>
      </c>
      <c r="B432">
        <f t="shared" si="43"/>
        <v>7</v>
      </c>
      <c r="C432">
        <v>3</v>
      </c>
      <c r="D432">
        <f t="shared" si="39"/>
        <v>17</v>
      </c>
      <c r="E432">
        <f t="shared" si="44"/>
        <v>20</v>
      </c>
      <c r="F432">
        <v>136</v>
      </c>
      <c r="G432">
        <f t="shared" si="40"/>
        <v>136.07</v>
      </c>
      <c r="H432">
        <f>VLOOKUP(G432,Nodes!$A$2:$B$382,2,FALSE)</f>
        <v>173</v>
      </c>
      <c r="I432">
        <f>VLOOKUP(H432,Nodes!$B$2:$C$681,2,FALSE)</f>
        <v>136</v>
      </c>
      <c r="J432" t="str">
        <f t="shared" si="41"/>
        <v>173,48</v>
      </c>
      <c r="K432">
        <f t="shared" si="42"/>
        <v>7</v>
      </c>
      <c r="L432" t="str">
        <f>VLOOKUP(J432,Edges!$A$2:$A$1999,1,FALSE)</f>
        <v>173,48</v>
      </c>
      <c r="M432" t="str">
        <f>VLOOKUP(H432,Nodes!$B$2:$D$2000,3,FALSE)</f>
        <v>Le Peletier</v>
      </c>
      <c r="N432">
        <v>7</v>
      </c>
    </row>
    <row r="433" spans="1:14">
      <c r="A433">
        <v>7</v>
      </c>
      <c r="B433">
        <f t="shared" si="43"/>
        <v>7</v>
      </c>
      <c r="C433">
        <v>3</v>
      </c>
      <c r="D433">
        <f t="shared" si="39"/>
        <v>17</v>
      </c>
      <c r="E433">
        <f t="shared" si="44"/>
        <v>21</v>
      </c>
      <c r="F433">
        <v>40</v>
      </c>
      <c r="G433">
        <f t="shared" si="40"/>
        <v>40.07</v>
      </c>
      <c r="H433">
        <f>VLOOKUP(G433,Nodes!$A$2:$B$382,2,FALSE)</f>
        <v>48</v>
      </c>
      <c r="I433">
        <f>VLOOKUP(H433,Nodes!$B$2:$C$681,2,FALSE)</f>
        <v>40</v>
      </c>
      <c r="J433" t="str">
        <f t="shared" si="41"/>
        <v>48,264</v>
      </c>
      <c r="K433">
        <f t="shared" si="42"/>
        <v>7</v>
      </c>
      <c r="L433" t="str">
        <f>VLOOKUP(J433,Edges!$A$2:$A$1999,1,FALSE)</f>
        <v>48,264</v>
      </c>
      <c r="M433" t="str">
        <f>VLOOKUP(H433,Nodes!$B$2:$D$2000,3,FALSE)</f>
        <v>Cadet</v>
      </c>
      <c r="N433">
        <v>7</v>
      </c>
    </row>
    <row r="434" spans="1:14">
      <c r="A434">
        <v>7</v>
      </c>
      <c r="B434">
        <f t="shared" si="43"/>
        <v>7</v>
      </c>
      <c r="C434">
        <v>3</v>
      </c>
      <c r="D434">
        <f t="shared" si="39"/>
        <v>17</v>
      </c>
      <c r="E434">
        <f t="shared" si="44"/>
        <v>22</v>
      </c>
      <c r="F434">
        <v>202</v>
      </c>
      <c r="G434">
        <f t="shared" si="40"/>
        <v>202.07</v>
      </c>
      <c r="H434">
        <f>VLOOKUP(G434,Nodes!$A$2:$B$382,2,FALSE)</f>
        <v>264</v>
      </c>
      <c r="I434">
        <f>VLOOKUP(H434,Nodes!$B$2:$C$681,2,FALSE)</f>
        <v>202</v>
      </c>
      <c r="J434" t="str">
        <f t="shared" si="41"/>
        <v>264,130</v>
      </c>
      <c r="K434">
        <f t="shared" si="42"/>
        <v>7</v>
      </c>
      <c r="L434" t="str">
        <f>VLOOKUP(J434,Edges!$A$2:$A$1999,1,FALSE)</f>
        <v>264,130</v>
      </c>
      <c r="M434" t="str">
        <f>VLOOKUP(H434,Nodes!$B$2:$D$2000,3,FALSE)</f>
        <v>Poissonnière</v>
      </c>
      <c r="N434">
        <v>7</v>
      </c>
    </row>
    <row r="435" spans="1:14">
      <c r="A435">
        <v>7</v>
      </c>
      <c r="B435">
        <f t="shared" si="43"/>
        <v>7</v>
      </c>
      <c r="C435">
        <v>3</v>
      </c>
      <c r="D435">
        <f t="shared" si="39"/>
        <v>17</v>
      </c>
      <c r="E435">
        <f t="shared" si="44"/>
        <v>23</v>
      </c>
      <c r="F435">
        <v>104</v>
      </c>
      <c r="G435">
        <f t="shared" si="40"/>
        <v>104.07</v>
      </c>
      <c r="H435">
        <f>VLOOKUP(G435,Nodes!$A$2:$B$382,2,FALSE)</f>
        <v>130</v>
      </c>
      <c r="I435">
        <f>VLOOKUP(H435,Nodes!$B$2:$C$681,2,FALSE)</f>
        <v>104</v>
      </c>
      <c r="J435" t="str">
        <f t="shared" si="41"/>
        <v>130,66</v>
      </c>
      <c r="K435">
        <f t="shared" si="42"/>
        <v>7</v>
      </c>
      <c r="L435" t="str">
        <f>VLOOKUP(J435,Edges!$A$2:$A$1999,1,FALSE)</f>
        <v>130,66</v>
      </c>
      <c r="M435" t="str">
        <f>VLOOKUP(H435,Nodes!$B$2:$D$2000,3,FALSE)</f>
        <v>Gare de L'Est</v>
      </c>
      <c r="N435">
        <v>7</v>
      </c>
    </row>
    <row r="436" spans="1:14">
      <c r="A436">
        <v>7</v>
      </c>
      <c r="B436">
        <f t="shared" si="43"/>
        <v>7</v>
      </c>
      <c r="C436">
        <v>3</v>
      </c>
      <c r="D436">
        <f t="shared" si="39"/>
        <v>17</v>
      </c>
      <c r="E436">
        <f t="shared" si="44"/>
        <v>24</v>
      </c>
      <c r="F436">
        <v>55</v>
      </c>
      <c r="G436">
        <f t="shared" si="40"/>
        <v>55.07</v>
      </c>
      <c r="H436">
        <f>VLOOKUP(G436,Nodes!$A$2:$B$382,2,FALSE)</f>
        <v>66</v>
      </c>
      <c r="I436">
        <f>VLOOKUP(H436,Nodes!$B$2:$C$681,2,FALSE)</f>
        <v>55</v>
      </c>
      <c r="J436" t="str">
        <f t="shared" si="41"/>
        <v>66,180</v>
      </c>
      <c r="K436">
        <f t="shared" si="42"/>
        <v>7</v>
      </c>
      <c r="L436" t="str">
        <f>VLOOKUP(J436,Edges!$A$2:$A$1999,1,FALSE)</f>
        <v>66,180</v>
      </c>
      <c r="M436" t="str">
        <f>VLOOKUP(H436,Nodes!$B$2:$D$2000,3,FALSE)</f>
        <v>Château-Landon</v>
      </c>
      <c r="N436">
        <v>7</v>
      </c>
    </row>
    <row r="437" spans="1:14">
      <c r="A437">
        <v>7</v>
      </c>
      <c r="B437">
        <f t="shared" si="43"/>
        <v>7</v>
      </c>
      <c r="C437">
        <v>3</v>
      </c>
      <c r="D437">
        <f t="shared" si="39"/>
        <v>17</v>
      </c>
      <c r="E437">
        <f t="shared" si="44"/>
        <v>25</v>
      </c>
      <c r="F437">
        <v>143</v>
      </c>
      <c r="G437">
        <f t="shared" si="40"/>
        <v>143.07</v>
      </c>
      <c r="H437">
        <f>VLOOKUP(G437,Nodes!$A$2:$B$382,2,FALSE)</f>
        <v>180</v>
      </c>
      <c r="I437">
        <f>VLOOKUP(H437,Nodes!$B$2:$C$681,2,FALSE)</f>
        <v>143</v>
      </c>
      <c r="J437" t="str">
        <f t="shared" si="41"/>
        <v>180,355</v>
      </c>
      <c r="K437">
        <f t="shared" si="42"/>
        <v>7</v>
      </c>
      <c r="L437" t="str">
        <f>VLOOKUP(J437,Edges!$A$2:$A$1999,1,FALSE)</f>
        <v>180,355</v>
      </c>
      <c r="M437" t="str">
        <f>VLOOKUP(H437,Nodes!$B$2:$D$2000,3,FALSE)</f>
        <v>Louis Blanc</v>
      </c>
      <c r="N437">
        <v>7</v>
      </c>
    </row>
    <row r="438" spans="1:14">
      <c r="A438">
        <v>7</v>
      </c>
      <c r="B438">
        <f t="shared" si="43"/>
        <v>7</v>
      </c>
      <c r="C438">
        <v>3</v>
      </c>
      <c r="D438">
        <f t="shared" si="39"/>
        <v>17</v>
      </c>
      <c r="E438">
        <f t="shared" si="44"/>
        <v>26</v>
      </c>
      <c r="F438">
        <v>277</v>
      </c>
      <c r="G438">
        <f t="shared" si="40"/>
        <v>277.07</v>
      </c>
      <c r="H438">
        <f>VLOOKUP(G438,Nodes!$A$2:$B$382,2,FALSE)</f>
        <v>355</v>
      </c>
      <c r="I438">
        <f>VLOOKUP(H438,Nodes!$B$2:$C$681,2,FALSE)</f>
        <v>277</v>
      </c>
      <c r="J438" t="str">
        <f t="shared" si="41"/>
        <v>355,318</v>
      </c>
      <c r="K438">
        <f t="shared" si="42"/>
        <v>7</v>
      </c>
      <c r="L438" t="str">
        <f>VLOOKUP(J438,Edges!$A$2:$A$1999,1,FALSE)</f>
        <v>355,318</v>
      </c>
      <c r="M438" t="str">
        <f>VLOOKUP(H438,Nodes!$B$2:$D$2000,3,FALSE)</f>
        <v>Stalingrad</v>
      </c>
      <c r="N438">
        <v>7</v>
      </c>
    </row>
    <row r="439" spans="1:14">
      <c r="A439">
        <v>7</v>
      </c>
      <c r="B439">
        <f t="shared" si="43"/>
        <v>7</v>
      </c>
      <c r="C439">
        <v>3</v>
      </c>
      <c r="D439">
        <f t="shared" si="39"/>
        <v>17</v>
      </c>
      <c r="E439">
        <f t="shared" si="44"/>
        <v>27</v>
      </c>
      <c r="F439">
        <v>246</v>
      </c>
      <c r="G439">
        <f t="shared" si="40"/>
        <v>246.07</v>
      </c>
      <c r="H439">
        <f>VLOOKUP(G439,Nodes!$A$2:$B$382,2,FALSE)</f>
        <v>318</v>
      </c>
      <c r="I439">
        <f>VLOOKUP(H439,Nodes!$B$2:$C$681,2,FALSE)</f>
        <v>246</v>
      </c>
      <c r="J439" t="str">
        <f t="shared" si="41"/>
        <v>318,94</v>
      </c>
      <c r="K439">
        <f t="shared" si="42"/>
        <v>7</v>
      </c>
      <c r="L439" t="str">
        <f>VLOOKUP(J439,Edges!$A$2:$A$1999,1,FALSE)</f>
        <v>318,94</v>
      </c>
      <c r="M439" t="str">
        <f>VLOOKUP(H439,Nodes!$B$2:$D$2000,3,FALSE)</f>
        <v>Riquet</v>
      </c>
      <c r="N439">
        <v>7</v>
      </c>
    </row>
    <row r="440" spans="1:14">
      <c r="A440">
        <v>7</v>
      </c>
      <c r="B440">
        <f t="shared" si="43"/>
        <v>7</v>
      </c>
      <c r="C440">
        <v>3</v>
      </c>
      <c r="D440">
        <f t="shared" si="39"/>
        <v>17</v>
      </c>
      <c r="E440">
        <f t="shared" si="44"/>
        <v>28</v>
      </c>
      <c r="F440">
        <v>76</v>
      </c>
      <c r="G440">
        <f t="shared" si="40"/>
        <v>76.069999999999993</v>
      </c>
      <c r="H440">
        <f>VLOOKUP(G440,Nodes!$A$2:$B$382,2,FALSE)</f>
        <v>94</v>
      </c>
      <c r="I440">
        <f>VLOOKUP(H440,Nodes!$B$2:$C$681,2,FALSE)</f>
        <v>76</v>
      </c>
      <c r="J440" t="str">
        <f t="shared" si="41"/>
        <v>94,85</v>
      </c>
      <c r="K440">
        <f t="shared" si="42"/>
        <v>7</v>
      </c>
      <c r="L440" t="str">
        <f>VLOOKUP(J440,Edges!$A$2:$A$1999,1,FALSE)</f>
        <v>94,85</v>
      </c>
      <c r="M440" t="str">
        <f>VLOOKUP(H440,Nodes!$B$2:$D$2000,3,FALSE)</f>
        <v>Crimée</v>
      </c>
      <c r="N440">
        <v>7</v>
      </c>
    </row>
    <row r="441" spans="1:14">
      <c r="A441">
        <v>7</v>
      </c>
      <c r="B441">
        <f t="shared" si="43"/>
        <v>7</v>
      </c>
      <c r="C441">
        <v>3</v>
      </c>
      <c r="D441">
        <f t="shared" si="39"/>
        <v>17</v>
      </c>
      <c r="E441">
        <f t="shared" si="44"/>
        <v>29</v>
      </c>
      <c r="F441">
        <v>67</v>
      </c>
      <c r="G441">
        <f t="shared" si="40"/>
        <v>67.069999999999993</v>
      </c>
      <c r="H441">
        <f>VLOOKUP(G441,Nodes!$A$2:$B$382,2,FALSE)</f>
        <v>85</v>
      </c>
      <c r="I441">
        <f>VLOOKUP(H441,Nodes!$B$2:$C$681,2,FALSE)</f>
        <v>67</v>
      </c>
      <c r="J441" t="str">
        <f t="shared" si="41"/>
        <v>85,279</v>
      </c>
      <c r="K441">
        <f t="shared" si="42"/>
        <v>7</v>
      </c>
      <c r="L441" t="str">
        <f>VLOOKUP(J441,Edges!$A$2:$A$1999,1,FALSE)</f>
        <v>85,279</v>
      </c>
      <c r="M441" t="str">
        <f>VLOOKUP(H441,Nodes!$B$2:$D$2000,3,FALSE)</f>
        <v>Corentin Cariou</v>
      </c>
      <c r="N441">
        <v>7</v>
      </c>
    </row>
    <row r="442" spans="1:14">
      <c r="A442">
        <v>7</v>
      </c>
      <c r="B442">
        <f t="shared" si="43"/>
        <v>7</v>
      </c>
      <c r="C442">
        <v>3</v>
      </c>
      <c r="D442">
        <f t="shared" si="39"/>
        <v>17</v>
      </c>
      <c r="E442">
        <f t="shared" si="44"/>
        <v>30</v>
      </c>
      <c r="F442">
        <v>217</v>
      </c>
      <c r="G442">
        <f t="shared" si="40"/>
        <v>217.07</v>
      </c>
      <c r="H442">
        <f>VLOOKUP(G442,Nodes!$A$2:$B$382,2,FALSE)</f>
        <v>279</v>
      </c>
      <c r="I442">
        <f>VLOOKUP(H442,Nodes!$B$2:$C$681,2,FALSE)</f>
        <v>217</v>
      </c>
      <c r="J442" t="str">
        <f t="shared" si="41"/>
        <v>279,12</v>
      </c>
      <c r="K442">
        <f t="shared" si="42"/>
        <v>7</v>
      </c>
      <c r="L442" t="str">
        <f>VLOOKUP(J442,Edges!$A$2:$A$1999,1,FALSE)</f>
        <v>279,12</v>
      </c>
      <c r="M442" t="str">
        <f>VLOOKUP(H442,Nodes!$B$2:$D$2000,3,FALSE)</f>
        <v>Porte de la Villette</v>
      </c>
      <c r="N442">
        <v>7</v>
      </c>
    </row>
    <row r="443" spans="1:14">
      <c r="A443">
        <v>7</v>
      </c>
      <c r="B443">
        <f t="shared" si="43"/>
        <v>7</v>
      </c>
      <c r="C443">
        <v>3</v>
      </c>
      <c r="D443">
        <f t="shared" si="39"/>
        <v>17</v>
      </c>
      <c r="E443">
        <f t="shared" si="44"/>
        <v>31</v>
      </c>
      <c r="F443">
        <v>11</v>
      </c>
      <c r="G443">
        <f t="shared" si="40"/>
        <v>11.07</v>
      </c>
      <c r="H443">
        <f>VLOOKUP(G443,Nodes!$A$2:$B$382,2,FALSE)</f>
        <v>12</v>
      </c>
      <c r="I443">
        <f>VLOOKUP(H443,Nodes!$B$2:$C$681,2,FALSE)</f>
        <v>11</v>
      </c>
      <c r="J443" t="str">
        <f t="shared" si="41"/>
        <v>12,118</v>
      </c>
      <c r="K443">
        <f t="shared" si="42"/>
        <v>7</v>
      </c>
      <c r="L443" t="str">
        <f>VLOOKUP(J443,Edges!$A$2:$A$1999,1,FALSE)</f>
        <v>12,118</v>
      </c>
      <c r="M443" t="str">
        <f>VLOOKUP(H443,Nodes!$B$2:$D$2000,3,FALSE)</f>
        <v>Aubervilliers — Pantin — Quatre Chemins</v>
      </c>
      <c r="N443">
        <v>7</v>
      </c>
    </row>
    <row r="444" spans="1:14">
      <c r="A444">
        <v>7</v>
      </c>
      <c r="B444">
        <f t="shared" si="43"/>
        <v>7</v>
      </c>
      <c r="C444">
        <v>3</v>
      </c>
      <c r="D444">
        <f t="shared" si="39"/>
        <v>17</v>
      </c>
      <c r="E444">
        <f t="shared" si="44"/>
        <v>32</v>
      </c>
      <c r="F444">
        <v>97</v>
      </c>
      <c r="G444">
        <f t="shared" si="40"/>
        <v>97.07</v>
      </c>
      <c r="H444">
        <f>VLOOKUP(G444,Nodes!$A$2:$B$382,2,FALSE)</f>
        <v>118</v>
      </c>
      <c r="I444">
        <f>VLOOKUP(H444,Nodes!$B$2:$C$681,2,FALSE)</f>
        <v>97</v>
      </c>
      <c r="J444" t="str">
        <f t="shared" si="41"/>
        <v>118,162</v>
      </c>
      <c r="K444">
        <f t="shared" si="42"/>
        <v>7</v>
      </c>
      <c r="L444" t="str">
        <f>VLOOKUP(J444,Edges!$A$2:$A$1999,1,FALSE)</f>
        <v>118,162</v>
      </c>
      <c r="M444" t="str">
        <f>VLOOKUP(H444,Nodes!$B$2:$D$2000,3,FALSE)</f>
        <v>Fort d'Aubervilliers</v>
      </c>
      <c r="N444">
        <v>7</v>
      </c>
    </row>
    <row r="445" spans="1:14">
      <c r="A445">
        <v>7</v>
      </c>
      <c r="B445">
        <f t="shared" si="43"/>
        <v>7</v>
      </c>
      <c r="C445">
        <v>3</v>
      </c>
      <c r="D445">
        <f t="shared" si="39"/>
        <v>17</v>
      </c>
      <c r="E445">
        <f t="shared" si="44"/>
        <v>33</v>
      </c>
      <c r="F445">
        <v>127</v>
      </c>
      <c r="G445">
        <f t="shared" si="40"/>
        <v>127.07</v>
      </c>
      <c r="H445">
        <f>VLOOKUP(G445,Nodes!$A$2:$B$382,2,FALSE)</f>
        <v>162</v>
      </c>
      <c r="I445">
        <f>VLOOKUP(H445,Nodes!$B$2:$C$681,2,FALSE)</f>
        <v>127</v>
      </c>
      <c r="J445" t="str">
        <f t="shared" si="41"/>
        <v/>
      </c>
      <c r="K445">
        <f t="shared" si="42"/>
        <v>7</v>
      </c>
      <c r="L445" t="e">
        <f>VLOOKUP(J445,Edges!$A$2:$A$1999,1,FALSE)</f>
        <v>#N/A</v>
      </c>
      <c r="M445" t="str">
        <f>VLOOKUP(H445,Nodes!$B$2:$D$2000,3,FALSE)</f>
        <v>La Courneuve — 8 Mai 1945</v>
      </c>
      <c r="N445">
        <v>7</v>
      </c>
    </row>
    <row r="446" spans="1:14">
      <c r="A446" t="s">
        <v>501</v>
      </c>
      <c r="B446">
        <f t="shared" si="43"/>
        <v>8</v>
      </c>
      <c r="C446">
        <v>0</v>
      </c>
      <c r="D446">
        <f t="shared" si="39"/>
        <v>18</v>
      </c>
      <c r="E446">
        <f t="shared" ref="E446:E497" si="45">IF(A446&amp;C446&lt;&gt;A445&amp;C445,0,E445+1)</f>
        <v>0</v>
      </c>
      <c r="F446">
        <v>143</v>
      </c>
      <c r="G446">
        <f t="shared" si="40"/>
        <v>143.08000000000001</v>
      </c>
      <c r="H446">
        <f>VLOOKUP(G446,Nodes!$A$2:$B$382,2,FALSE)</f>
        <v>181</v>
      </c>
      <c r="I446">
        <f>VLOOKUP(H446,Nodes!$B$2:$C$681,2,FALSE)</f>
        <v>143</v>
      </c>
      <c r="J446" t="str">
        <f t="shared" si="41"/>
        <v>181,154</v>
      </c>
      <c r="K446" t="str">
        <f t="shared" si="42"/>
        <v>7bis</v>
      </c>
      <c r="L446" t="str">
        <f>VLOOKUP(J446,Edges!$A$2:$A$1999,1,FALSE)</f>
        <v>181,154</v>
      </c>
      <c r="M446" t="str">
        <f>VLOOKUP(H446,Nodes!$B$2:$D$2000,3,FALSE)</f>
        <v>Louis Blanc</v>
      </c>
      <c r="N446" t="s">
        <v>501</v>
      </c>
    </row>
    <row r="447" spans="1:14">
      <c r="A447" t="s">
        <v>501</v>
      </c>
      <c r="B447">
        <f t="shared" si="43"/>
        <v>8</v>
      </c>
      <c r="C447">
        <v>0</v>
      </c>
      <c r="D447">
        <f t="shared" si="39"/>
        <v>18</v>
      </c>
      <c r="E447">
        <f t="shared" si="45"/>
        <v>1</v>
      </c>
      <c r="F447">
        <v>120</v>
      </c>
      <c r="G447">
        <f t="shared" si="40"/>
        <v>120.08</v>
      </c>
      <c r="H447">
        <f>VLOOKUP(G447,Nodes!$A$2:$B$382,2,FALSE)</f>
        <v>154</v>
      </c>
      <c r="I447">
        <f>VLOOKUP(H447,Nodes!$B$2:$C$681,2,FALSE)</f>
        <v>120</v>
      </c>
      <c r="J447" t="str">
        <f t="shared" si="41"/>
        <v>154,35</v>
      </c>
      <c r="K447" t="str">
        <f t="shared" si="42"/>
        <v>7bis</v>
      </c>
      <c r="L447" t="str">
        <f>VLOOKUP(J447,Edges!$A$2:$A$1999,1,FALSE)</f>
        <v>154,35</v>
      </c>
      <c r="M447" t="str">
        <f>VLOOKUP(H447,Nodes!$B$2:$D$2000,3,FALSE)</f>
        <v>Jaurès</v>
      </c>
      <c r="N447" t="s">
        <v>501</v>
      </c>
    </row>
    <row r="448" spans="1:14">
      <c r="A448" t="s">
        <v>501</v>
      </c>
      <c r="B448">
        <f t="shared" si="43"/>
        <v>8</v>
      </c>
      <c r="C448">
        <v>0</v>
      </c>
      <c r="D448">
        <f t="shared" si="39"/>
        <v>18</v>
      </c>
      <c r="E448">
        <f t="shared" si="45"/>
        <v>2</v>
      </c>
      <c r="F448">
        <v>29</v>
      </c>
      <c r="G448">
        <f t="shared" si="40"/>
        <v>29.08</v>
      </c>
      <c r="H448">
        <f>VLOOKUP(G448,Nodes!$A$2:$B$382,2,FALSE)</f>
        <v>35</v>
      </c>
      <c r="I448">
        <f>VLOOKUP(H448,Nodes!$B$2:$C$681,2,FALSE)</f>
        <v>29</v>
      </c>
      <c r="J448" t="str">
        <f t="shared" si="41"/>
        <v>35,46</v>
      </c>
      <c r="K448" t="str">
        <f t="shared" si="42"/>
        <v>7bis</v>
      </c>
      <c r="L448" t="str">
        <f>VLOOKUP(J448,Edges!$A$2:$A$1999,1,FALSE)</f>
        <v>35,46</v>
      </c>
      <c r="M448" t="str">
        <f>VLOOKUP(H448,Nodes!$B$2:$D$2000,3,FALSE)</f>
        <v>Bolivar</v>
      </c>
      <c r="N448" t="s">
        <v>501</v>
      </c>
    </row>
    <row r="449" spans="1:14">
      <c r="A449" t="s">
        <v>501</v>
      </c>
      <c r="B449">
        <f t="shared" si="43"/>
        <v>8</v>
      </c>
      <c r="C449">
        <v>0</v>
      </c>
      <c r="D449">
        <f t="shared" si="39"/>
        <v>18</v>
      </c>
      <c r="E449">
        <f t="shared" si="45"/>
        <v>3</v>
      </c>
      <c r="F449">
        <v>38</v>
      </c>
      <c r="G449">
        <f t="shared" si="40"/>
        <v>38.08</v>
      </c>
      <c r="H449">
        <f>VLOOKUP(G449,Nodes!$A$2:$B$382,2,FALSE)</f>
        <v>46</v>
      </c>
      <c r="I449">
        <f>VLOOKUP(H449,Nodes!$B$2:$C$681,2,FALSE)</f>
        <v>38</v>
      </c>
      <c r="J449" t="str">
        <f t="shared" si="41"/>
        <v>46,38</v>
      </c>
      <c r="K449" t="str">
        <f t="shared" si="42"/>
        <v>7bis</v>
      </c>
      <c r="L449" t="str">
        <f>VLOOKUP(J449,Edges!$A$2:$A$1999,1,FALSE)</f>
        <v>46,38</v>
      </c>
      <c r="M449" t="str">
        <f>VLOOKUP(H449,Nodes!$B$2:$D$2000,3,FALSE)</f>
        <v>Buttes Chaumont</v>
      </c>
      <c r="N449" t="s">
        <v>501</v>
      </c>
    </row>
    <row r="450" spans="1:14">
      <c r="A450" t="s">
        <v>501</v>
      </c>
      <c r="B450">
        <f t="shared" si="43"/>
        <v>8</v>
      </c>
      <c r="C450">
        <v>0</v>
      </c>
      <c r="D450">
        <f t="shared" si="39"/>
        <v>18</v>
      </c>
      <c r="E450">
        <f t="shared" si="45"/>
        <v>4</v>
      </c>
      <c r="F450">
        <v>31</v>
      </c>
      <c r="G450">
        <f t="shared" si="40"/>
        <v>31.08</v>
      </c>
      <c r="H450">
        <f>VLOOKUP(G450,Nodes!$A$2:$B$382,2,FALSE)</f>
        <v>38</v>
      </c>
      <c r="I450">
        <f>VLOOKUP(H450,Nodes!$B$2:$C$681,2,FALSE)</f>
        <v>31</v>
      </c>
      <c r="J450" t="str">
        <f t="shared" si="41"/>
        <v>38,257</v>
      </c>
      <c r="K450" t="str">
        <f t="shared" si="42"/>
        <v>7bis</v>
      </c>
      <c r="L450" t="str">
        <f>VLOOKUP(J450,Edges!$A$2:$A$1999,1,FALSE)</f>
        <v>38,257</v>
      </c>
      <c r="M450" t="str">
        <f>VLOOKUP(H450,Nodes!$B$2:$D$2000,3,FALSE)</f>
        <v>Botzaris</v>
      </c>
      <c r="N450" t="s">
        <v>501</v>
      </c>
    </row>
    <row r="451" spans="1:14">
      <c r="A451" t="s">
        <v>501</v>
      </c>
      <c r="B451">
        <f t="shared" si="43"/>
        <v>8</v>
      </c>
      <c r="C451">
        <v>0</v>
      </c>
      <c r="D451">
        <f t="shared" ref="D451:D514" si="46">IF(A451&amp;C451=A450&amp;C450,D450,D450+1)</f>
        <v>18</v>
      </c>
      <c r="E451">
        <f t="shared" si="45"/>
        <v>5</v>
      </c>
      <c r="F451">
        <v>198</v>
      </c>
      <c r="G451">
        <f t="shared" ref="G451:G514" si="47">F451+B451/100</f>
        <v>198.08</v>
      </c>
      <c r="H451">
        <f>VLOOKUP(G451,Nodes!$A$2:$B$382,2,FALSE)</f>
        <v>257</v>
      </c>
      <c r="I451">
        <f>VLOOKUP(H451,Nodes!$B$2:$C$681,2,FALSE)</f>
        <v>198</v>
      </c>
      <c r="J451" t="str">
        <f t="shared" ref="J451:J514" si="48">IF(E452&lt;&gt;0,H451&amp;","&amp;H452,"")</f>
        <v>257,294</v>
      </c>
      <c r="K451" t="str">
        <f t="shared" ref="K451:K514" si="49">A451</f>
        <v>7bis</v>
      </c>
      <c r="L451" t="str">
        <f>VLOOKUP(J451,Edges!$A$2:$A$1999,1,FALSE)</f>
        <v>257,294</v>
      </c>
      <c r="M451" t="str">
        <f>VLOOKUP(H451,Nodes!$B$2:$D$2000,3,FALSE)</f>
        <v>Place des Fêtes</v>
      </c>
      <c r="N451" t="s">
        <v>501</v>
      </c>
    </row>
    <row r="452" spans="1:14">
      <c r="A452" t="s">
        <v>501</v>
      </c>
      <c r="B452">
        <f t="shared" ref="B452:B515" si="50">IF(A452&lt;&gt;A451,B451+1,B451)</f>
        <v>8</v>
      </c>
      <c r="C452">
        <v>0</v>
      </c>
      <c r="D452">
        <f t="shared" si="46"/>
        <v>18</v>
      </c>
      <c r="E452">
        <f t="shared" si="45"/>
        <v>6</v>
      </c>
      <c r="F452">
        <v>231</v>
      </c>
      <c r="G452">
        <f t="shared" si="47"/>
        <v>231.08</v>
      </c>
      <c r="H452">
        <f>VLOOKUP(G452,Nodes!$A$2:$B$382,2,FALSE)</f>
        <v>294</v>
      </c>
      <c r="I452">
        <f>VLOOKUP(H452,Nodes!$B$2:$C$681,2,FALSE)</f>
        <v>231</v>
      </c>
      <c r="J452" t="str">
        <f t="shared" si="48"/>
        <v/>
      </c>
      <c r="K452" t="str">
        <f t="shared" si="49"/>
        <v>7bis</v>
      </c>
      <c r="L452" t="e">
        <f>VLOOKUP(J452,Edges!$A$2:$A$1999,1,FALSE)</f>
        <v>#N/A</v>
      </c>
      <c r="M452" t="str">
        <f>VLOOKUP(H452,Nodes!$B$2:$D$2000,3,FALSE)</f>
        <v>Pré-Saint-Gervais</v>
      </c>
      <c r="N452" t="s">
        <v>501</v>
      </c>
    </row>
    <row r="453" spans="1:14">
      <c r="A453" t="s">
        <v>501</v>
      </c>
      <c r="B453">
        <f t="shared" si="50"/>
        <v>8</v>
      </c>
      <c r="C453">
        <v>1</v>
      </c>
      <c r="D453">
        <f t="shared" si="46"/>
        <v>19</v>
      </c>
      <c r="E453">
        <f t="shared" si="45"/>
        <v>0</v>
      </c>
      <c r="F453">
        <v>231</v>
      </c>
      <c r="G453">
        <f t="shared" si="47"/>
        <v>231.08</v>
      </c>
      <c r="H453">
        <f>VLOOKUP(G453,Nodes!$A$2:$B$382,2,FALSE)</f>
        <v>294</v>
      </c>
      <c r="I453">
        <f>VLOOKUP(H453,Nodes!$B$2:$C$681,2,FALSE)</f>
        <v>231</v>
      </c>
      <c r="J453" t="str">
        <f t="shared" si="48"/>
        <v>294,96</v>
      </c>
      <c r="K453" t="str">
        <f t="shared" si="49"/>
        <v>7bis</v>
      </c>
      <c r="L453" t="str">
        <f>VLOOKUP(J453,Edges!$A$2:$A$1999,1,FALSE)</f>
        <v>294,96</v>
      </c>
      <c r="M453" t="str">
        <f>VLOOKUP(H453,Nodes!$B$2:$D$2000,3,FALSE)</f>
        <v>Pré-Saint-Gervais</v>
      </c>
      <c r="N453" t="s">
        <v>501</v>
      </c>
    </row>
    <row r="454" spans="1:14">
      <c r="A454" t="s">
        <v>501</v>
      </c>
      <c r="B454">
        <f t="shared" si="50"/>
        <v>8</v>
      </c>
      <c r="C454">
        <v>1</v>
      </c>
      <c r="D454">
        <f t="shared" si="46"/>
        <v>19</v>
      </c>
      <c r="E454">
        <f t="shared" si="45"/>
        <v>1</v>
      </c>
      <c r="F454">
        <v>78</v>
      </c>
      <c r="G454">
        <f t="shared" si="47"/>
        <v>78.08</v>
      </c>
      <c r="H454">
        <f>VLOOKUP(G454,Nodes!$A$2:$B$382,2,FALSE)</f>
        <v>96</v>
      </c>
      <c r="I454">
        <f>VLOOKUP(H454,Nodes!$B$2:$C$681,2,FALSE)</f>
        <v>78</v>
      </c>
      <c r="J454" t="str">
        <f t="shared" si="48"/>
        <v>96,38</v>
      </c>
      <c r="K454" t="str">
        <f t="shared" si="49"/>
        <v>7bis</v>
      </c>
      <c r="L454" t="str">
        <f>VLOOKUP(J454,Edges!$A$2:$A$1999,1,FALSE)</f>
        <v>96,38</v>
      </c>
      <c r="M454" t="str">
        <f>VLOOKUP(H454,Nodes!$B$2:$D$2000,3,FALSE)</f>
        <v>Danube</v>
      </c>
      <c r="N454" t="s">
        <v>501</v>
      </c>
    </row>
    <row r="455" spans="1:14">
      <c r="A455" t="s">
        <v>501</v>
      </c>
      <c r="B455">
        <f t="shared" si="50"/>
        <v>8</v>
      </c>
      <c r="C455">
        <v>1</v>
      </c>
      <c r="D455">
        <f t="shared" si="46"/>
        <v>19</v>
      </c>
      <c r="E455">
        <f t="shared" si="45"/>
        <v>2</v>
      </c>
      <c r="F455">
        <v>31</v>
      </c>
      <c r="G455">
        <f t="shared" si="47"/>
        <v>31.08</v>
      </c>
      <c r="H455">
        <f>VLOOKUP(G455,Nodes!$A$2:$B$382,2,FALSE)</f>
        <v>38</v>
      </c>
      <c r="I455">
        <f>VLOOKUP(H455,Nodes!$B$2:$C$681,2,FALSE)</f>
        <v>31</v>
      </c>
      <c r="J455" t="str">
        <f t="shared" si="48"/>
        <v>38,46</v>
      </c>
      <c r="K455" t="str">
        <f t="shared" si="49"/>
        <v>7bis</v>
      </c>
      <c r="L455" t="str">
        <f>VLOOKUP(J455,Edges!$A$2:$A$1999,1,FALSE)</f>
        <v>38,46</v>
      </c>
      <c r="M455" t="str">
        <f>VLOOKUP(H455,Nodes!$B$2:$D$2000,3,FALSE)</f>
        <v>Botzaris</v>
      </c>
      <c r="N455" t="s">
        <v>501</v>
      </c>
    </row>
    <row r="456" spans="1:14">
      <c r="A456" t="s">
        <v>501</v>
      </c>
      <c r="B456">
        <f t="shared" si="50"/>
        <v>8</v>
      </c>
      <c r="C456">
        <v>1</v>
      </c>
      <c r="D456">
        <f t="shared" si="46"/>
        <v>19</v>
      </c>
      <c r="E456">
        <f t="shared" si="45"/>
        <v>3</v>
      </c>
      <c r="F456">
        <v>38</v>
      </c>
      <c r="G456">
        <f t="shared" si="47"/>
        <v>38.08</v>
      </c>
      <c r="H456">
        <f>VLOOKUP(G456,Nodes!$A$2:$B$382,2,FALSE)</f>
        <v>46</v>
      </c>
      <c r="I456">
        <f>VLOOKUP(H456,Nodes!$B$2:$C$681,2,FALSE)</f>
        <v>38</v>
      </c>
      <c r="J456" t="str">
        <f t="shared" si="48"/>
        <v>46,35</v>
      </c>
      <c r="K456" t="str">
        <f t="shared" si="49"/>
        <v>7bis</v>
      </c>
      <c r="L456" t="str">
        <f>VLOOKUP(J456,Edges!$A$2:$A$1999,1,FALSE)</f>
        <v>46,35</v>
      </c>
      <c r="M456" t="str">
        <f>VLOOKUP(H456,Nodes!$B$2:$D$2000,3,FALSE)</f>
        <v>Buttes Chaumont</v>
      </c>
      <c r="N456" t="s">
        <v>501</v>
      </c>
    </row>
    <row r="457" spans="1:14">
      <c r="A457" t="s">
        <v>501</v>
      </c>
      <c r="B457">
        <f t="shared" si="50"/>
        <v>8</v>
      </c>
      <c r="C457">
        <v>1</v>
      </c>
      <c r="D457">
        <f t="shared" si="46"/>
        <v>19</v>
      </c>
      <c r="E457">
        <f t="shared" si="45"/>
        <v>4</v>
      </c>
      <c r="F457">
        <v>29</v>
      </c>
      <c r="G457">
        <f t="shared" si="47"/>
        <v>29.08</v>
      </c>
      <c r="H457">
        <f>VLOOKUP(G457,Nodes!$A$2:$B$382,2,FALSE)</f>
        <v>35</v>
      </c>
      <c r="I457">
        <f>VLOOKUP(H457,Nodes!$B$2:$C$681,2,FALSE)</f>
        <v>29</v>
      </c>
      <c r="J457" t="str">
        <f t="shared" si="48"/>
        <v>35,154</v>
      </c>
      <c r="K457" t="str">
        <f t="shared" si="49"/>
        <v>7bis</v>
      </c>
      <c r="L457" t="str">
        <f>VLOOKUP(J457,Edges!$A$2:$A$1999,1,FALSE)</f>
        <v>35,154</v>
      </c>
      <c r="M457" t="str">
        <f>VLOOKUP(H457,Nodes!$B$2:$D$2000,3,FALSE)</f>
        <v>Bolivar</v>
      </c>
      <c r="N457" t="s">
        <v>501</v>
      </c>
    </row>
    <row r="458" spans="1:14">
      <c r="A458" t="s">
        <v>501</v>
      </c>
      <c r="B458">
        <f t="shared" si="50"/>
        <v>8</v>
      </c>
      <c r="C458">
        <v>1</v>
      </c>
      <c r="D458">
        <f t="shared" si="46"/>
        <v>19</v>
      </c>
      <c r="E458">
        <f t="shared" si="45"/>
        <v>5</v>
      </c>
      <c r="F458">
        <v>120</v>
      </c>
      <c r="G458">
        <f t="shared" si="47"/>
        <v>120.08</v>
      </c>
      <c r="H458">
        <f>VLOOKUP(G458,Nodes!$A$2:$B$382,2,FALSE)</f>
        <v>154</v>
      </c>
      <c r="I458">
        <f>VLOOKUP(H458,Nodes!$B$2:$C$681,2,FALSE)</f>
        <v>120</v>
      </c>
      <c r="J458" t="str">
        <f t="shared" si="48"/>
        <v>154,181</v>
      </c>
      <c r="K458" t="str">
        <f t="shared" si="49"/>
        <v>7bis</v>
      </c>
      <c r="L458" t="str">
        <f>VLOOKUP(J458,Edges!$A$2:$A$1999,1,FALSE)</f>
        <v>154,181</v>
      </c>
      <c r="M458" t="str">
        <f>VLOOKUP(H458,Nodes!$B$2:$D$2000,3,FALSE)</f>
        <v>Jaurès</v>
      </c>
      <c r="N458" t="s">
        <v>501</v>
      </c>
    </row>
    <row r="459" spans="1:14">
      <c r="A459" t="s">
        <v>501</v>
      </c>
      <c r="B459">
        <f t="shared" si="50"/>
        <v>8</v>
      </c>
      <c r="C459">
        <v>1</v>
      </c>
      <c r="D459">
        <f t="shared" si="46"/>
        <v>19</v>
      </c>
      <c r="E459">
        <f t="shared" si="45"/>
        <v>6</v>
      </c>
      <c r="F459">
        <v>143</v>
      </c>
      <c r="G459">
        <f t="shared" si="47"/>
        <v>143.08000000000001</v>
      </c>
      <c r="H459">
        <f>VLOOKUP(G459,Nodes!$A$2:$B$382,2,FALSE)</f>
        <v>181</v>
      </c>
      <c r="I459">
        <f>VLOOKUP(H459,Nodes!$B$2:$C$681,2,FALSE)</f>
        <v>143</v>
      </c>
      <c r="J459" t="str">
        <f t="shared" si="48"/>
        <v/>
      </c>
      <c r="K459" t="str">
        <f t="shared" si="49"/>
        <v>7bis</v>
      </c>
      <c r="L459" t="e">
        <f>VLOOKUP(J459,Edges!$A$2:$A$1999,1,FALSE)</f>
        <v>#N/A</v>
      </c>
      <c r="M459" t="str">
        <f>VLOOKUP(H459,Nodes!$B$2:$D$2000,3,FALSE)</f>
        <v>Louis Blanc</v>
      </c>
      <c r="N459" t="s">
        <v>501</v>
      </c>
    </row>
    <row r="460" spans="1:14">
      <c r="A460">
        <v>8</v>
      </c>
      <c r="B460">
        <f t="shared" si="50"/>
        <v>9</v>
      </c>
      <c r="C460">
        <v>0</v>
      </c>
      <c r="D460">
        <f t="shared" si="46"/>
        <v>20</v>
      </c>
      <c r="E460">
        <f t="shared" si="45"/>
        <v>0</v>
      </c>
      <c r="F460">
        <v>14</v>
      </c>
      <c r="G460">
        <f t="shared" si="47"/>
        <v>14.09</v>
      </c>
      <c r="H460">
        <f>VLOOKUP(G460,Nodes!$A$2:$B$382,2,FALSE)</f>
        <v>15</v>
      </c>
      <c r="I460">
        <f>VLOOKUP(H460,Nodes!$B$2:$C$681,2,FALSE)</f>
        <v>14</v>
      </c>
      <c r="J460" t="str">
        <f t="shared" si="48"/>
        <v>15,183</v>
      </c>
      <c r="K460">
        <f t="shared" si="49"/>
        <v>8</v>
      </c>
      <c r="L460" t="str">
        <f>VLOOKUP(J460,Edges!$A$2:$A$1999,1,FALSE)</f>
        <v>15,183</v>
      </c>
      <c r="M460" t="str">
        <f>VLOOKUP(H460,Nodes!$B$2:$D$2000,3,FALSE)</f>
        <v>Balard</v>
      </c>
      <c r="N460">
        <v>8</v>
      </c>
    </row>
    <row r="461" spans="1:14">
      <c r="A461">
        <v>8</v>
      </c>
      <c r="B461">
        <f t="shared" si="50"/>
        <v>9</v>
      </c>
      <c r="C461">
        <v>0</v>
      </c>
      <c r="D461">
        <f t="shared" si="46"/>
        <v>20</v>
      </c>
      <c r="E461">
        <f t="shared" si="45"/>
        <v>1</v>
      </c>
      <c r="F461">
        <v>145</v>
      </c>
      <c r="G461">
        <f t="shared" si="47"/>
        <v>145.09</v>
      </c>
      <c r="H461">
        <f>VLOOKUP(G461,Nodes!$A$2:$B$382,2,FALSE)</f>
        <v>183</v>
      </c>
      <c r="I461">
        <f>VLOOKUP(H461,Nodes!$B$2:$C$681,2,FALSE)</f>
        <v>145</v>
      </c>
      <c r="J461" t="str">
        <f t="shared" si="48"/>
        <v>183,39</v>
      </c>
      <c r="K461">
        <f t="shared" si="49"/>
        <v>8</v>
      </c>
      <c r="L461" t="str">
        <f>VLOOKUP(J461,Edges!$A$2:$A$1999,1,FALSE)</f>
        <v>183,39</v>
      </c>
      <c r="M461" t="str">
        <f>VLOOKUP(H461,Nodes!$B$2:$D$2000,3,FALSE)</f>
        <v>Lourmel</v>
      </c>
      <c r="N461">
        <v>8</v>
      </c>
    </row>
    <row r="462" spans="1:14">
      <c r="A462">
        <v>8</v>
      </c>
      <c r="B462">
        <f t="shared" si="50"/>
        <v>9</v>
      </c>
      <c r="C462">
        <v>0</v>
      </c>
      <c r="D462">
        <f t="shared" si="46"/>
        <v>20</v>
      </c>
      <c r="E462">
        <f t="shared" si="45"/>
        <v>2</v>
      </c>
      <c r="F462">
        <v>32</v>
      </c>
      <c r="G462">
        <f t="shared" si="47"/>
        <v>32.090000000000003</v>
      </c>
      <c r="H462">
        <f>VLOOKUP(G462,Nodes!$A$2:$B$382,2,FALSE)</f>
        <v>39</v>
      </c>
      <c r="I462">
        <f>VLOOKUP(H462,Nodes!$B$2:$C$681,2,FALSE)</f>
        <v>32</v>
      </c>
      <c r="J462" t="str">
        <f t="shared" si="48"/>
        <v>39,116</v>
      </c>
      <c r="K462">
        <f t="shared" si="49"/>
        <v>8</v>
      </c>
      <c r="L462" t="str">
        <f>VLOOKUP(J462,Edges!$A$2:$A$1999,1,FALSE)</f>
        <v>39,116</v>
      </c>
      <c r="M462" t="str">
        <f>VLOOKUP(H462,Nodes!$B$2:$D$2000,3,FALSE)</f>
        <v>Boucicaut</v>
      </c>
      <c r="N462">
        <v>8</v>
      </c>
    </row>
    <row r="463" spans="1:14">
      <c r="A463">
        <v>8</v>
      </c>
      <c r="B463">
        <f t="shared" si="50"/>
        <v>9</v>
      </c>
      <c r="C463">
        <v>0</v>
      </c>
      <c r="D463">
        <f t="shared" si="46"/>
        <v>20</v>
      </c>
      <c r="E463">
        <f t="shared" si="45"/>
        <v>3</v>
      </c>
      <c r="F463">
        <v>95</v>
      </c>
      <c r="G463">
        <f t="shared" si="47"/>
        <v>95.09</v>
      </c>
      <c r="H463">
        <f>VLOOKUP(G463,Nodes!$A$2:$B$382,2,FALSE)</f>
        <v>116</v>
      </c>
      <c r="I463">
        <f>VLOOKUP(H463,Nodes!$B$2:$C$681,2,FALSE)</f>
        <v>95</v>
      </c>
      <c r="J463" t="str">
        <f t="shared" si="48"/>
        <v>116,80</v>
      </c>
      <c r="K463">
        <f t="shared" si="49"/>
        <v>8</v>
      </c>
      <c r="L463" t="str">
        <f>VLOOKUP(J463,Edges!$A$2:$A$1999,1,FALSE)</f>
        <v>116,80</v>
      </c>
      <c r="M463" t="str">
        <f>VLOOKUP(H463,Nodes!$B$2:$D$2000,3,FALSE)</f>
        <v>Félix Faure</v>
      </c>
      <c r="N463">
        <v>8</v>
      </c>
    </row>
    <row r="464" spans="1:14">
      <c r="A464">
        <v>8</v>
      </c>
      <c r="B464">
        <f t="shared" si="50"/>
        <v>9</v>
      </c>
      <c r="C464">
        <v>0</v>
      </c>
      <c r="D464">
        <f t="shared" si="46"/>
        <v>20</v>
      </c>
      <c r="E464">
        <f t="shared" si="45"/>
        <v>4</v>
      </c>
      <c r="F464">
        <v>64</v>
      </c>
      <c r="G464">
        <f t="shared" si="47"/>
        <v>64.09</v>
      </c>
      <c r="H464">
        <f>VLOOKUP(G464,Nodes!$A$2:$B$382,2,FALSE)</f>
        <v>80</v>
      </c>
      <c r="I464">
        <f>VLOOKUP(H464,Nodes!$B$2:$C$681,2,FALSE)</f>
        <v>64</v>
      </c>
      <c r="J464" t="str">
        <f t="shared" si="48"/>
        <v>80,166</v>
      </c>
      <c r="K464">
        <f t="shared" si="49"/>
        <v>8</v>
      </c>
      <c r="L464" t="str">
        <f>VLOOKUP(J464,Edges!$A$2:$A$1999,1,FALSE)</f>
        <v>80,166</v>
      </c>
      <c r="M464" t="str">
        <f>VLOOKUP(H464,Nodes!$B$2:$D$2000,3,FALSE)</f>
        <v>Commerce</v>
      </c>
      <c r="N464">
        <v>8</v>
      </c>
    </row>
    <row r="465" spans="1:14">
      <c r="A465">
        <v>8</v>
      </c>
      <c r="B465">
        <f t="shared" si="50"/>
        <v>9</v>
      </c>
      <c r="C465">
        <v>0</v>
      </c>
      <c r="D465">
        <f t="shared" si="46"/>
        <v>20</v>
      </c>
      <c r="E465">
        <f t="shared" si="45"/>
        <v>5</v>
      </c>
      <c r="F465">
        <v>130</v>
      </c>
      <c r="G465">
        <f t="shared" si="47"/>
        <v>130.09</v>
      </c>
      <c r="H465">
        <f>VLOOKUP(G465,Nodes!$A$2:$B$382,2,FALSE)</f>
        <v>166</v>
      </c>
      <c r="I465">
        <f>VLOOKUP(H465,Nodes!$B$2:$C$681,2,FALSE)</f>
        <v>130</v>
      </c>
      <c r="J465" t="str">
        <f t="shared" si="48"/>
        <v>166,105</v>
      </c>
      <c r="K465">
        <f t="shared" si="49"/>
        <v>8</v>
      </c>
      <c r="L465" t="str">
        <f>VLOOKUP(J465,Edges!$A$2:$A$1999,1,FALSE)</f>
        <v>166,105</v>
      </c>
      <c r="M465" t="str">
        <f>VLOOKUP(H465,Nodes!$B$2:$D$2000,3,FALSE)</f>
        <v>La Motte-Picquet — Grenelle</v>
      </c>
      <c r="N465">
        <v>8</v>
      </c>
    </row>
    <row r="466" spans="1:14">
      <c r="A466">
        <v>8</v>
      </c>
      <c r="B466">
        <f t="shared" si="50"/>
        <v>9</v>
      </c>
      <c r="C466">
        <v>0</v>
      </c>
      <c r="D466">
        <f t="shared" si="46"/>
        <v>20</v>
      </c>
      <c r="E466">
        <f t="shared" si="45"/>
        <v>6</v>
      </c>
      <c r="F466">
        <v>84</v>
      </c>
      <c r="G466">
        <f t="shared" si="47"/>
        <v>84.09</v>
      </c>
      <c r="H466">
        <f>VLOOKUP(G466,Nodes!$A$2:$B$382,2,FALSE)</f>
        <v>105</v>
      </c>
      <c r="I466">
        <f>VLOOKUP(H466,Nodes!$B$2:$C$681,2,FALSE)</f>
        <v>84</v>
      </c>
      <c r="J466" t="str">
        <f t="shared" si="48"/>
        <v>105,169</v>
      </c>
      <c r="K466">
        <f t="shared" si="49"/>
        <v>8</v>
      </c>
      <c r="L466" t="str">
        <f>VLOOKUP(J466,Edges!$A$2:$A$1999,1,FALSE)</f>
        <v>105,169</v>
      </c>
      <c r="M466" t="str">
        <f>VLOOKUP(H466,Nodes!$B$2:$D$2000,3,FALSE)</f>
        <v>École Militaire</v>
      </c>
      <c r="N466">
        <v>8</v>
      </c>
    </row>
    <row r="467" spans="1:14">
      <c r="A467">
        <v>8</v>
      </c>
      <c r="B467">
        <f t="shared" si="50"/>
        <v>9</v>
      </c>
      <c r="C467">
        <v>0</v>
      </c>
      <c r="D467">
        <f t="shared" si="46"/>
        <v>20</v>
      </c>
      <c r="E467">
        <f t="shared" si="45"/>
        <v>7</v>
      </c>
      <c r="F467">
        <v>132</v>
      </c>
      <c r="G467">
        <f t="shared" si="47"/>
        <v>132.09</v>
      </c>
      <c r="H467">
        <f>VLOOKUP(G467,Nodes!$A$2:$B$382,2,FALSE)</f>
        <v>169</v>
      </c>
      <c r="I467">
        <f>VLOOKUP(H467,Nodes!$B$2:$C$681,2,FALSE)</f>
        <v>132</v>
      </c>
      <c r="J467" t="str">
        <f t="shared" si="48"/>
        <v>169,148</v>
      </c>
      <c r="K467">
        <f t="shared" si="49"/>
        <v>8</v>
      </c>
      <c r="L467" t="str">
        <f>VLOOKUP(J467,Edges!$A$2:$A$1999,1,FALSE)</f>
        <v>169,148</v>
      </c>
      <c r="M467" t="str">
        <f>VLOOKUP(H467,Nodes!$B$2:$D$2000,3,FALSE)</f>
        <v>La Tour-Maubourg</v>
      </c>
      <c r="N467">
        <v>8</v>
      </c>
    </row>
    <row r="468" spans="1:14">
      <c r="A468">
        <v>8</v>
      </c>
      <c r="B468">
        <f t="shared" si="50"/>
        <v>9</v>
      </c>
      <c r="C468">
        <v>0</v>
      </c>
      <c r="D468">
        <f t="shared" si="46"/>
        <v>20</v>
      </c>
      <c r="E468">
        <f t="shared" si="45"/>
        <v>8</v>
      </c>
      <c r="F468">
        <v>117</v>
      </c>
      <c r="G468">
        <f t="shared" si="47"/>
        <v>117.09</v>
      </c>
      <c r="H468">
        <f>VLOOKUP(G468,Nodes!$A$2:$B$382,2,FALSE)</f>
        <v>148</v>
      </c>
      <c r="I468">
        <f>VLOOKUP(H468,Nodes!$B$2:$C$681,2,FALSE)</f>
        <v>117</v>
      </c>
      <c r="J468" t="str">
        <f t="shared" si="48"/>
        <v>148,82</v>
      </c>
      <c r="K468">
        <f t="shared" si="49"/>
        <v>8</v>
      </c>
      <c r="L468" t="str">
        <f>VLOOKUP(J468,Edges!$A$2:$A$1999,1,FALSE)</f>
        <v>148,82</v>
      </c>
      <c r="M468" t="str">
        <f>VLOOKUP(H468,Nodes!$B$2:$D$2000,3,FALSE)</f>
        <v>Invalides</v>
      </c>
      <c r="N468">
        <v>8</v>
      </c>
    </row>
    <row r="469" spans="1:14">
      <c r="A469">
        <v>8</v>
      </c>
      <c r="B469">
        <f t="shared" si="50"/>
        <v>9</v>
      </c>
      <c r="C469">
        <v>0</v>
      </c>
      <c r="D469">
        <f t="shared" si="46"/>
        <v>20</v>
      </c>
      <c r="E469">
        <f t="shared" si="45"/>
        <v>9</v>
      </c>
      <c r="F469">
        <v>65</v>
      </c>
      <c r="G469">
        <f t="shared" si="47"/>
        <v>65.09</v>
      </c>
      <c r="H469">
        <f>VLOOKUP(G469,Nodes!$A$2:$B$382,2,FALSE)</f>
        <v>82</v>
      </c>
      <c r="I469">
        <f>VLOOKUP(H469,Nodes!$B$2:$C$681,2,FALSE)</f>
        <v>65</v>
      </c>
      <c r="J469" t="str">
        <f t="shared" si="48"/>
        <v>82,186</v>
      </c>
      <c r="K469">
        <f t="shared" si="49"/>
        <v>8</v>
      </c>
      <c r="L469" t="str">
        <f>VLOOKUP(J469,Edges!$A$2:$A$1999,1,FALSE)</f>
        <v>82,186</v>
      </c>
      <c r="M469" t="str">
        <f>VLOOKUP(H469,Nodes!$B$2:$D$2000,3,FALSE)</f>
        <v>Concorde</v>
      </c>
      <c r="N469">
        <v>8</v>
      </c>
    </row>
    <row r="470" spans="1:14">
      <c r="A470">
        <v>8</v>
      </c>
      <c r="B470">
        <f t="shared" si="50"/>
        <v>9</v>
      </c>
      <c r="C470">
        <v>0</v>
      </c>
      <c r="D470">
        <f t="shared" si="46"/>
        <v>20</v>
      </c>
      <c r="E470">
        <f t="shared" si="45"/>
        <v>10</v>
      </c>
      <c r="F470">
        <v>148</v>
      </c>
      <c r="G470">
        <f t="shared" si="47"/>
        <v>148.09</v>
      </c>
      <c r="H470">
        <f>VLOOKUP(G470,Nodes!$A$2:$B$382,2,FALSE)</f>
        <v>186</v>
      </c>
      <c r="I470">
        <f>VLOOKUP(H470,Nodes!$B$2:$C$681,2,FALSE)</f>
        <v>148</v>
      </c>
      <c r="J470" t="str">
        <f t="shared" si="48"/>
        <v>186,237</v>
      </c>
      <c r="K470">
        <f t="shared" si="49"/>
        <v>8</v>
      </c>
      <c r="L470" t="str">
        <f>VLOOKUP(J470,Edges!$A$2:$A$1999,1,FALSE)</f>
        <v>186,237</v>
      </c>
      <c r="M470" t="str">
        <f>VLOOKUP(H470,Nodes!$B$2:$D$2000,3,FALSE)</f>
        <v>Madeleine</v>
      </c>
      <c r="N470">
        <v>8</v>
      </c>
    </row>
    <row r="471" spans="1:14">
      <c r="A471">
        <v>8</v>
      </c>
      <c r="B471">
        <f t="shared" si="50"/>
        <v>9</v>
      </c>
      <c r="C471">
        <v>0</v>
      </c>
      <c r="D471">
        <f t="shared" si="46"/>
        <v>20</v>
      </c>
      <c r="E471">
        <f t="shared" si="45"/>
        <v>11</v>
      </c>
      <c r="F471">
        <v>183</v>
      </c>
      <c r="G471">
        <f t="shared" si="47"/>
        <v>183.09</v>
      </c>
      <c r="H471">
        <f>VLOOKUP(G471,Nodes!$A$2:$B$382,2,FALSE)</f>
        <v>237</v>
      </c>
      <c r="I471">
        <f>VLOOKUP(H471,Nodes!$B$2:$C$681,2,FALSE)</f>
        <v>183</v>
      </c>
      <c r="J471" t="str">
        <f t="shared" si="48"/>
        <v>237,316</v>
      </c>
      <c r="K471">
        <f t="shared" si="49"/>
        <v>8</v>
      </c>
      <c r="L471" t="str">
        <f>VLOOKUP(J471,Edges!$A$2:$A$1999,1,FALSE)</f>
        <v>237,316</v>
      </c>
      <c r="M471" t="str">
        <f>VLOOKUP(H471,Nodes!$B$2:$D$2000,3,FALSE)</f>
        <v>Opéra</v>
      </c>
      <c r="N471">
        <v>8</v>
      </c>
    </row>
    <row r="472" spans="1:14">
      <c r="A472">
        <v>8</v>
      </c>
      <c r="B472">
        <f t="shared" si="50"/>
        <v>9</v>
      </c>
      <c r="C472">
        <v>0</v>
      </c>
      <c r="D472">
        <f t="shared" si="46"/>
        <v>20</v>
      </c>
      <c r="E472">
        <f t="shared" si="45"/>
        <v>12</v>
      </c>
      <c r="F472">
        <v>245</v>
      </c>
      <c r="G472">
        <f t="shared" si="47"/>
        <v>245.09</v>
      </c>
      <c r="H472">
        <f>VLOOKUP(G472,Nodes!$A$2:$B$382,2,FALSE)</f>
        <v>316</v>
      </c>
      <c r="I472">
        <f>VLOOKUP(H472,Nodes!$B$2:$C$681,2,FALSE)</f>
        <v>245</v>
      </c>
      <c r="J472" t="str">
        <f t="shared" si="48"/>
        <v>316,139</v>
      </c>
      <c r="K472">
        <f t="shared" si="49"/>
        <v>8</v>
      </c>
      <c r="L472" t="str">
        <f>VLOOKUP(J472,Edges!$A$2:$A$1999,1,FALSE)</f>
        <v>316,139</v>
      </c>
      <c r="M472" t="str">
        <f>VLOOKUP(H472,Nodes!$B$2:$D$2000,3,FALSE)</f>
        <v>Richelieu — Drouot</v>
      </c>
      <c r="N472">
        <v>8</v>
      </c>
    </row>
    <row r="473" spans="1:14">
      <c r="A473">
        <v>8</v>
      </c>
      <c r="B473">
        <f t="shared" si="50"/>
        <v>9</v>
      </c>
      <c r="C473">
        <v>0</v>
      </c>
      <c r="D473">
        <f t="shared" si="46"/>
        <v>20</v>
      </c>
      <c r="E473">
        <f t="shared" si="45"/>
        <v>13</v>
      </c>
      <c r="F473">
        <v>111</v>
      </c>
      <c r="G473">
        <f t="shared" si="47"/>
        <v>111.09</v>
      </c>
      <c r="H473">
        <f>VLOOKUP(G473,Nodes!$A$2:$B$382,2,FALSE)</f>
        <v>139</v>
      </c>
      <c r="I473">
        <f>VLOOKUP(H473,Nodes!$B$2:$C$681,2,FALSE)</f>
        <v>111</v>
      </c>
      <c r="J473" t="str">
        <f t="shared" si="48"/>
        <v>139,36</v>
      </c>
      <c r="K473">
        <f t="shared" si="49"/>
        <v>8</v>
      </c>
      <c r="L473" t="str">
        <f>VLOOKUP(J473,Edges!$A$2:$A$1999,1,FALSE)</f>
        <v>139,36</v>
      </c>
      <c r="M473" t="str">
        <f>VLOOKUP(H473,Nodes!$B$2:$D$2000,3,FALSE)</f>
        <v>Grands Boulevards</v>
      </c>
      <c r="N473">
        <v>8</v>
      </c>
    </row>
    <row r="474" spans="1:14">
      <c r="A474">
        <v>8</v>
      </c>
      <c r="B474">
        <f t="shared" si="50"/>
        <v>9</v>
      </c>
      <c r="C474">
        <v>0</v>
      </c>
      <c r="D474">
        <f t="shared" si="46"/>
        <v>20</v>
      </c>
      <c r="E474">
        <f t="shared" si="45"/>
        <v>14</v>
      </c>
      <c r="F474">
        <v>30</v>
      </c>
      <c r="G474">
        <f t="shared" si="47"/>
        <v>30.09</v>
      </c>
      <c r="H474">
        <f>VLOOKUP(G474,Nodes!$A$2:$B$382,2,FALSE)</f>
        <v>36</v>
      </c>
      <c r="I474">
        <f>VLOOKUP(H474,Nodes!$B$2:$C$681,2,FALSE)</f>
        <v>30</v>
      </c>
      <c r="J474" t="str">
        <f t="shared" si="48"/>
        <v>36,357</v>
      </c>
      <c r="K474">
        <f t="shared" si="49"/>
        <v>8</v>
      </c>
      <c r="L474" t="str">
        <f>VLOOKUP(J474,Edges!$A$2:$A$1999,1,FALSE)</f>
        <v>36,357</v>
      </c>
      <c r="M474" t="str">
        <f>VLOOKUP(H474,Nodes!$B$2:$D$2000,3,FALSE)</f>
        <v>Bonne Nouvelle</v>
      </c>
      <c r="N474">
        <v>8</v>
      </c>
    </row>
    <row r="475" spans="1:14">
      <c r="A475">
        <v>8</v>
      </c>
      <c r="B475">
        <f t="shared" si="50"/>
        <v>9</v>
      </c>
      <c r="C475">
        <v>0</v>
      </c>
      <c r="D475">
        <f t="shared" si="46"/>
        <v>20</v>
      </c>
      <c r="E475">
        <f t="shared" si="45"/>
        <v>15</v>
      </c>
      <c r="F475">
        <v>278</v>
      </c>
      <c r="G475">
        <f t="shared" si="47"/>
        <v>278.08999999999997</v>
      </c>
      <c r="H475">
        <f>VLOOKUP(G475,Nodes!$A$2:$B$382,2,FALSE)</f>
        <v>357</v>
      </c>
      <c r="I475">
        <f>VLOOKUP(H475,Nodes!$B$2:$C$681,2,FALSE)</f>
        <v>278</v>
      </c>
      <c r="J475" t="str">
        <f t="shared" si="48"/>
        <v>357,310</v>
      </c>
      <c r="K475">
        <f t="shared" si="49"/>
        <v>8</v>
      </c>
      <c r="L475" t="str">
        <f>VLOOKUP(J475,Edges!$A$2:$A$1999,1,FALSE)</f>
        <v>357,310</v>
      </c>
      <c r="M475" t="str">
        <f>VLOOKUP(H475,Nodes!$B$2:$D$2000,3,FALSE)</f>
        <v>Strasbourg — Saint-Denis</v>
      </c>
      <c r="N475">
        <v>8</v>
      </c>
    </row>
    <row r="476" spans="1:14">
      <c r="A476">
        <v>8</v>
      </c>
      <c r="B476">
        <f t="shared" si="50"/>
        <v>9</v>
      </c>
      <c r="C476">
        <v>0</v>
      </c>
      <c r="D476">
        <f t="shared" si="46"/>
        <v>20</v>
      </c>
      <c r="E476">
        <f t="shared" si="45"/>
        <v>16</v>
      </c>
      <c r="F476">
        <v>242</v>
      </c>
      <c r="G476">
        <f t="shared" si="47"/>
        <v>242.09</v>
      </c>
      <c r="H476">
        <f>VLOOKUP(G476,Nodes!$A$2:$B$382,2,FALSE)</f>
        <v>310</v>
      </c>
      <c r="I476">
        <f>VLOOKUP(H476,Nodes!$B$2:$C$681,2,FALSE)</f>
        <v>242</v>
      </c>
      <c r="J476" t="str">
        <f t="shared" si="48"/>
        <v>310,117</v>
      </c>
      <c r="K476">
        <f t="shared" si="49"/>
        <v>8</v>
      </c>
      <c r="L476" t="str">
        <f>VLOOKUP(J476,Edges!$A$2:$A$1999,1,FALSE)</f>
        <v>310,117</v>
      </c>
      <c r="M476" t="str">
        <f>VLOOKUP(H476,Nodes!$B$2:$D$2000,3,FALSE)</f>
        <v>République</v>
      </c>
      <c r="N476">
        <v>8</v>
      </c>
    </row>
    <row r="477" spans="1:14">
      <c r="A477">
        <v>8</v>
      </c>
      <c r="B477">
        <f t="shared" si="50"/>
        <v>9</v>
      </c>
      <c r="C477">
        <v>0</v>
      </c>
      <c r="D477">
        <f t="shared" si="46"/>
        <v>20</v>
      </c>
      <c r="E477">
        <f t="shared" si="45"/>
        <v>17</v>
      </c>
      <c r="F477">
        <v>96</v>
      </c>
      <c r="G477">
        <f t="shared" si="47"/>
        <v>96.09</v>
      </c>
      <c r="H477">
        <f>VLOOKUP(G477,Nodes!$A$2:$B$382,2,FALSE)</f>
        <v>117</v>
      </c>
      <c r="I477">
        <f>VLOOKUP(H477,Nodes!$B$2:$C$681,2,FALSE)</f>
        <v>96</v>
      </c>
      <c r="J477" t="str">
        <f t="shared" si="48"/>
        <v>117,344</v>
      </c>
      <c r="K477">
        <f t="shared" si="49"/>
        <v>8</v>
      </c>
      <c r="L477" t="str">
        <f>VLOOKUP(J477,Edges!$A$2:$A$1999,1,FALSE)</f>
        <v>117,344</v>
      </c>
      <c r="M477" t="str">
        <f>VLOOKUP(H477,Nodes!$B$2:$D$2000,3,FALSE)</f>
        <v>Filles du Calvaire</v>
      </c>
      <c r="N477">
        <v>8</v>
      </c>
    </row>
    <row r="478" spans="1:14">
      <c r="A478">
        <v>8</v>
      </c>
      <c r="B478">
        <f t="shared" si="50"/>
        <v>9</v>
      </c>
      <c r="C478">
        <v>0</v>
      </c>
      <c r="D478">
        <f t="shared" si="46"/>
        <v>20</v>
      </c>
      <c r="E478">
        <f t="shared" si="45"/>
        <v>18</v>
      </c>
      <c r="F478">
        <v>269</v>
      </c>
      <c r="G478">
        <f t="shared" si="47"/>
        <v>269.08999999999997</v>
      </c>
      <c r="H478">
        <f>VLOOKUP(G478,Nodes!$A$2:$B$382,2,FALSE)</f>
        <v>344</v>
      </c>
      <c r="I478">
        <f>VLOOKUP(H478,Nodes!$B$2:$C$681,2,FALSE)</f>
        <v>269</v>
      </c>
      <c r="J478" t="str">
        <f t="shared" si="48"/>
        <v>344,75</v>
      </c>
      <c r="K478">
        <f t="shared" si="49"/>
        <v>8</v>
      </c>
      <c r="L478" t="str">
        <f>VLOOKUP(J478,Edges!$A$2:$A$1999,1,FALSE)</f>
        <v>344,75</v>
      </c>
      <c r="M478" t="str">
        <f>VLOOKUP(H478,Nodes!$B$2:$D$2000,3,FALSE)</f>
        <v>Saint-Sébastien — Froissart</v>
      </c>
      <c r="N478">
        <v>8</v>
      </c>
    </row>
    <row r="479" spans="1:14">
      <c r="A479">
        <v>8</v>
      </c>
      <c r="B479">
        <f t="shared" si="50"/>
        <v>9</v>
      </c>
      <c r="C479">
        <v>0</v>
      </c>
      <c r="D479">
        <f t="shared" si="46"/>
        <v>20</v>
      </c>
      <c r="E479">
        <f t="shared" si="45"/>
        <v>19</v>
      </c>
      <c r="F479">
        <v>59</v>
      </c>
      <c r="G479">
        <f t="shared" si="47"/>
        <v>59.09</v>
      </c>
      <c r="H479">
        <f>VLOOKUP(G479,Nodes!$A$2:$B$382,2,FALSE)</f>
        <v>75</v>
      </c>
      <c r="I479">
        <f>VLOOKUP(H479,Nodes!$B$2:$C$681,2,FALSE)</f>
        <v>59</v>
      </c>
      <c r="J479" t="str">
        <f t="shared" si="48"/>
        <v>75,21</v>
      </c>
      <c r="K479">
        <f t="shared" si="49"/>
        <v>8</v>
      </c>
      <c r="L479" t="str">
        <f>VLOOKUP(J479,Edges!$A$2:$A$1999,1,FALSE)</f>
        <v>75,21</v>
      </c>
      <c r="M479" t="str">
        <f>VLOOKUP(H479,Nodes!$B$2:$D$2000,3,FALSE)</f>
        <v>Chemin Vert</v>
      </c>
      <c r="N479">
        <v>8</v>
      </c>
    </row>
    <row r="480" spans="1:14">
      <c r="A480">
        <v>8</v>
      </c>
      <c r="B480">
        <f t="shared" si="50"/>
        <v>9</v>
      </c>
      <c r="C480">
        <v>0</v>
      </c>
      <c r="D480">
        <f t="shared" si="46"/>
        <v>20</v>
      </c>
      <c r="E480">
        <f t="shared" si="45"/>
        <v>20</v>
      </c>
      <c r="F480">
        <v>17</v>
      </c>
      <c r="G480">
        <f t="shared" si="47"/>
        <v>17.09</v>
      </c>
      <c r="H480">
        <f>VLOOKUP(G480,Nodes!$A$2:$B$382,2,FALSE)</f>
        <v>21</v>
      </c>
      <c r="I480">
        <f>VLOOKUP(H480,Nodes!$B$2:$C$681,2,FALSE)</f>
        <v>17</v>
      </c>
      <c r="J480" t="str">
        <f t="shared" si="48"/>
        <v>21,174</v>
      </c>
      <c r="K480">
        <f t="shared" si="49"/>
        <v>8</v>
      </c>
      <c r="L480" t="str">
        <f>VLOOKUP(J480,Edges!$A$2:$A$1999,1,FALSE)</f>
        <v>21,174</v>
      </c>
      <c r="M480" t="str">
        <f>VLOOKUP(H480,Nodes!$B$2:$D$2000,3,FALSE)</f>
        <v>Bastille</v>
      </c>
      <c r="N480">
        <v>8</v>
      </c>
    </row>
    <row r="481" spans="1:14">
      <c r="A481">
        <v>8</v>
      </c>
      <c r="B481">
        <f t="shared" si="50"/>
        <v>9</v>
      </c>
      <c r="C481">
        <v>0</v>
      </c>
      <c r="D481">
        <f t="shared" si="46"/>
        <v>20</v>
      </c>
      <c r="E481">
        <f t="shared" si="45"/>
        <v>21</v>
      </c>
      <c r="F481">
        <v>137</v>
      </c>
      <c r="G481">
        <f t="shared" si="47"/>
        <v>137.09</v>
      </c>
      <c r="H481">
        <f>VLOOKUP(G481,Nodes!$A$2:$B$382,2,FALSE)</f>
        <v>174</v>
      </c>
      <c r="I481">
        <f>VLOOKUP(H481,Nodes!$B$2:$C$681,2,FALSE)</f>
        <v>137</v>
      </c>
      <c r="J481" t="str">
        <f t="shared" si="48"/>
        <v>174,114</v>
      </c>
      <c r="K481">
        <f t="shared" si="49"/>
        <v>8</v>
      </c>
      <c r="L481" t="str">
        <f>VLOOKUP(J481,Edges!$A$2:$A$1999,1,FALSE)</f>
        <v>174,114</v>
      </c>
      <c r="M481" t="str">
        <f>VLOOKUP(H481,Nodes!$B$2:$D$2000,3,FALSE)</f>
        <v>Ledru-Rollin</v>
      </c>
      <c r="N481">
        <v>8</v>
      </c>
    </row>
    <row r="482" spans="1:14">
      <c r="A482">
        <v>8</v>
      </c>
      <c r="B482">
        <f t="shared" si="50"/>
        <v>9</v>
      </c>
      <c r="C482">
        <v>0</v>
      </c>
      <c r="D482">
        <f t="shared" si="46"/>
        <v>20</v>
      </c>
      <c r="E482">
        <f t="shared" si="45"/>
        <v>22</v>
      </c>
      <c r="F482">
        <v>93</v>
      </c>
      <c r="G482">
        <f t="shared" si="47"/>
        <v>93.09</v>
      </c>
      <c r="H482">
        <f>VLOOKUP(G482,Nodes!$A$2:$B$382,2,FALSE)</f>
        <v>114</v>
      </c>
      <c r="I482">
        <f>VLOOKUP(H482,Nodes!$B$2:$C$681,2,FALSE)</f>
        <v>93</v>
      </c>
      <c r="J482" t="str">
        <f t="shared" si="48"/>
        <v>114,314</v>
      </c>
      <c r="K482">
        <f t="shared" si="49"/>
        <v>8</v>
      </c>
      <c r="L482" t="str">
        <f>VLOOKUP(J482,Edges!$A$2:$A$1999,1,FALSE)</f>
        <v>114,314</v>
      </c>
      <c r="M482" t="str">
        <f>VLOOKUP(H482,Nodes!$B$2:$D$2000,3,FALSE)</f>
        <v>Faidherbe — Chaligny</v>
      </c>
      <c r="N482">
        <v>8</v>
      </c>
    </row>
    <row r="483" spans="1:14">
      <c r="A483">
        <v>8</v>
      </c>
      <c r="B483">
        <f t="shared" si="50"/>
        <v>9</v>
      </c>
      <c r="C483">
        <v>0</v>
      </c>
      <c r="D483">
        <f t="shared" si="46"/>
        <v>20</v>
      </c>
      <c r="E483">
        <f t="shared" si="45"/>
        <v>23</v>
      </c>
      <c r="F483">
        <v>243</v>
      </c>
      <c r="G483">
        <f t="shared" si="47"/>
        <v>243.09</v>
      </c>
      <c r="H483">
        <f>VLOOKUP(G483,Nodes!$A$2:$B$382,2,FALSE)</f>
        <v>314</v>
      </c>
      <c r="I483">
        <f>VLOOKUP(H483,Nodes!$B$2:$C$681,2,FALSE)</f>
        <v>243</v>
      </c>
      <c r="J483" t="str">
        <f t="shared" si="48"/>
        <v>314,217</v>
      </c>
      <c r="K483">
        <f t="shared" si="49"/>
        <v>8</v>
      </c>
      <c r="L483" t="str">
        <f>VLOOKUP(J483,Edges!$A$2:$A$1999,1,FALSE)</f>
        <v>314,217</v>
      </c>
      <c r="M483" t="str">
        <f>VLOOKUP(H483,Nodes!$B$2:$D$2000,3,FALSE)</f>
        <v>Reuilly — Diderot</v>
      </c>
      <c r="N483">
        <v>8</v>
      </c>
    </row>
    <row r="484" spans="1:14">
      <c r="A484">
        <v>8</v>
      </c>
      <c r="B484">
        <f t="shared" si="50"/>
        <v>9</v>
      </c>
      <c r="C484">
        <v>0</v>
      </c>
      <c r="D484">
        <f t="shared" si="46"/>
        <v>20</v>
      </c>
      <c r="E484">
        <f t="shared" si="45"/>
        <v>24</v>
      </c>
      <c r="F484">
        <v>173</v>
      </c>
      <c r="G484">
        <f t="shared" si="47"/>
        <v>173.09</v>
      </c>
      <c r="H484">
        <f>VLOOKUP(G484,Nodes!$A$2:$B$382,2,FALSE)</f>
        <v>217</v>
      </c>
      <c r="I484">
        <f>VLOOKUP(H484,Nodes!$B$2:$C$681,2,FALSE)</f>
        <v>173</v>
      </c>
      <c r="J484" t="str">
        <f t="shared" si="48"/>
        <v>217,98</v>
      </c>
      <c r="K484">
        <f t="shared" si="49"/>
        <v>8</v>
      </c>
      <c r="L484" t="str">
        <f>VLOOKUP(J484,Edges!$A$2:$A$1999,1,FALSE)</f>
        <v>217,98</v>
      </c>
      <c r="M484" t="str">
        <f>VLOOKUP(H484,Nodes!$B$2:$D$2000,3,FALSE)</f>
        <v>Montgallet</v>
      </c>
      <c r="N484">
        <v>8</v>
      </c>
    </row>
    <row r="485" spans="1:14">
      <c r="A485">
        <v>8</v>
      </c>
      <c r="B485">
        <f t="shared" si="50"/>
        <v>9</v>
      </c>
      <c r="C485">
        <v>0</v>
      </c>
      <c r="D485">
        <f t="shared" si="46"/>
        <v>20</v>
      </c>
      <c r="E485">
        <f t="shared" si="45"/>
        <v>25</v>
      </c>
      <c r="F485">
        <v>79</v>
      </c>
      <c r="G485">
        <f t="shared" si="47"/>
        <v>79.09</v>
      </c>
      <c r="H485">
        <f>VLOOKUP(G485,Nodes!$A$2:$B$382,2,FALSE)</f>
        <v>98</v>
      </c>
      <c r="I485">
        <f>VLOOKUP(H485,Nodes!$B$2:$C$681,2,FALSE)</f>
        <v>79</v>
      </c>
      <c r="J485" t="str">
        <f t="shared" si="48"/>
        <v>98,208</v>
      </c>
      <c r="K485">
        <f t="shared" si="49"/>
        <v>8</v>
      </c>
      <c r="L485" t="str">
        <f>VLOOKUP(J485,Edges!$A$2:$A$1999,1,FALSE)</f>
        <v>98,208</v>
      </c>
      <c r="M485" t="str">
        <f>VLOOKUP(H485,Nodes!$B$2:$D$2000,3,FALSE)</f>
        <v>Daumesnil</v>
      </c>
      <c r="N485">
        <v>8</v>
      </c>
    </row>
    <row r="486" spans="1:14">
      <c r="A486">
        <v>8</v>
      </c>
      <c r="B486">
        <f t="shared" si="50"/>
        <v>9</v>
      </c>
      <c r="C486">
        <v>0</v>
      </c>
      <c r="D486">
        <f t="shared" si="46"/>
        <v>20</v>
      </c>
      <c r="E486">
        <f t="shared" si="45"/>
        <v>26</v>
      </c>
      <c r="F486">
        <v>167</v>
      </c>
      <c r="G486">
        <f t="shared" si="47"/>
        <v>167.09</v>
      </c>
      <c r="H486">
        <f>VLOOKUP(G486,Nodes!$A$2:$B$382,2,FALSE)</f>
        <v>208</v>
      </c>
      <c r="I486">
        <f>VLOOKUP(H486,Nodes!$B$2:$C$681,2,FALSE)</f>
        <v>167</v>
      </c>
      <c r="J486" t="str">
        <f t="shared" si="48"/>
        <v>208,291</v>
      </c>
      <c r="K486">
        <f t="shared" si="49"/>
        <v>8</v>
      </c>
      <c r="L486" t="str">
        <f>VLOOKUP(J486,Edges!$A$2:$A$1999,1,FALSE)</f>
        <v>208,291</v>
      </c>
      <c r="M486" t="str">
        <f>VLOOKUP(H486,Nodes!$B$2:$D$2000,3,FALSE)</f>
        <v>Michel Bizot</v>
      </c>
      <c r="N486">
        <v>8</v>
      </c>
    </row>
    <row r="487" spans="1:14">
      <c r="A487">
        <v>8</v>
      </c>
      <c r="B487">
        <f t="shared" si="50"/>
        <v>9</v>
      </c>
      <c r="C487">
        <v>0</v>
      </c>
      <c r="D487">
        <f t="shared" si="46"/>
        <v>20</v>
      </c>
      <c r="E487">
        <f t="shared" si="45"/>
        <v>27</v>
      </c>
      <c r="F487">
        <v>228</v>
      </c>
      <c r="G487">
        <f t="shared" si="47"/>
        <v>228.09</v>
      </c>
      <c r="H487">
        <f>VLOOKUP(G487,Nodes!$A$2:$B$382,2,FALSE)</f>
        <v>291</v>
      </c>
      <c r="I487">
        <f>VLOOKUP(H487,Nodes!$B$2:$C$681,2,FALSE)</f>
        <v>228</v>
      </c>
      <c r="J487" t="str">
        <f t="shared" si="48"/>
        <v>291,274</v>
      </c>
      <c r="K487">
        <f t="shared" si="49"/>
        <v>8</v>
      </c>
      <c r="L487" t="str">
        <f>VLOOKUP(J487,Edges!$A$2:$A$1999,1,FALSE)</f>
        <v>291,274</v>
      </c>
      <c r="M487" t="str">
        <f>VLOOKUP(H487,Nodes!$B$2:$D$2000,3,FALSE)</f>
        <v>Porte Dorée</v>
      </c>
      <c r="N487">
        <v>8</v>
      </c>
    </row>
    <row r="488" spans="1:14">
      <c r="A488">
        <v>8</v>
      </c>
      <c r="B488">
        <f t="shared" si="50"/>
        <v>9</v>
      </c>
      <c r="C488">
        <v>0</v>
      </c>
      <c r="D488">
        <f t="shared" si="46"/>
        <v>20</v>
      </c>
      <c r="E488">
        <f t="shared" si="45"/>
        <v>28</v>
      </c>
      <c r="F488">
        <v>212</v>
      </c>
      <c r="G488">
        <f t="shared" si="47"/>
        <v>212.09</v>
      </c>
      <c r="H488">
        <f>VLOOKUP(G488,Nodes!$A$2:$B$382,2,FALSE)</f>
        <v>274</v>
      </c>
      <c r="I488">
        <f>VLOOKUP(H488,Nodes!$B$2:$C$681,2,FALSE)</f>
        <v>212</v>
      </c>
      <c r="J488" t="str">
        <f t="shared" si="48"/>
        <v>274,178</v>
      </c>
      <c r="K488">
        <f t="shared" si="49"/>
        <v>8</v>
      </c>
      <c r="L488" t="str">
        <f>VLOOKUP(J488,Edges!$A$2:$A$1999,1,FALSE)</f>
        <v>274,178</v>
      </c>
      <c r="M488" t="str">
        <f>VLOOKUP(H488,Nodes!$B$2:$D$2000,3,FALSE)</f>
        <v>Porte de Charenton</v>
      </c>
      <c r="N488">
        <v>8</v>
      </c>
    </row>
    <row r="489" spans="1:14">
      <c r="A489">
        <v>8</v>
      </c>
      <c r="B489">
        <f t="shared" si="50"/>
        <v>9</v>
      </c>
      <c r="C489">
        <v>0</v>
      </c>
      <c r="D489">
        <f t="shared" si="46"/>
        <v>20</v>
      </c>
      <c r="E489">
        <f t="shared" si="45"/>
        <v>29</v>
      </c>
      <c r="F489">
        <v>141</v>
      </c>
      <c r="G489">
        <f t="shared" si="47"/>
        <v>141.09</v>
      </c>
      <c r="H489">
        <f>VLOOKUP(G489,Nodes!$A$2:$B$382,2,FALSE)</f>
        <v>178</v>
      </c>
      <c r="I489">
        <f>VLOOKUP(H489,Nodes!$B$2:$C$681,2,FALSE)</f>
        <v>141</v>
      </c>
      <c r="J489" t="str">
        <f t="shared" si="48"/>
        <v>178,57</v>
      </c>
      <c r="K489">
        <f t="shared" si="49"/>
        <v>8</v>
      </c>
      <c r="L489" t="str">
        <f>VLOOKUP(J489,Edges!$A$2:$A$1999,1,FALSE)</f>
        <v>178,57</v>
      </c>
      <c r="M489" t="str">
        <f>VLOOKUP(H489,Nodes!$B$2:$D$2000,3,FALSE)</f>
        <v>Liberté</v>
      </c>
      <c r="N489">
        <v>8</v>
      </c>
    </row>
    <row r="490" spans="1:14">
      <c r="A490">
        <v>8</v>
      </c>
      <c r="B490">
        <f t="shared" si="50"/>
        <v>9</v>
      </c>
      <c r="C490">
        <v>0</v>
      </c>
      <c r="D490">
        <f t="shared" si="46"/>
        <v>20</v>
      </c>
      <c r="E490">
        <f t="shared" si="45"/>
        <v>30</v>
      </c>
      <c r="F490">
        <v>48</v>
      </c>
      <c r="G490">
        <f t="shared" si="47"/>
        <v>48.09</v>
      </c>
      <c r="H490">
        <f>VLOOKUP(G490,Nodes!$A$2:$B$382,2,FALSE)</f>
        <v>57</v>
      </c>
      <c r="I490">
        <f>VLOOKUP(H490,Nodes!$B$2:$C$681,2,FALSE)</f>
        <v>48</v>
      </c>
      <c r="J490" t="str">
        <f t="shared" si="48"/>
        <v>57,106</v>
      </c>
      <c r="K490">
        <f t="shared" si="49"/>
        <v>8</v>
      </c>
      <c r="L490" t="str">
        <f>VLOOKUP(J490,Edges!$A$2:$A$1999,1,FALSE)</f>
        <v>57,106</v>
      </c>
      <c r="M490" t="str">
        <f>VLOOKUP(H490,Nodes!$B$2:$D$2000,3,FALSE)</f>
        <v>Charenton — Écoles</v>
      </c>
      <c r="N490">
        <v>8</v>
      </c>
    </row>
    <row r="491" spans="1:14">
      <c r="A491">
        <v>8</v>
      </c>
      <c r="B491">
        <f t="shared" si="50"/>
        <v>9</v>
      </c>
      <c r="C491">
        <v>0</v>
      </c>
      <c r="D491">
        <f t="shared" si="46"/>
        <v>20</v>
      </c>
      <c r="E491">
        <f t="shared" si="45"/>
        <v>31</v>
      </c>
      <c r="F491">
        <v>85</v>
      </c>
      <c r="G491">
        <f t="shared" si="47"/>
        <v>85.09</v>
      </c>
      <c r="H491">
        <f>VLOOKUP(G491,Nodes!$A$2:$B$382,2,FALSE)</f>
        <v>106</v>
      </c>
      <c r="I491">
        <f>VLOOKUP(H491,Nodes!$B$2:$C$681,2,FALSE)</f>
        <v>85</v>
      </c>
      <c r="J491" t="str">
        <f t="shared" si="48"/>
        <v>106,197</v>
      </c>
      <c r="K491">
        <f t="shared" si="49"/>
        <v>8</v>
      </c>
      <c r="L491" t="str">
        <f>VLOOKUP(J491,Edges!$A$2:$A$1999,1,FALSE)</f>
        <v>106,197</v>
      </c>
      <c r="M491" t="str">
        <f>VLOOKUP(H491,Nodes!$B$2:$D$2000,3,FALSE)</f>
        <v>École Vétérinaire de Maisons-Alfort</v>
      </c>
      <c r="N491">
        <v>8</v>
      </c>
    </row>
    <row r="492" spans="1:14">
      <c r="A492">
        <v>8</v>
      </c>
      <c r="B492">
        <f t="shared" si="50"/>
        <v>9</v>
      </c>
      <c r="C492">
        <v>0</v>
      </c>
      <c r="D492">
        <f t="shared" si="46"/>
        <v>20</v>
      </c>
      <c r="E492">
        <f t="shared" si="45"/>
        <v>32</v>
      </c>
      <c r="F492">
        <v>157</v>
      </c>
      <c r="G492">
        <f t="shared" si="47"/>
        <v>157.09</v>
      </c>
      <c r="H492">
        <f>VLOOKUP(G492,Nodes!$A$2:$B$382,2,FALSE)</f>
        <v>197</v>
      </c>
      <c r="I492">
        <f>VLOOKUP(H492,Nodes!$B$2:$C$681,2,FALSE)</f>
        <v>157</v>
      </c>
      <c r="J492" t="str">
        <f t="shared" si="48"/>
        <v>197,196</v>
      </c>
      <c r="K492">
        <f t="shared" si="49"/>
        <v>8</v>
      </c>
      <c r="L492" t="str">
        <f>VLOOKUP(J492,Edges!$A$2:$A$1999,1,FALSE)</f>
        <v>197,196</v>
      </c>
      <c r="M492" t="str">
        <f>VLOOKUP(H492,Nodes!$B$2:$D$2000,3,FALSE)</f>
        <v>Maisons-Alfort — Stade</v>
      </c>
      <c r="N492">
        <v>8</v>
      </c>
    </row>
    <row r="493" spans="1:14">
      <c r="A493">
        <v>8</v>
      </c>
      <c r="B493">
        <f t="shared" si="50"/>
        <v>9</v>
      </c>
      <c r="C493">
        <v>0</v>
      </c>
      <c r="D493">
        <f t="shared" si="46"/>
        <v>20</v>
      </c>
      <c r="E493">
        <f t="shared" si="45"/>
        <v>33</v>
      </c>
      <c r="F493">
        <v>156</v>
      </c>
      <c r="G493">
        <f t="shared" si="47"/>
        <v>156.09</v>
      </c>
      <c r="H493">
        <f>VLOOKUP(G493,Nodes!$A$2:$B$382,2,FALSE)</f>
        <v>196</v>
      </c>
      <c r="I493">
        <f>VLOOKUP(H493,Nodes!$B$2:$C$681,2,FALSE)</f>
        <v>156</v>
      </c>
      <c r="J493" t="str">
        <f t="shared" si="48"/>
        <v>196,91</v>
      </c>
      <c r="K493">
        <f t="shared" si="49"/>
        <v>8</v>
      </c>
      <c r="L493" t="str">
        <f>VLOOKUP(J493,Edges!$A$2:$A$1999,1,FALSE)</f>
        <v>196,91</v>
      </c>
      <c r="M493" t="str">
        <f>VLOOKUP(H493,Nodes!$B$2:$D$2000,3,FALSE)</f>
        <v>Maisons-Alfort — Les Juilliottes</v>
      </c>
      <c r="N493">
        <v>8</v>
      </c>
    </row>
    <row r="494" spans="1:14">
      <c r="A494">
        <v>8</v>
      </c>
      <c r="B494">
        <f t="shared" si="50"/>
        <v>9</v>
      </c>
      <c r="C494">
        <v>0</v>
      </c>
      <c r="D494">
        <f t="shared" si="46"/>
        <v>20</v>
      </c>
      <c r="E494">
        <f t="shared" si="45"/>
        <v>34</v>
      </c>
      <c r="F494">
        <v>73</v>
      </c>
      <c r="G494">
        <f t="shared" si="47"/>
        <v>73.09</v>
      </c>
      <c r="H494">
        <f>VLOOKUP(G494,Nodes!$A$2:$B$382,2,FALSE)</f>
        <v>91</v>
      </c>
      <c r="I494">
        <f>VLOOKUP(H494,Nodes!$B$2:$C$681,2,FALSE)</f>
        <v>73</v>
      </c>
      <c r="J494" t="str">
        <f t="shared" si="48"/>
        <v>91,93</v>
      </c>
      <c r="K494">
        <f t="shared" si="49"/>
        <v>8</v>
      </c>
      <c r="L494" t="str">
        <f>VLOOKUP(J494,Edges!$A$2:$A$1999,1,FALSE)</f>
        <v>91,93</v>
      </c>
      <c r="M494" t="str">
        <f>VLOOKUP(H494,Nodes!$B$2:$D$2000,3,FALSE)</f>
        <v>Créteil — L'Échat</v>
      </c>
      <c r="N494">
        <v>8</v>
      </c>
    </row>
    <row r="495" spans="1:14">
      <c r="A495">
        <v>8</v>
      </c>
      <c r="B495">
        <f t="shared" si="50"/>
        <v>9</v>
      </c>
      <c r="C495">
        <v>0</v>
      </c>
      <c r="D495">
        <f t="shared" si="46"/>
        <v>20</v>
      </c>
      <c r="E495">
        <f t="shared" si="45"/>
        <v>35</v>
      </c>
      <c r="F495">
        <v>75</v>
      </c>
      <c r="G495">
        <f t="shared" si="47"/>
        <v>75.09</v>
      </c>
      <c r="H495">
        <f>VLOOKUP(G495,Nodes!$A$2:$B$382,2,FALSE)</f>
        <v>93</v>
      </c>
      <c r="I495">
        <f>VLOOKUP(H495,Nodes!$B$2:$C$681,2,FALSE)</f>
        <v>75</v>
      </c>
      <c r="J495" t="str">
        <f t="shared" si="48"/>
        <v>93,92</v>
      </c>
      <c r="K495">
        <f t="shared" si="49"/>
        <v>8</v>
      </c>
      <c r="L495" t="str">
        <f>VLOOKUP(J495,Edges!$A$2:$A$1999,1,FALSE)</f>
        <v>93,92</v>
      </c>
      <c r="M495" t="str">
        <f>VLOOKUP(H495,Nodes!$B$2:$D$2000,3,FALSE)</f>
        <v>Créteil — Université</v>
      </c>
      <c r="N495">
        <v>8</v>
      </c>
    </row>
    <row r="496" spans="1:14">
      <c r="A496">
        <v>8</v>
      </c>
      <c r="B496">
        <f t="shared" si="50"/>
        <v>9</v>
      </c>
      <c r="C496">
        <v>0</v>
      </c>
      <c r="D496">
        <f t="shared" si="46"/>
        <v>20</v>
      </c>
      <c r="E496">
        <f t="shared" si="45"/>
        <v>36</v>
      </c>
      <c r="F496">
        <v>74</v>
      </c>
      <c r="G496">
        <f t="shared" si="47"/>
        <v>74.09</v>
      </c>
      <c r="H496">
        <f>VLOOKUP(G496,Nodes!$A$2:$B$382,2,FALSE)</f>
        <v>92</v>
      </c>
      <c r="I496">
        <f>VLOOKUP(H496,Nodes!$B$2:$C$681,2,FALSE)</f>
        <v>74</v>
      </c>
      <c r="J496" t="str">
        <f t="shared" si="48"/>
        <v/>
      </c>
      <c r="K496">
        <f t="shared" si="49"/>
        <v>8</v>
      </c>
      <c r="L496" t="e">
        <f>VLOOKUP(J496,Edges!$A$2:$A$1999,1,FALSE)</f>
        <v>#N/A</v>
      </c>
      <c r="M496" t="str">
        <f>VLOOKUP(H496,Nodes!$B$2:$D$2000,3,FALSE)</f>
        <v>Créteil — Préfecture</v>
      </c>
      <c r="N496">
        <v>8</v>
      </c>
    </row>
    <row r="497" spans="1:14">
      <c r="A497">
        <v>8</v>
      </c>
      <c r="B497">
        <f t="shared" si="50"/>
        <v>9</v>
      </c>
      <c r="C497">
        <v>1</v>
      </c>
      <c r="D497">
        <f t="shared" si="46"/>
        <v>21</v>
      </c>
      <c r="E497">
        <f t="shared" si="45"/>
        <v>0</v>
      </c>
      <c r="F497">
        <v>74</v>
      </c>
      <c r="G497">
        <f t="shared" si="47"/>
        <v>74.09</v>
      </c>
      <c r="H497">
        <f>VLOOKUP(G497,Nodes!$A$2:$B$382,2,FALSE)</f>
        <v>92</v>
      </c>
      <c r="I497">
        <f>VLOOKUP(H497,Nodes!$B$2:$C$681,2,FALSE)</f>
        <v>74</v>
      </c>
      <c r="J497" t="str">
        <f t="shared" si="48"/>
        <v>92,93</v>
      </c>
      <c r="K497">
        <f t="shared" si="49"/>
        <v>8</v>
      </c>
      <c r="L497" t="str">
        <f>VLOOKUP(J497,Edges!$A$2:$A$1999,1,FALSE)</f>
        <v>92,93</v>
      </c>
      <c r="M497" t="str">
        <f>VLOOKUP(H497,Nodes!$B$2:$D$2000,3,FALSE)</f>
        <v>Créteil — Préfecture</v>
      </c>
      <c r="N497">
        <v>8</v>
      </c>
    </row>
    <row r="498" spans="1:14">
      <c r="A498">
        <v>8</v>
      </c>
      <c r="B498">
        <f t="shared" si="50"/>
        <v>9</v>
      </c>
      <c r="C498">
        <v>1</v>
      </c>
      <c r="D498">
        <f t="shared" si="46"/>
        <v>21</v>
      </c>
      <c r="E498">
        <f t="shared" ref="E498:E534" si="51">IF(A498&amp;C498&lt;&gt;A497&amp;C497,0,E497+1)</f>
        <v>1</v>
      </c>
      <c r="F498">
        <v>75</v>
      </c>
      <c r="G498">
        <f t="shared" si="47"/>
        <v>75.09</v>
      </c>
      <c r="H498">
        <f>VLOOKUP(G498,Nodes!$A$2:$B$382,2,FALSE)</f>
        <v>93</v>
      </c>
      <c r="I498">
        <f>VLOOKUP(H498,Nodes!$B$2:$C$681,2,FALSE)</f>
        <v>75</v>
      </c>
      <c r="J498" t="str">
        <f t="shared" si="48"/>
        <v>93,91</v>
      </c>
      <c r="K498">
        <f t="shared" si="49"/>
        <v>8</v>
      </c>
      <c r="L498" t="str">
        <f>VLOOKUP(J498,Edges!$A$2:$A$1999,1,FALSE)</f>
        <v>93,91</v>
      </c>
      <c r="M498" t="str">
        <f>VLOOKUP(H498,Nodes!$B$2:$D$2000,3,FALSE)</f>
        <v>Créteil — Université</v>
      </c>
      <c r="N498">
        <v>8</v>
      </c>
    </row>
    <row r="499" spans="1:14">
      <c r="A499">
        <v>8</v>
      </c>
      <c r="B499">
        <f t="shared" si="50"/>
        <v>9</v>
      </c>
      <c r="C499">
        <v>1</v>
      </c>
      <c r="D499">
        <f t="shared" si="46"/>
        <v>21</v>
      </c>
      <c r="E499">
        <f t="shared" si="51"/>
        <v>2</v>
      </c>
      <c r="F499">
        <v>73</v>
      </c>
      <c r="G499">
        <f t="shared" si="47"/>
        <v>73.09</v>
      </c>
      <c r="H499">
        <f>VLOOKUP(G499,Nodes!$A$2:$B$382,2,FALSE)</f>
        <v>91</v>
      </c>
      <c r="I499">
        <f>VLOOKUP(H499,Nodes!$B$2:$C$681,2,FALSE)</f>
        <v>73</v>
      </c>
      <c r="J499" t="str">
        <f t="shared" si="48"/>
        <v>91,196</v>
      </c>
      <c r="K499">
        <f t="shared" si="49"/>
        <v>8</v>
      </c>
      <c r="L499" t="str">
        <f>VLOOKUP(J499,Edges!$A$2:$A$1999,1,FALSE)</f>
        <v>91,196</v>
      </c>
      <c r="M499" t="str">
        <f>VLOOKUP(H499,Nodes!$B$2:$D$2000,3,FALSE)</f>
        <v>Créteil — L'Échat</v>
      </c>
      <c r="N499">
        <v>8</v>
      </c>
    </row>
    <row r="500" spans="1:14">
      <c r="A500">
        <v>8</v>
      </c>
      <c r="B500">
        <f t="shared" si="50"/>
        <v>9</v>
      </c>
      <c r="C500">
        <v>1</v>
      </c>
      <c r="D500">
        <f t="shared" si="46"/>
        <v>21</v>
      </c>
      <c r="E500">
        <f t="shared" si="51"/>
        <v>3</v>
      </c>
      <c r="F500">
        <v>156</v>
      </c>
      <c r="G500">
        <f t="shared" si="47"/>
        <v>156.09</v>
      </c>
      <c r="H500">
        <f>VLOOKUP(G500,Nodes!$A$2:$B$382,2,FALSE)</f>
        <v>196</v>
      </c>
      <c r="I500">
        <f>VLOOKUP(H500,Nodes!$B$2:$C$681,2,FALSE)</f>
        <v>156</v>
      </c>
      <c r="J500" t="str">
        <f t="shared" si="48"/>
        <v>196,197</v>
      </c>
      <c r="K500">
        <f t="shared" si="49"/>
        <v>8</v>
      </c>
      <c r="L500" t="str">
        <f>VLOOKUP(J500,Edges!$A$2:$A$1999,1,FALSE)</f>
        <v>196,197</v>
      </c>
      <c r="M500" t="str">
        <f>VLOOKUP(H500,Nodes!$B$2:$D$2000,3,FALSE)</f>
        <v>Maisons-Alfort — Les Juilliottes</v>
      </c>
      <c r="N500">
        <v>8</v>
      </c>
    </row>
    <row r="501" spans="1:14">
      <c r="A501">
        <v>8</v>
      </c>
      <c r="B501">
        <f t="shared" si="50"/>
        <v>9</v>
      </c>
      <c r="C501">
        <v>1</v>
      </c>
      <c r="D501">
        <f t="shared" si="46"/>
        <v>21</v>
      </c>
      <c r="E501">
        <f t="shared" si="51"/>
        <v>4</v>
      </c>
      <c r="F501">
        <v>157</v>
      </c>
      <c r="G501">
        <f t="shared" si="47"/>
        <v>157.09</v>
      </c>
      <c r="H501">
        <f>VLOOKUP(G501,Nodes!$A$2:$B$382,2,FALSE)</f>
        <v>197</v>
      </c>
      <c r="I501">
        <f>VLOOKUP(H501,Nodes!$B$2:$C$681,2,FALSE)</f>
        <v>157</v>
      </c>
      <c r="J501" t="str">
        <f t="shared" si="48"/>
        <v>197,106</v>
      </c>
      <c r="K501">
        <f t="shared" si="49"/>
        <v>8</v>
      </c>
      <c r="L501" t="str">
        <f>VLOOKUP(J501,Edges!$A$2:$A$1999,1,FALSE)</f>
        <v>197,106</v>
      </c>
      <c r="M501" t="str">
        <f>VLOOKUP(H501,Nodes!$B$2:$D$2000,3,FALSE)</f>
        <v>Maisons-Alfort — Stade</v>
      </c>
      <c r="N501">
        <v>8</v>
      </c>
    </row>
    <row r="502" spans="1:14">
      <c r="A502">
        <v>8</v>
      </c>
      <c r="B502">
        <f t="shared" si="50"/>
        <v>9</v>
      </c>
      <c r="C502">
        <v>1</v>
      </c>
      <c r="D502">
        <f t="shared" si="46"/>
        <v>21</v>
      </c>
      <c r="E502">
        <f t="shared" si="51"/>
        <v>5</v>
      </c>
      <c r="F502">
        <v>85</v>
      </c>
      <c r="G502">
        <f t="shared" si="47"/>
        <v>85.09</v>
      </c>
      <c r="H502">
        <f>VLOOKUP(G502,Nodes!$A$2:$B$382,2,FALSE)</f>
        <v>106</v>
      </c>
      <c r="I502">
        <f>VLOOKUP(H502,Nodes!$B$2:$C$681,2,FALSE)</f>
        <v>85</v>
      </c>
      <c r="J502" t="str">
        <f t="shared" si="48"/>
        <v>106,57</v>
      </c>
      <c r="K502">
        <f t="shared" si="49"/>
        <v>8</v>
      </c>
      <c r="L502" t="str">
        <f>VLOOKUP(J502,Edges!$A$2:$A$1999,1,FALSE)</f>
        <v>106,57</v>
      </c>
      <c r="M502" t="str">
        <f>VLOOKUP(H502,Nodes!$B$2:$D$2000,3,FALSE)</f>
        <v>École Vétérinaire de Maisons-Alfort</v>
      </c>
      <c r="N502">
        <v>8</v>
      </c>
    </row>
    <row r="503" spans="1:14">
      <c r="A503">
        <v>8</v>
      </c>
      <c r="B503">
        <f t="shared" si="50"/>
        <v>9</v>
      </c>
      <c r="C503">
        <v>1</v>
      </c>
      <c r="D503">
        <f t="shared" si="46"/>
        <v>21</v>
      </c>
      <c r="E503">
        <f t="shared" si="51"/>
        <v>6</v>
      </c>
      <c r="F503">
        <v>48</v>
      </c>
      <c r="G503">
        <f t="shared" si="47"/>
        <v>48.09</v>
      </c>
      <c r="H503">
        <f>VLOOKUP(G503,Nodes!$A$2:$B$382,2,FALSE)</f>
        <v>57</v>
      </c>
      <c r="I503">
        <f>VLOOKUP(H503,Nodes!$B$2:$C$681,2,FALSE)</f>
        <v>48</v>
      </c>
      <c r="J503" t="str">
        <f t="shared" si="48"/>
        <v>57,178</v>
      </c>
      <c r="K503">
        <f t="shared" si="49"/>
        <v>8</v>
      </c>
      <c r="L503" t="str">
        <f>VLOOKUP(J503,Edges!$A$2:$A$1999,1,FALSE)</f>
        <v>57,178</v>
      </c>
      <c r="M503" t="str">
        <f>VLOOKUP(H503,Nodes!$B$2:$D$2000,3,FALSE)</f>
        <v>Charenton — Écoles</v>
      </c>
      <c r="N503">
        <v>8</v>
      </c>
    </row>
    <row r="504" spans="1:14">
      <c r="A504">
        <v>8</v>
      </c>
      <c r="B504">
        <f t="shared" si="50"/>
        <v>9</v>
      </c>
      <c r="C504">
        <v>1</v>
      </c>
      <c r="D504">
        <f t="shared" si="46"/>
        <v>21</v>
      </c>
      <c r="E504">
        <f t="shared" si="51"/>
        <v>7</v>
      </c>
      <c r="F504">
        <v>141</v>
      </c>
      <c r="G504">
        <f t="shared" si="47"/>
        <v>141.09</v>
      </c>
      <c r="H504">
        <f>VLOOKUP(G504,Nodes!$A$2:$B$382,2,FALSE)</f>
        <v>178</v>
      </c>
      <c r="I504">
        <f>VLOOKUP(H504,Nodes!$B$2:$C$681,2,FALSE)</f>
        <v>141</v>
      </c>
      <c r="J504" t="str">
        <f t="shared" si="48"/>
        <v>178,274</v>
      </c>
      <c r="K504">
        <f t="shared" si="49"/>
        <v>8</v>
      </c>
      <c r="L504" t="str">
        <f>VLOOKUP(J504,Edges!$A$2:$A$1999,1,FALSE)</f>
        <v>178,274</v>
      </c>
      <c r="M504" t="str">
        <f>VLOOKUP(H504,Nodes!$B$2:$D$2000,3,FALSE)</f>
        <v>Liberté</v>
      </c>
      <c r="N504">
        <v>8</v>
      </c>
    </row>
    <row r="505" spans="1:14">
      <c r="A505">
        <v>8</v>
      </c>
      <c r="B505">
        <f t="shared" si="50"/>
        <v>9</v>
      </c>
      <c r="C505">
        <v>1</v>
      </c>
      <c r="D505">
        <f t="shared" si="46"/>
        <v>21</v>
      </c>
      <c r="E505">
        <f t="shared" si="51"/>
        <v>8</v>
      </c>
      <c r="F505">
        <v>212</v>
      </c>
      <c r="G505">
        <f t="shared" si="47"/>
        <v>212.09</v>
      </c>
      <c r="H505">
        <f>VLOOKUP(G505,Nodes!$A$2:$B$382,2,FALSE)</f>
        <v>274</v>
      </c>
      <c r="I505">
        <f>VLOOKUP(H505,Nodes!$B$2:$C$681,2,FALSE)</f>
        <v>212</v>
      </c>
      <c r="J505" t="str">
        <f t="shared" si="48"/>
        <v>274,291</v>
      </c>
      <c r="K505">
        <f t="shared" si="49"/>
        <v>8</v>
      </c>
      <c r="L505" t="str">
        <f>VLOOKUP(J505,Edges!$A$2:$A$1999,1,FALSE)</f>
        <v>274,291</v>
      </c>
      <c r="M505" t="str">
        <f>VLOOKUP(H505,Nodes!$B$2:$D$2000,3,FALSE)</f>
        <v>Porte de Charenton</v>
      </c>
      <c r="N505">
        <v>8</v>
      </c>
    </row>
    <row r="506" spans="1:14">
      <c r="A506">
        <v>8</v>
      </c>
      <c r="B506">
        <f t="shared" si="50"/>
        <v>9</v>
      </c>
      <c r="C506">
        <v>1</v>
      </c>
      <c r="D506">
        <f t="shared" si="46"/>
        <v>21</v>
      </c>
      <c r="E506">
        <f t="shared" si="51"/>
        <v>9</v>
      </c>
      <c r="F506">
        <v>228</v>
      </c>
      <c r="G506">
        <f t="shared" si="47"/>
        <v>228.09</v>
      </c>
      <c r="H506">
        <f>VLOOKUP(G506,Nodes!$A$2:$B$382,2,FALSE)</f>
        <v>291</v>
      </c>
      <c r="I506">
        <f>VLOOKUP(H506,Nodes!$B$2:$C$681,2,FALSE)</f>
        <v>228</v>
      </c>
      <c r="J506" t="str">
        <f t="shared" si="48"/>
        <v>291,208</v>
      </c>
      <c r="K506">
        <f t="shared" si="49"/>
        <v>8</v>
      </c>
      <c r="L506" t="str">
        <f>VLOOKUP(J506,Edges!$A$2:$A$1999,1,FALSE)</f>
        <v>291,208</v>
      </c>
      <c r="M506" t="str">
        <f>VLOOKUP(H506,Nodes!$B$2:$D$2000,3,FALSE)</f>
        <v>Porte Dorée</v>
      </c>
      <c r="N506">
        <v>8</v>
      </c>
    </row>
    <row r="507" spans="1:14">
      <c r="A507">
        <v>8</v>
      </c>
      <c r="B507">
        <f t="shared" si="50"/>
        <v>9</v>
      </c>
      <c r="C507">
        <v>1</v>
      </c>
      <c r="D507">
        <f t="shared" si="46"/>
        <v>21</v>
      </c>
      <c r="E507">
        <f t="shared" si="51"/>
        <v>10</v>
      </c>
      <c r="F507">
        <v>167</v>
      </c>
      <c r="G507">
        <f t="shared" si="47"/>
        <v>167.09</v>
      </c>
      <c r="H507">
        <f>VLOOKUP(G507,Nodes!$A$2:$B$382,2,FALSE)</f>
        <v>208</v>
      </c>
      <c r="I507">
        <f>VLOOKUP(H507,Nodes!$B$2:$C$681,2,FALSE)</f>
        <v>167</v>
      </c>
      <c r="J507" t="str">
        <f t="shared" si="48"/>
        <v>208,98</v>
      </c>
      <c r="K507">
        <f t="shared" si="49"/>
        <v>8</v>
      </c>
      <c r="L507" t="str">
        <f>VLOOKUP(J507,Edges!$A$2:$A$1999,1,FALSE)</f>
        <v>208,98</v>
      </c>
      <c r="M507" t="str">
        <f>VLOOKUP(H507,Nodes!$B$2:$D$2000,3,FALSE)</f>
        <v>Michel Bizot</v>
      </c>
      <c r="N507">
        <v>8</v>
      </c>
    </row>
    <row r="508" spans="1:14">
      <c r="A508">
        <v>8</v>
      </c>
      <c r="B508">
        <f t="shared" si="50"/>
        <v>9</v>
      </c>
      <c r="C508">
        <v>1</v>
      </c>
      <c r="D508">
        <f t="shared" si="46"/>
        <v>21</v>
      </c>
      <c r="E508">
        <f t="shared" si="51"/>
        <v>11</v>
      </c>
      <c r="F508">
        <v>79</v>
      </c>
      <c r="G508">
        <f t="shared" si="47"/>
        <v>79.09</v>
      </c>
      <c r="H508">
        <f>VLOOKUP(G508,Nodes!$A$2:$B$382,2,FALSE)</f>
        <v>98</v>
      </c>
      <c r="I508">
        <f>VLOOKUP(H508,Nodes!$B$2:$C$681,2,FALSE)</f>
        <v>79</v>
      </c>
      <c r="J508" t="str">
        <f t="shared" si="48"/>
        <v>98,217</v>
      </c>
      <c r="K508">
        <f t="shared" si="49"/>
        <v>8</v>
      </c>
      <c r="L508" t="str">
        <f>VLOOKUP(J508,Edges!$A$2:$A$1999,1,FALSE)</f>
        <v>98,217</v>
      </c>
      <c r="M508" t="str">
        <f>VLOOKUP(H508,Nodes!$B$2:$D$2000,3,FALSE)</f>
        <v>Daumesnil</v>
      </c>
      <c r="N508">
        <v>8</v>
      </c>
    </row>
    <row r="509" spans="1:14">
      <c r="A509">
        <v>8</v>
      </c>
      <c r="B509">
        <f t="shared" si="50"/>
        <v>9</v>
      </c>
      <c r="C509">
        <v>1</v>
      </c>
      <c r="D509">
        <f t="shared" si="46"/>
        <v>21</v>
      </c>
      <c r="E509">
        <f t="shared" si="51"/>
        <v>12</v>
      </c>
      <c r="F509">
        <v>173</v>
      </c>
      <c r="G509">
        <f t="shared" si="47"/>
        <v>173.09</v>
      </c>
      <c r="H509">
        <f>VLOOKUP(G509,Nodes!$A$2:$B$382,2,FALSE)</f>
        <v>217</v>
      </c>
      <c r="I509">
        <f>VLOOKUP(H509,Nodes!$B$2:$C$681,2,FALSE)</f>
        <v>173</v>
      </c>
      <c r="J509" t="str">
        <f t="shared" si="48"/>
        <v>217,314</v>
      </c>
      <c r="K509">
        <f t="shared" si="49"/>
        <v>8</v>
      </c>
      <c r="L509" t="str">
        <f>VLOOKUP(J509,Edges!$A$2:$A$1999,1,FALSE)</f>
        <v>217,314</v>
      </c>
      <c r="M509" t="str">
        <f>VLOOKUP(H509,Nodes!$B$2:$D$2000,3,FALSE)</f>
        <v>Montgallet</v>
      </c>
      <c r="N509">
        <v>8</v>
      </c>
    </row>
    <row r="510" spans="1:14">
      <c r="A510">
        <v>8</v>
      </c>
      <c r="B510">
        <f t="shared" si="50"/>
        <v>9</v>
      </c>
      <c r="C510">
        <v>1</v>
      </c>
      <c r="D510">
        <f t="shared" si="46"/>
        <v>21</v>
      </c>
      <c r="E510">
        <f t="shared" si="51"/>
        <v>13</v>
      </c>
      <c r="F510">
        <v>243</v>
      </c>
      <c r="G510">
        <f t="shared" si="47"/>
        <v>243.09</v>
      </c>
      <c r="H510">
        <f>VLOOKUP(G510,Nodes!$A$2:$B$382,2,FALSE)</f>
        <v>314</v>
      </c>
      <c r="I510">
        <f>VLOOKUP(H510,Nodes!$B$2:$C$681,2,FALSE)</f>
        <v>243</v>
      </c>
      <c r="J510" t="str">
        <f t="shared" si="48"/>
        <v>314,114</v>
      </c>
      <c r="K510">
        <f t="shared" si="49"/>
        <v>8</v>
      </c>
      <c r="L510" t="str">
        <f>VLOOKUP(J510,Edges!$A$2:$A$1999,1,FALSE)</f>
        <v>314,114</v>
      </c>
      <c r="M510" t="str">
        <f>VLOOKUP(H510,Nodes!$B$2:$D$2000,3,FALSE)</f>
        <v>Reuilly — Diderot</v>
      </c>
      <c r="N510">
        <v>8</v>
      </c>
    </row>
    <row r="511" spans="1:14">
      <c r="A511">
        <v>8</v>
      </c>
      <c r="B511">
        <f t="shared" si="50"/>
        <v>9</v>
      </c>
      <c r="C511">
        <v>1</v>
      </c>
      <c r="D511">
        <f t="shared" si="46"/>
        <v>21</v>
      </c>
      <c r="E511">
        <f t="shared" si="51"/>
        <v>14</v>
      </c>
      <c r="F511">
        <v>93</v>
      </c>
      <c r="G511">
        <f t="shared" si="47"/>
        <v>93.09</v>
      </c>
      <c r="H511">
        <f>VLOOKUP(G511,Nodes!$A$2:$B$382,2,FALSE)</f>
        <v>114</v>
      </c>
      <c r="I511">
        <f>VLOOKUP(H511,Nodes!$B$2:$C$681,2,FALSE)</f>
        <v>93</v>
      </c>
      <c r="J511" t="str">
        <f t="shared" si="48"/>
        <v>114,174</v>
      </c>
      <c r="K511">
        <f t="shared" si="49"/>
        <v>8</v>
      </c>
      <c r="L511" t="str">
        <f>VLOOKUP(J511,Edges!$A$2:$A$1999,1,FALSE)</f>
        <v>114,174</v>
      </c>
      <c r="M511" t="str">
        <f>VLOOKUP(H511,Nodes!$B$2:$D$2000,3,FALSE)</f>
        <v>Faidherbe — Chaligny</v>
      </c>
      <c r="N511">
        <v>8</v>
      </c>
    </row>
    <row r="512" spans="1:14">
      <c r="A512">
        <v>8</v>
      </c>
      <c r="B512">
        <f t="shared" si="50"/>
        <v>9</v>
      </c>
      <c r="C512">
        <v>1</v>
      </c>
      <c r="D512">
        <f t="shared" si="46"/>
        <v>21</v>
      </c>
      <c r="E512">
        <f t="shared" si="51"/>
        <v>15</v>
      </c>
      <c r="F512">
        <v>137</v>
      </c>
      <c r="G512">
        <f t="shared" si="47"/>
        <v>137.09</v>
      </c>
      <c r="H512">
        <f>VLOOKUP(G512,Nodes!$A$2:$B$382,2,FALSE)</f>
        <v>174</v>
      </c>
      <c r="I512">
        <f>VLOOKUP(H512,Nodes!$B$2:$C$681,2,FALSE)</f>
        <v>137</v>
      </c>
      <c r="J512" t="str">
        <f t="shared" si="48"/>
        <v>174,21</v>
      </c>
      <c r="K512">
        <f t="shared" si="49"/>
        <v>8</v>
      </c>
      <c r="L512" t="str">
        <f>VLOOKUP(J512,Edges!$A$2:$A$1999,1,FALSE)</f>
        <v>174,21</v>
      </c>
      <c r="M512" t="str">
        <f>VLOOKUP(H512,Nodes!$B$2:$D$2000,3,FALSE)</f>
        <v>Ledru-Rollin</v>
      </c>
      <c r="N512">
        <v>8</v>
      </c>
    </row>
    <row r="513" spans="1:14">
      <c r="A513">
        <v>8</v>
      </c>
      <c r="B513">
        <f t="shared" si="50"/>
        <v>9</v>
      </c>
      <c r="C513">
        <v>1</v>
      </c>
      <c r="D513">
        <f t="shared" si="46"/>
        <v>21</v>
      </c>
      <c r="E513">
        <f t="shared" si="51"/>
        <v>16</v>
      </c>
      <c r="F513">
        <v>17</v>
      </c>
      <c r="G513">
        <f t="shared" si="47"/>
        <v>17.09</v>
      </c>
      <c r="H513">
        <f>VLOOKUP(G513,Nodes!$A$2:$B$382,2,FALSE)</f>
        <v>21</v>
      </c>
      <c r="I513">
        <f>VLOOKUP(H513,Nodes!$B$2:$C$681,2,FALSE)</f>
        <v>17</v>
      </c>
      <c r="J513" t="str">
        <f t="shared" si="48"/>
        <v>21,75</v>
      </c>
      <c r="K513">
        <f t="shared" si="49"/>
        <v>8</v>
      </c>
      <c r="L513" t="str">
        <f>VLOOKUP(J513,Edges!$A$2:$A$1999,1,FALSE)</f>
        <v>21,75</v>
      </c>
      <c r="M513" t="str">
        <f>VLOOKUP(H513,Nodes!$B$2:$D$2000,3,FALSE)</f>
        <v>Bastille</v>
      </c>
      <c r="N513">
        <v>8</v>
      </c>
    </row>
    <row r="514" spans="1:14">
      <c r="A514">
        <v>8</v>
      </c>
      <c r="B514">
        <f t="shared" si="50"/>
        <v>9</v>
      </c>
      <c r="C514">
        <v>1</v>
      </c>
      <c r="D514">
        <f t="shared" si="46"/>
        <v>21</v>
      </c>
      <c r="E514">
        <f t="shared" si="51"/>
        <v>17</v>
      </c>
      <c r="F514">
        <v>59</v>
      </c>
      <c r="G514">
        <f t="shared" si="47"/>
        <v>59.09</v>
      </c>
      <c r="H514">
        <f>VLOOKUP(G514,Nodes!$A$2:$B$382,2,FALSE)</f>
        <v>75</v>
      </c>
      <c r="I514">
        <f>VLOOKUP(H514,Nodes!$B$2:$C$681,2,FALSE)</f>
        <v>59</v>
      </c>
      <c r="J514" t="str">
        <f t="shared" si="48"/>
        <v>75,344</v>
      </c>
      <c r="K514">
        <f t="shared" si="49"/>
        <v>8</v>
      </c>
      <c r="L514" t="str">
        <f>VLOOKUP(J514,Edges!$A$2:$A$1999,1,FALSE)</f>
        <v>75,344</v>
      </c>
      <c r="M514" t="str">
        <f>VLOOKUP(H514,Nodes!$B$2:$D$2000,3,FALSE)</f>
        <v>Chemin Vert</v>
      </c>
      <c r="N514">
        <v>8</v>
      </c>
    </row>
    <row r="515" spans="1:14">
      <c r="A515">
        <v>8</v>
      </c>
      <c r="B515">
        <f t="shared" si="50"/>
        <v>9</v>
      </c>
      <c r="C515">
        <v>1</v>
      </c>
      <c r="D515">
        <f t="shared" ref="D515:D534" si="52">IF(A515&amp;C515=A514&amp;C514,D514,D514+1)</f>
        <v>21</v>
      </c>
      <c r="E515">
        <f t="shared" si="51"/>
        <v>18</v>
      </c>
      <c r="F515">
        <v>269</v>
      </c>
      <c r="G515">
        <f t="shared" ref="G515:G578" si="53">F515+B515/100</f>
        <v>269.08999999999997</v>
      </c>
      <c r="H515">
        <f>VLOOKUP(G515,Nodes!$A$2:$B$382,2,FALSE)</f>
        <v>344</v>
      </c>
      <c r="I515">
        <f>VLOOKUP(H515,Nodes!$B$2:$C$681,2,FALSE)</f>
        <v>269</v>
      </c>
      <c r="J515" t="str">
        <f t="shared" ref="J515:J578" si="54">IF(E516&lt;&gt;0,H515&amp;","&amp;H516,"")</f>
        <v>344,117</v>
      </c>
      <c r="K515">
        <f t="shared" ref="K515:K578" si="55">A515</f>
        <v>8</v>
      </c>
      <c r="L515" t="str">
        <f>VLOOKUP(J515,Edges!$A$2:$A$1999,1,FALSE)</f>
        <v>344,117</v>
      </c>
      <c r="M515" t="str">
        <f>VLOOKUP(H515,Nodes!$B$2:$D$2000,3,FALSE)</f>
        <v>Saint-Sébastien — Froissart</v>
      </c>
      <c r="N515">
        <v>8</v>
      </c>
    </row>
    <row r="516" spans="1:14">
      <c r="A516">
        <v>8</v>
      </c>
      <c r="B516">
        <f t="shared" ref="B516:B579" si="56">IF(A516&lt;&gt;A515,B515+1,B515)</f>
        <v>9</v>
      </c>
      <c r="C516">
        <v>1</v>
      </c>
      <c r="D516">
        <f t="shared" si="52"/>
        <v>21</v>
      </c>
      <c r="E516">
        <f t="shared" si="51"/>
        <v>19</v>
      </c>
      <c r="F516">
        <v>96</v>
      </c>
      <c r="G516">
        <f t="shared" si="53"/>
        <v>96.09</v>
      </c>
      <c r="H516">
        <f>VLOOKUP(G516,Nodes!$A$2:$B$382,2,FALSE)</f>
        <v>117</v>
      </c>
      <c r="I516">
        <f>VLOOKUP(H516,Nodes!$B$2:$C$681,2,FALSE)</f>
        <v>96</v>
      </c>
      <c r="J516" t="str">
        <f t="shared" si="54"/>
        <v>117,310</v>
      </c>
      <c r="K516">
        <f t="shared" si="55"/>
        <v>8</v>
      </c>
      <c r="L516" t="str">
        <f>VLOOKUP(J516,Edges!$A$2:$A$1999,1,FALSE)</f>
        <v>117,310</v>
      </c>
      <c r="M516" t="str">
        <f>VLOOKUP(H516,Nodes!$B$2:$D$2000,3,FALSE)</f>
        <v>Filles du Calvaire</v>
      </c>
      <c r="N516">
        <v>8</v>
      </c>
    </row>
    <row r="517" spans="1:14">
      <c r="A517">
        <v>8</v>
      </c>
      <c r="B517">
        <f t="shared" si="56"/>
        <v>9</v>
      </c>
      <c r="C517">
        <v>1</v>
      </c>
      <c r="D517">
        <f t="shared" si="52"/>
        <v>21</v>
      </c>
      <c r="E517">
        <f t="shared" si="51"/>
        <v>20</v>
      </c>
      <c r="F517">
        <v>242</v>
      </c>
      <c r="G517">
        <f t="shared" si="53"/>
        <v>242.09</v>
      </c>
      <c r="H517">
        <f>VLOOKUP(G517,Nodes!$A$2:$B$382,2,FALSE)</f>
        <v>310</v>
      </c>
      <c r="I517">
        <f>VLOOKUP(H517,Nodes!$B$2:$C$681,2,FALSE)</f>
        <v>242</v>
      </c>
      <c r="J517" t="str">
        <f t="shared" si="54"/>
        <v>310,357</v>
      </c>
      <c r="K517">
        <f t="shared" si="55"/>
        <v>8</v>
      </c>
      <c r="L517" t="str">
        <f>VLOOKUP(J517,Edges!$A$2:$A$1999,1,FALSE)</f>
        <v>310,357</v>
      </c>
      <c r="M517" t="str">
        <f>VLOOKUP(H517,Nodes!$B$2:$D$2000,3,FALSE)</f>
        <v>République</v>
      </c>
      <c r="N517">
        <v>8</v>
      </c>
    </row>
    <row r="518" spans="1:14">
      <c r="A518">
        <v>8</v>
      </c>
      <c r="B518">
        <f t="shared" si="56"/>
        <v>9</v>
      </c>
      <c r="C518">
        <v>1</v>
      </c>
      <c r="D518">
        <f t="shared" si="52"/>
        <v>21</v>
      </c>
      <c r="E518">
        <f t="shared" si="51"/>
        <v>21</v>
      </c>
      <c r="F518">
        <v>278</v>
      </c>
      <c r="G518">
        <f t="shared" si="53"/>
        <v>278.08999999999997</v>
      </c>
      <c r="H518">
        <f>VLOOKUP(G518,Nodes!$A$2:$B$382,2,FALSE)</f>
        <v>357</v>
      </c>
      <c r="I518">
        <f>VLOOKUP(H518,Nodes!$B$2:$C$681,2,FALSE)</f>
        <v>278</v>
      </c>
      <c r="J518" t="str">
        <f t="shared" si="54"/>
        <v>357,36</v>
      </c>
      <c r="K518">
        <f t="shared" si="55"/>
        <v>8</v>
      </c>
      <c r="L518" t="str">
        <f>VLOOKUP(J518,Edges!$A$2:$A$1999,1,FALSE)</f>
        <v>357,36</v>
      </c>
      <c r="M518" t="str">
        <f>VLOOKUP(H518,Nodes!$B$2:$D$2000,3,FALSE)</f>
        <v>Strasbourg — Saint-Denis</v>
      </c>
      <c r="N518">
        <v>8</v>
      </c>
    </row>
    <row r="519" spans="1:14">
      <c r="A519">
        <v>8</v>
      </c>
      <c r="B519">
        <f t="shared" si="56"/>
        <v>9</v>
      </c>
      <c r="C519">
        <v>1</v>
      </c>
      <c r="D519">
        <f t="shared" si="52"/>
        <v>21</v>
      </c>
      <c r="E519">
        <f t="shared" si="51"/>
        <v>22</v>
      </c>
      <c r="F519">
        <v>30</v>
      </c>
      <c r="G519">
        <f t="shared" si="53"/>
        <v>30.09</v>
      </c>
      <c r="H519">
        <f>VLOOKUP(G519,Nodes!$A$2:$B$382,2,FALSE)</f>
        <v>36</v>
      </c>
      <c r="I519">
        <f>VLOOKUP(H519,Nodes!$B$2:$C$681,2,FALSE)</f>
        <v>30</v>
      </c>
      <c r="J519" t="str">
        <f t="shared" si="54"/>
        <v>36,139</v>
      </c>
      <c r="K519">
        <f t="shared" si="55"/>
        <v>8</v>
      </c>
      <c r="L519" t="str">
        <f>VLOOKUP(J519,Edges!$A$2:$A$1999,1,FALSE)</f>
        <v>36,139</v>
      </c>
      <c r="M519" t="str">
        <f>VLOOKUP(H519,Nodes!$B$2:$D$2000,3,FALSE)</f>
        <v>Bonne Nouvelle</v>
      </c>
      <c r="N519">
        <v>8</v>
      </c>
    </row>
    <row r="520" spans="1:14">
      <c r="A520">
        <v>8</v>
      </c>
      <c r="B520">
        <f t="shared" si="56"/>
        <v>9</v>
      </c>
      <c r="C520">
        <v>1</v>
      </c>
      <c r="D520">
        <f t="shared" si="52"/>
        <v>21</v>
      </c>
      <c r="E520">
        <f t="shared" si="51"/>
        <v>23</v>
      </c>
      <c r="F520">
        <v>111</v>
      </c>
      <c r="G520">
        <f t="shared" si="53"/>
        <v>111.09</v>
      </c>
      <c r="H520">
        <f>VLOOKUP(G520,Nodes!$A$2:$B$382,2,FALSE)</f>
        <v>139</v>
      </c>
      <c r="I520">
        <f>VLOOKUP(H520,Nodes!$B$2:$C$681,2,FALSE)</f>
        <v>111</v>
      </c>
      <c r="J520" t="str">
        <f t="shared" si="54"/>
        <v>139,316</v>
      </c>
      <c r="K520">
        <f t="shared" si="55"/>
        <v>8</v>
      </c>
      <c r="L520" t="str">
        <f>VLOOKUP(J520,Edges!$A$2:$A$1999,1,FALSE)</f>
        <v>139,316</v>
      </c>
      <c r="M520" t="str">
        <f>VLOOKUP(H520,Nodes!$B$2:$D$2000,3,FALSE)</f>
        <v>Grands Boulevards</v>
      </c>
      <c r="N520">
        <v>8</v>
      </c>
    </row>
    <row r="521" spans="1:14">
      <c r="A521">
        <v>8</v>
      </c>
      <c r="B521">
        <f t="shared" si="56"/>
        <v>9</v>
      </c>
      <c r="C521">
        <v>1</v>
      </c>
      <c r="D521">
        <f t="shared" si="52"/>
        <v>21</v>
      </c>
      <c r="E521">
        <f t="shared" si="51"/>
        <v>24</v>
      </c>
      <c r="F521">
        <v>245</v>
      </c>
      <c r="G521">
        <f t="shared" si="53"/>
        <v>245.09</v>
      </c>
      <c r="H521">
        <f>VLOOKUP(G521,Nodes!$A$2:$B$382,2,FALSE)</f>
        <v>316</v>
      </c>
      <c r="I521">
        <f>VLOOKUP(H521,Nodes!$B$2:$C$681,2,FALSE)</f>
        <v>245</v>
      </c>
      <c r="J521" t="str">
        <f t="shared" si="54"/>
        <v>316,237</v>
      </c>
      <c r="K521">
        <f t="shared" si="55"/>
        <v>8</v>
      </c>
      <c r="L521" t="str">
        <f>VLOOKUP(J521,Edges!$A$2:$A$1999,1,FALSE)</f>
        <v>316,237</v>
      </c>
      <c r="M521" t="str">
        <f>VLOOKUP(H521,Nodes!$B$2:$D$2000,3,FALSE)</f>
        <v>Richelieu — Drouot</v>
      </c>
      <c r="N521">
        <v>8</v>
      </c>
    </row>
    <row r="522" spans="1:14">
      <c r="A522">
        <v>8</v>
      </c>
      <c r="B522">
        <f t="shared" si="56"/>
        <v>9</v>
      </c>
      <c r="C522">
        <v>1</v>
      </c>
      <c r="D522">
        <f t="shared" si="52"/>
        <v>21</v>
      </c>
      <c r="E522">
        <f t="shared" si="51"/>
        <v>25</v>
      </c>
      <c r="F522">
        <v>183</v>
      </c>
      <c r="G522">
        <f t="shared" si="53"/>
        <v>183.09</v>
      </c>
      <c r="H522">
        <f>VLOOKUP(G522,Nodes!$A$2:$B$382,2,FALSE)</f>
        <v>237</v>
      </c>
      <c r="I522">
        <f>VLOOKUP(H522,Nodes!$B$2:$C$681,2,FALSE)</f>
        <v>183</v>
      </c>
      <c r="J522" t="str">
        <f t="shared" si="54"/>
        <v>237,186</v>
      </c>
      <c r="K522">
        <f t="shared" si="55"/>
        <v>8</v>
      </c>
      <c r="L522" t="str">
        <f>VLOOKUP(J522,Edges!$A$2:$A$1999,1,FALSE)</f>
        <v>237,186</v>
      </c>
      <c r="M522" t="str">
        <f>VLOOKUP(H522,Nodes!$B$2:$D$2000,3,FALSE)</f>
        <v>Opéra</v>
      </c>
      <c r="N522">
        <v>8</v>
      </c>
    </row>
    <row r="523" spans="1:14">
      <c r="A523">
        <v>8</v>
      </c>
      <c r="B523">
        <f t="shared" si="56"/>
        <v>9</v>
      </c>
      <c r="C523">
        <v>1</v>
      </c>
      <c r="D523">
        <f t="shared" si="52"/>
        <v>21</v>
      </c>
      <c r="E523">
        <f t="shared" si="51"/>
        <v>26</v>
      </c>
      <c r="F523">
        <v>148</v>
      </c>
      <c r="G523">
        <f t="shared" si="53"/>
        <v>148.09</v>
      </c>
      <c r="H523">
        <f>VLOOKUP(G523,Nodes!$A$2:$B$382,2,FALSE)</f>
        <v>186</v>
      </c>
      <c r="I523">
        <f>VLOOKUP(H523,Nodes!$B$2:$C$681,2,FALSE)</f>
        <v>148</v>
      </c>
      <c r="J523" t="str">
        <f t="shared" si="54"/>
        <v>186,82</v>
      </c>
      <c r="K523">
        <f t="shared" si="55"/>
        <v>8</v>
      </c>
      <c r="L523" t="str">
        <f>VLOOKUP(J523,Edges!$A$2:$A$1999,1,FALSE)</f>
        <v>186,82</v>
      </c>
      <c r="M523" t="str">
        <f>VLOOKUP(H523,Nodes!$B$2:$D$2000,3,FALSE)</f>
        <v>Madeleine</v>
      </c>
      <c r="N523">
        <v>8</v>
      </c>
    </row>
    <row r="524" spans="1:14">
      <c r="A524">
        <v>8</v>
      </c>
      <c r="B524">
        <f t="shared" si="56"/>
        <v>9</v>
      </c>
      <c r="C524">
        <v>1</v>
      </c>
      <c r="D524">
        <f t="shared" si="52"/>
        <v>21</v>
      </c>
      <c r="E524">
        <f t="shared" si="51"/>
        <v>27</v>
      </c>
      <c r="F524">
        <v>65</v>
      </c>
      <c r="G524">
        <f t="shared" si="53"/>
        <v>65.09</v>
      </c>
      <c r="H524">
        <f>VLOOKUP(G524,Nodes!$A$2:$B$382,2,FALSE)</f>
        <v>82</v>
      </c>
      <c r="I524">
        <f>VLOOKUP(H524,Nodes!$B$2:$C$681,2,FALSE)</f>
        <v>65</v>
      </c>
      <c r="J524" t="str">
        <f t="shared" si="54"/>
        <v>82,148</v>
      </c>
      <c r="K524">
        <f t="shared" si="55"/>
        <v>8</v>
      </c>
      <c r="L524" t="str">
        <f>VLOOKUP(J524,Edges!$A$2:$A$1999,1,FALSE)</f>
        <v>82,148</v>
      </c>
      <c r="M524" t="str">
        <f>VLOOKUP(H524,Nodes!$B$2:$D$2000,3,FALSE)</f>
        <v>Concorde</v>
      </c>
      <c r="N524">
        <v>8</v>
      </c>
    </row>
    <row r="525" spans="1:14">
      <c r="A525">
        <v>8</v>
      </c>
      <c r="B525">
        <f t="shared" si="56"/>
        <v>9</v>
      </c>
      <c r="C525">
        <v>1</v>
      </c>
      <c r="D525">
        <f t="shared" si="52"/>
        <v>21</v>
      </c>
      <c r="E525">
        <f t="shared" si="51"/>
        <v>28</v>
      </c>
      <c r="F525">
        <v>117</v>
      </c>
      <c r="G525">
        <f t="shared" si="53"/>
        <v>117.09</v>
      </c>
      <c r="H525">
        <f>VLOOKUP(G525,Nodes!$A$2:$B$382,2,FALSE)</f>
        <v>148</v>
      </c>
      <c r="I525">
        <f>VLOOKUP(H525,Nodes!$B$2:$C$681,2,FALSE)</f>
        <v>117</v>
      </c>
      <c r="J525" t="str">
        <f t="shared" si="54"/>
        <v>148,169</v>
      </c>
      <c r="K525">
        <f t="shared" si="55"/>
        <v>8</v>
      </c>
      <c r="L525" t="str">
        <f>VLOOKUP(J525,Edges!$A$2:$A$1999,1,FALSE)</f>
        <v>148,169</v>
      </c>
      <c r="M525" t="str">
        <f>VLOOKUP(H525,Nodes!$B$2:$D$2000,3,FALSE)</f>
        <v>Invalides</v>
      </c>
      <c r="N525">
        <v>8</v>
      </c>
    </row>
    <row r="526" spans="1:14">
      <c r="A526">
        <v>8</v>
      </c>
      <c r="B526">
        <f t="shared" si="56"/>
        <v>9</v>
      </c>
      <c r="C526">
        <v>1</v>
      </c>
      <c r="D526">
        <f t="shared" si="52"/>
        <v>21</v>
      </c>
      <c r="E526">
        <f t="shared" si="51"/>
        <v>29</v>
      </c>
      <c r="F526">
        <v>132</v>
      </c>
      <c r="G526">
        <f t="shared" si="53"/>
        <v>132.09</v>
      </c>
      <c r="H526">
        <f>VLOOKUP(G526,Nodes!$A$2:$B$382,2,FALSE)</f>
        <v>169</v>
      </c>
      <c r="I526">
        <f>VLOOKUP(H526,Nodes!$B$2:$C$681,2,FALSE)</f>
        <v>132</v>
      </c>
      <c r="J526" t="str">
        <f t="shared" si="54"/>
        <v>169,105</v>
      </c>
      <c r="K526">
        <f t="shared" si="55"/>
        <v>8</v>
      </c>
      <c r="L526" t="str">
        <f>VLOOKUP(J526,Edges!$A$2:$A$1999,1,FALSE)</f>
        <v>169,105</v>
      </c>
      <c r="M526" t="str">
        <f>VLOOKUP(H526,Nodes!$B$2:$D$2000,3,FALSE)</f>
        <v>La Tour-Maubourg</v>
      </c>
      <c r="N526">
        <v>8</v>
      </c>
    </row>
    <row r="527" spans="1:14">
      <c r="A527">
        <v>8</v>
      </c>
      <c r="B527">
        <f t="shared" si="56"/>
        <v>9</v>
      </c>
      <c r="C527">
        <v>1</v>
      </c>
      <c r="D527">
        <f t="shared" si="52"/>
        <v>21</v>
      </c>
      <c r="E527">
        <f t="shared" si="51"/>
        <v>30</v>
      </c>
      <c r="F527">
        <v>84</v>
      </c>
      <c r="G527">
        <f t="shared" si="53"/>
        <v>84.09</v>
      </c>
      <c r="H527">
        <f>VLOOKUP(G527,Nodes!$A$2:$B$382,2,FALSE)</f>
        <v>105</v>
      </c>
      <c r="I527">
        <f>VLOOKUP(H527,Nodes!$B$2:$C$681,2,FALSE)</f>
        <v>84</v>
      </c>
      <c r="J527" t="str">
        <f t="shared" si="54"/>
        <v>105,166</v>
      </c>
      <c r="K527">
        <f t="shared" si="55"/>
        <v>8</v>
      </c>
      <c r="L527" t="str">
        <f>VLOOKUP(J527,Edges!$A$2:$A$1999,1,FALSE)</f>
        <v>105,166</v>
      </c>
      <c r="M527" t="str">
        <f>VLOOKUP(H527,Nodes!$B$2:$D$2000,3,FALSE)</f>
        <v>École Militaire</v>
      </c>
      <c r="N527">
        <v>8</v>
      </c>
    </row>
    <row r="528" spans="1:14">
      <c r="A528">
        <v>8</v>
      </c>
      <c r="B528">
        <f t="shared" si="56"/>
        <v>9</v>
      </c>
      <c r="C528">
        <v>1</v>
      </c>
      <c r="D528">
        <f t="shared" si="52"/>
        <v>21</v>
      </c>
      <c r="E528">
        <f t="shared" si="51"/>
        <v>31</v>
      </c>
      <c r="F528">
        <v>130</v>
      </c>
      <c r="G528">
        <f t="shared" si="53"/>
        <v>130.09</v>
      </c>
      <c r="H528">
        <f>VLOOKUP(G528,Nodes!$A$2:$B$382,2,FALSE)</f>
        <v>166</v>
      </c>
      <c r="I528">
        <f>VLOOKUP(H528,Nodes!$B$2:$C$681,2,FALSE)</f>
        <v>130</v>
      </c>
      <c r="J528" t="str">
        <f t="shared" si="54"/>
        <v>166,80</v>
      </c>
      <c r="K528">
        <f t="shared" si="55"/>
        <v>8</v>
      </c>
      <c r="L528" t="str">
        <f>VLOOKUP(J528,Edges!$A$2:$A$1999,1,FALSE)</f>
        <v>166,80</v>
      </c>
      <c r="M528" t="str">
        <f>VLOOKUP(H528,Nodes!$B$2:$D$2000,3,FALSE)</f>
        <v>La Motte-Picquet — Grenelle</v>
      </c>
      <c r="N528">
        <v>8</v>
      </c>
    </row>
    <row r="529" spans="1:14">
      <c r="A529">
        <v>8</v>
      </c>
      <c r="B529">
        <f t="shared" si="56"/>
        <v>9</v>
      </c>
      <c r="C529">
        <v>1</v>
      </c>
      <c r="D529">
        <f t="shared" si="52"/>
        <v>21</v>
      </c>
      <c r="E529">
        <f t="shared" si="51"/>
        <v>32</v>
      </c>
      <c r="F529">
        <v>64</v>
      </c>
      <c r="G529">
        <f t="shared" si="53"/>
        <v>64.09</v>
      </c>
      <c r="H529">
        <f>VLOOKUP(G529,Nodes!$A$2:$B$382,2,FALSE)</f>
        <v>80</v>
      </c>
      <c r="I529">
        <f>VLOOKUP(H529,Nodes!$B$2:$C$681,2,FALSE)</f>
        <v>64</v>
      </c>
      <c r="J529" t="str">
        <f t="shared" si="54"/>
        <v>80,116</v>
      </c>
      <c r="K529">
        <f t="shared" si="55"/>
        <v>8</v>
      </c>
      <c r="L529" t="str">
        <f>VLOOKUP(J529,Edges!$A$2:$A$1999,1,FALSE)</f>
        <v>80,116</v>
      </c>
      <c r="M529" t="str">
        <f>VLOOKUP(H529,Nodes!$B$2:$D$2000,3,FALSE)</f>
        <v>Commerce</v>
      </c>
      <c r="N529">
        <v>8</v>
      </c>
    </row>
    <row r="530" spans="1:14">
      <c r="A530">
        <v>8</v>
      </c>
      <c r="B530">
        <f t="shared" si="56"/>
        <v>9</v>
      </c>
      <c r="C530">
        <v>1</v>
      </c>
      <c r="D530">
        <f t="shared" si="52"/>
        <v>21</v>
      </c>
      <c r="E530">
        <f t="shared" si="51"/>
        <v>33</v>
      </c>
      <c r="F530">
        <v>95</v>
      </c>
      <c r="G530">
        <f t="shared" si="53"/>
        <v>95.09</v>
      </c>
      <c r="H530">
        <f>VLOOKUP(G530,Nodes!$A$2:$B$382,2,FALSE)</f>
        <v>116</v>
      </c>
      <c r="I530">
        <f>VLOOKUP(H530,Nodes!$B$2:$C$681,2,FALSE)</f>
        <v>95</v>
      </c>
      <c r="J530" t="str">
        <f t="shared" si="54"/>
        <v>116,39</v>
      </c>
      <c r="K530">
        <f t="shared" si="55"/>
        <v>8</v>
      </c>
      <c r="L530" t="str">
        <f>VLOOKUP(J530,Edges!$A$2:$A$1999,1,FALSE)</f>
        <v>116,39</v>
      </c>
      <c r="M530" t="str">
        <f>VLOOKUP(H530,Nodes!$B$2:$D$2000,3,FALSE)</f>
        <v>Félix Faure</v>
      </c>
      <c r="N530">
        <v>8</v>
      </c>
    </row>
    <row r="531" spans="1:14">
      <c r="A531">
        <v>8</v>
      </c>
      <c r="B531">
        <f t="shared" si="56"/>
        <v>9</v>
      </c>
      <c r="C531">
        <v>1</v>
      </c>
      <c r="D531">
        <f t="shared" si="52"/>
        <v>21</v>
      </c>
      <c r="E531">
        <f t="shared" si="51"/>
        <v>34</v>
      </c>
      <c r="F531">
        <v>32</v>
      </c>
      <c r="G531">
        <f t="shared" si="53"/>
        <v>32.090000000000003</v>
      </c>
      <c r="H531">
        <f>VLOOKUP(G531,Nodes!$A$2:$B$382,2,FALSE)</f>
        <v>39</v>
      </c>
      <c r="I531">
        <f>VLOOKUP(H531,Nodes!$B$2:$C$681,2,FALSE)</f>
        <v>32</v>
      </c>
      <c r="J531" t="str">
        <f t="shared" si="54"/>
        <v>39,183</v>
      </c>
      <c r="K531">
        <f t="shared" si="55"/>
        <v>8</v>
      </c>
      <c r="L531" t="str">
        <f>VLOOKUP(J531,Edges!$A$2:$A$1999,1,FALSE)</f>
        <v>39,183</v>
      </c>
      <c r="M531" t="str">
        <f>VLOOKUP(H531,Nodes!$B$2:$D$2000,3,FALSE)</f>
        <v>Boucicaut</v>
      </c>
      <c r="N531">
        <v>8</v>
      </c>
    </row>
    <row r="532" spans="1:14">
      <c r="A532">
        <v>8</v>
      </c>
      <c r="B532">
        <f t="shared" si="56"/>
        <v>9</v>
      </c>
      <c r="C532">
        <v>1</v>
      </c>
      <c r="D532">
        <f t="shared" si="52"/>
        <v>21</v>
      </c>
      <c r="E532">
        <f t="shared" si="51"/>
        <v>35</v>
      </c>
      <c r="F532">
        <v>145</v>
      </c>
      <c r="G532">
        <f t="shared" si="53"/>
        <v>145.09</v>
      </c>
      <c r="H532">
        <f>VLOOKUP(G532,Nodes!$A$2:$B$382,2,FALSE)</f>
        <v>183</v>
      </c>
      <c r="I532">
        <f>VLOOKUP(H532,Nodes!$B$2:$C$681,2,FALSE)</f>
        <v>145</v>
      </c>
      <c r="J532" t="str">
        <f t="shared" si="54"/>
        <v>183,15</v>
      </c>
      <c r="K532">
        <f t="shared" si="55"/>
        <v>8</v>
      </c>
      <c r="L532" t="str">
        <f>VLOOKUP(J532,Edges!$A$2:$A$1999,1,FALSE)</f>
        <v>183,15</v>
      </c>
      <c r="M532" t="str">
        <f>VLOOKUP(H532,Nodes!$B$2:$D$2000,3,FALSE)</f>
        <v>Lourmel</v>
      </c>
      <c r="N532">
        <v>8</v>
      </c>
    </row>
    <row r="533" spans="1:14">
      <c r="A533">
        <v>8</v>
      </c>
      <c r="B533">
        <f t="shared" si="56"/>
        <v>9</v>
      </c>
      <c r="C533">
        <v>1</v>
      </c>
      <c r="D533">
        <f t="shared" si="52"/>
        <v>21</v>
      </c>
      <c r="E533">
        <f t="shared" si="51"/>
        <v>36</v>
      </c>
      <c r="F533">
        <v>14</v>
      </c>
      <c r="G533">
        <f t="shared" si="53"/>
        <v>14.09</v>
      </c>
      <c r="H533">
        <f>VLOOKUP(G533,Nodes!$A$2:$B$382,2,FALSE)</f>
        <v>15</v>
      </c>
      <c r="I533">
        <f>VLOOKUP(H533,Nodes!$B$2:$C$681,2,FALSE)</f>
        <v>14</v>
      </c>
      <c r="J533" t="str">
        <f t="shared" si="54"/>
        <v/>
      </c>
      <c r="K533">
        <f t="shared" si="55"/>
        <v>8</v>
      </c>
      <c r="L533" t="e">
        <f>VLOOKUP(J533,Edges!$A$2:$A$1999,1,FALSE)</f>
        <v>#N/A</v>
      </c>
      <c r="M533" t="str">
        <f>VLOOKUP(H533,Nodes!$B$2:$D$2000,3,FALSE)</f>
        <v>Balard</v>
      </c>
      <c r="N533">
        <v>8</v>
      </c>
    </row>
    <row r="534" spans="1:14">
      <c r="A534">
        <v>9</v>
      </c>
      <c r="B534">
        <f t="shared" si="56"/>
        <v>10</v>
      </c>
      <c r="C534">
        <v>0</v>
      </c>
      <c r="D534">
        <f t="shared" si="52"/>
        <v>22</v>
      </c>
      <c r="E534">
        <f t="shared" si="51"/>
        <v>0</v>
      </c>
      <c r="F534">
        <v>205</v>
      </c>
      <c r="G534">
        <f t="shared" si="53"/>
        <v>205.1</v>
      </c>
      <c r="H534">
        <f>VLOOKUP(G534,Nodes!$A$2:$B$382,2,FALSE)</f>
        <v>267</v>
      </c>
      <c r="I534">
        <f>VLOOKUP(H534,Nodes!$B$2:$C$681,2,FALSE)</f>
        <v>205</v>
      </c>
      <c r="J534" t="str">
        <f t="shared" si="54"/>
        <v/>
      </c>
      <c r="K534">
        <f t="shared" si="55"/>
        <v>9</v>
      </c>
      <c r="L534" t="e">
        <f>VLOOKUP(J534,Edges!$A$2:$A$1999,1,FALSE)</f>
        <v>#N/A</v>
      </c>
      <c r="M534" t="str">
        <f>VLOOKUP(H534,Nodes!$B$2:$D$2000,3,FALSE)</f>
        <v>Pont de Sèvres</v>
      </c>
      <c r="N534">
        <v>9</v>
      </c>
    </row>
    <row r="535" spans="1:14">
      <c r="A535">
        <v>9</v>
      </c>
      <c r="B535">
        <f t="shared" si="56"/>
        <v>10</v>
      </c>
      <c r="C535">
        <v>0</v>
      </c>
      <c r="D535">
        <f>IF(A535&amp;C535=A533&amp;C533,D533,D533+1)</f>
        <v>22</v>
      </c>
      <c r="E535">
        <f>IF(A535&amp;C535&lt;&gt;A533&amp;C533,0,E533+1)</f>
        <v>0</v>
      </c>
      <c r="F535">
        <v>23</v>
      </c>
      <c r="G535">
        <f t="shared" si="53"/>
        <v>23.1</v>
      </c>
      <c r="H535">
        <f>VLOOKUP(G535,Nodes!$A$2:$B$382,2,FALSE)</f>
        <v>29</v>
      </c>
      <c r="I535">
        <f>VLOOKUP(H535,Nodes!$B$2:$C$681,2,FALSE)</f>
        <v>23</v>
      </c>
      <c r="J535" t="str">
        <f t="shared" si="54"/>
        <v>29,204</v>
      </c>
      <c r="K535">
        <f t="shared" si="55"/>
        <v>9</v>
      </c>
      <c r="L535" t="str">
        <f>VLOOKUP(J535,Edges!$A$2:$A$1999,1,FALSE)</f>
        <v>29,204</v>
      </c>
      <c r="M535" t="str">
        <f>VLOOKUP(H535,Nodes!$B$2:$D$2000,3,FALSE)</f>
        <v>Billancourt</v>
      </c>
      <c r="N535">
        <v>9</v>
      </c>
    </row>
    <row r="536" spans="1:14">
      <c r="A536">
        <v>9</v>
      </c>
      <c r="B536">
        <f t="shared" si="56"/>
        <v>10</v>
      </c>
      <c r="C536">
        <v>0</v>
      </c>
      <c r="D536">
        <f t="shared" ref="D536:D567" si="57">IF(A536&amp;C536=A535&amp;C535,D535,D535+1)</f>
        <v>22</v>
      </c>
      <c r="E536">
        <f t="shared" ref="E536:E570" si="58">IF(A536&amp;C536&lt;&gt;A535&amp;C535,0,E535+1)</f>
        <v>1</v>
      </c>
      <c r="F536">
        <v>163</v>
      </c>
      <c r="G536">
        <f t="shared" si="53"/>
        <v>163.1</v>
      </c>
      <c r="H536">
        <f>VLOOKUP(G536,Nodes!$A$2:$B$382,2,FALSE)</f>
        <v>204</v>
      </c>
      <c r="I536">
        <f>VLOOKUP(H536,Nodes!$B$2:$C$681,2,FALSE)</f>
        <v>163</v>
      </c>
      <c r="J536" t="str">
        <f t="shared" si="54"/>
        <v>204,282</v>
      </c>
      <c r="K536">
        <f t="shared" si="55"/>
        <v>9</v>
      </c>
      <c r="L536" t="str">
        <f>VLOOKUP(J536,Edges!$A$2:$A$1999,1,FALSE)</f>
        <v>204,282</v>
      </c>
      <c r="M536" t="str">
        <f>VLOOKUP(H536,Nodes!$B$2:$D$2000,3,FALSE)</f>
        <v>Marcel Sembat</v>
      </c>
      <c r="N536">
        <v>9</v>
      </c>
    </row>
    <row r="537" spans="1:14">
      <c r="A537">
        <v>9</v>
      </c>
      <c r="B537">
        <f t="shared" si="56"/>
        <v>10</v>
      </c>
      <c r="C537">
        <v>0</v>
      </c>
      <c r="D537">
        <f t="shared" si="57"/>
        <v>22</v>
      </c>
      <c r="E537">
        <f t="shared" si="58"/>
        <v>2</v>
      </c>
      <c r="F537">
        <v>220</v>
      </c>
      <c r="G537">
        <f t="shared" si="53"/>
        <v>220.1</v>
      </c>
      <c r="H537">
        <f>VLOOKUP(G537,Nodes!$A$2:$B$382,2,FALSE)</f>
        <v>282</v>
      </c>
      <c r="I537">
        <f>VLOOKUP(H537,Nodes!$B$2:$C$681,2,FALSE)</f>
        <v>220</v>
      </c>
      <c r="J537" t="str">
        <f t="shared" si="54"/>
        <v>282,113</v>
      </c>
      <c r="K537">
        <f t="shared" si="55"/>
        <v>9</v>
      </c>
      <c r="L537" t="str">
        <f>VLOOKUP(J537,Edges!$A$2:$A$1999,1,FALSE)</f>
        <v>282,113</v>
      </c>
      <c r="M537" t="str">
        <f>VLOOKUP(H537,Nodes!$B$2:$D$2000,3,FALSE)</f>
        <v>Porte de Saint-Cloud</v>
      </c>
      <c r="N537">
        <v>9</v>
      </c>
    </row>
    <row r="538" spans="1:14">
      <c r="A538">
        <v>9</v>
      </c>
      <c r="B538">
        <f t="shared" si="56"/>
        <v>10</v>
      </c>
      <c r="C538">
        <v>0</v>
      </c>
      <c r="D538">
        <f t="shared" si="57"/>
        <v>22</v>
      </c>
      <c r="E538">
        <f t="shared" si="58"/>
        <v>3</v>
      </c>
      <c r="F538">
        <v>92</v>
      </c>
      <c r="G538">
        <f t="shared" si="53"/>
        <v>92.1</v>
      </c>
      <c r="H538">
        <f>VLOOKUP(G538,Nodes!$A$2:$B$382,2,FALSE)</f>
        <v>113</v>
      </c>
      <c r="I538">
        <f>VLOOKUP(H538,Nodes!$B$2:$C$681,2,FALSE)</f>
        <v>92</v>
      </c>
      <c r="J538" t="str">
        <f t="shared" si="54"/>
        <v>113,211</v>
      </c>
      <c r="K538">
        <f t="shared" si="55"/>
        <v>9</v>
      </c>
      <c r="L538" t="str">
        <f>VLOOKUP(J538,Edges!$A$2:$A$1999,1,FALSE)</f>
        <v>113,211</v>
      </c>
      <c r="M538" t="str">
        <f>VLOOKUP(H538,Nodes!$B$2:$D$2000,3,FALSE)</f>
        <v>Exelmans</v>
      </c>
      <c r="N538">
        <v>9</v>
      </c>
    </row>
    <row r="539" spans="1:14">
      <c r="A539">
        <v>9</v>
      </c>
      <c r="B539">
        <f t="shared" si="56"/>
        <v>10</v>
      </c>
      <c r="C539">
        <v>0</v>
      </c>
      <c r="D539">
        <f t="shared" si="57"/>
        <v>22</v>
      </c>
      <c r="E539">
        <f t="shared" si="58"/>
        <v>4</v>
      </c>
      <c r="F539">
        <v>169</v>
      </c>
      <c r="G539">
        <f t="shared" si="53"/>
        <v>169.1</v>
      </c>
      <c r="H539">
        <f>VLOOKUP(G539,Nodes!$A$2:$B$382,2,FALSE)</f>
        <v>211</v>
      </c>
      <c r="I539">
        <f>VLOOKUP(H539,Nodes!$B$2:$C$681,2,FALSE)</f>
        <v>169</v>
      </c>
      <c r="J539" t="str">
        <f t="shared" si="54"/>
        <v>211,209</v>
      </c>
      <c r="K539">
        <f t="shared" si="55"/>
        <v>9</v>
      </c>
      <c r="L539" t="str">
        <f>VLOOKUP(J539,Edges!$A$2:$A$1999,1,FALSE)</f>
        <v>211,209</v>
      </c>
      <c r="M539" t="str">
        <f>VLOOKUP(H539,Nodes!$B$2:$D$2000,3,FALSE)</f>
        <v>Michel-Ange — Molitor</v>
      </c>
      <c r="N539">
        <v>9</v>
      </c>
    </row>
    <row r="540" spans="1:14">
      <c r="A540">
        <v>9</v>
      </c>
      <c r="B540">
        <f t="shared" si="56"/>
        <v>10</v>
      </c>
      <c r="C540">
        <v>0</v>
      </c>
      <c r="D540">
        <f t="shared" si="57"/>
        <v>22</v>
      </c>
      <c r="E540">
        <f t="shared" si="58"/>
        <v>5</v>
      </c>
      <c r="F540">
        <v>168</v>
      </c>
      <c r="G540">
        <f t="shared" si="53"/>
        <v>168.1</v>
      </c>
      <c r="H540">
        <f>VLOOKUP(G540,Nodes!$A$2:$B$382,2,FALSE)</f>
        <v>209</v>
      </c>
      <c r="I540">
        <f>VLOOKUP(H540,Nodes!$B$2:$C$681,2,FALSE)</f>
        <v>168</v>
      </c>
      <c r="J540" t="str">
        <f t="shared" si="54"/>
        <v>209,151</v>
      </c>
      <c r="K540">
        <f t="shared" si="55"/>
        <v>9</v>
      </c>
      <c r="L540" t="str">
        <f>VLOOKUP(J540,Edges!$A$2:$A$1999,1,FALSE)</f>
        <v>209,151</v>
      </c>
      <c r="M540" t="str">
        <f>VLOOKUP(H540,Nodes!$B$2:$D$2000,3,FALSE)</f>
        <v>Michel-Ange — Auteuil</v>
      </c>
      <c r="N540">
        <v>9</v>
      </c>
    </row>
    <row r="541" spans="1:14">
      <c r="A541">
        <v>9</v>
      </c>
      <c r="B541">
        <f t="shared" si="56"/>
        <v>10</v>
      </c>
      <c r="C541">
        <v>0</v>
      </c>
      <c r="D541">
        <f t="shared" si="57"/>
        <v>22</v>
      </c>
      <c r="E541">
        <f t="shared" si="58"/>
        <v>6</v>
      </c>
      <c r="F541">
        <v>119</v>
      </c>
      <c r="G541">
        <f t="shared" si="53"/>
        <v>119.1</v>
      </c>
      <c r="H541">
        <f>VLOOKUP(G541,Nodes!$A$2:$B$382,2,FALSE)</f>
        <v>151</v>
      </c>
      <c r="I541">
        <f>VLOOKUP(H541,Nodes!$B$2:$C$681,2,FALSE)</f>
        <v>119</v>
      </c>
      <c r="J541" t="str">
        <f t="shared" si="54"/>
        <v>151,302</v>
      </c>
      <c r="K541">
        <f t="shared" si="55"/>
        <v>9</v>
      </c>
      <c r="L541" t="str">
        <f>VLOOKUP(J541,Edges!$A$2:$A$1999,1,FALSE)</f>
        <v>151,302</v>
      </c>
      <c r="M541" t="str">
        <f>VLOOKUP(H541,Nodes!$B$2:$D$2000,3,FALSE)</f>
        <v>Jasmin</v>
      </c>
      <c r="N541">
        <v>9</v>
      </c>
    </row>
    <row r="542" spans="1:14">
      <c r="A542">
        <v>9</v>
      </c>
      <c r="B542">
        <f t="shared" si="56"/>
        <v>10</v>
      </c>
      <c r="C542">
        <v>0</v>
      </c>
      <c r="D542">
        <f t="shared" si="57"/>
        <v>22</v>
      </c>
      <c r="E542">
        <f t="shared" si="58"/>
        <v>7</v>
      </c>
      <c r="F542">
        <v>238</v>
      </c>
      <c r="G542">
        <f t="shared" si="53"/>
        <v>238.1</v>
      </c>
      <c r="H542">
        <f>VLOOKUP(G542,Nodes!$A$2:$B$382,2,FALSE)</f>
        <v>302</v>
      </c>
      <c r="I542">
        <f>VLOOKUP(H542,Nodes!$B$2:$C$681,2,FALSE)</f>
        <v>238</v>
      </c>
      <c r="J542" t="str">
        <f t="shared" si="54"/>
        <v>302,168</v>
      </c>
      <c r="K542">
        <f t="shared" si="55"/>
        <v>9</v>
      </c>
      <c r="L542" t="str">
        <f>VLOOKUP(J542,Edges!$A$2:$A$1999,1,FALSE)</f>
        <v>302,168</v>
      </c>
      <c r="M542" t="str">
        <f>VLOOKUP(H542,Nodes!$B$2:$D$2000,3,FALSE)</f>
        <v>Ranelagh</v>
      </c>
      <c r="N542">
        <v>9</v>
      </c>
    </row>
    <row r="543" spans="1:14">
      <c r="A543">
        <v>9</v>
      </c>
      <c r="B543">
        <f t="shared" si="56"/>
        <v>10</v>
      </c>
      <c r="C543">
        <v>0</v>
      </c>
      <c r="D543">
        <f t="shared" si="57"/>
        <v>22</v>
      </c>
      <c r="E543">
        <f t="shared" si="58"/>
        <v>8</v>
      </c>
      <c r="F543">
        <v>131</v>
      </c>
      <c r="G543">
        <f t="shared" si="53"/>
        <v>131.1</v>
      </c>
      <c r="H543">
        <f>VLOOKUP(G543,Nodes!$A$2:$B$382,2,FALSE)</f>
        <v>168</v>
      </c>
      <c r="I543">
        <f>VLOOKUP(H543,Nodes!$B$2:$C$681,2,FALSE)</f>
        <v>131</v>
      </c>
      <c r="J543" t="str">
        <f t="shared" si="54"/>
        <v>168,321</v>
      </c>
      <c r="K543">
        <f t="shared" si="55"/>
        <v>9</v>
      </c>
      <c r="L543" t="str">
        <f>VLOOKUP(J543,Edges!$A$2:$A$1999,1,FALSE)</f>
        <v>168,321</v>
      </c>
      <c r="M543" t="str">
        <f>VLOOKUP(H543,Nodes!$B$2:$D$2000,3,FALSE)</f>
        <v>La Muette</v>
      </c>
      <c r="N543">
        <v>9</v>
      </c>
    </row>
    <row r="544" spans="1:14">
      <c r="A544">
        <v>9</v>
      </c>
      <c r="B544">
        <f t="shared" si="56"/>
        <v>10</v>
      </c>
      <c r="C544">
        <v>0</v>
      </c>
      <c r="D544">
        <f t="shared" si="57"/>
        <v>22</v>
      </c>
      <c r="E544">
        <f t="shared" si="58"/>
        <v>9</v>
      </c>
      <c r="F544">
        <v>249</v>
      </c>
      <c r="G544">
        <f t="shared" si="53"/>
        <v>249.1</v>
      </c>
      <c r="H544">
        <f>VLOOKUP(G544,Nodes!$A$2:$B$382,2,FALSE)</f>
        <v>321</v>
      </c>
      <c r="I544">
        <f>VLOOKUP(H544,Nodes!$B$2:$C$681,2,FALSE)</f>
        <v>249</v>
      </c>
      <c r="J544" t="str">
        <f t="shared" si="54"/>
        <v>321,366</v>
      </c>
      <c r="K544">
        <f t="shared" si="55"/>
        <v>9</v>
      </c>
      <c r="L544" t="str">
        <f>VLOOKUP(J544,Edges!$A$2:$A$1999,1,FALSE)</f>
        <v>321,366</v>
      </c>
      <c r="M544" t="str">
        <f>VLOOKUP(H544,Nodes!$B$2:$D$2000,3,FALSE)</f>
        <v>Rue de la Pompe</v>
      </c>
      <c r="N544">
        <v>9</v>
      </c>
    </row>
    <row r="545" spans="1:14">
      <c r="A545">
        <v>9</v>
      </c>
      <c r="B545">
        <f t="shared" si="56"/>
        <v>10</v>
      </c>
      <c r="C545">
        <v>0</v>
      </c>
      <c r="D545">
        <f t="shared" si="57"/>
        <v>22</v>
      </c>
      <c r="E545">
        <f t="shared" si="58"/>
        <v>10</v>
      </c>
      <c r="F545">
        <v>285</v>
      </c>
      <c r="G545">
        <f t="shared" si="53"/>
        <v>285.10000000000002</v>
      </c>
      <c r="H545">
        <f>VLOOKUP(G545,Nodes!$A$2:$B$382,2,FALSE)</f>
        <v>366</v>
      </c>
      <c r="I545">
        <f>VLOOKUP(H545,Nodes!$B$2:$C$681,2,FALSE)</f>
        <v>285</v>
      </c>
      <c r="J545" t="str">
        <f t="shared" si="54"/>
        <v>366,147</v>
      </c>
      <c r="K545">
        <f t="shared" si="55"/>
        <v>9</v>
      </c>
      <c r="L545" t="str">
        <f>VLOOKUP(J545,Edges!$A$2:$A$1999,1,FALSE)</f>
        <v>366,147</v>
      </c>
      <c r="M545" t="str">
        <f>VLOOKUP(H545,Nodes!$B$2:$D$2000,3,FALSE)</f>
        <v>Trocadéro</v>
      </c>
      <c r="N545">
        <v>9</v>
      </c>
    </row>
    <row r="546" spans="1:14">
      <c r="A546">
        <v>9</v>
      </c>
      <c r="B546">
        <f t="shared" si="56"/>
        <v>10</v>
      </c>
      <c r="C546">
        <v>0</v>
      </c>
      <c r="D546">
        <f t="shared" si="57"/>
        <v>22</v>
      </c>
      <c r="E546">
        <f t="shared" si="58"/>
        <v>11</v>
      </c>
      <c r="F546">
        <v>116</v>
      </c>
      <c r="G546">
        <f t="shared" si="53"/>
        <v>116.1</v>
      </c>
      <c r="H546">
        <f>VLOOKUP(G546,Nodes!$A$2:$B$382,2,FALSE)</f>
        <v>147</v>
      </c>
      <c r="I546">
        <f>VLOOKUP(H546,Nodes!$B$2:$C$681,2,FALSE)</f>
        <v>116</v>
      </c>
      <c r="J546" t="str">
        <f t="shared" si="54"/>
        <v>147,3</v>
      </c>
      <c r="K546">
        <f t="shared" si="55"/>
        <v>9</v>
      </c>
      <c r="L546" t="str">
        <f>VLOOKUP(J546,Edges!$A$2:$A$1999,1,FALSE)</f>
        <v>147,3</v>
      </c>
      <c r="M546" t="str">
        <f>VLOOKUP(H546,Nodes!$B$2:$D$2000,3,FALSE)</f>
        <v>Iéna</v>
      </c>
      <c r="N546">
        <v>9</v>
      </c>
    </row>
    <row r="547" spans="1:14">
      <c r="A547">
        <v>9</v>
      </c>
      <c r="B547">
        <f t="shared" si="56"/>
        <v>10</v>
      </c>
      <c r="C547">
        <v>0</v>
      </c>
      <c r="D547">
        <f t="shared" si="57"/>
        <v>22</v>
      </c>
      <c r="E547">
        <f t="shared" si="58"/>
        <v>12</v>
      </c>
      <c r="F547">
        <v>3</v>
      </c>
      <c r="G547">
        <f t="shared" si="53"/>
        <v>3.1</v>
      </c>
      <c r="H547">
        <f>VLOOKUP(G547,Nodes!$A$2:$B$382,2,FALSE)</f>
        <v>3</v>
      </c>
      <c r="I547">
        <f>VLOOKUP(H547,Nodes!$B$2:$C$681,2,FALSE)</f>
        <v>3</v>
      </c>
      <c r="J547" t="str">
        <f t="shared" si="54"/>
        <v>3,120</v>
      </c>
      <c r="K547">
        <f t="shared" si="55"/>
        <v>9</v>
      </c>
      <c r="L547" t="str">
        <f>VLOOKUP(J547,Edges!$A$2:$A$1999,1,FALSE)</f>
        <v>3,120</v>
      </c>
      <c r="M547" t="str">
        <f>VLOOKUP(H547,Nodes!$B$2:$D$2000,3,FALSE)</f>
        <v>Alma — Marceau</v>
      </c>
      <c r="N547">
        <v>9</v>
      </c>
    </row>
    <row r="548" spans="1:14">
      <c r="A548">
        <v>9</v>
      </c>
      <c r="B548">
        <f t="shared" si="56"/>
        <v>10</v>
      </c>
      <c r="C548">
        <v>0</v>
      </c>
      <c r="D548">
        <f t="shared" si="57"/>
        <v>22</v>
      </c>
      <c r="E548">
        <f t="shared" si="58"/>
        <v>13</v>
      </c>
      <c r="F548">
        <v>98</v>
      </c>
      <c r="G548">
        <f t="shared" si="53"/>
        <v>98.1</v>
      </c>
      <c r="H548">
        <f>VLOOKUP(G548,Nodes!$A$2:$B$382,2,FALSE)</f>
        <v>120</v>
      </c>
      <c r="I548">
        <f>VLOOKUP(H548,Nodes!$B$2:$C$681,2,FALSE)</f>
        <v>98</v>
      </c>
      <c r="J548" t="str">
        <f t="shared" si="54"/>
        <v>120,342</v>
      </c>
      <c r="K548">
        <f t="shared" si="55"/>
        <v>9</v>
      </c>
      <c r="L548" t="str">
        <f>VLOOKUP(J548,Edges!$A$2:$A$1999,1,FALSE)</f>
        <v>120,342</v>
      </c>
      <c r="M548" t="str">
        <f>VLOOKUP(H548,Nodes!$B$2:$D$2000,3,FALSE)</f>
        <v>Franklin D. Roosevelt</v>
      </c>
      <c r="N548">
        <v>9</v>
      </c>
    </row>
    <row r="549" spans="1:14">
      <c r="A549">
        <v>9</v>
      </c>
      <c r="B549">
        <f t="shared" si="56"/>
        <v>10</v>
      </c>
      <c r="C549">
        <v>0</v>
      </c>
      <c r="D549">
        <f t="shared" si="57"/>
        <v>22</v>
      </c>
      <c r="E549">
        <f t="shared" si="58"/>
        <v>14</v>
      </c>
      <c r="F549">
        <v>267</v>
      </c>
      <c r="G549">
        <f t="shared" si="53"/>
        <v>267.10000000000002</v>
      </c>
      <c r="H549">
        <f>VLOOKUP(G549,Nodes!$A$2:$B$382,2,FALSE)</f>
        <v>342</v>
      </c>
      <c r="I549">
        <f>VLOOKUP(H549,Nodes!$B$2:$C$681,2,FALSE)</f>
        <v>267</v>
      </c>
      <c r="J549" t="str">
        <f t="shared" si="54"/>
        <v>342,214</v>
      </c>
      <c r="K549">
        <f t="shared" si="55"/>
        <v>9</v>
      </c>
      <c r="L549" t="str">
        <f>VLOOKUP(J549,Edges!$A$2:$A$1999,1,FALSE)</f>
        <v>342,214</v>
      </c>
      <c r="M549" t="str">
        <f>VLOOKUP(H549,Nodes!$B$2:$D$2000,3,FALSE)</f>
        <v>Saint-Philippe-du-Roule</v>
      </c>
      <c r="N549">
        <v>9</v>
      </c>
    </row>
    <row r="550" spans="1:14">
      <c r="A550">
        <v>9</v>
      </c>
      <c r="B550">
        <f t="shared" si="56"/>
        <v>10</v>
      </c>
      <c r="C550">
        <v>0</v>
      </c>
      <c r="D550">
        <f t="shared" si="57"/>
        <v>22</v>
      </c>
      <c r="E550">
        <f t="shared" si="58"/>
        <v>15</v>
      </c>
      <c r="F550">
        <v>171</v>
      </c>
      <c r="G550">
        <f t="shared" si="53"/>
        <v>171.1</v>
      </c>
      <c r="H550">
        <f>VLOOKUP(G550,Nodes!$A$2:$B$382,2,FALSE)</f>
        <v>214</v>
      </c>
      <c r="I550">
        <f>VLOOKUP(H550,Nodes!$B$2:$C$681,2,FALSE)</f>
        <v>171</v>
      </c>
      <c r="J550" t="str">
        <f t="shared" si="54"/>
        <v>214,326</v>
      </c>
      <c r="K550">
        <f t="shared" si="55"/>
        <v>9</v>
      </c>
      <c r="L550" t="str">
        <f>VLOOKUP(J550,Edges!$A$2:$A$1999,1,FALSE)</f>
        <v>214,326</v>
      </c>
      <c r="M550" t="str">
        <f>VLOOKUP(H550,Nodes!$B$2:$D$2000,3,FALSE)</f>
        <v>Miromesnil</v>
      </c>
      <c r="N550">
        <v>9</v>
      </c>
    </row>
    <row r="551" spans="1:14">
      <c r="A551">
        <v>9</v>
      </c>
      <c r="B551">
        <f t="shared" si="56"/>
        <v>10</v>
      </c>
      <c r="C551">
        <v>0</v>
      </c>
      <c r="D551">
        <f t="shared" si="57"/>
        <v>22</v>
      </c>
      <c r="E551">
        <f t="shared" si="58"/>
        <v>16</v>
      </c>
      <c r="F551">
        <v>254</v>
      </c>
      <c r="G551">
        <f t="shared" si="53"/>
        <v>254.1</v>
      </c>
      <c r="H551">
        <f>VLOOKUP(G551,Nodes!$A$2:$B$382,2,FALSE)</f>
        <v>326</v>
      </c>
      <c r="I551">
        <f>VLOOKUP(H551,Nodes!$B$2:$C$681,2,FALSE)</f>
        <v>254</v>
      </c>
      <c r="J551" t="str">
        <f t="shared" si="54"/>
        <v>326,143</v>
      </c>
      <c r="K551">
        <f t="shared" si="55"/>
        <v>9</v>
      </c>
      <c r="L551" t="str">
        <f>VLOOKUP(J551,Edges!$A$2:$A$1999,1,FALSE)</f>
        <v>326,143</v>
      </c>
      <c r="M551" t="str">
        <f>VLOOKUP(H551,Nodes!$B$2:$D$2000,3,FALSE)</f>
        <v>Saint-Augustin</v>
      </c>
      <c r="N551">
        <v>9</v>
      </c>
    </row>
    <row r="552" spans="1:14">
      <c r="A552">
        <v>9</v>
      </c>
      <c r="B552">
        <f t="shared" si="56"/>
        <v>10</v>
      </c>
      <c r="C552">
        <v>0</v>
      </c>
      <c r="D552">
        <f t="shared" si="57"/>
        <v>22</v>
      </c>
      <c r="E552">
        <f t="shared" si="58"/>
        <v>17</v>
      </c>
      <c r="F552">
        <v>113</v>
      </c>
      <c r="G552">
        <f t="shared" si="53"/>
        <v>113.1</v>
      </c>
      <c r="H552">
        <f>VLOOKUP(G552,Nodes!$A$2:$B$382,2,FALSE)</f>
        <v>143</v>
      </c>
      <c r="I552">
        <f>VLOOKUP(H552,Nodes!$B$2:$C$681,2,FALSE)</f>
        <v>113</v>
      </c>
      <c r="J552" t="str">
        <f t="shared" si="54"/>
        <v>143,74</v>
      </c>
      <c r="K552">
        <f t="shared" si="55"/>
        <v>9</v>
      </c>
      <c r="L552" t="str">
        <f>VLOOKUP(J552,Edges!$A$2:$A$1999,1,FALSE)</f>
        <v>143,74</v>
      </c>
      <c r="M552" t="str">
        <f>VLOOKUP(H552,Nodes!$B$2:$D$2000,3,FALSE)</f>
        <v>Havre — Caumartin</v>
      </c>
      <c r="N552">
        <v>9</v>
      </c>
    </row>
    <row r="553" spans="1:14">
      <c r="A553">
        <v>9</v>
      </c>
      <c r="B553">
        <f t="shared" si="56"/>
        <v>10</v>
      </c>
      <c r="C553">
        <v>0</v>
      </c>
      <c r="D553">
        <f t="shared" si="57"/>
        <v>22</v>
      </c>
      <c r="E553">
        <f t="shared" si="58"/>
        <v>18</v>
      </c>
      <c r="F553">
        <v>58</v>
      </c>
      <c r="G553">
        <f t="shared" si="53"/>
        <v>58.1</v>
      </c>
      <c r="H553">
        <f>VLOOKUP(G553,Nodes!$A$2:$B$382,2,FALSE)</f>
        <v>74</v>
      </c>
      <c r="I553">
        <f>VLOOKUP(H553,Nodes!$B$2:$C$681,2,FALSE)</f>
        <v>58</v>
      </c>
      <c r="J553" t="str">
        <f t="shared" si="54"/>
        <v>74,317</v>
      </c>
      <c r="K553">
        <f t="shared" si="55"/>
        <v>9</v>
      </c>
      <c r="L553" t="str">
        <f>VLOOKUP(J553,Edges!$A$2:$A$1999,1,FALSE)</f>
        <v>74,317</v>
      </c>
      <c r="M553" t="str">
        <f>VLOOKUP(H553,Nodes!$B$2:$D$2000,3,FALSE)</f>
        <v>Chaussée d'Antin — La Fayette</v>
      </c>
      <c r="N553">
        <v>9</v>
      </c>
    </row>
    <row r="554" spans="1:14">
      <c r="A554">
        <v>9</v>
      </c>
      <c r="B554">
        <f t="shared" si="56"/>
        <v>10</v>
      </c>
      <c r="C554">
        <v>0</v>
      </c>
      <c r="D554">
        <f t="shared" si="57"/>
        <v>22</v>
      </c>
      <c r="E554">
        <f t="shared" si="58"/>
        <v>19</v>
      </c>
      <c r="F554">
        <v>245</v>
      </c>
      <c r="G554">
        <f t="shared" si="53"/>
        <v>245.1</v>
      </c>
      <c r="H554">
        <f>VLOOKUP(G554,Nodes!$A$2:$B$382,2,FALSE)</f>
        <v>317</v>
      </c>
      <c r="I554">
        <f>VLOOKUP(H554,Nodes!$B$2:$C$681,2,FALSE)</f>
        <v>245</v>
      </c>
      <c r="J554" t="str">
        <f t="shared" si="54"/>
        <v>317,140</v>
      </c>
      <c r="K554">
        <f t="shared" si="55"/>
        <v>9</v>
      </c>
      <c r="L554" t="str">
        <f>VLOOKUP(J554,Edges!$A$2:$A$1999,1,FALSE)</f>
        <v>317,140</v>
      </c>
      <c r="M554" t="str">
        <f>VLOOKUP(H554,Nodes!$B$2:$D$2000,3,FALSE)</f>
        <v>Richelieu — Drouot</v>
      </c>
      <c r="N554">
        <v>9</v>
      </c>
    </row>
    <row r="555" spans="1:14">
      <c r="A555">
        <v>9</v>
      </c>
      <c r="B555">
        <f t="shared" si="56"/>
        <v>10</v>
      </c>
      <c r="C555">
        <v>0</v>
      </c>
      <c r="D555">
        <f t="shared" si="57"/>
        <v>22</v>
      </c>
      <c r="E555">
        <f t="shared" si="58"/>
        <v>20</v>
      </c>
      <c r="F555">
        <v>111</v>
      </c>
      <c r="G555">
        <f t="shared" si="53"/>
        <v>111.1</v>
      </c>
      <c r="H555">
        <f>VLOOKUP(G555,Nodes!$A$2:$B$382,2,FALSE)</f>
        <v>140</v>
      </c>
      <c r="I555">
        <f>VLOOKUP(H555,Nodes!$B$2:$C$681,2,FALSE)</f>
        <v>111</v>
      </c>
      <c r="J555" t="str">
        <f t="shared" si="54"/>
        <v>140,37</v>
      </c>
      <c r="K555">
        <f t="shared" si="55"/>
        <v>9</v>
      </c>
      <c r="L555" t="str">
        <f>VLOOKUP(J555,Edges!$A$2:$A$1999,1,FALSE)</f>
        <v>140,37</v>
      </c>
      <c r="M555" t="str">
        <f>VLOOKUP(H555,Nodes!$B$2:$D$2000,3,FALSE)</f>
        <v>Grands Boulevards</v>
      </c>
      <c r="N555">
        <v>9</v>
      </c>
    </row>
    <row r="556" spans="1:14">
      <c r="A556">
        <v>9</v>
      </c>
      <c r="B556">
        <f t="shared" si="56"/>
        <v>10</v>
      </c>
      <c r="C556">
        <v>0</v>
      </c>
      <c r="D556">
        <f t="shared" si="57"/>
        <v>22</v>
      </c>
      <c r="E556">
        <f t="shared" si="58"/>
        <v>21</v>
      </c>
      <c r="F556">
        <v>30</v>
      </c>
      <c r="G556">
        <f t="shared" si="53"/>
        <v>30.1</v>
      </c>
      <c r="H556">
        <f>VLOOKUP(G556,Nodes!$A$2:$B$382,2,FALSE)</f>
        <v>37</v>
      </c>
      <c r="I556">
        <f>VLOOKUP(H556,Nodes!$B$2:$C$681,2,FALSE)</f>
        <v>30</v>
      </c>
      <c r="J556" t="str">
        <f t="shared" si="54"/>
        <v>37,358</v>
      </c>
      <c r="K556">
        <f t="shared" si="55"/>
        <v>9</v>
      </c>
      <c r="L556" t="str">
        <f>VLOOKUP(J556,Edges!$A$2:$A$1999,1,FALSE)</f>
        <v>37,358</v>
      </c>
      <c r="M556" t="str">
        <f>VLOOKUP(H556,Nodes!$B$2:$D$2000,3,FALSE)</f>
        <v>Bonne Nouvelle</v>
      </c>
      <c r="N556">
        <v>9</v>
      </c>
    </row>
    <row r="557" spans="1:14">
      <c r="A557">
        <v>9</v>
      </c>
      <c r="B557">
        <f t="shared" si="56"/>
        <v>10</v>
      </c>
      <c r="C557">
        <v>0</v>
      </c>
      <c r="D557">
        <f t="shared" si="57"/>
        <v>22</v>
      </c>
      <c r="E557">
        <f t="shared" si="58"/>
        <v>22</v>
      </c>
      <c r="F557">
        <v>278</v>
      </c>
      <c r="G557">
        <f t="shared" si="53"/>
        <v>278.10000000000002</v>
      </c>
      <c r="H557">
        <f>VLOOKUP(G557,Nodes!$A$2:$B$382,2,FALSE)</f>
        <v>358</v>
      </c>
      <c r="I557">
        <f>VLOOKUP(H557,Nodes!$B$2:$C$681,2,FALSE)</f>
        <v>278</v>
      </c>
      <c r="J557" t="str">
        <f t="shared" si="54"/>
        <v>358,311</v>
      </c>
      <c r="K557">
        <f t="shared" si="55"/>
        <v>9</v>
      </c>
      <c r="L557" t="str">
        <f>VLOOKUP(J557,Edges!$A$2:$A$1999,1,FALSE)</f>
        <v>358,311</v>
      </c>
      <c r="M557" t="str">
        <f>VLOOKUP(H557,Nodes!$B$2:$D$2000,3,FALSE)</f>
        <v>Strasbourg — Saint-Denis</v>
      </c>
      <c r="N557">
        <v>9</v>
      </c>
    </row>
    <row r="558" spans="1:14">
      <c r="A558">
        <v>9</v>
      </c>
      <c r="B558">
        <f t="shared" si="56"/>
        <v>10</v>
      </c>
      <c r="C558">
        <v>0</v>
      </c>
      <c r="D558">
        <f t="shared" si="57"/>
        <v>22</v>
      </c>
      <c r="E558">
        <f t="shared" si="58"/>
        <v>23</v>
      </c>
      <c r="F558">
        <v>242</v>
      </c>
      <c r="G558">
        <f t="shared" si="53"/>
        <v>242.1</v>
      </c>
      <c r="H558">
        <f>VLOOKUP(G558,Nodes!$A$2:$B$382,2,FALSE)</f>
        <v>311</v>
      </c>
      <c r="I558">
        <f>VLOOKUP(H558,Nodes!$B$2:$C$681,2,FALSE)</f>
        <v>242</v>
      </c>
      <c r="J558" t="str">
        <f t="shared" si="54"/>
        <v>311,231</v>
      </c>
      <c r="K558">
        <f t="shared" si="55"/>
        <v>9</v>
      </c>
      <c r="L558" t="str">
        <f>VLOOKUP(J558,Edges!$A$2:$A$1999,1,FALSE)</f>
        <v>311,231</v>
      </c>
      <c r="M558" t="str">
        <f>VLOOKUP(H558,Nodes!$B$2:$D$2000,3,FALSE)</f>
        <v>République</v>
      </c>
      <c r="N558">
        <v>9</v>
      </c>
    </row>
    <row r="559" spans="1:14">
      <c r="A559">
        <v>9</v>
      </c>
      <c r="B559">
        <f t="shared" si="56"/>
        <v>10</v>
      </c>
      <c r="C559">
        <v>0</v>
      </c>
      <c r="D559">
        <f t="shared" si="57"/>
        <v>22</v>
      </c>
      <c r="E559">
        <f t="shared" si="58"/>
        <v>24</v>
      </c>
      <c r="F559">
        <v>180</v>
      </c>
      <c r="G559">
        <f t="shared" si="53"/>
        <v>180.1</v>
      </c>
      <c r="H559">
        <f>VLOOKUP(G559,Nodes!$A$2:$B$382,2,FALSE)</f>
        <v>231</v>
      </c>
      <c r="I559">
        <f>VLOOKUP(H559,Nodes!$B$2:$C$681,2,FALSE)</f>
        <v>180</v>
      </c>
      <c r="J559" t="str">
        <f t="shared" si="54"/>
        <v>231,325</v>
      </c>
      <c r="K559">
        <f t="shared" si="55"/>
        <v>9</v>
      </c>
      <c r="L559" t="str">
        <f>VLOOKUP(J559,Edges!$A$2:$A$1999,1,FALSE)</f>
        <v>231,325</v>
      </c>
      <c r="M559" t="str">
        <f>VLOOKUP(H559,Nodes!$B$2:$D$2000,3,FALSE)</f>
        <v>Oberkampf</v>
      </c>
      <c r="N559">
        <v>9</v>
      </c>
    </row>
    <row r="560" spans="1:14">
      <c r="A560">
        <v>9</v>
      </c>
      <c r="B560">
        <f t="shared" si="56"/>
        <v>10</v>
      </c>
      <c r="C560">
        <v>0</v>
      </c>
      <c r="D560">
        <f t="shared" si="57"/>
        <v>22</v>
      </c>
      <c r="E560">
        <f t="shared" si="58"/>
        <v>25</v>
      </c>
      <c r="F560">
        <v>253</v>
      </c>
      <c r="G560">
        <f t="shared" si="53"/>
        <v>253.1</v>
      </c>
      <c r="H560">
        <f>VLOOKUP(G560,Nodes!$A$2:$B$382,2,FALSE)</f>
        <v>325</v>
      </c>
      <c r="I560">
        <f>VLOOKUP(H560,Nodes!$B$2:$C$681,2,FALSE)</f>
        <v>253</v>
      </c>
      <c r="J560" t="str">
        <f t="shared" si="54"/>
        <v>325,379</v>
      </c>
      <c r="K560">
        <f t="shared" si="55"/>
        <v>9</v>
      </c>
      <c r="L560" t="str">
        <f>VLOOKUP(J560,Edges!$A$2:$A$1999,1,FALSE)</f>
        <v>325,379</v>
      </c>
      <c r="M560" t="str">
        <f>VLOOKUP(H560,Nodes!$B$2:$D$2000,3,FALSE)</f>
        <v>Saint-Ambroise</v>
      </c>
      <c r="N560">
        <v>9</v>
      </c>
    </row>
    <row r="561" spans="1:14">
      <c r="A561">
        <v>9</v>
      </c>
      <c r="B561">
        <f t="shared" si="56"/>
        <v>10</v>
      </c>
      <c r="C561">
        <v>0</v>
      </c>
      <c r="D561">
        <f t="shared" si="57"/>
        <v>22</v>
      </c>
      <c r="E561">
        <f t="shared" si="58"/>
        <v>26</v>
      </c>
      <c r="F561">
        <v>297</v>
      </c>
      <c r="G561">
        <f t="shared" si="53"/>
        <v>297.10000000000002</v>
      </c>
      <c r="H561">
        <f>VLOOKUP(G561,Nodes!$A$2:$B$382,2,FALSE)</f>
        <v>379</v>
      </c>
      <c r="I561">
        <f>VLOOKUP(H561,Nodes!$B$2:$C$681,2,FALSE)</f>
        <v>297</v>
      </c>
      <c r="J561" t="str">
        <f t="shared" si="54"/>
        <v>379,62</v>
      </c>
      <c r="K561">
        <f t="shared" si="55"/>
        <v>9</v>
      </c>
      <c r="L561" t="str">
        <f>VLOOKUP(J561,Edges!$A$2:$A$1999,1,FALSE)</f>
        <v>379,62</v>
      </c>
      <c r="M561" t="str">
        <f>VLOOKUP(H561,Nodes!$B$2:$D$2000,3,FALSE)</f>
        <v>Voltaire</v>
      </c>
      <c r="N561">
        <v>9</v>
      </c>
    </row>
    <row r="562" spans="1:14">
      <c r="A562">
        <v>9</v>
      </c>
      <c r="B562">
        <f t="shared" si="56"/>
        <v>10</v>
      </c>
      <c r="C562">
        <v>0</v>
      </c>
      <c r="D562">
        <f t="shared" si="57"/>
        <v>22</v>
      </c>
      <c r="E562">
        <f t="shared" si="58"/>
        <v>27</v>
      </c>
      <c r="F562">
        <v>51</v>
      </c>
      <c r="G562">
        <f t="shared" si="53"/>
        <v>51.1</v>
      </c>
      <c r="H562">
        <f>VLOOKUP(G562,Nodes!$A$2:$B$382,2,FALSE)</f>
        <v>62</v>
      </c>
      <c r="I562">
        <f>VLOOKUP(H562,Nodes!$B$2:$C$681,2,FALSE)</f>
        <v>51</v>
      </c>
      <c r="J562" t="str">
        <f t="shared" si="54"/>
        <v>62,322</v>
      </c>
      <c r="K562">
        <f t="shared" si="55"/>
        <v>9</v>
      </c>
      <c r="L562" t="str">
        <f>VLOOKUP(J562,Edges!$A$2:$A$1999,1,FALSE)</f>
        <v>62,322</v>
      </c>
      <c r="M562" t="str">
        <f>VLOOKUP(H562,Nodes!$B$2:$D$2000,3,FALSE)</f>
        <v>Charonne</v>
      </c>
      <c r="N562">
        <v>9</v>
      </c>
    </row>
    <row r="563" spans="1:14">
      <c r="A563">
        <v>9</v>
      </c>
      <c r="B563">
        <f t="shared" si="56"/>
        <v>10</v>
      </c>
      <c r="C563">
        <v>0</v>
      </c>
      <c r="D563">
        <f t="shared" si="57"/>
        <v>22</v>
      </c>
      <c r="E563">
        <f t="shared" si="58"/>
        <v>28</v>
      </c>
      <c r="F563">
        <v>250</v>
      </c>
      <c r="G563">
        <f t="shared" si="53"/>
        <v>250.1</v>
      </c>
      <c r="H563">
        <f>VLOOKUP(G563,Nodes!$A$2:$B$382,2,FALSE)</f>
        <v>322</v>
      </c>
      <c r="I563">
        <f>VLOOKUP(H563,Nodes!$B$2:$C$681,2,FALSE)</f>
        <v>250</v>
      </c>
      <c r="J563" t="str">
        <f t="shared" si="54"/>
        <v>322,226</v>
      </c>
      <c r="K563">
        <f t="shared" si="55"/>
        <v>9</v>
      </c>
      <c r="L563" t="str">
        <f>VLOOKUP(J563,Edges!$A$2:$A$1999,1,FALSE)</f>
        <v>322,226</v>
      </c>
      <c r="M563" t="str">
        <f>VLOOKUP(H563,Nodes!$B$2:$D$2000,3,FALSE)</f>
        <v>Rue des Boulets</v>
      </c>
      <c r="N563">
        <v>9</v>
      </c>
    </row>
    <row r="564" spans="1:14">
      <c r="A564">
        <v>9</v>
      </c>
      <c r="B564">
        <f t="shared" si="56"/>
        <v>10</v>
      </c>
      <c r="C564">
        <v>0</v>
      </c>
      <c r="D564">
        <f t="shared" si="57"/>
        <v>22</v>
      </c>
      <c r="E564">
        <f t="shared" si="58"/>
        <v>29</v>
      </c>
      <c r="F564">
        <v>176</v>
      </c>
      <c r="G564">
        <f t="shared" si="53"/>
        <v>176.1</v>
      </c>
      <c r="H564">
        <f>VLOOKUP(G564,Nodes!$A$2:$B$382,2,FALSE)</f>
        <v>226</v>
      </c>
      <c r="I564">
        <f>VLOOKUP(H564,Nodes!$B$2:$C$681,2,FALSE)</f>
        <v>176</v>
      </c>
      <c r="J564" t="str">
        <f t="shared" si="54"/>
        <v>226,47</v>
      </c>
      <c r="K564">
        <f t="shared" si="55"/>
        <v>9</v>
      </c>
      <c r="L564" t="str">
        <f>VLOOKUP(J564,Edges!$A$2:$A$1999,1,FALSE)</f>
        <v>226,47</v>
      </c>
      <c r="M564" t="str">
        <f>VLOOKUP(H564,Nodes!$B$2:$D$2000,3,FALSE)</f>
        <v>Nation</v>
      </c>
      <c r="N564">
        <v>9</v>
      </c>
    </row>
    <row r="565" spans="1:14">
      <c r="A565">
        <v>9</v>
      </c>
      <c r="B565">
        <f t="shared" si="56"/>
        <v>10</v>
      </c>
      <c r="C565">
        <v>0</v>
      </c>
      <c r="D565">
        <f t="shared" si="57"/>
        <v>22</v>
      </c>
      <c r="E565">
        <f t="shared" si="58"/>
        <v>30</v>
      </c>
      <c r="F565">
        <v>39</v>
      </c>
      <c r="G565">
        <f t="shared" si="53"/>
        <v>39.1</v>
      </c>
      <c r="H565">
        <f>VLOOKUP(G565,Nodes!$A$2:$B$382,2,FALSE)</f>
        <v>47</v>
      </c>
      <c r="I565">
        <f>VLOOKUP(H565,Nodes!$B$2:$C$681,2,FALSE)</f>
        <v>39</v>
      </c>
      <c r="J565" t="str">
        <f t="shared" si="54"/>
        <v>47,201</v>
      </c>
      <c r="K565">
        <f t="shared" si="55"/>
        <v>9</v>
      </c>
      <c r="L565" t="str">
        <f>VLOOKUP(J565,Edges!$A$2:$A$1999,1,FALSE)</f>
        <v>47,201</v>
      </c>
      <c r="M565" t="str">
        <f>VLOOKUP(H565,Nodes!$B$2:$D$2000,3,FALSE)</f>
        <v>Buzenval</v>
      </c>
      <c r="N565">
        <v>9</v>
      </c>
    </row>
    <row r="566" spans="1:14">
      <c r="A566">
        <v>9</v>
      </c>
      <c r="B566">
        <f t="shared" si="56"/>
        <v>10</v>
      </c>
      <c r="C566">
        <v>0</v>
      </c>
      <c r="D566">
        <f t="shared" si="57"/>
        <v>22</v>
      </c>
      <c r="E566">
        <f t="shared" si="58"/>
        <v>31</v>
      </c>
      <c r="F566">
        <v>161</v>
      </c>
      <c r="G566">
        <f t="shared" si="53"/>
        <v>161.1</v>
      </c>
      <c r="H566">
        <f>VLOOKUP(G566,Nodes!$A$2:$B$382,2,FALSE)</f>
        <v>201</v>
      </c>
      <c r="I566">
        <f>VLOOKUP(H566,Nodes!$B$2:$C$681,2,FALSE)</f>
        <v>161</v>
      </c>
      <c r="J566" t="str">
        <f t="shared" si="54"/>
        <v>201,280</v>
      </c>
      <c r="K566">
        <f t="shared" si="55"/>
        <v>9</v>
      </c>
      <c r="L566" t="str">
        <f>VLOOKUP(J566,Edges!$A$2:$A$1999,1,FALSE)</f>
        <v>201,280</v>
      </c>
      <c r="M566" t="str">
        <f>VLOOKUP(H566,Nodes!$B$2:$D$2000,3,FALSE)</f>
        <v>Maraîchers</v>
      </c>
      <c r="N566">
        <v>9</v>
      </c>
    </row>
    <row r="567" spans="1:14">
      <c r="A567">
        <v>9</v>
      </c>
      <c r="B567">
        <f t="shared" si="56"/>
        <v>10</v>
      </c>
      <c r="C567">
        <v>0</v>
      </c>
      <c r="D567">
        <f t="shared" si="57"/>
        <v>22</v>
      </c>
      <c r="E567">
        <f t="shared" si="58"/>
        <v>32</v>
      </c>
      <c r="F567">
        <v>218</v>
      </c>
      <c r="G567">
        <f t="shared" si="53"/>
        <v>218.1</v>
      </c>
      <c r="H567">
        <f>VLOOKUP(G567,Nodes!$A$2:$B$382,2,FALSE)</f>
        <v>280</v>
      </c>
      <c r="I567">
        <f>VLOOKUP(H567,Nodes!$B$2:$C$681,2,FALSE)</f>
        <v>218</v>
      </c>
      <c r="J567" t="str">
        <f t="shared" si="54"/>
        <v>280,319</v>
      </c>
      <c r="K567">
        <f t="shared" si="55"/>
        <v>9</v>
      </c>
      <c r="L567" t="str">
        <f>VLOOKUP(J567,Edges!$A$2:$A$1999,1,FALSE)</f>
        <v>280,319</v>
      </c>
      <c r="M567" t="str">
        <f>VLOOKUP(H567,Nodes!$B$2:$D$2000,3,FALSE)</f>
        <v>Porte de Montreuil</v>
      </c>
      <c r="N567">
        <v>9</v>
      </c>
    </row>
    <row r="568" spans="1:14">
      <c r="A568">
        <v>9</v>
      </c>
      <c r="B568">
        <f t="shared" si="56"/>
        <v>10</v>
      </c>
      <c r="C568">
        <v>0</v>
      </c>
      <c r="D568">
        <f t="shared" ref="D568:D599" si="59">IF(A568&amp;C568=A567&amp;C567,D567,D567+1)</f>
        <v>22</v>
      </c>
      <c r="E568">
        <f t="shared" si="58"/>
        <v>33</v>
      </c>
      <c r="F568">
        <v>247</v>
      </c>
      <c r="G568">
        <f t="shared" si="53"/>
        <v>247.1</v>
      </c>
      <c r="H568">
        <f>VLOOKUP(G568,Nodes!$A$2:$B$382,2,FALSE)</f>
        <v>319</v>
      </c>
      <c r="I568">
        <f>VLOOKUP(H568,Nodes!$B$2:$C$681,2,FALSE)</f>
        <v>247</v>
      </c>
      <c r="J568" t="str">
        <f t="shared" si="54"/>
        <v>319,95</v>
      </c>
      <c r="K568">
        <f t="shared" si="55"/>
        <v>9</v>
      </c>
      <c r="L568" t="str">
        <f>VLOOKUP(J568,Edges!$A$2:$A$1999,1,FALSE)</f>
        <v>319,95</v>
      </c>
      <c r="M568" t="str">
        <f>VLOOKUP(H568,Nodes!$B$2:$D$2000,3,FALSE)</f>
        <v>Robespierre</v>
      </c>
      <c r="N568">
        <v>9</v>
      </c>
    </row>
    <row r="569" spans="1:14">
      <c r="A569">
        <v>9</v>
      </c>
      <c r="B569">
        <f t="shared" si="56"/>
        <v>10</v>
      </c>
      <c r="C569">
        <v>0</v>
      </c>
      <c r="D569">
        <f t="shared" si="59"/>
        <v>22</v>
      </c>
      <c r="E569">
        <f t="shared" si="58"/>
        <v>34</v>
      </c>
      <c r="F569">
        <v>77</v>
      </c>
      <c r="G569">
        <f t="shared" si="53"/>
        <v>77.099999999999994</v>
      </c>
      <c r="H569">
        <f>VLOOKUP(G569,Nodes!$A$2:$B$382,2,FALSE)</f>
        <v>95</v>
      </c>
      <c r="I569">
        <f>VLOOKUP(H569,Nodes!$B$2:$C$681,2,FALSE)</f>
        <v>77</v>
      </c>
      <c r="J569" t="str">
        <f t="shared" si="54"/>
        <v>95,190</v>
      </c>
      <c r="K569">
        <f t="shared" si="55"/>
        <v>9</v>
      </c>
      <c r="L569" t="str">
        <f>VLOOKUP(J569,Edges!$A$2:$A$1999,1,FALSE)</f>
        <v>95,190</v>
      </c>
      <c r="M569" t="str">
        <f>VLOOKUP(H569,Nodes!$B$2:$D$2000,3,FALSE)</f>
        <v>Croix de Chavaux</v>
      </c>
      <c r="N569">
        <v>9</v>
      </c>
    </row>
    <row r="570" spans="1:14">
      <c r="A570">
        <v>9</v>
      </c>
      <c r="B570">
        <f t="shared" si="56"/>
        <v>10</v>
      </c>
      <c r="C570">
        <v>0</v>
      </c>
      <c r="D570">
        <f t="shared" si="59"/>
        <v>22</v>
      </c>
      <c r="E570">
        <f t="shared" si="58"/>
        <v>35</v>
      </c>
      <c r="F570">
        <v>150</v>
      </c>
      <c r="G570">
        <f t="shared" si="53"/>
        <v>150.1</v>
      </c>
      <c r="H570">
        <f>VLOOKUP(G570,Nodes!$A$2:$B$382,2,FALSE)</f>
        <v>190</v>
      </c>
      <c r="I570">
        <f>VLOOKUP(H570,Nodes!$B$2:$C$681,2,FALSE)</f>
        <v>150</v>
      </c>
      <c r="J570" t="str">
        <f t="shared" si="54"/>
        <v/>
      </c>
      <c r="K570">
        <f t="shared" si="55"/>
        <v>9</v>
      </c>
      <c r="L570" t="e">
        <f>VLOOKUP(J570,Edges!$A$2:$A$1999,1,FALSE)</f>
        <v>#N/A</v>
      </c>
      <c r="M570" t="str">
        <f>VLOOKUP(H570,Nodes!$B$2:$D$2000,3,FALSE)</f>
        <v>Mairie de Montreuil</v>
      </c>
      <c r="N570">
        <v>9</v>
      </c>
    </row>
    <row r="571" spans="1:14">
      <c r="A571">
        <v>9</v>
      </c>
      <c r="B571">
        <f t="shared" si="56"/>
        <v>10</v>
      </c>
      <c r="C571">
        <v>1</v>
      </c>
      <c r="D571">
        <f t="shared" si="59"/>
        <v>23</v>
      </c>
      <c r="E571">
        <f t="shared" ref="E571:E608" si="60">IF(A571&amp;C571&lt;&gt;A570&amp;C570,0,E570+1)</f>
        <v>0</v>
      </c>
      <c r="F571">
        <v>150</v>
      </c>
      <c r="G571">
        <f t="shared" si="53"/>
        <v>150.1</v>
      </c>
      <c r="H571">
        <f>VLOOKUP(G571,Nodes!$A$2:$B$382,2,FALSE)</f>
        <v>190</v>
      </c>
      <c r="I571">
        <f>VLOOKUP(H571,Nodes!$B$2:$C$681,2,FALSE)</f>
        <v>150</v>
      </c>
      <c r="J571" t="str">
        <f t="shared" si="54"/>
        <v>190,95</v>
      </c>
      <c r="K571">
        <f t="shared" si="55"/>
        <v>9</v>
      </c>
      <c r="L571" t="str">
        <f>VLOOKUP(J571,Edges!$A$2:$A$1999,1,FALSE)</f>
        <v>190,95</v>
      </c>
      <c r="M571" t="str">
        <f>VLOOKUP(H571,Nodes!$B$2:$D$2000,3,FALSE)</f>
        <v>Mairie de Montreuil</v>
      </c>
      <c r="N571">
        <v>9</v>
      </c>
    </row>
    <row r="572" spans="1:14">
      <c r="A572">
        <v>9</v>
      </c>
      <c r="B572">
        <f t="shared" si="56"/>
        <v>10</v>
      </c>
      <c r="C572">
        <v>1</v>
      </c>
      <c r="D572">
        <f t="shared" si="59"/>
        <v>23</v>
      </c>
      <c r="E572">
        <f t="shared" si="60"/>
        <v>1</v>
      </c>
      <c r="F572">
        <v>77</v>
      </c>
      <c r="G572">
        <f t="shared" si="53"/>
        <v>77.099999999999994</v>
      </c>
      <c r="H572">
        <f>VLOOKUP(G572,Nodes!$A$2:$B$382,2,FALSE)</f>
        <v>95</v>
      </c>
      <c r="I572">
        <f>VLOOKUP(H572,Nodes!$B$2:$C$681,2,FALSE)</f>
        <v>77</v>
      </c>
      <c r="J572" t="str">
        <f t="shared" si="54"/>
        <v>95,319</v>
      </c>
      <c r="K572">
        <f t="shared" si="55"/>
        <v>9</v>
      </c>
      <c r="L572" t="str">
        <f>VLOOKUP(J572,Edges!$A$2:$A$1999,1,FALSE)</f>
        <v>95,319</v>
      </c>
      <c r="M572" t="str">
        <f>VLOOKUP(H572,Nodes!$B$2:$D$2000,3,FALSE)</f>
        <v>Croix de Chavaux</v>
      </c>
      <c r="N572">
        <v>9</v>
      </c>
    </row>
    <row r="573" spans="1:14">
      <c r="A573">
        <v>9</v>
      </c>
      <c r="B573">
        <f t="shared" si="56"/>
        <v>10</v>
      </c>
      <c r="C573">
        <v>1</v>
      </c>
      <c r="D573">
        <f t="shared" si="59"/>
        <v>23</v>
      </c>
      <c r="E573">
        <f t="shared" si="60"/>
        <v>2</v>
      </c>
      <c r="F573">
        <v>247</v>
      </c>
      <c r="G573">
        <f t="shared" si="53"/>
        <v>247.1</v>
      </c>
      <c r="H573">
        <f>VLOOKUP(G573,Nodes!$A$2:$B$382,2,FALSE)</f>
        <v>319</v>
      </c>
      <c r="I573">
        <f>VLOOKUP(H573,Nodes!$B$2:$C$681,2,FALSE)</f>
        <v>247</v>
      </c>
      <c r="J573" t="str">
        <f t="shared" si="54"/>
        <v>319,280</v>
      </c>
      <c r="K573">
        <f t="shared" si="55"/>
        <v>9</v>
      </c>
      <c r="L573" t="str">
        <f>VLOOKUP(J573,Edges!$A$2:$A$1999,1,FALSE)</f>
        <v>319,280</v>
      </c>
      <c r="M573" t="str">
        <f>VLOOKUP(H573,Nodes!$B$2:$D$2000,3,FALSE)</f>
        <v>Robespierre</v>
      </c>
      <c r="N573">
        <v>9</v>
      </c>
    </row>
    <row r="574" spans="1:14">
      <c r="A574">
        <v>9</v>
      </c>
      <c r="B574">
        <f t="shared" si="56"/>
        <v>10</v>
      </c>
      <c r="C574">
        <v>1</v>
      </c>
      <c r="D574">
        <f t="shared" si="59"/>
        <v>23</v>
      </c>
      <c r="E574">
        <f t="shared" si="60"/>
        <v>3</v>
      </c>
      <c r="F574">
        <v>218</v>
      </c>
      <c r="G574">
        <f t="shared" si="53"/>
        <v>218.1</v>
      </c>
      <c r="H574">
        <f>VLOOKUP(G574,Nodes!$A$2:$B$382,2,FALSE)</f>
        <v>280</v>
      </c>
      <c r="I574">
        <f>VLOOKUP(H574,Nodes!$B$2:$C$681,2,FALSE)</f>
        <v>218</v>
      </c>
      <c r="J574" t="str">
        <f t="shared" si="54"/>
        <v>280,201</v>
      </c>
      <c r="K574">
        <f t="shared" si="55"/>
        <v>9</v>
      </c>
      <c r="L574" t="str">
        <f>VLOOKUP(J574,Edges!$A$2:$A$1999,1,FALSE)</f>
        <v>280,201</v>
      </c>
      <c r="M574" t="str">
        <f>VLOOKUP(H574,Nodes!$B$2:$D$2000,3,FALSE)</f>
        <v>Porte de Montreuil</v>
      </c>
      <c r="N574">
        <v>9</v>
      </c>
    </row>
    <row r="575" spans="1:14">
      <c r="A575">
        <v>9</v>
      </c>
      <c r="B575">
        <f t="shared" si="56"/>
        <v>10</v>
      </c>
      <c r="C575">
        <v>1</v>
      </c>
      <c r="D575">
        <f t="shared" si="59"/>
        <v>23</v>
      </c>
      <c r="E575">
        <f t="shared" si="60"/>
        <v>4</v>
      </c>
      <c r="F575">
        <v>161</v>
      </c>
      <c r="G575">
        <f t="shared" si="53"/>
        <v>161.1</v>
      </c>
      <c r="H575">
        <f>VLOOKUP(G575,Nodes!$A$2:$B$382,2,FALSE)</f>
        <v>201</v>
      </c>
      <c r="I575">
        <f>VLOOKUP(H575,Nodes!$B$2:$C$681,2,FALSE)</f>
        <v>161</v>
      </c>
      <c r="J575" t="str">
        <f t="shared" si="54"/>
        <v>201,47</v>
      </c>
      <c r="K575">
        <f t="shared" si="55"/>
        <v>9</v>
      </c>
      <c r="L575" t="str">
        <f>VLOOKUP(J575,Edges!$A$2:$A$1999,1,FALSE)</f>
        <v>201,47</v>
      </c>
      <c r="M575" t="str">
        <f>VLOOKUP(H575,Nodes!$B$2:$D$2000,3,FALSE)</f>
        <v>Maraîchers</v>
      </c>
      <c r="N575">
        <v>9</v>
      </c>
    </row>
    <row r="576" spans="1:14">
      <c r="A576">
        <v>9</v>
      </c>
      <c r="B576">
        <f t="shared" si="56"/>
        <v>10</v>
      </c>
      <c r="C576">
        <v>1</v>
      </c>
      <c r="D576">
        <f t="shared" si="59"/>
        <v>23</v>
      </c>
      <c r="E576">
        <f t="shared" si="60"/>
        <v>5</v>
      </c>
      <c r="F576">
        <v>39</v>
      </c>
      <c r="G576">
        <f t="shared" si="53"/>
        <v>39.1</v>
      </c>
      <c r="H576">
        <f>VLOOKUP(G576,Nodes!$A$2:$B$382,2,FALSE)</f>
        <v>47</v>
      </c>
      <c r="I576">
        <f>VLOOKUP(H576,Nodes!$B$2:$C$681,2,FALSE)</f>
        <v>39</v>
      </c>
      <c r="J576" t="str">
        <f t="shared" si="54"/>
        <v>47,226</v>
      </c>
      <c r="K576">
        <f t="shared" si="55"/>
        <v>9</v>
      </c>
      <c r="L576" t="str">
        <f>VLOOKUP(J576,Edges!$A$2:$A$1999,1,FALSE)</f>
        <v>47,226</v>
      </c>
      <c r="M576" t="str">
        <f>VLOOKUP(H576,Nodes!$B$2:$D$2000,3,FALSE)</f>
        <v>Buzenval</v>
      </c>
      <c r="N576">
        <v>9</v>
      </c>
    </row>
    <row r="577" spans="1:14">
      <c r="A577">
        <v>9</v>
      </c>
      <c r="B577">
        <f t="shared" si="56"/>
        <v>10</v>
      </c>
      <c r="C577">
        <v>1</v>
      </c>
      <c r="D577">
        <f t="shared" si="59"/>
        <v>23</v>
      </c>
      <c r="E577">
        <f t="shared" si="60"/>
        <v>6</v>
      </c>
      <c r="F577">
        <v>176</v>
      </c>
      <c r="G577">
        <f t="shared" si="53"/>
        <v>176.1</v>
      </c>
      <c r="H577">
        <f>VLOOKUP(G577,Nodes!$A$2:$B$382,2,FALSE)</f>
        <v>226</v>
      </c>
      <c r="I577">
        <f>VLOOKUP(H577,Nodes!$B$2:$C$681,2,FALSE)</f>
        <v>176</v>
      </c>
      <c r="J577" t="str">
        <f t="shared" si="54"/>
        <v>226,322</v>
      </c>
      <c r="K577">
        <f t="shared" si="55"/>
        <v>9</v>
      </c>
      <c r="L577" t="str">
        <f>VLOOKUP(J577,Edges!$A$2:$A$1999,1,FALSE)</f>
        <v>226,322</v>
      </c>
      <c r="M577" t="str">
        <f>VLOOKUP(H577,Nodes!$B$2:$D$2000,3,FALSE)</f>
        <v>Nation</v>
      </c>
      <c r="N577">
        <v>9</v>
      </c>
    </row>
    <row r="578" spans="1:14">
      <c r="A578">
        <v>9</v>
      </c>
      <c r="B578">
        <f t="shared" si="56"/>
        <v>10</v>
      </c>
      <c r="C578">
        <v>1</v>
      </c>
      <c r="D578">
        <f t="shared" si="59"/>
        <v>23</v>
      </c>
      <c r="E578">
        <f t="shared" si="60"/>
        <v>7</v>
      </c>
      <c r="F578">
        <v>250</v>
      </c>
      <c r="G578">
        <f t="shared" si="53"/>
        <v>250.1</v>
      </c>
      <c r="H578">
        <f>VLOOKUP(G578,Nodes!$A$2:$B$382,2,FALSE)</f>
        <v>322</v>
      </c>
      <c r="I578">
        <f>VLOOKUP(H578,Nodes!$B$2:$C$681,2,FALSE)</f>
        <v>250</v>
      </c>
      <c r="J578" t="str">
        <f t="shared" si="54"/>
        <v>322,62</v>
      </c>
      <c r="K578">
        <f t="shared" si="55"/>
        <v>9</v>
      </c>
      <c r="L578" t="str">
        <f>VLOOKUP(J578,Edges!$A$2:$A$1999,1,FALSE)</f>
        <v>322,62</v>
      </c>
      <c r="M578" t="str">
        <f>VLOOKUP(H578,Nodes!$B$2:$D$2000,3,FALSE)</f>
        <v>Rue des Boulets</v>
      </c>
      <c r="N578">
        <v>9</v>
      </c>
    </row>
    <row r="579" spans="1:14">
      <c r="A579">
        <v>9</v>
      </c>
      <c r="B579">
        <f t="shared" si="56"/>
        <v>10</v>
      </c>
      <c r="C579">
        <v>1</v>
      </c>
      <c r="D579">
        <f t="shared" si="59"/>
        <v>23</v>
      </c>
      <c r="E579">
        <f t="shared" si="60"/>
        <v>8</v>
      </c>
      <c r="F579">
        <v>51</v>
      </c>
      <c r="G579">
        <f t="shared" ref="G579:G642" si="61">F579+B579/100</f>
        <v>51.1</v>
      </c>
      <c r="H579">
        <f>VLOOKUP(G579,Nodes!$A$2:$B$382,2,FALSE)</f>
        <v>62</v>
      </c>
      <c r="I579">
        <f>VLOOKUP(H579,Nodes!$B$2:$C$681,2,FALSE)</f>
        <v>51</v>
      </c>
      <c r="J579" t="str">
        <f t="shared" ref="J579:J642" si="62">IF(E580&lt;&gt;0,H579&amp;","&amp;H580,"")</f>
        <v>62,379</v>
      </c>
      <c r="K579">
        <f t="shared" ref="K579:K642" si="63">A579</f>
        <v>9</v>
      </c>
      <c r="L579" t="str">
        <f>VLOOKUP(J579,Edges!$A$2:$A$1999,1,FALSE)</f>
        <v>62,379</v>
      </c>
      <c r="M579" t="str">
        <f>VLOOKUP(H579,Nodes!$B$2:$D$2000,3,FALSE)</f>
        <v>Charonne</v>
      </c>
      <c r="N579">
        <v>9</v>
      </c>
    </row>
    <row r="580" spans="1:14">
      <c r="A580">
        <v>9</v>
      </c>
      <c r="B580">
        <f t="shared" ref="B580:B643" si="64">IF(A580&lt;&gt;A579,B579+1,B579)</f>
        <v>10</v>
      </c>
      <c r="C580">
        <v>1</v>
      </c>
      <c r="D580">
        <f t="shared" si="59"/>
        <v>23</v>
      </c>
      <c r="E580">
        <f t="shared" si="60"/>
        <v>9</v>
      </c>
      <c r="F580">
        <v>297</v>
      </c>
      <c r="G580">
        <f t="shared" si="61"/>
        <v>297.10000000000002</v>
      </c>
      <c r="H580">
        <f>VLOOKUP(G580,Nodes!$A$2:$B$382,2,FALSE)</f>
        <v>379</v>
      </c>
      <c r="I580">
        <f>VLOOKUP(H580,Nodes!$B$2:$C$681,2,FALSE)</f>
        <v>297</v>
      </c>
      <c r="J580" t="str">
        <f t="shared" si="62"/>
        <v>379,325</v>
      </c>
      <c r="K580">
        <f t="shared" si="63"/>
        <v>9</v>
      </c>
      <c r="L580" t="str">
        <f>VLOOKUP(J580,Edges!$A$2:$A$1999,1,FALSE)</f>
        <v>379,325</v>
      </c>
      <c r="M580" t="str">
        <f>VLOOKUP(H580,Nodes!$B$2:$D$2000,3,FALSE)</f>
        <v>Voltaire</v>
      </c>
      <c r="N580">
        <v>9</v>
      </c>
    </row>
    <row r="581" spans="1:14">
      <c r="A581">
        <v>9</v>
      </c>
      <c r="B581">
        <f t="shared" si="64"/>
        <v>10</v>
      </c>
      <c r="C581">
        <v>1</v>
      </c>
      <c r="D581">
        <f t="shared" si="59"/>
        <v>23</v>
      </c>
      <c r="E581">
        <f t="shared" si="60"/>
        <v>10</v>
      </c>
      <c r="F581">
        <v>253</v>
      </c>
      <c r="G581">
        <f t="shared" si="61"/>
        <v>253.1</v>
      </c>
      <c r="H581">
        <f>VLOOKUP(G581,Nodes!$A$2:$B$382,2,FALSE)</f>
        <v>325</v>
      </c>
      <c r="I581">
        <f>VLOOKUP(H581,Nodes!$B$2:$C$681,2,FALSE)</f>
        <v>253</v>
      </c>
      <c r="J581" t="str">
        <f t="shared" si="62"/>
        <v>325,231</v>
      </c>
      <c r="K581">
        <f t="shared" si="63"/>
        <v>9</v>
      </c>
      <c r="L581" t="str">
        <f>VLOOKUP(J581,Edges!$A$2:$A$1999,1,FALSE)</f>
        <v>325,231</v>
      </c>
      <c r="M581" t="str">
        <f>VLOOKUP(H581,Nodes!$B$2:$D$2000,3,FALSE)</f>
        <v>Saint-Ambroise</v>
      </c>
      <c r="N581">
        <v>9</v>
      </c>
    </row>
    <row r="582" spans="1:14">
      <c r="A582">
        <v>9</v>
      </c>
      <c r="B582">
        <f t="shared" si="64"/>
        <v>10</v>
      </c>
      <c r="C582">
        <v>1</v>
      </c>
      <c r="D582">
        <f t="shared" si="59"/>
        <v>23</v>
      </c>
      <c r="E582">
        <f t="shared" si="60"/>
        <v>11</v>
      </c>
      <c r="F582">
        <v>180</v>
      </c>
      <c r="G582">
        <f t="shared" si="61"/>
        <v>180.1</v>
      </c>
      <c r="H582">
        <f>VLOOKUP(G582,Nodes!$A$2:$B$382,2,FALSE)</f>
        <v>231</v>
      </c>
      <c r="I582">
        <f>VLOOKUP(H582,Nodes!$B$2:$C$681,2,FALSE)</f>
        <v>180</v>
      </c>
      <c r="J582" t="str">
        <f t="shared" si="62"/>
        <v>231,311</v>
      </c>
      <c r="K582">
        <f t="shared" si="63"/>
        <v>9</v>
      </c>
      <c r="L582" t="str">
        <f>VLOOKUP(J582,Edges!$A$2:$A$1999,1,FALSE)</f>
        <v>231,311</v>
      </c>
      <c r="M582" t="str">
        <f>VLOOKUP(H582,Nodes!$B$2:$D$2000,3,FALSE)</f>
        <v>Oberkampf</v>
      </c>
      <c r="N582">
        <v>9</v>
      </c>
    </row>
    <row r="583" spans="1:14">
      <c r="A583">
        <v>9</v>
      </c>
      <c r="B583">
        <f t="shared" si="64"/>
        <v>10</v>
      </c>
      <c r="C583">
        <v>1</v>
      </c>
      <c r="D583">
        <f t="shared" si="59"/>
        <v>23</v>
      </c>
      <c r="E583">
        <f t="shared" si="60"/>
        <v>12</v>
      </c>
      <c r="F583">
        <v>242</v>
      </c>
      <c r="G583">
        <f t="shared" si="61"/>
        <v>242.1</v>
      </c>
      <c r="H583">
        <f>VLOOKUP(G583,Nodes!$A$2:$B$382,2,FALSE)</f>
        <v>311</v>
      </c>
      <c r="I583">
        <f>VLOOKUP(H583,Nodes!$B$2:$C$681,2,FALSE)</f>
        <v>242</v>
      </c>
      <c r="J583" t="str">
        <f t="shared" si="62"/>
        <v>311,358</v>
      </c>
      <c r="K583">
        <f t="shared" si="63"/>
        <v>9</v>
      </c>
      <c r="L583" t="str">
        <f>VLOOKUP(J583,Edges!$A$2:$A$1999,1,FALSE)</f>
        <v>311,358</v>
      </c>
      <c r="M583" t="str">
        <f>VLOOKUP(H583,Nodes!$B$2:$D$2000,3,FALSE)</f>
        <v>République</v>
      </c>
      <c r="N583">
        <v>9</v>
      </c>
    </row>
    <row r="584" spans="1:14">
      <c r="A584">
        <v>9</v>
      </c>
      <c r="B584">
        <f t="shared" si="64"/>
        <v>10</v>
      </c>
      <c r="C584">
        <v>1</v>
      </c>
      <c r="D584">
        <f t="shared" si="59"/>
        <v>23</v>
      </c>
      <c r="E584">
        <f t="shared" si="60"/>
        <v>13</v>
      </c>
      <c r="F584">
        <v>278</v>
      </c>
      <c r="G584">
        <f t="shared" si="61"/>
        <v>278.10000000000002</v>
      </c>
      <c r="H584">
        <f>VLOOKUP(G584,Nodes!$A$2:$B$382,2,FALSE)</f>
        <v>358</v>
      </c>
      <c r="I584">
        <f>VLOOKUP(H584,Nodes!$B$2:$C$681,2,FALSE)</f>
        <v>278</v>
      </c>
      <c r="J584" t="str">
        <f t="shared" si="62"/>
        <v>358,37</v>
      </c>
      <c r="K584">
        <f t="shared" si="63"/>
        <v>9</v>
      </c>
      <c r="L584" t="str">
        <f>VLOOKUP(J584,Edges!$A$2:$A$1999,1,FALSE)</f>
        <v>358,37</v>
      </c>
      <c r="M584" t="str">
        <f>VLOOKUP(H584,Nodes!$B$2:$D$2000,3,FALSE)</f>
        <v>Strasbourg — Saint-Denis</v>
      </c>
      <c r="N584">
        <v>9</v>
      </c>
    </row>
    <row r="585" spans="1:14">
      <c r="A585">
        <v>9</v>
      </c>
      <c r="B585">
        <f t="shared" si="64"/>
        <v>10</v>
      </c>
      <c r="C585">
        <v>1</v>
      </c>
      <c r="D585">
        <f t="shared" si="59"/>
        <v>23</v>
      </c>
      <c r="E585">
        <f t="shared" si="60"/>
        <v>14</v>
      </c>
      <c r="F585">
        <v>30</v>
      </c>
      <c r="G585">
        <f t="shared" si="61"/>
        <v>30.1</v>
      </c>
      <c r="H585">
        <f>VLOOKUP(G585,Nodes!$A$2:$B$382,2,FALSE)</f>
        <v>37</v>
      </c>
      <c r="I585">
        <f>VLOOKUP(H585,Nodes!$B$2:$C$681,2,FALSE)</f>
        <v>30</v>
      </c>
      <c r="J585" t="str">
        <f t="shared" si="62"/>
        <v>37,140</v>
      </c>
      <c r="K585">
        <f t="shared" si="63"/>
        <v>9</v>
      </c>
      <c r="L585" t="str">
        <f>VLOOKUP(J585,Edges!$A$2:$A$1999,1,FALSE)</f>
        <v>37,140</v>
      </c>
      <c r="M585" t="str">
        <f>VLOOKUP(H585,Nodes!$B$2:$D$2000,3,FALSE)</f>
        <v>Bonne Nouvelle</v>
      </c>
      <c r="N585">
        <v>9</v>
      </c>
    </row>
    <row r="586" spans="1:14">
      <c r="A586">
        <v>9</v>
      </c>
      <c r="B586">
        <f t="shared" si="64"/>
        <v>10</v>
      </c>
      <c r="C586">
        <v>1</v>
      </c>
      <c r="D586">
        <f t="shared" si="59"/>
        <v>23</v>
      </c>
      <c r="E586">
        <f t="shared" si="60"/>
        <v>15</v>
      </c>
      <c r="F586">
        <v>111</v>
      </c>
      <c r="G586">
        <f t="shared" si="61"/>
        <v>111.1</v>
      </c>
      <c r="H586">
        <f>VLOOKUP(G586,Nodes!$A$2:$B$382,2,FALSE)</f>
        <v>140</v>
      </c>
      <c r="I586">
        <f>VLOOKUP(H586,Nodes!$B$2:$C$681,2,FALSE)</f>
        <v>111</v>
      </c>
      <c r="J586" t="str">
        <f t="shared" si="62"/>
        <v>140,317</v>
      </c>
      <c r="K586">
        <f t="shared" si="63"/>
        <v>9</v>
      </c>
      <c r="L586" t="str">
        <f>VLOOKUP(J586,Edges!$A$2:$A$1999,1,FALSE)</f>
        <v>140,317</v>
      </c>
      <c r="M586" t="str">
        <f>VLOOKUP(H586,Nodes!$B$2:$D$2000,3,FALSE)</f>
        <v>Grands Boulevards</v>
      </c>
      <c r="N586">
        <v>9</v>
      </c>
    </row>
    <row r="587" spans="1:14">
      <c r="A587">
        <v>9</v>
      </c>
      <c r="B587">
        <f t="shared" si="64"/>
        <v>10</v>
      </c>
      <c r="C587">
        <v>1</v>
      </c>
      <c r="D587">
        <f t="shared" si="59"/>
        <v>23</v>
      </c>
      <c r="E587">
        <f t="shared" si="60"/>
        <v>16</v>
      </c>
      <c r="F587">
        <v>245</v>
      </c>
      <c r="G587">
        <f t="shared" si="61"/>
        <v>245.1</v>
      </c>
      <c r="H587">
        <f>VLOOKUP(G587,Nodes!$A$2:$B$382,2,FALSE)</f>
        <v>317</v>
      </c>
      <c r="I587">
        <f>VLOOKUP(H587,Nodes!$B$2:$C$681,2,FALSE)</f>
        <v>245</v>
      </c>
      <c r="J587" t="str">
        <f t="shared" si="62"/>
        <v>317,74</v>
      </c>
      <c r="K587">
        <f t="shared" si="63"/>
        <v>9</v>
      </c>
      <c r="L587" t="str">
        <f>VLOOKUP(J587,Edges!$A$2:$A$1999,1,FALSE)</f>
        <v>317,74</v>
      </c>
      <c r="M587" t="str">
        <f>VLOOKUP(H587,Nodes!$B$2:$D$2000,3,FALSE)</f>
        <v>Richelieu — Drouot</v>
      </c>
      <c r="N587">
        <v>9</v>
      </c>
    </row>
    <row r="588" spans="1:14">
      <c r="A588">
        <v>9</v>
      </c>
      <c r="B588">
        <f t="shared" si="64"/>
        <v>10</v>
      </c>
      <c r="C588">
        <v>1</v>
      </c>
      <c r="D588">
        <f t="shared" si="59"/>
        <v>23</v>
      </c>
      <c r="E588">
        <f t="shared" si="60"/>
        <v>17</v>
      </c>
      <c r="F588">
        <v>58</v>
      </c>
      <c r="G588">
        <f t="shared" si="61"/>
        <v>58.1</v>
      </c>
      <c r="H588">
        <f>VLOOKUP(G588,Nodes!$A$2:$B$382,2,FALSE)</f>
        <v>74</v>
      </c>
      <c r="I588">
        <f>VLOOKUP(H588,Nodes!$B$2:$C$681,2,FALSE)</f>
        <v>58</v>
      </c>
      <c r="J588" t="str">
        <f t="shared" si="62"/>
        <v>74,143</v>
      </c>
      <c r="K588">
        <f t="shared" si="63"/>
        <v>9</v>
      </c>
      <c r="L588" t="str">
        <f>VLOOKUP(J588,Edges!$A$2:$A$1999,1,FALSE)</f>
        <v>74,143</v>
      </c>
      <c r="M588" t="str">
        <f>VLOOKUP(H588,Nodes!$B$2:$D$2000,3,FALSE)</f>
        <v>Chaussée d'Antin — La Fayette</v>
      </c>
      <c r="N588">
        <v>9</v>
      </c>
    </row>
    <row r="589" spans="1:14">
      <c r="A589">
        <v>9</v>
      </c>
      <c r="B589">
        <f t="shared" si="64"/>
        <v>10</v>
      </c>
      <c r="C589">
        <v>1</v>
      </c>
      <c r="D589">
        <f t="shared" si="59"/>
        <v>23</v>
      </c>
      <c r="E589">
        <f t="shared" si="60"/>
        <v>18</v>
      </c>
      <c r="F589">
        <v>113</v>
      </c>
      <c r="G589">
        <f t="shared" si="61"/>
        <v>113.1</v>
      </c>
      <c r="H589">
        <f>VLOOKUP(G589,Nodes!$A$2:$B$382,2,FALSE)</f>
        <v>143</v>
      </c>
      <c r="I589">
        <f>VLOOKUP(H589,Nodes!$B$2:$C$681,2,FALSE)</f>
        <v>113</v>
      </c>
      <c r="J589" t="str">
        <f t="shared" si="62"/>
        <v>143,326</v>
      </c>
      <c r="K589">
        <f t="shared" si="63"/>
        <v>9</v>
      </c>
      <c r="L589" t="str">
        <f>VLOOKUP(J589,Edges!$A$2:$A$1999,1,FALSE)</f>
        <v>143,326</v>
      </c>
      <c r="M589" t="str">
        <f>VLOOKUP(H589,Nodes!$B$2:$D$2000,3,FALSE)</f>
        <v>Havre — Caumartin</v>
      </c>
      <c r="N589">
        <v>9</v>
      </c>
    </row>
    <row r="590" spans="1:14">
      <c r="A590">
        <v>9</v>
      </c>
      <c r="B590">
        <f t="shared" si="64"/>
        <v>10</v>
      </c>
      <c r="C590">
        <v>1</v>
      </c>
      <c r="D590">
        <f t="shared" si="59"/>
        <v>23</v>
      </c>
      <c r="E590">
        <f t="shared" si="60"/>
        <v>19</v>
      </c>
      <c r="F590">
        <v>254</v>
      </c>
      <c r="G590">
        <f t="shared" si="61"/>
        <v>254.1</v>
      </c>
      <c r="H590">
        <f>VLOOKUP(G590,Nodes!$A$2:$B$382,2,FALSE)</f>
        <v>326</v>
      </c>
      <c r="I590">
        <f>VLOOKUP(H590,Nodes!$B$2:$C$681,2,FALSE)</f>
        <v>254</v>
      </c>
      <c r="J590" t="str">
        <f t="shared" si="62"/>
        <v>326,214</v>
      </c>
      <c r="K590">
        <f t="shared" si="63"/>
        <v>9</v>
      </c>
      <c r="L590" t="str">
        <f>VLOOKUP(J590,Edges!$A$2:$A$1999,1,FALSE)</f>
        <v>326,214</v>
      </c>
      <c r="M590" t="str">
        <f>VLOOKUP(H590,Nodes!$B$2:$D$2000,3,FALSE)</f>
        <v>Saint-Augustin</v>
      </c>
      <c r="N590">
        <v>9</v>
      </c>
    </row>
    <row r="591" spans="1:14">
      <c r="A591">
        <v>9</v>
      </c>
      <c r="B591">
        <f t="shared" si="64"/>
        <v>10</v>
      </c>
      <c r="C591">
        <v>1</v>
      </c>
      <c r="D591">
        <f t="shared" si="59"/>
        <v>23</v>
      </c>
      <c r="E591">
        <f t="shared" si="60"/>
        <v>20</v>
      </c>
      <c r="F591">
        <v>171</v>
      </c>
      <c r="G591">
        <f t="shared" si="61"/>
        <v>171.1</v>
      </c>
      <c r="H591">
        <f>VLOOKUP(G591,Nodes!$A$2:$B$382,2,FALSE)</f>
        <v>214</v>
      </c>
      <c r="I591">
        <f>VLOOKUP(H591,Nodes!$B$2:$C$681,2,FALSE)</f>
        <v>171</v>
      </c>
      <c r="J591" t="str">
        <f t="shared" si="62"/>
        <v>214,342</v>
      </c>
      <c r="K591">
        <f t="shared" si="63"/>
        <v>9</v>
      </c>
      <c r="L591" t="str">
        <f>VLOOKUP(J591,Edges!$A$2:$A$1999,1,FALSE)</f>
        <v>214,342</v>
      </c>
      <c r="M591" t="str">
        <f>VLOOKUP(H591,Nodes!$B$2:$D$2000,3,FALSE)</f>
        <v>Miromesnil</v>
      </c>
      <c r="N591">
        <v>9</v>
      </c>
    </row>
    <row r="592" spans="1:14">
      <c r="A592">
        <v>9</v>
      </c>
      <c r="B592">
        <f t="shared" si="64"/>
        <v>10</v>
      </c>
      <c r="C592">
        <v>1</v>
      </c>
      <c r="D592">
        <f t="shared" si="59"/>
        <v>23</v>
      </c>
      <c r="E592">
        <f t="shared" si="60"/>
        <v>21</v>
      </c>
      <c r="F592">
        <v>267</v>
      </c>
      <c r="G592">
        <f t="shared" si="61"/>
        <v>267.10000000000002</v>
      </c>
      <c r="H592">
        <f>VLOOKUP(G592,Nodes!$A$2:$B$382,2,FALSE)</f>
        <v>342</v>
      </c>
      <c r="I592">
        <f>VLOOKUP(H592,Nodes!$B$2:$C$681,2,FALSE)</f>
        <v>267</v>
      </c>
      <c r="J592" t="str">
        <f t="shared" si="62"/>
        <v>342,120</v>
      </c>
      <c r="K592">
        <f t="shared" si="63"/>
        <v>9</v>
      </c>
      <c r="L592" t="str">
        <f>VLOOKUP(J592,Edges!$A$2:$A$1999,1,FALSE)</f>
        <v>342,120</v>
      </c>
      <c r="M592" t="str">
        <f>VLOOKUP(H592,Nodes!$B$2:$D$2000,3,FALSE)</f>
        <v>Saint-Philippe-du-Roule</v>
      </c>
      <c r="N592">
        <v>9</v>
      </c>
    </row>
    <row r="593" spans="1:14">
      <c r="A593">
        <v>9</v>
      </c>
      <c r="B593">
        <f t="shared" si="64"/>
        <v>10</v>
      </c>
      <c r="C593">
        <v>1</v>
      </c>
      <c r="D593">
        <f t="shared" si="59"/>
        <v>23</v>
      </c>
      <c r="E593">
        <f t="shared" si="60"/>
        <v>22</v>
      </c>
      <c r="F593">
        <v>98</v>
      </c>
      <c r="G593">
        <f t="shared" si="61"/>
        <v>98.1</v>
      </c>
      <c r="H593">
        <f>VLOOKUP(G593,Nodes!$A$2:$B$382,2,FALSE)</f>
        <v>120</v>
      </c>
      <c r="I593">
        <f>VLOOKUP(H593,Nodes!$B$2:$C$681,2,FALSE)</f>
        <v>98</v>
      </c>
      <c r="J593" t="str">
        <f t="shared" si="62"/>
        <v>120,3</v>
      </c>
      <c r="K593">
        <f t="shared" si="63"/>
        <v>9</v>
      </c>
      <c r="L593" t="str">
        <f>VLOOKUP(J593,Edges!$A$2:$A$1999,1,FALSE)</f>
        <v>120,3</v>
      </c>
      <c r="M593" t="str">
        <f>VLOOKUP(H593,Nodes!$B$2:$D$2000,3,FALSE)</f>
        <v>Franklin D. Roosevelt</v>
      </c>
      <c r="N593">
        <v>9</v>
      </c>
    </row>
    <row r="594" spans="1:14">
      <c r="A594">
        <v>9</v>
      </c>
      <c r="B594">
        <f t="shared" si="64"/>
        <v>10</v>
      </c>
      <c r="C594">
        <v>1</v>
      </c>
      <c r="D594">
        <f t="shared" si="59"/>
        <v>23</v>
      </c>
      <c r="E594">
        <f t="shared" si="60"/>
        <v>23</v>
      </c>
      <c r="F594">
        <v>3</v>
      </c>
      <c r="G594">
        <f t="shared" si="61"/>
        <v>3.1</v>
      </c>
      <c r="H594">
        <f>VLOOKUP(G594,Nodes!$A$2:$B$382,2,FALSE)</f>
        <v>3</v>
      </c>
      <c r="I594">
        <f>VLOOKUP(H594,Nodes!$B$2:$C$681,2,FALSE)</f>
        <v>3</v>
      </c>
      <c r="J594" t="str">
        <f t="shared" si="62"/>
        <v>3,147</v>
      </c>
      <c r="K594">
        <f t="shared" si="63"/>
        <v>9</v>
      </c>
      <c r="L594" t="str">
        <f>VLOOKUP(J594,Edges!$A$2:$A$1999,1,FALSE)</f>
        <v>3,147</v>
      </c>
      <c r="M594" t="str">
        <f>VLOOKUP(H594,Nodes!$B$2:$D$2000,3,FALSE)</f>
        <v>Alma — Marceau</v>
      </c>
      <c r="N594">
        <v>9</v>
      </c>
    </row>
    <row r="595" spans="1:14">
      <c r="A595">
        <v>9</v>
      </c>
      <c r="B595">
        <f t="shared" si="64"/>
        <v>10</v>
      </c>
      <c r="C595">
        <v>1</v>
      </c>
      <c r="D595">
        <f t="shared" si="59"/>
        <v>23</v>
      </c>
      <c r="E595">
        <f t="shared" si="60"/>
        <v>24</v>
      </c>
      <c r="F595">
        <v>116</v>
      </c>
      <c r="G595">
        <f t="shared" si="61"/>
        <v>116.1</v>
      </c>
      <c r="H595">
        <f>VLOOKUP(G595,Nodes!$A$2:$B$382,2,FALSE)</f>
        <v>147</v>
      </c>
      <c r="I595">
        <f>VLOOKUP(H595,Nodes!$B$2:$C$681,2,FALSE)</f>
        <v>116</v>
      </c>
      <c r="J595" t="str">
        <f t="shared" si="62"/>
        <v>147,366</v>
      </c>
      <c r="K595">
        <f t="shared" si="63"/>
        <v>9</v>
      </c>
      <c r="L595" t="str">
        <f>VLOOKUP(J595,Edges!$A$2:$A$1999,1,FALSE)</f>
        <v>147,366</v>
      </c>
      <c r="M595" t="str">
        <f>VLOOKUP(H595,Nodes!$B$2:$D$2000,3,FALSE)</f>
        <v>Iéna</v>
      </c>
      <c r="N595">
        <v>9</v>
      </c>
    </row>
    <row r="596" spans="1:14">
      <c r="A596">
        <v>9</v>
      </c>
      <c r="B596">
        <f t="shared" si="64"/>
        <v>10</v>
      </c>
      <c r="C596">
        <v>1</v>
      </c>
      <c r="D596">
        <f t="shared" si="59"/>
        <v>23</v>
      </c>
      <c r="E596">
        <f t="shared" si="60"/>
        <v>25</v>
      </c>
      <c r="F596">
        <v>285</v>
      </c>
      <c r="G596">
        <f t="shared" si="61"/>
        <v>285.10000000000002</v>
      </c>
      <c r="H596">
        <f>VLOOKUP(G596,Nodes!$A$2:$B$382,2,FALSE)</f>
        <v>366</v>
      </c>
      <c r="I596">
        <f>VLOOKUP(H596,Nodes!$B$2:$C$681,2,FALSE)</f>
        <v>285</v>
      </c>
      <c r="J596" t="str">
        <f t="shared" si="62"/>
        <v>366,321</v>
      </c>
      <c r="K596">
        <f t="shared" si="63"/>
        <v>9</v>
      </c>
      <c r="L596" t="str">
        <f>VLOOKUP(J596,Edges!$A$2:$A$1999,1,FALSE)</f>
        <v>366,321</v>
      </c>
      <c r="M596" t="str">
        <f>VLOOKUP(H596,Nodes!$B$2:$D$2000,3,FALSE)</f>
        <v>Trocadéro</v>
      </c>
      <c r="N596">
        <v>9</v>
      </c>
    </row>
    <row r="597" spans="1:14">
      <c r="A597">
        <v>9</v>
      </c>
      <c r="B597">
        <f t="shared" si="64"/>
        <v>10</v>
      </c>
      <c r="C597">
        <v>1</v>
      </c>
      <c r="D597">
        <f t="shared" si="59"/>
        <v>23</v>
      </c>
      <c r="E597">
        <f t="shared" si="60"/>
        <v>26</v>
      </c>
      <c r="F597">
        <v>249</v>
      </c>
      <c r="G597">
        <f t="shared" si="61"/>
        <v>249.1</v>
      </c>
      <c r="H597">
        <f>VLOOKUP(G597,Nodes!$A$2:$B$382,2,FALSE)</f>
        <v>321</v>
      </c>
      <c r="I597">
        <f>VLOOKUP(H597,Nodes!$B$2:$C$681,2,FALSE)</f>
        <v>249</v>
      </c>
      <c r="J597" t="str">
        <f t="shared" si="62"/>
        <v>321,168</v>
      </c>
      <c r="K597">
        <f t="shared" si="63"/>
        <v>9</v>
      </c>
      <c r="L597" t="str">
        <f>VLOOKUP(J597,Edges!$A$2:$A$1999,1,FALSE)</f>
        <v>321,168</v>
      </c>
      <c r="M597" t="str">
        <f>VLOOKUP(H597,Nodes!$B$2:$D$2000,3,FALSE)</f>
        <v>Rue de la Pompe</v>
      </c>
      <c r="N597">
        <v>9</v>
      </c>
    </row>
    <row r="598" spans="1:14">
      <c r="A598">
        <v>9</v>
      </c>
      <c r="B598">
        <f t="shared" si="64"/>
        <v>10</v>
      </c>
      <c r="C598">
        <v>1</v>
      </c>
      <c r="D598">
        <f t="shared" si="59"/>
        <v>23</v>
      </c>
      <c r="E598">
        <f t="shared" si="60"/>
        <v>27</v>
      </c>
      <c r="F598">
        <v>131</v>
      </c>
      <c r="G598">
        <f t="shared" si="61"/>
        <v>131.1</v>
      </c>
      <c r="H598">
        <f>VLOOKUP(G598,Nodes!$A$2:$B$382,2,FALSE)</f>
        <v>168</v>
      </c>
      <c r="I598">
        <f>VLOOKUP(H598,Nodes!$B$2:$C$681,2,FALSE)</f>
        <v>131</v>
      </c>
      <c r="J598" t="str">
        <f t="shared" si="62"/>
        <v>168,302</v>
      </c>
      <c r="K598">
        <f t="shared" si="63"/>
        <v>9</v>
      </c>
      <c r="L598" t="str">
        <f>VLOOKUP(J598,Edges!$A$2:$A$1999,1,FALSE)</f>
        <v>168,302</v>
      </c>
      <c r="M598" t="str">
        <f>VLOOKUP(H598,Nodes!$B$2:$D$2000,3,FALSE)</f>
        <v>La Muette</v>
      </c>
      <c r="N598">
        <v>9</v>
      </c>
    </row>
    <row r="599" spans="1:14">
      <c r="A599">
        <v>9</v>
      </c>
      <c r="B599">
        <f t="shared" si="64"/>
        <v>10</v>
      </c>
      <c r="C599">
        <v>1</v>
      </c>
      <c r="D599">
        <f t="shared" si="59"/>
        <v>23</v>
      </c>
      <c r="E599">
        <f t="shared" si="60"/>
        <v>28</v>
      </c>
      <c r="F599">
        <v>238</v>
      </c>
      <c r="G599">
        <f t="shared" si="61"/>
        <v>238.1</v>
      </c>
      <c r="H599">
        <f>VLOOKUP(G599,Nodes!$A$2:$B$382,2,FALSE)</f>
        <v>302</v>
      </c>
      <c r="I599">
        <f>VLOOKUP(H599,Nodes!$B$2:$C$681,2,FALSE)</f>
        <v>238</v>
      </c>
      <c r="J599" t="str">
        <f t="shared" si="62"/>
        <v>302,151</v>
      </c>
      <c r="K599">
        <f t="shared" si="63"/>
        <v>9</v>
      </c>
      <c r="L599" t="str">
        <f>VLOOKUP(J599,Edges!$A$2:$A$1999,1,FALSE)</f>
        <v>302,151</v>
      </c>
      <c r="M599" t="str">
        <f>VLOOKUP(H599,Nodes!$B$2:$D$2000,3,FALSE)</f>
        <v>Ranelagh</v>
      </c>
      <c r="N599">
        <v>9</v>
      </c>
    </row>
    <row r="600" spans="1:14">
      <c r="A600">
        <v>9</v>
      </c>
      <c r="B600">
        <f t="shared" si="64"/>
        <v>10</v>
      </c>
      <c r="C600">
        <v>1</v>
      </c>
      <c r="D600">
        <f t="shared" ref="D600:D608" si="65">IF(A600&amp;C600=A599&amp;C599,D599,D599+1)</f>
        <v>23</v>
      </c>
      <c r="E600">
        <f t="shared" si="60"/>
        <v>29</v>
      </c>
      <c r="F600">
        <v>119</v>
      </c>
      <c r="G600">
        <f t="shared" si="61"/>
        <v>119.1</v>
      </c>
      <c r="H600">
        <f>VLOOKUP(G600,Nodes!$A$2:$B$382,2,FALSE)</f>
        <v>151</v>
      </c>
      <c r="I600">
        <f>VLOOKUP(H600,Nodes!$B$2:$C$681,2,FALSE)</f>
        <v>119</v>
      </c>
      <c r="J600" t="str">
        <f t="shared" si="62"/>
        <v>151,209</v>
      </c>
      <c r="K600">
        <f t="shared" si="63"/>
        <v>9</v>
      </c>
      <c r="L600" t="str">
        <f>VLOOKUP(J600,Edges!$A$2:$A$1999,1,FALSE)</f>
        <v>151,209</v>
      </c>
      <c r="M600" t="str">
        <f>VLOOKUP(H600,Nodes!$B$2:$D$2000,3,FALSE)</f>
        <v>Jasmin</v>
      </c>
      <c r="N600">
        <v>9</v>
      </c>
    </row>
    <row r="601" spans="1:14">
      <c r="A601">
        <v>9</v>
      </c>
      <c r="B601">
        <f t="shared" si="64"/>
        <v>10</v>
      </c>
      <c r="C601">
        <v>1</v>
      </c>
      <c r="D601">
        <f t="shared" si="65"/>
        <v>23</v>
      </c>
      <c r="E601">
        <f t="shared" si="60"/>
        <v>30</v>
      </c>
      <c r="F601">
        <v>168</v>
      </c>
      <c r="G601">
        <f t="shared" si="61"/>
        <v>168.1</v>
      </c>
      <c r="H601">
        <f>VLOOKUP(G601,Nodes!$A$2:$B$382,2,FALSE)</f>
        <v>209</v>
      </c>
      <c r="I601">
        <f>VLOOKUP(H601,Nodes!$B$2:$C$681,2,FALSE)</f>
        <v>168</v>
      </c>
      <c r="J601" t="str">
        <f t="shared" si="62"/>
        <v>209,211</v>
      </c>
      <c r="K601">
        <f t="shared" si="63"/>
        <v>9</v>
      </c>
      <c r="L601" t="str">
        <f>VLOOKUP(J601,Edges!$A$2:$A$1999,1,FALSE)</f>
        <v>209,211</v>
      </c>
      <c r="M601" t="str">
        <f>VLOOKUP(H601,Nodes!$B$2:$D$2000,3,FALSE)</f>
        <v>Michel-Ange — Auteuil</v>
      </c>
      <c r="N601">
        <v>9</v>
      </c>
    </row>
    <row r="602" spans="1:14">
      <c r="A602">
        <v>9</v>
      </c>
      <c r="B602">
        <f t="shared" si="64"/>
        <v>10</v>
      </c>
      <c r="C602">
        <v>1</v>
      </c>
      <c r="D602">
        <f t="shared" si="65"/>
        <v>23</v>
      </c>
      <c r="E602">
        <f t="shared" si="60"/>
        <v>31</v>
      </c>
      <c r="F602">
        <v>169</v>
      </c>
      <c r="G602">
        <f t="shared" si="61"/>
        <v>169.1</v>
      </c>
      <c r="H602">
        <f>VLOOKUP(G602,Nodes!$A$2:$B$382,2,FALSE)</f>
        <v>211</v>
      </c>
      <c r="I602">
        <f>VLOOKUP(H602,Nodes!$B$2:$C$681,2,FALSE)</f>
        <v>169</v>
      </c>
      <c r="J602" t="str">
        <f t="shared" si="62"/>
        <v>211,113</v>
      </c>
      <c r="K602">
        <f t="shared" si="63"/>
        <v>9</v>
      </c>
      <c r="L602" t="str">
        <f>VLOOKUP(J602,Edges!$A$2:$A$1999,1,FALSE)</f>
        <v>211,113</v>
      </c>
      <c r="M602" t="str">
        <f>VLOOKUP(H602,Nodes!$B$2:$D$2000,3,FALSE)</f>
        <v>Michel-Ange — Molitor</v>
      </c>
      <c r="N602">
        <v>9</v>
      </c>
    </row>
    <row r="603" spans="1:14">
      <c r="A603">
        <v>9</v>
      </c>
      <c r="B603">
        <f t="shared" si="64"/>
        <v>10</v>
      </c>
      <c r="C603">
        <v>1</v>
      </c>
      <c r="D603">
        <f t="shared" si="65"/>
        <v>23</v>
      </c>
      <c r="E603">
        <f t="shared" si="60"/>
        <v>32</v>
      </c>
      <c r="F603">
        <v>92</v>
      </c>
      <c r="G603">
        <f t="shared" si="61"/>
        <v>92.1</v>
      </c>
      <c r="H603">
        <f>VLOOKUP(G603,Nodes!$A$2:$B$382,2,FALSE)</f>
        <v>113</v>
      </c>
      <c r="I603">
        <f>VLOOKUP(H603,Nodes!$B$2:$C$681,2,FALSE)</f>
        <v>92</v>
      </c>
      <c r="J603" t="str">
        <f t="shared" si="62"/>
        <v>113,282</v>
      </c>
      <c r="K603">
        <f t="shared" si="63"/>
        <v>9</v>
      </c>
      <c r="L603" t="str">
        <f>VLOOKUP(J603,Edges!$A$2:$A$1999,1,FALSE)</f>
        <v>113,282</v>
      </c>
      <c r="M603" t="str">
        <f>VLOOKUP(H603,Nodes!$B$2:$D$2000,3,FALSE)</f>
        <v>Exelmans</v>
      </c>
      <c r="N603">
        <v>9</v>
      </c>
    </row>
    <row r="604" spans="1:14">
      <c r="A604">
        <v>9</v>
      </c>
      <c r="B604">
        <f t="shared" si="64"/>
        <v>10</v>
      </c>
      <c r="C604">
        <v>1</v>
      </c>
      <c r="D604">
        <f t="shared" si="65"/>
        <v>23</v>
      </c>
      <c r="E604">
        <f t="shared" si="60"/>
        <v>33</v>
      </c>
      <c r="F604">
        <v>220</v>
      </c>
      <c r="G604">
        <f t="shared" si="61"/>
        <v>220.1</v>
      </c>
      <c r="H604">
        <f>VLOOKUP(G604,Nodes!$A$2:$B$382,2,FALSE)</f>
        <v>282</v>
      </c>
      <c r="I604">
        <f>VLOOKUP(H604,Nodes!$B$2:$C$681,2,FALSE)</f>
        <v>220</v>
      </c>
      <c r="J604" t="str">
        <f t="shared" si="62"/>
        <v>282,204</v>
      </c>
      <c r="K604">
        <f t="shared" si="63"/>
        <v>9</v>
      </c>
      <c r="L604" t="str">
        <f>VLOOKUP(J604,Edges!$A$2:$A$1999,1,FALSE)</f>
        <v>282,204</v>
      </c>
      <c r="M604" t="str">
        <f>VLOOKUP(H604,Nodes!$B$2:$D$2000,3,FALSE)</f>
        <v>Porte de Saint-Cloud</v>
      </c>
      <c r="N604">
        <v>9</v>
      </c>
    </row>
    <row r="605" spans="1:14">
      <c r="A605">
        <v>9</v>
      </c>
      <c r="B605">
        <f t="shared" si="64"/>
        <v>10</v>
      </c>
      <c r="C605">
        <v>1</v>
      </c>
      <c r="D605">
        <f t="shared" si="65"/>
        <v>23</v>
      </c>
      <c r="E605">
        <f t="shared" si="60"/>
        <v>34</v>
      </c>
      <c r="F605">
        <v>163</v>
      </c>
      <c r="G605">
        <f t="shared" si="61"/>
        <v>163.1</v>
      </c>
      <c r="H605">
        <f>VLOOKUP(G605,Nodes!$A$2:$B$382,2,FALSE)</f>
        <v>204</v>
      </c>
      <c r="I605">
        <f>VLOOKUP(H605,Nodes!$B$2:$C$681,2,FALSE)</f>
        <v>163</v>
      </c>
      <c r="J605" t="str">
        <f t="shared" si="62"/>
        <v>204,29</v>
      </c>
      <c r="K605">
        <f t="shared" si="63"/>
        <v>9</v>
      </c>
      <c r="L605" t="str">
        <f>VLOOKUP(J605,Edges!$A$2:$A$1999,1,FALSE)</f>
        <v>204,29</v>
      </c>
      <c r="M605" t="str">
        <f>VLOOKUP(H605,Nodes!$B$2:$D$2000,3,FALSE)</f>
        <v>Marcel Sembat</v>
      </c>
      <c r="N605">
        <v>9</v>
      </c>
    </row>
    <row r="606" spans="1:14">
      <c r="A606">
        <v>9</v>
      </c>
      <c r="B606">
        <f t="shared" si="64"/>
        <v>10</v>
      </c>
      <c r="C606">
        <v>1</v>
      </c>
      <c r="D606">
        <f t="shared" si="65"/>
        <v>23</v>
      </c>
      <c r="E606">
        <f t="shared" si="60"/>
        <v>35</v>
      </c>
      <c r="F606">
        <v>23</v>
      </c>
      <c r="G606">
        <f t="shared" si="61"/>
        <v>23.1</v>
      </c>
      <c r="H606">
        <f>VLOOKUP(G606,Nodes!$A$2:$B$382,2,FALSE)</f>
        <v>29</v>
      </c>
      <c r="I606">
        <f>VLOOKUP(H606,Nodes!$B$2:$C$681,2,FALSE)</f>
        <v>23</v>
      </c>
      <c r="J606" t="str">
        <f t="shared" si="62"/>
        <v>29,267</v>
      </c>
      <c r="K606">
        <f t="shared" si="63"/>
        <v>9</v>
      </c>
      <c r="L606" t="str">
        <f>VLOOKUP(J606,Edges!$A$2:$A$1999,1,FALSE)</f>
        <v>29,267</v>
      </c>
      <c r="M606" t="str">
        <f>VLOOKUP(H606,Nodes!$B$2:$D$2000,3,FALSE)</f>
        <v>Billancourt</v>
      </c>
      <c r="N606">
        <v>9</v>
      </c>
    </row>
    <row r="607" spans="1:14">
      <c r="A607">
        <v>9</v>
      </c>
      <c r="B607">
        <f t="shared" si="64"/>
        <v>10</v>
      </c>
      <c r="C607">
        <v>1</v>
      </c>
      <c r="D607">
        <f t="shared" si="65"/>
        <v>23</v>
      </c>
      <c r="E607">
        <f t="shared" si="60"/>
        <v>36</v>
      </c>
      <c r="F607">
        <v>205</v>
      </c>
      <c r="G607">
        <f t="shared" si="61"/>
        <v>205.1</v>
      </c>
      <c r="H607">
        <f>VLOOKUP(G607,Nodes!$A$2:$B$382,2,FALSE)</f>
        <v>267</v>
      </c>
      <c r="I607">
        <f>VLOOKUP(H607,Nodes!$B$2:$C$681,2,FALSE)</f>
        <v>205</v>
      </c>
      <c r="J607" t="str">
        <f t="shared" si="62"/>
        <v>267,41</v>
      </c>
      <c r="K607">
        <f t="shared" si="63"/>
        <v>9</v>
      </c>
      <c r="L607" t="e">
        <f>VLOOKUP(J607,Edges!$A$2:$A$1999,1,FALSE)</f>
        <v>#N/A</v>
      </c>
      <c r="M607" t="str">
        <f>VLOOKUP(H607,Nodes!$B$2:$D$2000,3,FALSE)</f>
        <v>Pont de Sèvres</v>
      </c>
      <c r="N607">
        <v>9</v>
      </c>
    </row>
    <row r="608" spans="1:14">
      <c r="A608">
        <v>9</v>
      </c>
      <c r="B608">
        <f t="shared" si="64"/>
        <v>10</v>
      </c>
      <c r="C608">
        <v>1</v>
      </c>
      <c r="D608">
        <f t="shared" si="65"/>
        <v>23</v>
      </c>
      <c r="E608">
        <f t="shared" si="60"/>
        <v>37</v>
      </c>
      <c r="F608">
        <v>34</v>
      </c>
      <c r="G608">
        <f t="shared" si="61"/>
        <v>34.1</v>
      </c>
      <c r="H608">
        <f>VLOOKUP(G608,Nodes!$A$2:$B$382,2,FALSE)</f>
        <v>41</v>
      </c>
      <c r="I608">
        <f>VLOOKUP(H608,Nodes!$B$2:$C$681,2,FALSE)</f>
        <v>34</v>
      </c>
      <c r="J608" t="str">
        <f t="shared" si="62"/>
        <v/>
      </c>
      <c r="K608">
        <f t="shared" si="63"/>
        <v>9</v>
      </c>
      <c r="L608" t="e">
        <f>VLOOKUP(J608,Edges!$A$2:$A$1999,1,FALSE)</f>
        <v>#N/A</v>
      </c>
      <c r="M608" t="str">
        <f>VLOOKUP(H608,Nodes!$B$2:$D$2000,3,FALSE)</f>
        <v>Boulogne — Pont de Saint-Cloud</v>
      </c>
      <c r="N608">
        <v>9</v>
      </c>
    </row>
    <row r="609" spans="1:14">
      <c r="A609">
        <v>10</v>
      </c>
      <c r="B609">
        <f t="shared" si="64"/>
        <v>11</v>
      </c>
      <c r="C609">
        <v>0</v>
      </c>
      <c r="D609">
        <f>IF(A609&amp;C609=A606&amp;C606,D606,D606+1)</f>
        <v>24</v>
      </c>
      <c r="E609">
        <f>IF(A609&amp;C609&lt;&gt;A606&amp;C606,0,E606+1)</f>
        <v>0</v>
      </c>
      <c r="F609">
        <v>33</v>
      </c>
      <c r="G609">
        <f t="shared" si="61"/>
        <v>33.11</v>
      </c>
      <c r="H609">
        <f>VLOOKUP(G609,Nodes!$A$2:$B$382,2,FALSE)</f>
        <v>40</v>
      </c>
      <c r="I609">
        <f>VLOOKUP(H609,Nodes!$B$2:$C$681,2,FALSE)</f>
        <v>33</v>
      </c>
      <c r="J609" t="str">
        <f t="shared" si="62"/>
        <v>40,212</v>
      </c>
      <c r="K609">
        <f t="shared" si="63"/>
        <v>10</v>
      </c>
      <c r="L609" t="str">
        <f>VLOOKUP(J609,Edges!$A$2:$A$1999,1,FALSE)</f>
        <v>40,212</v>
      </c>
      <c r="M609" t="str">
        <f>VLOOKUP(H609,Nodes!$B$2:$D$2000,3,FALSE)</f>
        <v>Boulogne — Jean-Jaurès</v>
      </c>
      <c r="N609">
        <v>10</v>
      </c>
    </row>
    <row r="610" spans="1:14">
      <c r="A610">
        <v>10</v>
      </c>
      <c r="B610">
        <f t="shared" si="64"/>
        <v>11</v>
      </c>
      <c r="C610">
        <v>0</v>
      </c>
      <c r="D610">
        <f t="shared" ref="D610:D647" si="66">IF(A610&amp;C610=A609&amp;C609,D609,D609+1)</f>
        <v>24</v>
      </c>
      <c r="E610">
        <f t="shared" ref="E610:E627" si="67">IF(A610&amp;C610&lt;&gt;A609&amp;C609,0,E609+1)</f>
        <v>1</v>
      </c>
      <c r="F610">
        <v>169</v>
      </c>
      <c r="G610">
        <f t="shared" si="61"/>
        <v>169.11</v>
      </c>
      <c r="H610">
        <f>VLOOKUP(G610,Nodes!$A$2:$B$382,2,FALSE)</f>
        <v>212</v>
      </c>
      <c r="I610">
        <f>VLOOKUP(H610,Nodes!$B$2:$C$681,2,FALSE)</f>
        <v>169</v>
      </c>
      <c r="J610" t="str">
        <f t="shared" si="62"/>
        <v>212,56</v>
      </c>
      <c r="K610">
        <f t="shared" si="63"/>
        <v>10</v>
      </c>
      <c r="L610" t="str">
        <f>VLOOKUP(J610,Edges!$A$2:$A$1999,1,FALSE)</f>
        <v>212,56</v>
      </c>
      <c r="M610" t="str">
        <f>VLOOKUP(H610,Nodes!$B$2:$D$2000,3,FALSE)</f>
        <v>Michel-Ange — Molitor</v>
      </c>
      <c r="N610">
        <v>10</v>
      </c>
    </row>
    <row r="611" spans="1:14">
      <c r="A611">
        <v>10</v>
      </c>
      <c r="B611">
        <f t="shared" si="64"/>
        <v>11</v>
      </c>
      <c r="C611">
        <v>0</v>
      </c>
      <c r="D611">
        <f t="shared" si="66"/>
        <v>24</v>
      </c>
      <c r="E611">
        <f t="shared" si="67"/>
        <v>2</v>
      </c>
      <c r="F611">
        <v>47</v>
      </c>
      <c r="G611">
        <f t="shared" si="61"/>
        <v>47.11</v>
      </c>
      <c r="H611">
        <f>VLOOKUP(G611,Nodes!$A$2:$B$382,2,FALSE)</f>
        <v>56</v>
      </c>
      <c r="I611">
        <f>VLOOKUP(H611,Nodes!$B$2:$C$681,2,FALSE)</f>
        <v>47</v>
      </c>
      <c r="J611" t="str">
        <f t="shared" si="62"/>
        <v>56,213</v>
      </c>
      <c r="K611">
        <f t="shared" si="63"/>
        <v>10</v>
      </c>
      <c r="L611" t="str">
        <f>VLOOKUP(J611,Edges!$A$2:$A$1999,1,FALSE)</f>
        <v>56,213</v>
      </c>
      <c r="M611" t="str">
        <f>VLOOKUP(H611,Nodes!$B$2:$D$2000,3,FALSE)</f>
        <v>Chardon-Lagache</v>
      </c>
      <c r="N611">
        <v>10</v>
      </c>
    </row>
    <row r="612" spans="1:14">
      <c r="A612">
        <v>10</v>
      </c>
      <c r="B612">
        <f t="shared" si="64"/>
        <v>11</v>
      </c>
      <c r="C612">
        <v>0</v>
      </c>
      <c r="D612">
        <f t="shared" si="66"/>
        <v>24</v>
      </c>
      <c r="E612">
        <f t="shared" si="67"/>
        <v>3</v>
      </c>
      <c r="F612">
        <v>170</v>
      </c>
      <c r="G612">
        <f t="shared" si="61"/>
        <v>170.11</v>
      </c>
      <c r="H612">
        <f>VLOOKUP(G612,Nodes!$A$2:$B$382,2,FALSE)</f>
        <v>213</v>
      </c>
      <c r="I612">
        <f>VLOOKUP(H612,Nodes!$B$2:$C$681,2,FALSE)</f>
        <v>170</v>
      </c>
      <c r="J612" t="str">
        <f t="shared" si="62"/>
        <v>213,155</v>
      </c>
      <c r="K612">
        <f t="shared" si="63"/>
        <v>10</v>
      </c>
      <c r="L612" t="str">
        <f>VLOOKUP(J612,Edges!$A$2:$A$1999,1,FALSE)</f>
        <v>213,155</v>
      </c>
      <c r="M612" t="str">
        <f>VLOOKUP(H612,Nodes!$B$2:$D$2000,3,FALSE)</f>
        <v>Mirabeau</v>
      </c>
      <c r="N612">
        <v>10</v>
      </c>
    </row>
    <row r="613" spans="1:14">
      <c r="A613">
        <v>10</v>
      </c>
      <c r="B613">
        <f t="shared" si="64"/>
        <v>11</v>
      </c>
      <c r="C613">
        <v>0</v>
      </c>
      <c r="D613">
        <f t="shared" si="66"/>
        <v>24</v>
      </c>
      <c r="E613">
        <f t="shared" si="67"/>
        <v>4</v>
      </c>
      <c r="F613">
        <v>121</v>
      </c>
      <c r="G613">
        <f t="shared" si="61"/>
        <v>121.11</v>
      </c>
      <c r="H613">
        <f>VLOOKUP(G613,Nodes!$A$2:$B$382,2,FALSE)</f>
        <v>155</v>
      </c>
      <c r="I613">
        <f>VLOOKUP(H613,Nodes!$B$2:$C$681,2,FALSE)</f>
        <v>121</v>
      </c>
      <c r="J613" t="str">
        <f t="shared" si="62"/>
        <v>155,61</v>
      </c>
      <c r="K613">
        <f t="shared" si="63"/>
        <v>10</v>
      </c>
      <c r="L613" t="str">
        <f>VLOOKUP(J613,Edges!$A$2:$A$1999,1,FALSE)</f>
        <v>155,61</v>
      </c>
      <c r="M613" t="str">
        <f>VLOOKUP(H613,Nodes!$B$2:$D$2000,3,FALSE)</f>
        <v>Javel — André-Citroën</v>
      </c>
      <c r="N613">
        <v>10</v>
      </c>
    </row>
    <row r="614" spans="1:14">
      <c r="A614">
        <v>10</v>
      </c>
      <c r="B614">
        <f t="shared" si="64"/>
        <v>11</v>
      </c>
      <c r="C614">
        <v>0</v>
      </c>
      <c r="D614">
        <f t="shared" si="66"/>
        <v>24</v>
      </c>
      <c r="E614">
        <f t="shared" si="67"/>
        <v>5</v>
      </c>
      <c r="F614">
        <v>50</v>
      </c>
      <c r="G614">
        <f t="shared" si="61"/>
        <v>50.11</v>
      </c>
      <c r="H614">
        <f>VLOOKUP(G614,Nodes!$A$2:$B$382,2,FALSE)</f>
        <v>61</v>
      </c>
      <c r="I614">
        <f>VLOOKUP(H614,Nodes!$B$2:$C$681,2,FALSE)</f>
        <v>50</v>
      </c>
      <c r="J614" t="str">
        <f t="shared" si="62"/>
        <v>61,13</v>
      </c>
      <c r="K614">
        <f t="shared" si="63"/>
        <v>10</v>
      </c>
      <c r="L614" t="str">
        <f>VLOOKUP(J614,Edges!$A$2:$A$1999,1,FALSE)</f>
        <v>61,13</v>
      </c>
      <c r="M614" t="str">
        <f>VLOOKUP(H614,Nodes!$B$2:$D$2000,3,FALSE)</f>
        <v>Charles Michels</v>
      </c>
      <c r="N614">
        <v>10</v>
      </c>
    </row>
    <row r="615" spans="1:14">
      <c r="A615">
        <v>10</v>
      </c>
      <c r="B615">
        <f t="shared" si="64"/>
        <v>11</v>
      </c>
      <c r="C615">
        <v>0</v>
      </c>
      <c r="D615">
        <f t="shared" si="66"/>
        <v>24</v>
      </c>
      <c r="E615">
        <f t="shared" si="67"/>
        <v>6</v>
      </c>
      <c r="F615">
        <v>12</v>
      </c>
      <c r="G615">
        <f t="shared" si="61"/>
        <v>12.11</v>
      </c>
      <c r="H615">
        <f>VLOOKUP(G615,Nodes!$A$2:$B$382,2,FALSE)</f>
        <v>13</v>
      </c>
      <c r="I615">
        <f>VLOOKUP(H615,Nodes!$B$2:$C$681,2,FALSE)</f>
        <v>12</v>
      </c>
      <c r="J615" t="str">
        <f t="shared" si="62"/>
        <v>13,167</v>
      </c>
      <c r="K615">
        <f t="shared" si="63"/>
        <v>10</v>
      </c>
      <c r="L615" t="str">
        <f>VLOOKUP(J615,Edges!$A$2:$A$1999,1,FALSE)</f>
        <v>13,167</v>
      </c>
      <c r="M615" t="str">
        <f>VLOOKUP(H615,Nodes!$B$2:$D$2000,3,FALSE)</f>
        <v>Avenue Émile-Zola</v>
      </c>
      <c r="N615">
        <v>10</v>
      </c>
    </row>
    <row r="616" spans="1:14">
      <c r="A616">
        <v>10</v>
      </c>
      <c r="B616">
        <f t="shared" si="64"/>
        <v>11</v>
      </c>
      <c r="C616">
        <v>0</v>
      </c>
      <c r="D616">
        <f t="shared" si="66"/>
        <v>24</v>
      </c>
      <c r="E616">
        <f t="shared" si="67"/>
        <v>7</v>
      </c>
      <c r="F616">
        <v>130</v>
      </c>
      <c r="G616">
        <f t="shared" si="61"/>
        <v>130.11000000000001</v>
      </c>
      <c r="H616">
        <f>VLOOKUP(G616,Nodes!$A$2:$B$382,2,FALSE)</f>
        <v>167</v>
      </c>
      <c r="I616">
        <f>VLOOKUP(H616,Nodes!$B$2:$C$681,2,FALSE)</f>
        <v>130</v>
      </c>
      <c r="J616" t="str">
        <f t="shared" si="62"/>
        <v>167,346</v>
      </c>
      <c r="K616">
        <f t="shared" si="63"/>
        <v>10</v>
      </c>
      <c r="L616" t="str">
        <f>VLOOKUP(J616,Edges!$A$2:$A$1999,1,FALSE)</f>
        <v>167,346</v>
      </c>
      <c r="M616" t="str">
        <f>VLOOKUP(H616,Nodes!$B$2:$D$2000,3,FALSE)</f>
        <v>La Motte-Picquet — Grenelle</v>
      </c>
      <c r="N616">
        <v>10</v>
      </c>
    </row>
    <row r="617" spans="1:14">
      <c r="A617">
        <v>10</v>
      </c>
      <c r="B617">
        <f t="shared" si="64"/>
        <v>11</v>
      </c>
      <c r="C617">
        <v>0</v>
      </c>
      <c r="D617">
        <f t="shared" si="66"/>
        <v>24</v>
      </c>
      <c r="E617">
        <f t="shared" si="67"/>
        <v>8</v>
      </c>
      <c r="F617">
        <v>271</v>
      </c>
      <c r="G617">
        <f t="shared" si="61"/>
        <v>271.11</v>
      </c>
      <c r="H617">
        <f>VLOOKUP(G617,Nodes!$A$2:$B$382,2,FALSE)</f>
        <v>346</v>
      </c>
      <c r="I617">
        <f>VLOOKUP(H617,Nodes!$B$2:$C$681,2,FALSE)</f>
        <v>271</v>
      </c>
      <c r="J617" t="str">
        <f t="shared" si="62"/>
        <v>346,103</v>
      </c>
      <c r="K617">
        <f t="shared" si="63"/>
        <v>10</v>
      </c>
      <c r="L617" t="str">
        <f>VLOOKUP(J617,Edges!$A$2:$A$1999,1,FALSE)</f>
        <v>346,103</v>
      </c>
      <c r="M617" t="str">
        <f>VLOOKUP(H617,Nodes!$B$2:$D$2000,3,FALSE)</f>
        <v>Ségur</v>
      </c>
      <c r="N617">
        <v>10</v>
      </c>
    </row>
    <row r="618" spans="1:14">
      <c r="A618">
        <v>10</v>
      </c>
      <c r="B618">
        <f t="shared" si="64"/>
        <v>11</v>
      </c>
      <c r="C618">
        <v>0</v>
      </c>
      <c r="D618">
        <f t="shared" si="66"/>
        <v>24</v>
      </c>
      <c r="E618">
        <f t="shared" si="67"/>
        <v>9</v>
      </c>
      <c r="F618">
        <v>83</v>
      </c>
      <c r="G618">
        <f t="shared" si="61"/>
        <v>83.11</v>
      </c>
      <c r="H618">
        <f>VLOOKUP(G618,Nodes!$A$2:$B$382,2,FALSE)</f>
        <v>103</v>
      </c>
      <c r="I618">
        <f>VLOOKUP(H618,Nodes!$B$2:$C$681,2,FALSE)</f>
        <v>83</v>
      </c>
      <c r="J618" t="str">
        <f t="shared" si="62"/>
        <v>103,368</v>
      </c>
      <c r="K618">
        <f t="shared" si="63"/>
        <v>10</v>
      </c>
      <c r="L618" t="str">
        <f>VLOOKUP(J618,Edges!$A$2:$A$1999,1,FALSE)</f>
        <v>103,368</v>
      </c>
      <c r="M618" t="str">
        <f>VLOOKUP(H618,Nodes!$B$2:$D$2000,3,FALSE)</f>
        <v>Duroc</v>
      </c>
      <c r="N618">
        <v>10</v>
      </c>
    </row>
    <row r="619" spans="1:14">
      <c r="A619">
        <v>10</v>
      </c>
      <c r="B619">
        <f t="shared" si="64"/>
        <v>11</v>
      </c>
      <c r="C619">
        <v>0</v>
      </c>
      <c r="D619">
        <f t="shared" si="66"/>
        <v>24</v>
      </c>
      <c r="E619">
        <f t="shared" si="67"/>
        <v>10</v>
      </c>
      <c r="F619">
        <v>287</v>
      </c>
      <c r="G619">
        <f t="shared" si="61"/>
        <v>287.11</v>
      </c>
      <c r="H619">
        <f>VLOOKUP(G619,Nodes!$A$2:$B$382,2,FALSE)</f>
        <v>368</v>
      </c>
      <c r="I619">
        <f>VLOOKUP(H619,Nodes!$B$2:$C$681,2,FALSE)</f>
        <v>287</v>
      </c>
      <c r="J619" t="str">
        <f t="shared" si="62"/>
        <v>368,348</v>
      </c>
      <c r="K619">
        <f t="shared" si="63"/>
        <v>10</v>
      </c>
      <c r="L619" t="str">
        <f>VLOOKUP(J619,Edges!$A$2:$A$1999,1,FALSE)</f>
        <v>368,348</v>
      </c>
      <c r="M619" t="str">
        <f>VLOOKUP(H619,Nodes!$B$2:$D$2000,3,FALSE)</f>
        <v>Vaneau</v>
      </c>
      <c r="N619">
        <v>10</v>
      </c>
    </row>
    <row r="620" spans="1:14">
      <c r="A620">
        <v>10</v>
      </c>
      <c r="B620">
        <f t="shared" si="64"/>
        <v>11</v>
      </c>
      <c r="C620">
        <v>0</v>
      </c>
      <c r="D620">
        <f t="shared" si="66"/>
        <v>24</v>
      </c>
      <c r="E620">
        <f t="shared" si="67"/>
        <v>11</v>
      </c>
      <c r="F620">
        <v>273</v>
      </c>
      <c r="G620">
        <f t="shared" si="61"/>
        <v>273.11</v>
      </c>
      <c r="H620">
        <f>VLOOKUP(G620,Nodes!$A$2:$B$382,2,FALSE)</f>
        <v>348</v>
      </c>
      <c r="I620">
        <f>VLOOKUP(H620,Nodes!$B$2:$C$681,2,FALSE)</f>
        <v>273</v>
      </c>
      <c r="J620" t="str">
        <f t="shared" si="62"/>
        <v>348,185</v>
      </c>
      <c r="K620">
        <f t="shared" si="63"/>
        <v>10</v>
      </c>
      <c r="L620" t="str">
        <f>VLOOKUP(J620,Edges!$A$2:$A$1999,1,FALSE)</f>
        <v>348,185</v>
      </c>
      <c r="M620" t="str">
        <f>VLOOKUP(H620,Nodes!$B$2:$D$2000,3,FALSE)</f>
        <v>Sèvres — Babylone</v>
      </c>
      <c r="N620">
        <v>10</v>
      </c>
    </row>
    <row r="621" spans="1:14">
      <c r="A621">
        <v>10</v>
      </c>
      <c r="B621">
        <f t="shared" si="64"/>
        <v>11</v>
      </c>
      <c r="C621">
        <v>0</v>
      </c>
      <c r="D621">
        <f t="shared" si="66"/>
        <v>24</v>
      </c>
      <c r="E621">
        <f t="shared" si="67"/>
        <v>12</v>
      </c>
      <c r="F621">
        <v>147</v>
      </c>
      <c r="G621">
        <f t="shared" si="61"/>
        <v>147.11000000000001</v>
      </c>
      <c r="H621">
        <f>VLOOKUP(G621,Nodes!$A$2:$B$382,2,FALSE)</f>
        <v>185</v>
      </c>
      <c r="I621">
        <f>VLOOKUP(H621,Nodes!$B$2:$C$681,2,FALSE)</f>
        <v>147</v>
      </c>
      <c r="J621" t="str">
        <f t="shared" si="62"/>
        <v>185,233</v>
      </c>
      <c r="K621">
        <f t="shared" si="63"/>
        <v>10</v>
      </c>
      <c r="L621" t="str">
        <f>VLOOKUP(J621,Edges!$A$2:$A$1999,1,FALSE)</f>
        <v>185,233</v>
      </c>
      <c r="M621" t="str">
        <f>VLOOKUP(H621,Nodes!$B$2:$D$2000,3,FALSE)</f>
        <v>Mabillon</v>
      </c>
      <c r="N621">
        <v>10</v>
      </c>
    </row>
    <row r="622" spans="1:14">
      <c r="A622">
        <v>10</v>
      </c>
      <c r="B622">
        <f t="shared" si="64"/>
        <v>11</v>
      </c>
      <c r="C622">
        <v>0</v>
      </c>
      <c r="D622">
        <f t="shared" si="66"/>
        <v>24</v>
      </c>
      <c r="E622">
        <f t="shared" si="67"/>
        <v>13</v>
      </c>
      <c r="F622">
        <v>181</v>
      </c>
      <c r="G622">
        <f t="shared" si="61"/>
        <v>181.11</v>
      </c>
      <c r="H622">
        <f>VLOOKUP(G622,Nodes!$A$2:$B$382,2,FALSE)</f>
        <v>233</v>
      </c>
      <c r="I622">
        <f>VLOOKUP(H622,Nodes!$B$2:$C$681,2,FALSE)</f>
        <v>181</v>
      </c>
      <c r="J622" t="str">
        <f t="shared" si="62"/>
        <v>233,78</v>
      </c>
      <c r="K622">
        <f t="shared" si="63"/>
        <v>10</v>
      </c>
      <c r="L622" t="str">
        <f>VLOOKUP(J622,Edges!$A$2:$A$1999,1,FALSE)</f>
        <v>233,78</v>
      </c>
      <c r="M622" t="str">
        <f>VLOOKUP(H622,Nodes!$B$2:$D$2000,3,FALSE)</f>
        <v>Odéon</v>
      </c>
      <c r="N622">
        <v>10</v>
      </c>
    </row>
    <row r="623" spans="1:14">
      <c r="A623">
        <v>10</v>
      </c>
      <c r="B623">
        <f t="shared" si="64"/>
        <v>11</v>
      </c>
      <c r="C623">
        <v>0</v>
      </c>
      <c r="D623">
        <f t="shared" si="66"/>
        <v>24</v>
      </c>
      <c r="E623">
        <f t="shared" si="67"/>
        <v>14</v>
      </c>
      <c r="F623">
        <v>62</v>
      </c>
      <c r="G623">
        <f t="shared" si="61"/>
        <v>62.11</v>
      </c>
      <c r="H623">
        <f>VLOOKUP(G623,Nodes!$A$2:$B$382,2,FALSE)</f>
        <v>78</v>
      </c>
      <c r="I623">
        <f>VLOOKUP(H623,Nodes!$B$2:$C$681,2,FALSE)</f>
        <v>62</v>
      </c>
      <c r="J623" t="str">
        <f t="shared" si="62"/>
        <v>78,206</v>
      </c>
      <c r="K623">
        <f t="shared" si="63"/>
        <v>10</v>
      </c>
      <c r="L623" t="str">
        <f>VLOOKUP(J623,Edges!$A$2:$A$1999,1,FALSE)</f>
        <v>78,206</v>
      </c>
      <c r="M623" t="str">
        <f>VLOOKUP(H623,Nodes!$B$2:$D$2000,3,FALSE)</f>
        <v>Cluny — La Sorbonne</v>
      </c>
      <c r="N623">
        <v>10</v>
      </c>
    </row>
    <row r="624" spans="1:14">
      <c r="A624">
        <v>10</v>
      </c>
      <c r="B624">
        <f t="shared" si="64"/>
        <v>11</v>
      </c>
      <c r="C624">
        <v>0</v>
      </c>
      <c r="D624">
        <f t="shared" si="66"/>
        <v>24</v>
      </c>
      <c r="E624">
        <f t="shared" si="67"/>
        <v>15</v>
      </c>
      <c r="F624">
        <v>165</v>
      </c>
      <c r="G624">
        <f t="shared" si="61"/>
        <v>165.11</v>
      </c>
      <c r="H624">
        <f>VLOOKUP(G624,Nodes!$A$2:$B$382,2,FALSE)</f>
        <v>206</v>
      </c>
      <c r="I624">
        <f>VLOOKUP(H624,Nodes!$B$2:$C$681,2,FALSE)</f>
        <v>165</v>
      </c>
      <c r="J624" t="str">
        <f t="shared" si="62"/>
        <v>206,51</v>
      </c>
      <c r="K624">
        <f t="shared" si="63"/>
        <v>10</v>
      </c>
      <c r="L624" t="str">
        <f>VLOOKUP(J624,Edges!$A$2:$A$1999,1,FALSE)</f>
        <v>206,51</v>
      </c>
      <c r="M624" t="str">
        <f>VLOOKUP(H624,Nodes!$B$2:$D$2000,3,FALSE)</f>
        <v>Maubert — Mutualité</v>
      </c>
      <c r="N624">
        <v>10</v>
      </c>
    </row>
    <row r="625" spans="1:14">
      <c r="A625">
        <v>10</v>
      </c>
      <c r="B625">
        <f t="shared" si="64"/>
        <v>11</v>
      </c>
      <c r="C625">
        <v>0</v>
      </c>
      <c r="D625">
        <f t="shared" si="66"/>
        <v>24</v>
      </c>
      <c r="E625">
        <f t="shared" si="67"/>
        <v>16</v>
      </c>
      <c r="F625">
        <v>43</v>
      </c>
      <c r="G625">
        <f t="shared" si="61"/>
        <v>43.11</v>
      </c>
      <c r="H625">
        <f>VLOOKUP(G625,Nodes!$A$2:$B$382,2,FALSE)</f>
        <v>51</v>
      </c>
      <c r="I625">
        <f>VLOOKUP(H625,Nodes!$B$2:$C$681,2,FALSE)</f>
        <v>43</v>
      </c>
      <c r="J625" t="str">
        <f t="shared" si="62"/>
        <v>51,159</v>
      </c>
      <c r="K625">
        <f t="shared" si="63"/>
        <v>10</v>
      </c>
      <c r="L625" t="str">
        <f>VLOOKUP(J625,Edges!$A$2:$A$1999,1,FALSE)</f>
        <v>51,159</v>
      </c>
      <c r="M625" t="str">
        <f>VLOOKUP(H625,Nodes!$B$2:$D$2000,3,FALSE)</f>
        <v>Cardinal Lemoine</v>
      </c>
      <c r="N625">
        <v>10</v>
      </c>
    </row>
    <row r="626" spans="1:14">
      <c r="A626">
        <v>10</v>
      </c>
      <c r="B626">
        <f t="shared" si="64"/>
        <v>11</v>
      </c>
      <c r="C626">
        <v>0</v>
      </c>
      <c r="D626">
        <f t="shared" si="66"/>
        <v>24</v>
      </c>
      <c r="E626">
        <f t="shared" si="67"/>
        <v>17</v>
      </c>
      <c r="F626">
        <v>124</v>
      </c>
      <c r="G626">
        <f t="shared" si="61"/>
        <v>124.11</v>
      </c>
      <c r="H626">
        <f>VLOOKUP(G626,Nodes!$A$2:$B$382,2,FALSE)</f>
        <v>159</v>
      </c>
      <c r="I626">
        <f>VLOOKUP(H626,Nodes!$B$2:$C$681,2,FALSE)</f>
        <v>124</v>
      </c>
      <c r="J626" t="str">
        <f t="shared" si="62"/>
        <v>159,127</v>
      </c>
      <c r="K626">
        <f t="shared" si="63"/>
        <v>10</v>
      </c>
      <c r="L626" t="str">
        <f>VLOOKUP(J626,Edges!$A$2:$A$1999,1,FALSE)</f>
        <v>159,127</v>
      </c>
      <c r="M626" t="str">
        <f>VLOOKUP(H626,Nodes!$B$2:$D$2000,3,FALSE)</f>
        <v>Jussieu</v>
      </c>
      <c r="N626">
        <v>10</v>
      </c>
    </row>
    <row r="627" spans="1:14">
      <c r="A627">
        <v>10</v>
      </c>
      <c r="B627">
        <f t="shared" si="64"/>
        <v>11</v>
      </c>
      <c r="C627">
        <v>0</v>
      </c>
      <c r="D627">
        <f t="shared" si="66"/>
        <v>24</v>
      </c>
      <c r="E627">
        <f t="shared" si="67"/>
        <v>18</v>
      </c>
      <c r="F627">
        <v>103</v>
      </c>
      <c r="G627">
        <f t="shared" si="61"/>
        <v>103.11</v>
      </c>
      <c r="H627">
        <f>VLOOKUP(G627,Nodes!$A$2:$B$382,2,FALSE)</f>
        <v>127</v>
      </c>
      <c r="I627">
        <f>VLOOKUP(H627,Nodes!$B$2:$C$681,2,FALSE)</f>
        <v>103</v>
      </c>
      <c r="J627" t="str">
        <f t="shared" si="62"/>
        <v/>
      </c>
      <c r="K627">
        <f t="shared" si="63"/>
        <v>10</v>
      </c>
      <c r="L627" t="e">
        <f>VLOOKUP(J627,Edges!$A$2:$A$1999,1,FALSE)</f>
        <v>#N/A</v>
      </c>
      <c r="M627" t="str">
        <f>VLOOKUP(H627,Nodes!$B$2:$D$2000,3,FALSE)</f>
        <v>Gare d'Austerlitz</v>
      </c>
      <c r="N627">
        <v>10</v>
      </c>
    </row>
    <row r="628" spans="1:14">
      <c r="A628">
        <v>10</v>
      </c>
      <c r="B628">
        <f t="shared" si="64"/>
        <v>11</v>
      </c>
      <c r="C628">
        <v>1</v>
      </c>
      <c r="D628">
        <f t="shared" si="66"/>
        <v>25</v>
      </c>
      <c r="E628">
        <f t="shared" ref="E628:E647" si="68">IF(A628&amp;C628&lt;&gt;A627&amp;C627,0,E627+1)</f>
        <v>0</v>
      </c>
      <c r="F628">
        <v>103</v>
      </c>
      <c r="G628">
        <f t="shared" si="61"/>
        <v>103.11</v>
      </c>
      <c r="H628">
        <f>VLOOKUP(G628,Nodes!$A$2:$B$382,2,FALSE)</f>
        <v>127</v>
      </c>
      <c r="I628">
        <f>VLOOKUP(H628,Nodes!$B$2:$C$681,2,FALSE)</f>
        <v>103</v>
      </c>
      <c r="J628" t="str">
        <f t="shared" si="62"/>
        <v>127,159</v>
      </c>
      <c r="K628">
        <f t="shared" si="63"/>
        <v>10</v>
      </c>
      <c r="L628" t="str">
        <f>VLOOKUP(J628,Edges!$A$2:$A$1999,1,FALSE)</f>
        <v>127,159</v>
      </c>
      <c r="M628" t="str">
        <f>VLOOKUP(H628,Nodes!$B$2:$D$2000,3,FALSE)</f>
        <v>Gare d'Austerlitz</v>
      </c>
      <c r="N628">
        <v>10</v>
      </c>
    </row>
    <row r="629" spans="1:14">
      <c r="A629">
        <v>10</v>
      </c>
      <c r="B629">
        <f t="shared" si="64"/>
        <v>11</v>
      </c>
      <c r="C629">
        <v>1</v>
      </c>
      <c r="D629">
        <f t="shared" si="66"/>
        <v>25</v>
      </c>
      <c r="E629">
        <f t="shared" si="68"/>
        <v>1</v>
      </c>
      <c r="F629">
        <v>124</v>
      </c>
      <c r="G629">
        <f t="shared" si="61"/>
        <v>124.11</v>
      </c>
      <c r="H629">
        <f>VLOOKUP(G629,Nodes!$A$2:$B$382,2,FALSE)</f>
        <v>159</v>
      </c>
      <c r="I629">
        <f>VLOOKUP(H629,Nodes!$B$2:$C$681,2,FALSE)</f>
        <v>124</v>
      </c>
      <c r="J629" t="str">
        <f t="shared" si="62"/>
        <v>159,51</v>
      </c>
      <c r="K629">
        <f t="shared" si="63"/>
        <v>10</v>
      </c>
      <c r="L629" t="str">
        <f>VLOOKUP(J629,Edges!$A$2:$A$1999,1,FALSE)</f>
        <v>159,51</v>
      </c>
      <c r="M629" t="str">
        <f>VLOOKUP(H629,Nodes!$B$2:$D$2000,3,FALSE)</f>
        <v>Jussieu</v>
      </c>
      <c r="N629">
        <v>10</v>
      </c>
    </row>
    <row r="630" spans="1:14">
      <c r="A630">
        <v>10</v>
      </c>
      <c r="B630">
        <f t="shared" si="64"/>
        <v>11</v>
      </c>
      <c r="C630">
        <v>1</v>
      </c>
      <c r="D630">
        <f t="shared" si="66"/>
        <v>25</v>
      </c>
      <c r="E630">
        <f t="shared" si="68"/>
        <v>2</v>
      </c>
      <c r="F630">
        <v>43</v>
      </c>
      <c r="G630">
        <f t="shared" si="61"/>
        <v>43.11</v>
      </c>
      <c r="H630">
        <f>VLOOKUP(G630,Nodes!$A$2:$B$382,2,FALSE)</f>
        <v>51</v>
      </c>
      <c r="I630">
        <f>VLOOKUP(H630,Nodes!$B$2:$C$681,2,FALSE)</f>
        <v>43</v>
      </c>
      <c r="J630" t="str">
        <f t="shared" si="62"/>
        <v>51,206</v>
      </c>
      <c r="K630">
        <f t="shared" si="63"/>
        <v>10</v>
      </c>
      <c r="L630" t="str">
        <f>VLOOKUP(J630,Edges!$A$2:$A$1999,1,FALSE)</f>
        <v>51,206</v>
      </c>
      <c r="M630" t="str">
        <f>VLOOKUP(H630,Nodes!$B$2:$D$2000,3,FALSE)</f>
        <v>Cardinal Lemoine</v>
      </c>
      <c r="N630">
        <v>10</v>
      </c>
    </row>
    <row r="631" spans="1:14">
      <c r="A631">
        <v>10</v>
      </c>
      <c r="B631">
        <f t="shared" si="64"/>
        <v>11</v>
      </c>
      <c r="C631">
        <v>1</v>
      </c>
      <c r="D631">
        <f t="shared" si="66"/>
        <v>25</v>
      </c>
      <c r="E631">
        <f t="shared" si="68"/>
        <v>3</v>
      </c>
      <c r="F631">
        <v>165</v>
      </c>
      <c r="G631">
        <f t="shared" si="61"/>
        <v>165.11</v>
      </c>
      <c r="H631">
        <f>VLOOKUP(G631,Nodes!$A$2:$B$382,2,FALSE)</f>
        <v>206</v>
      </c>
      <c r="I631">
        <f>VLOOKUP(H631,Nodes!$B$2:$C$681,2,FALSE)</f>
        <v>165</v>
      </c>
      <c r="J631" t="str">
        <f t="shared" si="62"/>
        <v>206,78</v>
      </c>
      <c r="K631">
        <f t="shared" si="63"/>
        <v>10</v>
      </c>
      <c r="L631" t="str">
        <f>VLOOKUP(J631,Edges!$A$2:$A$1999,1,FALSE)</f>
        <v>206,78</v>
      </c>
      <c r="M631" t="str">
        <f>VLOOKUP(H631,Nodes!$B$2:$D$2000,3,FALSE)</f>
        <v>Maubert — Mutualité</v>
      </c>
      <c r="N631">
        <v>10</v>
      </c>
    </row>
    <row r="632" spans="1:14">
      <c r="A632">
        <v>10</v>
      </c>
      <c r="B632">
        <f t="shared" si="64"/>
        <v>11</v>
      </c>
      <c r="C632">
        <v>1</v>
      </c>
      <c r="D632">
        <f t="shared" si="66"/>
        <v>25</v>
      </c>
      <c r="E632">
        <f t="shared" si="68"/>
        <v>4</v>
      </c>
      <c r="F632">
        <v>62</v>
      </c>
      <c r="G632">
        <f t="shared" si="61"/>
        <v>62.11</v>
      </c>
      <c r="H632">
        <f>VLOOKUP(G632,Nodes!$A$2:$B$382,2,FALSE)</f>
        <v>78</v>
      </c>
      <c r="I632">
        <f>VLOOKUP(H632,Nodes!$B$2:$C$681,2,FALSE)</f>
        <v>62</v>
      </c>
      <c r="J632" t="str">
        <f t="shared" si="62"/>
        <v>78,233</v>
      </c>
      <c r="K632">
        <f t="shared" si="63"/>
        <v>10</v>
      </c>
      <c r="L632" t="str">
        <f>VLOOKUP(J632,Edges!$A$2:$A$1999,1,FALSE)</f>
        <v>78,233</v>
      </c>
      <c r="M632" t="str">
        <f>VLOOKUP(H632,Nodes!$B$2:$D$2000,3,FALSE)</f>
        <v>Cluny — La Sorbonne</v>
      </c>
      <c r="N632">
        <v>10</v>
      </c>
    </row>
    <row r="633" spans="1:14">
      <c r="A633">
        <v>10</v>
      </c>
      <c r="B633">
        <f t="shared" si="64"/>
        <v>11</v>
      </c>
      <c r="C633">
        <v>1</v>
      </c>
      <c r="D633">
        <f t="shared" si="66"/>
        <v>25</v>
      </c>
      <c r="E633">
        <f t="shared" si="68"/>
        <v>5</v>
      </c>
      <c r="F633">
        <v>181</v>
      </c>
      <c r="G633">
        <f t="shared" si="61"/>
        <v>181.11</v>
      </c>
      <c r="H633">
        <f>VLOOKUP(G633,Nodes!$A$2:$B$382,2,FALSE)</f>
        <v>233</v>
      </c>
      <c r="I633">
        <f>VLOOKUP(H633,Nodes!$B$2:$C$681,2,FALSE)</f>
        <v>181</v>
      </c>
      <c r="J633" t="str">
        <f t="shared" si="62"/>
        <v>233,185</v>
      </c>
      <c r="K633">
        <f t="shared" si="63"/>
        <v>10</v>
      </c>
      <c r="L633" t="str">
        <f>VLOOKUP(J633,Edges!$A$2:$A$1999,1,FALSE)</f>
        <v>233,185</v>
      </c>
      <c r="M633" t="str">
        <f>VLOOKUP(H633,Nodes!$B$2:$D$2000,3,FALSE)</f>
        <v>Odéon</v>
      </c>
      <c r="N633">
        <v>10</v>
      </c>
    </row>
    <row r="634" spans="1:14">
      <c r="A634">
        <v>10</v>
      </c>
      <c r="B634">
        <f t="shared" si="64"/>
        <v>11</v>
      </c>
      <c r="C634">
        <v>1</v>
      </c>
      <c r="D634">
        <f t="shared" si="66"/>
        <v>25</v>
      </c>
      <c r="E634">
        <f t="shared" si="68"/>
        <v>6</v>
      </c>
      <c r="F634">
        <v>147</v>
      </c>
      <c r="G634">
        <f t="shared" si="61"/>
        <v>147.11000000000001</v>
      </c>
      <c r="H634">
        <f>VLOOKUP(G634,Nodes!$A$2:$B$382,2,FALSE)</f>
        <v>185</v>
      </c>
      <c r="I634">
        <f>VLOOKUP(H634,Nodes!$B$2:$C$681,2,FALSE)</f>
        <v>147</v>
      </c>
      <c r="J634" t="str">
        <f t="shared" si="62"/>
        <v>185,348</v>
      </c>
      <c r="K634">
        <f t="shared" si="63"/>
        <v>10</v>
      </c>
      <c r="L634" t="str">
        <f>VLOOKUP(J634,Edges!$A$2:$A$1999,1,FALSE)</f>
        <v>185,348</v>
      </c>
      <c r="M634" t="str">
        <f>VLOOKUP(H634,Nodes!$B$2:$D$2000,3,FALSE)</f>
        <v>Mabillon</v>
      </c>
      <c r="N634">
        <v>10</v>
      </c>
    </row>
    <row r="635" spans="1:14">
      <c r="A635">
        <v>10</v>
      </c>
      <c r="B635">
        <f t="shared" si="64"/>
        <v>11</v>
      </c>
      <c r="C635">
        <v>1</v>
      </c>
      <c r="D635">
        <f t="shared" si="66"/>
        <v>25</v>
      </c>
      <c r="E635">
        <f t="shared" si="68"/>
        <v>7</v>
      </c>
      <c r="F635">
        <v>273</v>
      </c>
      <c r="G635">
        <f t="shared" si="61"/>
        <v>273.11</v>
      </c>
      <c r="H635">
        <f>VLOOKUP(G635,Nodes!$A$2:$B$382,2,FALSE)</f>
        <v>348</v>
      </c>
      <c r="I635">
        <f>VLOOKUP(H635,Nodes!$B$2:$C$681,2,FALSE)</f>
        <v>273</v>
      </c>
      <c r="J635" t="str">
        <f t="shared" si="62"/>
        <v>348,368</v>
      </c>
      <c r="K635">
        <f t="shared" si="63"/>
        <v>10</v>
      </c>
      <c r="L635" t="str">
        <f>VLOOKUP(J635,Edges!$A$2:$A$1999,1,FALSE)</f>
        <v>348,368</v>
      </c>
      <c r="M635" t="str">
        <f>VLOOKUP(H635,Nodes!$B$2:$D$2000,3,FALSE)</f>
        <v>Sèvres — Babylone</v>
      </c>
      <c r="N635">
        <v>10</v>
      </c>
    </row>
    <row r="636" spans="1:14">
      <c r="A636">
        <v>10</v>
      </c>
      <c r="B636">
        <f t="shared" si="64"/>
        <v>11</v>
      </c>
      <c r="C636">
        <v>1</v>
      </c>
      <c r="D636">
        <f t="shared" si="66"/>
        <v>25</v>
      </c>
      <c r="E636">
        <f t="shared" si="68"/>
        <v>8</v>
      </c>
      <c r="F636">
        <v>287</v>
      </c>
      <c r="G636">
        <f t="shared" si="61"/>
        <v>287.11</v>
      </c>
      <c r="H636">
        <f>VLOOKUP(G636,Nodes!$A$2:$B$382,2,FALSE)</f>
        <v>368</v>
      </c>
      <c r="I636">
        <f>VLOOKUP(H636,Nodes!$B$2:$C$681,2,FALSE)</f>
        <v>287</v>
      </c>
      <c r="J636" t="str">
        <f t="shared" si="62"/>
        <v>368,103</v>
      </c>
      <c r="K636">
        <f t="shared" si="63"/>
        <v>10</v>
      </c>
      <c r="L636" t="str">
        <f>VLOOKUP(J636,Edges!$A$2:$A$1999,1,FALSE)</f>
        <v>368,103</v>
      </c>
      <c r="M636" t="str">
        <f>VLOOKUP(H636,Nodes!$B$2:$D$2000,3,FALSE)</f>
        <v>Vaneau</v>
      </c>
      <c r="N636">
        <v>10</v>
      </c>
    </row>
    <row r="637" spans="1:14">
      <c r="A637">
        <v>10</v>
      </c>
      <c r="B637">
        <f t="shared" si="64"/>
        <v>11</v>
      </c>
      <c r="C637">
        <v>1</v>
      </c>
      <c r="D637">
        <f t="shared" si="66"/>
        <v>25</v>
      </c>
      <c r="E637">
        <f t="shared" si="68"/>
        <v>9</v>
      </c>
      <c r="F637">
        <v>83</v>
      </c>
      <c r="G637">
        <f t="shared" si="61"/>
        <v>83.11</v>
      </c>
      <c r="H637">
        <f>VLOOKUP(G637,Nodes!$A$2:$B$382,2,FALSE)</f>
        <v>103</v>
      </c>
      <c r="I637">
        <f>VLOOKUP(H637,Nodes!$B$2:$C$681,2,FALSE)</f>
        <v>83</v>
      </c>
      <c r="J637" t="str">
        <f t="shared" si="62"/>
        <v>103,346</v>
      </c>
      <c r="K637">
        <f t="shared" si="63"/>
        <v>10</v>
      </c>
      <c r="L637" t="str">
        <f>VLOOKUP(J637,Edges!$A$2:$A$1999,1,FALSE)</f>
        <v>103,346</v>
      </c>
      <c r="M637" t="str">
        <f>VLOOKUP(H637,Nodes!$B$2:$D$2000,3,FALSE)</f>
        <v>Duroc</v>
      </c>
      <c r="N637">
        <v>10</v>
      </c>
    </row>
    <row r="638" spans="1:14">
      <c r="A638">
        <v>10</v>
      </c>
      <c r="B638">
        <f t="shared" si="64"/>
        <v>11</v>
      </c>
      <c r="C638">
        <v>1</v>
      </c>
      <c r="D638">
        <f t="shared" si="66"/>
        <v>25</v>
      </c>
      <c r="E638">
        <f t="shared" si="68"/>
        <v>10</v>
      </c>
      <c r="F638">
        <v>271</v>
      </c>
      <c r="G638">
        <f t="shared" si="61"/>
        <v>271.11</v>
      </c>
      <c r="H638">
        <f>VLOOKUP(G638,Nodes!$A$2:$B$382,2,FALSE)</f>
        <v>346</v>
      </c>
      <c r="I638">
        <f>VLOOKUP(H638,Nodes!$B$2:$C$681,2,FALSE)</f>
        <v>271</v>
      </c>
      <c r="J638" t="str">
        <f t="shared" si="62"/>
        <v>346,167</v>
      </c>
      <c r="K638">
        <f t="shared" si="63"/>
        <v>10</v>
      </c>
      <c r="L638" t="str">
        <f>VLOOKUP(J638,Edges!$A$2:$A$1999,1,FALSE)</f>
        <v>346,167</v>
      </c>
      <c r="M638" t="str">
        <f>VLOOKUP(H638,Nodes!$B$2:$D$2000,3,FALSE)</f>
        <v>Ségur</v>
      </c>
      <c r="N638">
        <v>10</v>
      </c>
    </row>
    <row r="639" spans="1:14">
      <c r="A639">
        <v>10</v>
      </c>
      <c r="B639">
        <f t="shared" si="64"/>
        <v>11</v>
      </c>
      <c r="C639">
        <v>1</v>
      </c>
      <c r="D639">
        <f t="shared" si="66"/>
        <v>25</v>
      </c>
      <c r="E639">
        <f t="shared" si="68"/>
        <v>11</v>
      </c>
      <c r="F639">
        <v>130</v>
      </c>
      <c r="G639">
        <f t="shared" si="61"/>
        <v>130.11000000000001</v>
      </c>
      <c r="H639">
        <f>VLOOKUP(G639,Nodes!$A$2:$B$382,2,FALSE)</f>
        <v>167</v>
      </c>
      <c r="I639">
        <f>VLOOKUP(H639,Nodes!$B$2:$C$681,2,FALSE)</f>
        <v>130</v>
      </c>
      <c r="J639" t="str">
        <f t="shared" si="62"/>
        <v>167,13</v>
      </c>
      <c r="K639">
        <f t="shared" si="63"/>
        <v>10</v>
      </c>
      <c r="L639" t="str">
        <f>VLOOKUP(J639,Edges!$A$2:$A$1999,1,FALSE)</f>
        <v>167,13</v>
      </c>
      <c r="M639" t="str">
        <f>VLOOKUP(H639,Nodes!$B$2:$D$2000,3,FALSE)</f>
        <v>La Motte-Picquet — Grenelle</v>
      </c>
      <c r="N639">
        <v>10</v>
      </c>
    </row>
    <row r="640" spans="1:14">
      <c r="A640">
        <v>10</v>
      </c>
      <c r="B640">
        <f t="shared" si="64"/>
        <v>11</v>
      </c>
      <c r="C640">
        <v>1</v>
      </c>
      <c r="D640">
        <f t="shared" si="66"/>
        <v>25</v>
      </c>
      <c r="E640">
        <f t="shared" si="68"/>
        <v>12</v>
      </c>
      <c r="F640">
        <v>12</v>
      </c>
      <c r="G640">
        <f t="shared" si="61"/>
        <v>12.11</v>
      </c>
      <c r="H640">
        <f>VLOOKUP(G640,Nodes!$A$2:$B$382,2,FALSE)</f>
        <v>13</v>
      </c>
      <c r="I640">
        <f>VLOOKUP(H640,Nodes!$B$2:$C$681,2,FALSE)</f>
        <v>12</v>
      </c>
      <c r="J640" t="str">
        <f t="shared" si="62"/>
        <v>13,61</v>
      </c>
      <c r="K640">
        <f t="shared" si="63"/>
        <v>10</v>
      </c>
      <c r="L640" t="str">
        <f>VLOOKUP(J640,Edges!$A$2:$A$1999,1,FALSE)</f>
        <v>13,61</v>
      </c>
      <c r="M640" t="str">
        <f>VLOOKUP(H640,Nodes!$B$2:$D$2000,3,FALSE)</f>
        <v>Avenue Émile-Zola</v>
      </c>
      <c r="N640">
        <v>10</v>
      </c>
    </row>
    <row r="641" spans="1:14">
      <c r="A641">
        <v>10</v>
      </c>
      <c r="B641">
        <f t="shared" si="64"/>
        <v>11</v>
      </c>
      <c r="C641">
        <v>1</v>
      </c>
      <c r="D641">
        <f t="shared" si="66"/>
        <v>25</v>
      </c>
      <c r="E641">
        <f t="shared" si="68"/>
        <v>13</v>
      </c>
      <c r="F641">
        <v>50</v>
      </c>
      <c r="G641">
        <f t="shared" si="61"/>
        <v>50.11</v>
      </c>
      <c r="H641">
        <f>VLOOKUP(G641,Nodes!$A$2:$B$382,2,FALSE)</f>
        <v>61</v>
      </c>
      <c r="I641">
        <f>VLOOKUP(H641,Nodes!$B$2:$C$681,2,FALSE)</f>
        <v>50</v>
      </c>
      <c r="J641" t="str">
        <f t="shared" si="62"/>
        <v>61,155</v>
      </c>
      <c r="K641">
        <f t="shared" si="63"/>
        <v>10</v>
      </c>
      <c r="L641" t="str">
        <f>VLOOKUP(J641,Edges!$A$2:$A$1999,1,FALSE)</f>
        <v>61,155</v>
      </c>
      <c r="M641" t="str">
        <f>VLOOKUP(H641,Nodes!$B$2:$D$2000,3,FALSE)</f>
        <v>Charles Michels</v>
      </c>
      <c r="N641">
        <v>10</v>
      </c>
    </row>
    <row r="642" spans="1:14">
      <c r="A642">
        <v>10</v>
      </c>
      <c r="B642">
        <f t="shared" si="64"/>
        <v>11</v>
      </c>
      <c r="C642">
        <v>1</v>
      </c>
      <c r="D642">
        <f t="shared" si="66"/>
        <v>25</v>
      </c>
      <c r="E642">
        <f t="shared" si="68"/>
        <v>14</v>
      </c>
      <c r="F642">
        <v>121</v>
      </c>
      <c r="G642">
        <f t="shared" si="61"/>
        <v>121.11</v>
      </c>
      <c r="H642">
        <f>VLOOKUP(G642,Nodes!$A$2:$B$382,2,FALSE)</f>
        <v>155</v>
      </c>
      <c r="I642">
        <f>VLOOKUP(H642,Nodes!$B$2:$C$681,2,FALSE)</f>
        <v>121</v>
      </c>
      <c r="J642" t="str">
        <f t="shared" si="62"/>
        <v>155,108</v>
      </c>
      <c r="K642">
        <f t="shared" si="63"/>
        <v>10</v>
      </c>
      <c r="L642" t="str">
        <f>VLOOKUP(J642,Edges!$A$2:$A$1999,1,FALSE)</f>
        <v>155,108</v>
      </c>
      <c r="M642" t="str">
        <f>VLOOKUP(H642,Nodes!$B$2:$D$2000,3,FALSE)</f>
        <v>Javel — André-Citroën</v>
      </c>
      <c r="N642">
        <v>10</v>
      </c>
    </row>
    <row r="643" spans="1:14">
      <c r="A643">
        <v>10</v>
      </c>
      <c r="B643">
        <f t="shared" si="64"/>
        <v>11</v>
      </c>
      <c r="C643">
        <v>1</v>
      </c>
      <c r="D643">
        <f t="shared" si="66"/>
        <v>25</v>
      </c>
      <c r="E643">
        <f t="shared" si="68"/>
        <v>15</v>
      </c>
      <c r="F643">
        <v>87</v>
      </c>
      <c r="G643">
        <f t="shared" ref="G643:G706" si="69">F643+B643/100</f>
        <v>87.11</v>
      </c>
      <c r="H643">
        <f>VLOOKUP(G643,Nodes!$A$2:$B$382,2,FALSE)</f>
        <v>108</v>
      </c>
      <c r="I643">
        <f>VLOOKUP(H643,Nodes!$B$2:$C$681,2,FALSE)</f>
        <v>87</v>
      </c>
      <c r="J643" t="str">
        <f t="shared" ref="J643:J706" si="70">IF(E644&lt;&gt;0,H643&amp;","&amp;H644,"")</f>
        <v>108,210</v>
      </c>
      <c r="K643">
        <f t="shared" ref="K643:K706" si="71">A643</f>
        <v>10</v>
      </c>
      <c r="L643" t="str">
        <f>VLOOKUP(J643,Edges!$A$2:$A$1999,1,FALSE)</f>
        <v>108,210</v>
      </c>
      <c r="M643" t="str">
        <f>VLOOKUP(H643,Nodes!$B$2:$D$2000,3,FALSE)</f>
        <v>Église d'Auteuil</v>
      </c>
      <c r="N643">
        <v>10</v>
      </c>
    </row>
    <row r="644" spans="1:14">
      <c r="A644">
        <v>10</v>
      </c>
      <c r="B644">
        <f t="shared" ref="B644:B707" si="72">IF(A644&lt;&gt;A643,B643+1,B643)</f>
        <v>11</v>
      </c>
      <c r="C644">
        <v>1</v>
      </c>
      <c r="D644">
        <f t="shared" si="66"/>
        <v>25</v>
      </c>
      <c r="E644">
        <f t="shared" si="68"/>
        <v>16</v>
      </c>
      <c r="F644">
        <v>168</v>
      </c>
      <c r="G644">
        <f t="shared" si="69"/>
        <v>168.11</v>
      </c>
      <c r="H644">
        <f>VLOOKUP(G644,Nodes!$A$2:$B$382,2,FALSE)</f>
        <v>210</v>
      </c>
      <c r="I644">
        <f>VLOOKUP(H644,Nodes!$B$2:$C$681,2,FALSE)</f>
        <v>168</v>
      </c>
      <c r="J644" t="str">
        <f t="shared" si="70"/>
        <v>210,271</v>
      </c>
      <c r="K644">
        <f t="shared" si="71"/>
        <v>10</v>
      </c>
      <c r="L644" t="str">
        <f>VLOOKUP(J644,Edges!$A$2:$A$1999,1,FALSE)</f>
        <v>210,271</v>
      </c>
      <c r="M644" t="str">
        <f>VLOOKUP(H644,Nodes!$B$2:$D$2000,3,FALSE)</f>
        <v>Michel-Ange — Auteuil</v>
      </c>
      <c r="N644">
        <v>10</v>
      </c>
    </row>
    <row r="645" spans="1:14">
      <c r="A645">
        <v>10</v>
      </c>
      <c r="B645">
        <f t="shared" si="72"/>
        <v>11</v>
      </c>
      <c r="C645">
        <v>1</v>
      </c>
      <c r="D645">
        <f t="shared" si="66"/>
        <v>25</v>
      </c>
      <c r="E645">
        <f t="shared" si="68"/>
        <v>17</v>
      </c>
      <c r="F645">
        <v>209</v>
      </c>
      <c r="G645">
        <f t="shared" si="69"/>
        <v>209.11</v>
      </c>
      <c r="H645">
        <f>VLOOKUP(G645,Nodes!$A$2:$B$382,2,FALSE)</f>
        <v>271</v>
      </c>
      <c r="I645">
        <f>VLOOKUP(H645,Nodes!$B$2:$C$681,2,FALSE)</f>
        <v>209</v>
      </c>
      <c r="J645" t="str">
        <f t="shared" si="70"/>
        <v>271,40</v>
      </c>
      <c r="K645">
        <f t="shared" si="71"/>
        <v>10</v>
      </c>
      <c r="L645" t="str">
        <f>VLOOKUP(J645,Edges!$A$2:$A$1999,1,FALSE)</f>
        <v>271,40</v>
      </c>
      <c r="M645" t="str">
        <f>VLOOKUP(H645,Nodes!$B$2:$D$2000,3,FALSE)</f>
        <v>Porte d'Auteuil</v>
      </c>
      <c r="N645">
        <v>10</v>
      </c>
    </row>
    <row r="646" spans="1:14">
      <c r="A646">
        <v>10</v>
      </c>
      <c r="B646">
        <f t="shared" si="72"/>
        <v>11</v>
      </c>
      <c r="C646">
        <v>1</v>
      </c>
      <c r="D646">
        <f t="shared" si="66"/>
        <v>25</v>
      </c>
      <c r="E646">
        <f t="shared" si="68"/>
        <v>18</v>
      </c>
      <c r="F646">
        <v>33</v>
      </c>
      <c r="G646">
        <f t="shared" si="69"/>
        <v>33.11</v>
      </c>
      <c r="H646">
        <f>VLOOKUP(G646,Nodes!$A$2:$B$382,2,FALSE)</f>
        <v>40</v>
      </c>
      <c r="I646">
        <f>VLOOKUP(H646,Nodes!$B$2:$C$681,2,FALSE)</f>
        <v>33</v>
      </c>
      <c r="J646" t="str">
        <f t="shared" si="70"/>
        <v>40,42</v>
      </c>
      <c r="K646">
        <f t="shared" si="71"/>
        <v>10</v>
      </c>
      <c r="L646" t="str">
        <f>VLOOKUP(J646,Edges!$A$2:$A$1999,1,FALSE)</f>
        <v>40,42</v>
      </c>
      <c r="M646" t="str">
        <f>VLOOKUP(H646,Nodes!$B$2:$D$2000,3,FALSE)</f>
        <v>Boulogne — Jean-Jaurès</v>
      </c>
      <c r="N646">
        <v>10</v>
      </c>
    </row>
    <row r="647" spans="1:14">
      <c r="A647">
        <v>10</v>
      </c>
      <c r="B647">
        <f t="shared" si="72"/>
        <v>11</v>
      </c>
      <c r="C647">
        <v>1</v>
      </c>
      <c r="D647">
        <f t="shared" si="66"/>
        <v>25</v>
      </c>
      <c r="E647">
        <f t="shared" si="68"/>
        <v>19</v>
      </c>
      <c r="F647">
        <v>34</v>
      </c>
      <c r="G647">
        <f t="shared" si="69"/>
        <v>34.11</v>
      </c>
      <c r="H647">
        <f>VLOOKUP(G647,Nodes!$A$2:$B$382,2,FALSE)</f>
        <v>42</v>
      </c>
      <c r="I647">
        <f>VLOOKUP(H647,Nodes!$B$2:$C$681,2,FALSE)</f>
        <v>34</v>
      </c>
      <c r="J647" t="str">
        <f t="shared" si="70"/>
        <v/>
      </c>
      <c r="K647">
        <f t="shared" si="71"/>
        <v>10</v>
      </c>
      <c r="L647" t="e">
        <f>VLOOKUP(J647,Edges!$A$2:$A$1999,1,FALSE)</f>
        <v>#N/A</v>
      </c>
      <c r="M647" t="str">
        <f>VLOOKUP(H647,Nodes!$B$2:$D$2000,3,FALSE)</f>
        <v>Boulogne — Pont de Saint-Cloud</v>
      </c>
      <c r="N647">
        <v>10</v>
      </c>
    </row>
    <row r="648" spans="1:14">
      <c r="A648">
        <v>11</v>
      </c>
      <c r="B648">
        <f t="shared" si="72"/>
        <v>12</v>
      </c>
      <c r="C648">
        <v>0</v>
      </c>
      <c r="D648">
        <f>IF(A648&amp;C648=A646&amp;C646,D646,D646+1)</f>
        <v>26</v>
      </c>
      <c r="E648">
        <f>IF(A648&amp;C648&lt;&gt;A646&amp;C646,0,E646+1)</f>
        <v>0</v>
      </c>
      <c r="F648">
        <v>56</v>
      </c>
      <c r="G648">
        <f t="shared" si="69"/>
        <v>56.12</v>
      </c>
      <c r="H648">
        <f>VLOOKUP(G648,Nodes!$A$2:$B$382,2,FALSE)</f>
        <v>70</v>
      </c>
      <c r="I648">
        <f>VLOOKUP(H648,Nodes!$B$2:$C$681,2,FALSE)</f>
        <v>56</v>
      </c>
      <c r="J648" t="str">
        <f t="shared" si="70"/>
        <v>70,146</v>
      </c>
      <c r="K648">
        <f t="shared" si="71"/>
        <v>11</v>
      </c>
      <c r="L648" t="str">
        <f>VLOOKUP(J648,Edges!$A$2:$A$1999,1,FALSE)</f>
        <v>70,146</v>
      </c>
      <c r="M648" t="str">
        <f>VLOOKUP(H648,Nodes!$B$2:$D$2000,3,FALSE)</f>
        <v>Châtelet</v>
      </c>
      <c r="N648">
        <v>11</v>
      </c>
    </row>
    <row r="649" spans="1:14">
      <c r="A649">
        <v>11</v>
      </c>
      <c r="B649">
        <f t="shared" si="72"/>
        <v>12</v>
      </c>
      <c r="C649">
        <v>0</v>
      </c>
      <c r="D649">
        <f t="shared" ref="D649:D680" si="73">IF(A649&amp;C649=A648&amp;C648,D648,D648+1)</f>
        <v>26</v>
      </c>
      <c r="E649">
        <f t="shared" ref="E649:E660" si="74">IF(A649&amp;C649&lt;&gt;A648&amp;C648,0,E648+1)</f>
        <v>1</v>
      </c>
      <c r="F649">
        <v>115</v>
      </c>
      <c r="G649">
        <f t="shared" si="69"/>
        <v>115.12</v>
      </c>
      <c r="H649">
        <f>VLOOKUP(G649,Nodes!$A$2:$B$382,2,FALSE)</f>
        <v>146</v>
      </c>
      <c r="I649">
        <f>VLOOKUP(H649,Nodes!$B$2:$C$681,2,FALSE)</f>
        <v>115</v>
      </c>
      <c r="J649" t="str">
        <f t="shared" si="70"/>
        <v>146,301</v>
      </c>
      <c r="K649">
        <f t="shared" si="71"/>
        <v>11</v>
      </c>
      <c r="L649" t="str">
        <f>VLOOKUP(J649,Edges!$A$2:$A$1999,1,FALSE)</f>
        <v>146,301</v>
      </c>
      <c r="M649" t="str">
        <f>VLOOKUP(H649,Nodes!$B$2:$D$2000,3,FALSE)</f>
        <v>Hôtel de Ville</v>
      </c>
      <c r="N649">
        <v>11</v>
      </c>
    </row>
    <row r="650" spans="1:14">
      <c r="A650">
        <v>11</v>
      </c>
      <c r="B650">
        <f t="shared" si="72"/>
        <v>12</v>
      </c>
      <c r="C650">
        <v>0</v>
      </c>
      <c r="D650">
        <f t="shared" si="73"/>
        <v>26</v>
      </c>
      <c r="E650">
        <f t="shared" si="74"/>
        <v>2</v>
      </c>
      <c r="F650">
        <v>237</v>
      </c>
      <c r="G650">
        <f t="shared" si="69"/>
        <v>237.12</v>
      </c>
      <c r="H650">
        <f>VLOOKUP(G650,Nodes!$A$2:$B$382,2,FALSE)</f>
        <v>301</v>
      </c>
      <c r="I650">
        <f>VLOOKUP(H650,Nodes!$B$2:$C$681,2,FALSE)</f>
        <v>237</v>
      </c>
      <c r="J650" t="str">
        <f t="shared" si="70"/>
        <v>301,8</v>
      </c>
      <c r="K650">
        <f t="shared" si="71"/>
        <v>11</v>
      </c>
      <c r="L650" t="str">
        <f>VLOOKUP(J650,Edges!$A$2:$A$1999,1,FALSE)</f>
        <v>301,8</v>
      </c>
      <c r="M650" t="str">
        <f>VLOOKUP(H650,Nodes!$B$2:$D$2000,3,FALSE)</f>
        <v>Rambuteau</v>
      </c>
      <c r="N650">
        <v>11</v>
      </c>
    </row>
    <row r="651" spans="1:14">
      <c r="A651">
        <v>11</v>
      </c>
      <c r="B651">
        <f t="shared" si="72"/>
        <v>12</v>
      </c>
      <c r="C651">
        <v>0</v>
      </c>
      <c r="D651">
        <f t="shared" si="73"/>
        <v>26</v>
      </c>
      <c r="E651">
        <f t="shared" si="74"/>
        <v>3</v>
      </c>
      <c r="F651">
        <v>7</v>
      </c>
      <c r="G651">
        <f t="shared" si="69"/>
        <v>7.12</v>
      </c>
      <c r="H651">
        <f>VLOOKUP(G651,Nodes!$A$2:$B$382,2,FALSE)</f>
        <v>8</v>
      </c>
      <c r="I651">
        <f>VLOOKUP(H651,Nodes!$B$2:$C$681,2,FALSE)</f>
        <v>7</v>
      </c>
      <c r="J651" t="str">
        <f t="shared" si="70"/>
        <v>8,312</v>
      </c>
      <c r="K651">
        <f t="shared" si="71"/>
        <v>11</v>
      </c>
      <c r="L651" t="str">
        <f>VLOOKUP(J651,Edges!$A$2:$A$1999,1,FALSE)</f>
        <v>8,312</v>
      </c>
      <c r="M651" t="str">
        <f>VLOOKUP(H651,Nodes!$B$2:$D$2000,3,FALSE)</f>
        <v>Arts Et Métiers</v>
      </c>
      <c r="N651">
        <v>11</v>
      </c>
    </row>
    <row r="652" spans="1:14">
      <c r="A652">
        <v>11</v>
      </c>
      <c r="B652">
        <f t="shared" si="72"/>
        <v>12</v>
      </c>
      <c r="C652">
        <v>0</v>
      </c>
      <c r="D652">
        <f t="shared" si="73"/>
        <v>26</v>
      </c>
      <c r="E652">
        <f t="shared" si="74"/>
        <v>4</v>
      </c>
      <c r="F652">
        <v>242</v>
      </c>
      <c r="G652">
        <f t="shared" si="69"/>
        <v>242.12</v>
      </c>
      <c r="H652">
        <f>VLOOKUP(G652,Nodes!$A$2:$B$382,2,FALSE)</f>
        <v>312</v>
      </c>
      <c r="I652">
        <f>VLOOKUP(H652,Nodes!$B$2:$C$681,2,FALSE)</f>
        <v>242</v>
      </c>
      <c r="J652" t="str">
        <f t="shared" si="70"/>
        <v>312,138</v>
      </c>
      <c r="K652">
        <f t="shared" si="71"/>
        <v>11</v>
      </c>
      <c r="L652" t="str">
        <f>VLOOKUP(J652,Edges!$A$2:$A$1999,1,FALSE)</f>
        <v>312,138</v>
      </c>
      <c r="M652" t="str">
        <f>VLOOKUP(H652,Nodes!$B$2:$D$2000,3,FALSE)</f>
        <v>République</v>
      </c>
      <c r="N652">
        <v>11</v>
      </c>
    </row>
    <row r="653" spans="1:14">
      <c r="A653">
        <v>11</v>
      </c>
      <c r="B653">
        <f t="shared" si="72"/>
        <v>12</v>
      </c>
      <c r="C653">
        <v>0</v>
      </c>
      <c r="D653">
        <f t="shared" si="73"/>
        <v>26</v>
      </c>
      <c r="E653">
        <f t="shared" si="74"/>
        <v>5</v>
      </c>
      <c r="F653">
        <v>110</v>
      </c>
      <c r="G653">
        <f t="shared" si="69"/>
        <v>110.12</v>
      </c>
      <c r="H653">
        <f>VLOOKUP(G653,Nodes!$A$2:$B$382,2,FALSE)</f>
        <v>138</v>
      </c>
      <c r="I653">
        <f>VLOOKUP(H653,Nodes!$B$2:$C$681,2,FALSE)</f>
        <v>110</v>
      </c>
      <c r="J653" t="str">
        <f t="shared" si="70"/>
        <v>138,24</v>
      </c>
      <c r="K653">
        <f t="shared" si="71"/>
        <v>11</v>
      </c>
      <c r="L653" t="str">
        <f>VLOOKUP(J653,Edges!$A$2:$A$1999,1,FALSE)</f>
        <v>138,24</v>
      </c>
      <c r="M653" t="str">
        <f>VLOOKUP(H653,Nodes!$B$2:$D$2000,3,FALSE)</f>
        <v>Goncourt</v>
      </c>
      <c r="N653">
        <v>11</v>
      </c>
    </row>
    <row r="654" spans="1:14">
      <c r="A654">
        <v>11</v>
      </c>
      <c r="B654">
        <f t="shared" si="72"/>
        <v>12</v>
      </c>
      <c r="C654">
        <v>0</v>
      </c>
      <c r="D654">
        <f t="shared" si="73"/>
        <v>26</v>
      </c>
      <c r="E654">
        <f t="shared" si="74"/>
        <v>6</v>
      </c>
      <c r="F654">
        <v>19</v>
      </c>
      <c r="G654">
        <f t="shared" si="69"/>
        <v>19.12</v>
      </c>
      <c r="H654">
        <f>VLOOKUP(G654,Nodes!$A$2:$B$382,2,FALSE)</f>
        <v>24</v>
      </c>
      <c r="I654">
        <f>VLOOKUP(H654,Nodes!$B$2:$C$681,2,FALSE)</f>
        <v>19</v>
      </c>
      <c r="J654" t="str">
        <f t="shared" si="70"/>
        <v>24,297</v>
      </c>
      <c r="K654">
        <f t="shared" si="71"/>
        <v>11</v>
      </c>
      <c r="L654" t="str">
        <f>VLOOKUP(J654,Edges!$A$2:$A$1999,1,FALSE)</f>
        <v>24,297</v>
      </c>
      <c r="M654" t="str">
        <f>VLOOKUP(H654,Nodes!$B$2:$D$2000,3,FALSE)</f>
        <v>Belleville</v>
      </c>
      <c r="N654">
        <v>11</v>
      </c>
    </row>
    <row r="655" spans="1:14">
      <c r="A655">
        <v>11</v>
      </c>
      <c r="B655">
        <f t="shared" si="72"/>
        <v>12</v>
      </c>
      <c r="C655">
        <v>0</v>
      </c>
      <c r="D655">
        <f t="shared" si="73"/>
        <v>26</v>
      </c>
      <c r="E655">
        <f t="shared" si="74"/>
        <v>7</v>
      </c>
      <c r="F655">
        <v>233</v>
      </c>
      <c r="G655">
        <f t="shared" si="69"/>
        <v>233.12</v>
      </c>
      <c r="H655">
        <f>VLOOKUP(G655,Nodes!$A$2:$B$382,2,FALSE)</f>
        <v>297</v>
      </c>
      <c r="I655">
        <f>VLOOKUP(H655,Nodes!$B$2:$C$681,2,FALSE)</f>
        <v>233</v>
      </c>
      <c r="J655" t="str">
        <f t="shared" si="70"/>
        <v>297,156</v>
      </c>
      <c r="K655">
        <f t="shared" si="71"/>
        <v>11</v>
      </c>
      <c r="L655" t="str">
        <f>VLOOKUP(J655,Edges!$A$2:$A$1999,1,FALSE)</f>
        <v>297,156</v>
      </c>
      <c r="M655" t="str">
        <f>VLOOKUP(H655,Nodes!$B$2:$D$2000,3,FALSE)</f>
        <v>Pyrénées</v>
      </c>
      <c r="N655">
        <v>11</v>
      </c>
    </row>
    <row r="656" spans="1:14">
      <c r="A656">
        <v>11</v>
      </c>
      <c r="B656">
        <f t="shared" si="72"/>
        <v>12</v>
      </c>
      <c r="C656">
        <v>0</v>
      </c>
      <c r="D656">
        <f t="shared" si="73"/>
        <v>26</v>
      </c>
      <c r="E656">
        <f t="shared" si="74"/>
        <v>8</v>
      </c>
      <c r="F656">
        <v>122</v>
      </c>
      <c r="G656">
        <f t="shared" si="69"/>
        <v>122.12</v>
      </c>
      <c r="H656">
        <f>VLOOKUP(G656,Nodes!$A$2:$B$382,2,FALSE)</f>
        <v>156</v>
      </c>
      <c r="I656">
        <f>VLOOKUP(H656,Nodes!$B$2:$C$681,2,FALSE)</f>
        <v>122</v>
      </c>
      <c r="J656" t="str">
        <f t="shared" si="70"/>
        <v>156,258</v>
      </c>
      <c r="K656">
        <f t="shared" si="71"/>
        <v>11</v>
      </c>
      <c r="L656" t="str">
        <f>VLOOKUP(J656,Edges!$A$2:$A$1999,1,FALSE)</f>
        <v>156,258</v>
      </c>
      <c r="M656" t="str">
        <f>VLOOKUP(H656,Nodes!$B$2:$D$2000,3,FALSE)</f>
        <v>Jourdain</v>
      </c>
      <c r="N656">
        <v>11</v>
      </c>
    </row>
    <row r="657" spans="1:14">
      <c r="A657">
        <v>11</v>
      </c>
      <c r="B657">
        <f t="shared" si="72"/>
        <v>12</v>
      </c>
      <c r="C657">
        <v>0</v>
      </c>
      <c r="D657">
        <f t="shared" si="73"/>
        <v>26</v>
      </c>
      <c r="E657">
        <f t="shared" si="74"/>
        <v>9</v>
      </c>
      <c r="F657">
        <v>198</v>
      </c>
      <c r="G657">
        <f t="shared" si="69"/>
        <v>198.12</v>
      </c>
      <c r="H657">
        <f>VLOOKUP(G657,Nodes!$A$2:$B$382,2,FALSE)</f>
        <v>258</v>
      </c>
      <c r="I657">
        <f>VLOOKUP(H657,Nodes!$B$2:$C$681,2,FALSE)</f>
        <v>198</v>
      </c>
      <c r="J657" t="str">
        <f t="shared" si="70"/>
        <v>258,360</v>
      </c>
      <c r="K657">
        <f t="shared" si="71"/>
        <v>11</v>
      </c>
      <c r="L657" t="str">
        <f>VLOOKUP(J657,Edges!$A$2:$A$1999,1,FALSE)</f>
        <v>258,360</v>
      </c>
      <c r="M657" t="str">
        <f>VLOOKUP(H657,Nodes!$B$2:$D$2000,3,FALSE)</f>
        <v>Place des Fêtes</v>
      </c>
      <c r="N657">
        <v>11</v>
      </c>
    </row>
    <row r="658" spans="1:14">
      <c r="A658">
        <v>11</v>
      </c>
      <c r="B658">
        <f t="shared" si="72"/>
        <v>12</v>
      </c>
      <c r="C658">
        <v>0</v>
      </c>
      <c r="D658">
        <f t="shared" si="73"/>
        <v>26</v>
      </c>
      <c r="E658">
        <f t="shared" si="74"/>
        <v>10</v>
      </c>
      <c r="F658">
        <v>280</v>
      </c>
      <c r="G658">
        <f t="shared" si="69"/>
        <v>280.12</v>
      </c>
      <c r="H658">
        <f>VLOOKUP(G658,Nodes!$A$2:$B$382,2,FALSE)</f>
        <v>360</v>
      </c>
      <c r="I658">
        <f>VLOOKUP(H658,Nodes!$B$2:$C$681,2,FALSE)</f>
        <v>280</v>
      </c>
      <c r="J658" t="str">
        <f t="shared" si="70"/>
        <v>360,288</v>
      </c>
      <c r="K658">
        <f t="shared" si="71"/>
        <v>11</v>
      </c>
      <c r="L658" t="str">
        <f>VLOOKUP(J658,Edges!$A$2:$A$1999,1,FALSE)</f>
        <v>360,288</v>
      </c>
      <c r="M658" t="str">
        <f>VLOOKUP(H658,Nodes!$B$2:$D$2000,3,FALSE)</f>
        <v>Télégraphe</v>
      </c>
      <c r="N658">
        <v>11</v>
      </c>
    </row>
    <row r="659" spans="1:14">
      <c r="A659">
        <v>11</v>
      </c>
      <c r="B659">
        <f t="shared" si="72"/>
        <v>12</v>
      </c>
      <c r="C659">
        <v>0</v>
      </c>
      <c r="D659">
        <f t="shared" si="73"/>
        <v>26</v>
      </c>
      <c r="E659">
        <f t="shared" si="74"/>
        <v>11</v>
      </c>
      <c r="F659">
        <v>225</v>
      </c>
      <c r="G659">
        <f t="shared" si="69"/>
        <v>225.12</v>
      </c>
      <c r="H659">
        <f>VLOOKUP(G659,Nodes!$A$2:$B$382,2,FALSE)</f>
        <v>288</v>
      </c>
      <c r="I659">
        <f>VLOOKUP(H659,Nodes!$B$2:$C$681,2,FALSE)</f>
        <v>225</v>
      </c>
      <c r="J659" t="str">
        <f t="shared" si="70"/>
        <v>288,192</v>
      </c>
      <c r="K659">
        <f t="shared" si="71"/>
        <v>11</v>
      </c>
      <c r="L659" t="str">
        <f>VLOOKUP(J659,Edges!$A$2:$A$1999,1,FALSE)</f>
        <v>288,192</v>
      </c>
      <c r="M659" t="str">
        <f>VLOOKUP(H659,Nodes!$B$2:$D$2000,3,FALSE)</f>
        <v>Porte des Lilas</v>
      </c>
      <c r="N659">
        <v>11</v>
      </c>
    </row>
    <row r="660" spans="1:14">
      <c r="A660">
        <v>11</v>
      </c>
      <c r="B660">
        <f t="shared" si="72"/>
        <v>12</v>
      </c>
      <c r="C660">
        <v>0</v>
      </c>
      <c r="D660">
        <f t="shared" si="73"/>
        <v>26</v>
      </c>
      <c r="E660">
        <f t="shared" si="74"/>
        <v>12</v>
      </c>
      <c r="F660">
        <v>152</v>
      </c>
      <c r="G660">
        <f t="shared" si="69"/>
        <v>152.12</v>
      </c>
      <c r="H660">
        <f>VLOOKUP(G660,Nodes!$A$2:$B$382,2,FALSE)</f>
        <v>192</v>
      </c>
      <c r="I660">
        <f>VLOOKUP(H660,Nodes!$B$2:$C$681,2,FALSE)</f>
        <v>152</v>
      </c>
      <c r="J660" t="str">
        <f t="shared" si="70"/>
        <v/>
      </c>
      <c r="K660">
        <f t="shared" si="71"/>
        <v>11</v>
      </c>
      <c r="L660" t="e">
        <f>VLOOKUP(J660,Edges!$A$2:$A$1999,1,FALSE)</f>
        <v>#N/A</v>
      </c>
      <c r="M660" t="str">
        <f>VLOOKUP(H660,Nodes!$B$2:$D$2000,3,FALSE)</f>
        <v>Mairie des Lilas</v>
      </c>
      <c r="N660">
        <v>11</v>
      </c>
    </row>
    <row r="661" spans="1:14">
      <c r="A661">
        <v>11</v>
      </c>
      <c r="B661">
        <f t="shared" si="72"/>
        <v>12</v>
      </c>
      <c r="C661">
        <v>1</v>
      </c>
      <c r="D661">
        <f t="shared" si="73"/>
        <v>27</v>
      </c>
      <c r="E661">
        <f t="shared" ref="E661:E673" si="75">IF(A661&amp;C661&lt;&gt;A660&amp;C660,0,E660+1)</f>
        <v>0</v>
      </c>
      <c r="F661">
        <v>152</v>
      </c>
      <c r="G661">
        <f t="shared" si="69"/>
        <v>152.12</v>
      </c>
      <c r="H661">
        <f>VLOOKUP(G661,Nodes!$A$2:$B$382,2,FALSE)</f>
        <v>192</v>
      </c>
      <c r="I661">
        <f>VLOOKUP(H661,Nodes!$B$2:$C$681,2,FALSE)</f>
        <v>152</v>
      </c>
      <c r="J661" t="str">
        <f t="shared" si="70"/>
        <v>192,288</v>
      </c>
      <c r="K661">
        <f t="shared" si="71"/>
        <v>11</v>
      </c>
      <c r="L661" t="str">
        <f>VLOOKUP(J661,Edges!$A$2:$A$1999,1,FALSE)</f>
        <v>192,288</v>
      </c>
      <c r="M661" t="str">
        <f>VLOOKUP(H661,Nodes!$B$2:$D$2000,3,FALSE)</f>
        <v>Mairie des Lilas</v>
      </c>
      <c r="N661">
        <v>11</v>
      </c>
    </row>
    <row r="662" spans="1:14">
      <c r="A662">
        <v>11</v>
      </c>
      <c r="B662">
        <f t="shared" si="72"/>
        <v>12</v>
      </c>
      <c r="C662">
        <v>1</v>
      </c>
      <c r="D662">
        <f t="shared" si="73"/>
        <v>27</v>
      </c>
      <c r="E662">
        <f t="shared" si="75"/>
        <v>1</v>
      </c>
      <c r="F662">
        <v>225</v>
      </c>
      <c r="G662">
        <f t="shared" si="69"/>
        <v>225.12</v>
      </c>
      <c r="H662">
        <f>VLOOKUP(G662,Nodes!$A$2:$B$382,2,FALSE)</f>
        <v>288</v>
      </c>
      <c r="I662">
        <f>VLOOKUP(H662,Nodes!$B$2:$C$681,2,FALSE)</f>
        <v>225</v>
      </c>
      <c r="J662" t="str">
        <f t="shared" si="70"/>
        <v>288,360</v>
      </c>
      <c r="K662">
        <f t="shared" si="71"/>
        <v>11</v>
      </c>
      <c r="L662" t="str">
        <f>VLOOKUP(J662,Edges!$A$2:$A$1999,1,FALSE)</f>
        <v>288,360</v>
      </c>
      <c r="M662" t="str">
        <f>VLOOKUP(H662,Nodes!$B$2:$D$2000,3,FALSE)</f>
        <v>Porte des Lilas</v>
      </c>
      <c r="N662">
        <v>11</v>
      </c>
    </row>
    <row r="663" spans="1:14">
      <c r="A663">
        <v>11</v>
      </c>
      <c r="B663">
        <f t="shared" si="72"/>
        <v>12</v>
      </c>
      <c r="C663">
        <v>1</v>
      </c>
      <c r="D663">
        <f t="shared" si="73"/>
        <v>27</v>
      </c>
      <c r="E663">
        <f t="shared" si="75"/>
        <v>2</v>
      </c>
      <c r="F663">
        <v>280</v>
      </c>
      <c r="G663">
        <f t="shared" si="69"/>
        <v>280.12</v>
      </c>
      <c r="H663">
        <f>VLOOKUP(G663,Nodes!$A$2:$B$382,2,FALSE)</f>
        <v>360</v>
      </c>
      <c r="I663">
        <f>VLOOKUP(H663,Nodes!$B$2:$C$681,2,FALSE)</f>
        <v>280</v>
      </c>
      <c r="J663" t="str">
        <f t="shared" si="70"/>
        <v>360,258</v>
      </c>
      <c r="K663">
        <f t="shared" si="71"/>
        <v>11</v>
      </c>
      <c r="L663" t="str">
        <f>VLOOKUP(J663,Edges!$A$2:$A$1999,1,FALSE)</f>
        <v>360,258</v>
      </c>
      <c r="M663" t="str">
        <f>VLOOKUP(H663,Nodes!$B$2:$D$2000,3,FALSE)</f>
        <v>Télégraphe</v>
      </c>
      <c r="N663">
        <v>11</v>
      </c>
    </row>
    <row r="664" spans="1:14">
      <c r="A664">
        <v>11</v>
      </c>
      <c r="B664">
        <f t="shared" si="72"/>
        <v>12</v>
      </c>
      <c r="C664">
        <v>1</v>
      </c>
      <c r="D664">
        <f t="shared" si="73"/>
        <v>27</v>
      </c>
      <c r="E664">
        <f t="shared" si="75"/>
        <v>3</v>
      </c>
      <c r="F664">
        <v>198</v>
      </c>
      <c r="G664">
        <f t="shared" si="69"/>
        <v>198.12</v>
      </c>
      <c r="H664">
        <f>VLOOKUP(G664,Nodes!$A$2:$B$382,2,FALSE)</f>
        <v>258</v>
      </c>
      <c r="I664">
        <f>VLOOKUP(H664,Nodes!$B$2:$C$681,2,FALSE)</f>
        <v>198</v>
      </c>
      <c r="J664" t="str">
        <f t="shared" si="70"/>
        <v>258,156</v>
      </c>
      <c r="K664">
        <f t="shared" si="71"/>
        <v>11</v>
      </c>
      <c r="L664" t="str">
        <f>VLOOKUP(J664,Edges!$A$2:$A$1999,1,FALSE)</f>
        <v>258,156</v>
      </c>
      <c r="M664" t="str">
        <f>VLOOKUP(H664,Nodes!$B$2:$D$2000,3,FALSE)</f>
        <v>Place des Fêtes</v>
      </c>
      <c r="N664">
        <v>11</v>
      </c>
    </row>
    <row r="665" spans="1:14">
      <c r="A665">
        <v>11</v>
      </c>
      <c r="B665">
        <f t="shared" si="72"/>
        <v>12</v>
      </c>
      <c r="C665">
        <v>1</v>
      </c>
      <c r="D665">
        <f t="shared" si="73"/>
        <v>27</v>
      </c>
      <c r="E665">
        <f t="shared" si="75"/>
        <v>4</v>
      </c>
      <c r="F665">
        <v>122</v>
      </c>
      <c r="G665">
        <f t="shared" si="69"/>
        <v>122.12</v>
      </c>
      <c r="H665">
        <f>VLOOKUP(G665,Nodes!$A$2:$B$382,2,FALSE)</f>
        <v>156</v>
      </c>
      <c r="I665">
        <f>VLOOKUP(H665,Nodes!$B$2:$C$681,2,FALSE)</f>
        <v>122</v>
      </c>
      <c r="J665" t="str">
        <f t="shared" si="70"/>
        <v>156,297</v>
      </c>
      <c r="K665">
        <f t="shared" si="71"/>
        <v>11</v>
      </c>
      <c r="L665" t="str">
        <f>VLOOKUP(J665,Edges!$A$2:$A$1999,1,FALSE)</f>
        <v>156,297</v>
      </c>
      <c r="M665" t="str">
        <f>VLOOKUP(H665,Nodes!$B$2:$D$2000,3,FALSE)</f>
        <v>Jourdain</v>
      </c>
      <c r="N665">
        <v>11</v>
      </c>
    </row>
    <row r="666" spans="1:14">
      <c r="A666">
        <v>11</v>
      </c>
      <c r="B666">
        <f t="shared" si="72"/>
        <v>12</v>
      </c>
      <c r="C666">
        <v>1</v>
      </c>
      <c r="D666">
        <f t="shared" si="73"/>
        <v>27</v>
      </c>
      <c r="E666">
        <f t="shared" si="75"/>
        <v>5</v>
      </c>
      <c r="F666">
        <v>233</v>
      </c>
      <c r="G666">
        <f t="shared" si="69"/>
        <v>233.12</v>
      </c>
      <c r="H666">
        <f>VLOOKUP(G666,Nodes!$A$2:$B$382,2,FALSE)</f>
        <v>297</v>
      </c>
      <c r="I666">
        <f>VLOOKUP(H666,Nodes!$B$2:$C$681,2,FALSE)</f>
        <v>233</v>
      </c>
      <c r="J666" t="str">
        <f t="shared" si="70"/>
        <v>297,24</v>
      </c>
      <c r="K666">
        <f t="shared" si="71"/>
        <v>11</v>
      </c>
      <c r="L666" t="str">
        <f>VLOOKUP(J666,Edges!$A$2:$A$1999,1,FALSE)</f>
        <v>297,24</v>
      </c>
      <c r="M666" t="str">
        <f>VLOOKUP(H666,Nodes!$B$2:$D$2000,3,FALSE)</f>
        <v>Pyrénées</v>
      </c>
      <c r="N666">
        <v>11</v>
      </c>
    </row>
    <row r="667" spans="1:14">
      <c r="A667">
        <v>11</v>
      </c>
      <c r="B667">
        <f t="shared" si="72"/>
        <v>12</v>
      </c>
      <c r="C667">
        <v>1</v>
      </c>
      <c r="D667">
        <f t="shared" si="73"/>
        <v>27</v>
      </c>
      <c r="E667">
        <f t="shared" si="75"/>
        <v>6</v>
      </c>
      <c r="F667">
        <v>19</v>
      </c>
      <c r="G667">
        <f t="shared" si="69"/>
        <v>19.12</v>
      </c>
      <c r="H667">
        <f>VLOOKUP(G667,Nodes!$A$2:$B$382,2,FALSE)</f>
        <v>24</v>
      </c>
      <c r="I667">
        <f>VLOOKUP(H667,Nodes!$B$2:$C$681,2,FALSE)</f>
        <v>19</v>
      </c>
      <c r="J667" t="str">
        <f t="shared" si="70"/>
        <v>24,138</v>
      </c>
      <c r="K667">
        <f t="shared" si="71"/>
        <v>11</v>
      </c>
      <c r="L667" t="str">
        <f>VLOOKUP(J667,Edges!$A$2:$A$1999,1,FALSE)</f>
        <v>24,138</v>
      </c>
      <c r="M667" t="str">
        <f>VLOOKUP(H667,Nodes!$B$2:$D$2000,3,FALSE)</f>
        <v>Belleville</v>
      </c>
      <c r="N667">
        <v>11</v>
      </c>
    </row>
    <row r="668" spans="1:14">
      <c r="A668">
        <v>11</v>
      </c>
      <c r="B668">
        <f t="shared" si="72"/>
        <v>12</v>
      </c>
      <c r="C668">
        <v>1</v>
      </c>
      <c r="D668">
        <f t="shared" si="73"/>
        <v>27</v>
      </c>
      <c r="E668">
        <f t="shared" si="75"/>
        <v>7</v>
      </c>
      <c r="F668">
        <v>110</v>
      </c>
      <c r="G668">
        <f t="shared" si="69"/>
        <v>110.12</v>
      </c>
      <c r="H668">
        <f>VLOOKUP(G668,Nodes!$A$2:$B$382,2,FALSE)</f>
        <v>138</v>
      </c>
      <c r="I668">
        <f>VLOOKUP(H668,Nodes!$B$2:$C$681,2,FALSE)</f>
        <v>110</v>
      </c>
      <c r="J668" t="str">
        <f t="shared" si="70"/>
        <v>138,312</v>
      </c>
      <c r="K668">
        <f t="shared" si="71"/>
        <v>11</v>
      </c>
      <c r="L668" t="str">
        <f>VLOOKUP(J668,Edges!$A$2:$A$1999,1,FALSE)</f>
        <v>138,312</v>
      </c>
      <c r="M668" t="str">
        <f>VLOOKUP(H668,Nodes!$B$2:$D$2000,3,FALSE)</f>
        <v>Goncourt</v>
      </c>
      <c r="N668">
        <v>11</v>
      </c>
    </row>
    <row r="669" spans="1:14">
      <c r="A669">
        <v>11</v>
      </c>
      <c r="B669">
        <f t="shared" si="72"/>
        <v>12</v>
      </c>
      <c r="C669">
        <v>1</v>
      </c>
      <c r="D669">
        <f t="shared" si="73"/>
        <v>27</v>
      </c>
      <c r="E669">
        <f t="shared" si="75"/>
        <v>8</v>
      </c>
      <c r="F669">
        <v>242</v>
      </c>
      <c r="G669">
        <f t="shared" si="69"/>
        <v>242.12</v>
      </c>
      <c r="H669">
        <f>VLOOKUP(G669,Nodes!$A$2:$B$382,2,FALSE)</f>
        <v>312</v>
      </c>
      <c r="I669">
        <f>VLOOKUP(H669,Nodes!$B$2:$C$681,2,FALSE)</f>
        <v>242</v>
      </c>
      <c r="J669" t="str">
        <f t="shared" si="70"/>
        <v>312,8</v>
      </c>
      <c r="K669">
        <f t="shared" si="71"/>
        <v>11</v>
      </c>
      <c r="L669" t="str">
        <f>VLOOKUP(J669,Edges!$A$2:$A$1999,1,FALSE)</f>
        <v>312,8</v>
      </c>
      <c r="M669" t="str">
        <f>VLOOKUP(H669,Nodes!$B$2:$D$2000,3,FALSE)</f>
        <v>République</v>
      </c>
      <c r="N669">
        <v>11</v>
      </c>
    </row>
    <row r="670" spans="1:14">
      <c r="A670">
        <v>11</v>
      </c>
      <c r="B670">
        <f t="shared" si="72"/>
        <v>12</v>
      </c>
      <c r="C670">
        <v>1</v>
      </c>
      <c r="D670">
        <f t="shared" si="73"/>
        <v>27</v>
      </c>
      <c r="E670">
        <f t="shared" si="75"/>
        <v>9</v>
      </c>
      <c r="F670">
        <v>7</v>
      </c>
      <c r="G670">
        <f t="shared" si="69"/>
        <v>7.12</v>
      </c>
      <c r="H670">
        <f>VLOOKUP(G670,Nodes!$A$2:$B$382,2,FALSE)</f>
        <v>8</v>
      </c>
      <c r="I670">
        <f>VLOOKUP(H670,Nodes!$B$2:$C$681,2,FALSE)</f>
        <v>7</v>
      </c>
      <c r="J670" t="str">
        <f t="shared" si="70"/>
        <v>8,301</v>
      </c>
      <c r="K670">
        <f t="shared" si="71"/>
        <v>11</v>
      </c>
      <c r="L670" t="str">
        <f>VLOOKUP(J670,Edges!$A$2:$A$1999,1,FALSE)</f>
        <v>8,301</v>
      </c>
      <c r="M670" t="str">
        <f>VLOOKUP(H670,Nodes!$B$2:$D$2000,3,FALSE)</f>
        <v>Arts Et Métiers</v>
      </c>
      <c r="N670">
        <v>11</v>
      </c>
    </row>
    <row r="671" spans="1:14">
      <c r="A671">
        <v>11</v>
      </c>
      <c r="B671">
        <f t="shared" si="72"/>
        <v>12</v>
      </c>
      <c r="C671">
        <v>1</v>
      </c>
      <c r="D671">
        <f t="shared" si="73"/>
        <v>27</v>
      </c>
      <c r="E671">
        <f t="shared" si="75"/>
        <v>10</v>
      </c>
      <c r="F671">
        <v>237</v>
      </c>
      <c r="G671">
        <f t="shared" si="69"/>
        <v>237.12</v>
      </c>
      <c r="H671">
        <f>VLOOKUP(G671,Nodes!$A$2:$B$382,2,FALSE)</f>
        <v>301</v>
      </c>
      <c r="I671">
        <f>VLOOKUP(H671,Nodes!$B$2:$C$681,2,FALSE)</f>
        <v>237</v>
      </c>
      <c r="J671" t="str">
        <f t="shared" si="70"/>
        <v>301,146</v>
      </c>
      <c r="K671">
        <f t="shared" si="71"/>
        <v>11</v>
      </c>
      <c r="L671" t="str">
        <f>VLOOKUP(J671,Edges!$A$2:$A$1999,1,FALSE)</f>
        <v>301,146</v>
      </c>
      <c r="M671" t="str">
        <f>VLOOKUP(H671,Nodes!$B$2:$D$2000,3,FALSE)</f>
        <v>Rambuteau</v>
      </c>
      <c r="N671">
        <v>11</v>
      </c>
    </row>
    <row r="672" spans="1:14">
      <c r="A672">
        <v>11</v>
      </c>
      <c r="B672">
        <f t="shared" si="72"/>
        <v>12</v>
      </c>
      <c r="C672">
        <v>1</v>
      </c>
      <c r="D672">
        <f t="shared" si="73"/>
        <v>27</v>
      </c>
      <c r="E672">
        <f t="shared" si="75"/>
        <v>11</v>
      </c>
      <c r="F672">
        <v>115</v>
      </c>
      <c r="G672">
        <f t="shared" si="69"/>
        <v>115.12</v>
      </c>
      <c r="H672">
        <f>VLOOKUP(G672,Nodes!$A$2:$B$382,2,FALSE)</f>
        <v>146</v>
      </c>
      <c r="I672">
        <f>VLOOKUP(H672,Nodes!$B$2:$C$681,2,FALSE)</f>
        <v>115</v>
      </c>
      <c r="J672" t="str">
        <f t="shared" si="70"/>
        <v>146,70</v>
      </c>
      <c r="K672">
        <f t="shared" si="71"/>
        <v>11</v>
      </c>
      <c r="L672" t="str">
        <f>VLOOKUP(J672,Edges!$A$2:$A$1999,1,FALSE)</f>
        <v>146,70</v>
      </c>
      <c r="M672" t="str">
        <f>VLOOKUP(H672,Nodes!$B$2:$D$2000,3,FALSE)</f>
        <v>Hôtel de Ville</v>
      </c>
      <c r="N672">
        <v>11</v>
      </c>
    </row>
    <row r="673" spans="1:14">
      <c r="A673">
        <v>11</v>
      </c>
      <c r="B673">
        <f t="shared" si="72"/>
        <v>12</v>
      </c>
      <c r="C673">
        <v>1</v>
      </c>
      <c r="D673">
        <f t="shared" si="73"/>
        <v>27</v>
      </c>
      <c r="E673">
        <f t="shared" si="75"/>
        <v>12</v>
      </c>
      <c r="F673">
        <v>56</v>
      </c>
      <c r="G673">
        <f t="shared" si="69"/>
        <v>56.12</v>
      </c>
      <c r="H673">
        <f>VLOOKUP(G673,Nodes!$A$2:$B$382,2,FALSE)</f>
        <v>70</v>
      </c>
      <c r="I673">
        <f>VLOOKUP(H673,Nodes!$B$2:$C$681,2,FALSE)</f>
        <v>56</v>
      </c>
      <c r="J673" t="str">
        <f t="shared" si="70"/>
        <v/>
      </c>
      <c r="K673">
        <f t="shared" si="71"/>
        <v>11</v>
      </c>
      <c r="L673" t="e">
        <f>VLOOKUP(J673,Edges!$A$2:$A$1999,1,FALSE)</f>
        <v>#N/A</v>
      </c>
      <c r="M673" t="str">
        <f>VLOOKUP(H673,Nodes!$B$2:$D$2000,3,FALSE)</f>
        <v>Châtelet</v>
      </c>
      <c r="N673">
        <v>11</v>
      </c>
    </row>
    <row r="674" spans="1:14">
      <c r="A674">
        <v>12</v>
      </c>
      <c r="B674">
        <f t="shared" si="72"/>
        <v>13</v>
      </c>
      <c r="C674">
        <v>0</v>
      </c>
      <c r="D674">
        <f t="shared" si="73"/>
        <v>28</v>
      </c>
      <c r="E674">
        <f t="shared" ref="E674:E701" si="76">IF(A674&amp;C674&lt;&gt;A673&amp;C673,0,E673+1)</f>
        <v>0</v>
      </c>
      <c r="F674">
        <v>216</v>
      </c>
      <c r="G674">
        <f t="shared" si="69"/>
        <v>216.13</v>
      </c>
      <c r="H674">
        <f>VLOOKUP(G674,Nodes!$A$2:$B$382,2,FALSE)</f>
        <v>278</v>
      </c>
      <c r="I674">
        <f>VLOOKUP(H674,Nodes!$B$2:$C$681,2,FALSE)</f>
        <v>216</v>
      </c>
      <c r="J674" t="str">
        <f t="shared" si="70"/>
        <v>278,205</v>
      </c>
      <c r="K674">
        <f t="shared" si="71"/>
        <v>12</v>
      </c>
      <c r="L674" t="str">
        <f>VLOOKUP(J674,Edges!$A$2:$A$1999,1,FALSE)</f>
        <v>278,205</v>
      </c>
      <c r="M674" t="str">
        <f>VLOOKUP(H674,Nodes!$B$2:$D$2000,3,FALSE)</f>
        <v>Porte de la Chapelle</v>
      </c>
      <c r="N674">
        <v>12</v>
      </c>
    </row>
    <row r="675" spans="1:14">
      <c r="A675">
        <v>12</v>
      </c>
      <c r="B675">
        <f t="shared" si="72"/>
        <v>13</v>
      </c>
      <c r="C675">
        <v>0</v>
      </c>
      <c r="D675">
        <f t="shared" si="73"/>
        <v>28</v>
      </c>
      <c r="E675">
        <f t="shared" si="76"/>
        <v>1</v>
      </c>
      <c r="F675">
        <v>164</v>
      </c>
      <c r="G675">
        <f t="shared" si="69"/>
        <v>164.13</v>
      </c>
      <c r="H675">
        <f>VLOOKUP(G675,Nodes!$A$2:$B$382,2,FALSE)</f>
        <v>205</v>
      </c>
      <c r="I675">
        <f>VLOOKUP(H675,Nodes!$B$2:$C$681,2,FALSE)</f>
        <v>164</v>
      </c>
      <c r="J675" t="str">
        <f t="shared" si="70"/>
        <v>205,203</v>
      </c>
      <c r="K675">
        <f t="shared" si="71"/>
        <v>12</v>
      </c>
      <c r="L675" t="str">
        <f>VLOOKUP(J675,Edges!$A$2:$A$1999,1,FALSE)</f>
        <v>205,203</v>
      </c>
      <c r="M675" t="str">
        <f>VLOOKUP(H675,Nodes!$B$2:$D$2000,3,FALSE)</f>
        <v>Marx-Dormoy</v>
      </c>
      <c r="N675">
        <v>12</v>
      </c>
    </row>
    <row r="676" spans="1:14">
      <c r="A676">
        <v>12</v>
      </c>
      <c r="B676">
        <f t="shared" si="72"/>
        <v>13</v>
      </c>
      <c r="C676">
        <v>0</v>
      </c>
      <c r="D676">
        <f t="shared" si="73"/>
        <v>28</v>
      </c>
      <c r="E676">
        <f t="shared" si="76"/>
        <v>2</v>
      </c>
      <c r="F676">
        <v>162</v>
      </c>
      <c r="G676">
        <f t="shared" si="69"/>
        <v>162.13</v>
      </c>
      <c r="H676">
        <f>VLOOKUP(G676,Nodes!$A$2:$B$382,2,FALSE)</f>
        <v>203</v>
      </c>
      <c r="I676">
        <f>VLOOKUP(H676,Nodes!$B$2:$C$681,2,FALSE)</f>
        <v>162</v>
      </c>
      <c r="J676" t="str">
        <f t="shared" si="70"/>
        <v>203,157</v>
      </c>
      <c r="K676">
        <f t="shared" si="71"/>
        <v>12</v>
      </c>
      <c r="L676" t="str">
        <f>VLOOKUP(J676,Edges!$A$2:$A$1999,1,FALSE)</f>
        <v>203,157</v>
      </c>
      <c r="M676" t="str">
        <f>VLOOKUP(H676,Nodes!$B$2:$D$2000,3,FALSE)</f>
        <v>Marcadet — Poissonniers</v>
      </c>
      <c r="N676">
        <v>12</v>
      </c>
    </row>
    <row r="677" spans="1:14">
      <c r="A677">
        <v>12</v>
      </c>
      <c r="B677">
        <f t="shared" si="72"/>
        <v>13</v>
      </c>
      <c r="C677">
        <v>0</v>
      </c>
      <c r="D677">
        <f t="shared" si="73"/>
        <v>28</v>
      </c>
      <c r="E677">
        <f t="shared" si="76"/>
        <v>3</v>
      </c>
      <c r="F677">
        <v>123</v>
      </c>
      <c r="G677">
        <f t="shared" si="69"/>
        <v>123.13</v>
      </c>
      <c r="H677">
        <f>VLOOKUP(G677,Nodes!$A$2:$B$382,2,FALSE)</f>
        <v>157</v>
      </c>
      <c r="I677">
        <f>VLOOKUP(H677,Nodes!$B$2:$C$681,2,FALSE)</f>
        <v>123</v>
      </c>
      <c r="J677" t="str">
        <f t="shared" si="70"/>
        <v>157,170</v>
      </c>
      <c r="K677">
        <f t="shared" si="71"/>
        <v>12</v>
      </c>
      <c r="L677" t="str">
        <f>VLOOKUP(J677,Edges!$A$2:$A$1999,1,FALSE)</f>
        <v>157,170</v>
      </c>
      <c r="M677" t="str">
        <f>VLOOKUP(H677,Nodes!$B$2:$D$2000,3,FALSE)</f>
        <v>Jules Joffrin</v>
      </c>
      <c r="N677">
        <v>12</v>
      </c>
    </row>
    <row r="678" spans="1:14">
      <c r="A678">
        <v>12</v>
      </c>
      <c r="B678">
        <f t="shared" si="72"/>
        <v>13</v>
      </c>
      <c r="C678">
        <v>0</v>
      </c>
      <c r="D678">
        <f t="shared" si="73"/>
        <v>28</v>
      </c>
      <c r="E678">
        <f t="shared" si="76"/>
        <v>4</v>
      </c>
      <c r="F678">
        <v>133</v>
      </c>
      <c r="G678">
        <f t="shared" si="69"/>
        <v>133.13</v>
      </c>
      <c r="H678">
        <f>VLOOKUP(G678,Nodes!$A$2:$B$382,2,FALSE)</f>
        <v>170</v>
      </c>
      <c r="I678">
        <f>VLOOKUP(H678,Nodes!$B$2:$C$681,2,FALSE)</f>
        <v>133</v>
      </c>
      <c r="J678" t="str">
        <f t="shared" si="70"/>
        <v>170,0</v>
      </c>
      <c r="K678">
        <f t="shared" si="71"/>
        <v>12</v>
      </c>
      <c r="L678" t="str">
        <f>VLOOKUP(J678,Edges!$A$2:$A$1999,1,FALSE)</f>
        <v>170,0</v>
      </c>
      <c r="M678" t="str">
        <f>VLOOKUP(H678,Nodes!$B$2:$D$2000,3,FALSE)</f>
        <v>Lamarck — Caulaincourt</v>
      </c>
      <c r="N678">
        <v>12</v>
      </c>
    </row>
    <row r="679" spans="1:14">
      <c r="A679">
        <v>12</v>
      </c>
      <c r="B679">
        <f t="shared" si="72"/>
        <v>13</v>
      </c>
      <c r="C679">
        <v>0</v>
      </c>
      <c r="D679">
        <f t="shared" si="73"/>
        <v>28</v>
      </c>
      <c r="E679">
        <f t="shared" si="76"/>
        <v>5</v>
      </c>
      <c r="F679">
        <v>0</v>
      </c>
      <c r="G679">
        <f t="shared" si="69"/>
        <v>0.13</v>
      </c>
      <c r="H679">
        <f>VLOOKUP(G679,Nodes!$A$2:$B$382,2,FALSE)</f>
        <v>0</v>
      </c>
      <c r="I679">
        <f>VLOOKUP(H679,Nodes!$B$2:$C$681,2,FALSE)</f>
        <v>0</v>
      </c>
      <c r="J679" t="str">
        <f t="shared" si="70"/>
        <v>0,254</v>
      </c>
      <c r="K679">
        <f t="shared" si="71"/>
        <v>12</v>
      </c>
      <c r="L679" t="str">
        <f>VLOOKUP(J679,Edges!$A$2:$A$1999,1,FALSE)</f>
        <v>0,254</v>
      </c>
      <c r="M679" t="str">
        <f>VLOOKUP(H679,Nodes!$B$2:$D$2000,3,FALSE)</f>
        <v>Abbesses</v>
      </c>
      <c r="N679">
        <v>12</v>
      </c>
    </row>
    <row r="680" spans="1:14">
      <c r="A680">
        <v>12</v>
      </c>
      <c r="B680">
        <f t="shared" si="72"/>
        <v>13</v>
      </c>
      <c r="C680">
        <v>0</v>
      </c>
      <c r="D680">
        <f t="shared" si="73"/>
        <v>28</v>
      </c>
      <c r="E680">
        <f t="shared" si="76"/>
        <v>6</v>
      </c>
      <c r="F680">
        <v>196</v>
      </c>
      <c r="G680">
        <f t="shared" si="69"/>
        <v>196.13</v>
      </c>
      <c r="H680">
        <f>VLOOKUP(G680,Nodes!$A$2:$B$382,2,FALSE)</f>
        <v>254</v>
      </c>
      <c r="I680">
        <f>VLOOKUP(H680,Nodes!$B$2:$C$681,2,FALSE)</f>
        <v>196</v>
      </c>
      <c r="J680" t="str">
        <f t="shared" si="70"/>
        <v>254,331</v>
      </c>
      <c r="K680">
        <f t="shared" si="71"/>
        <v>12</v>
      </c>
      <c r="L680" t="str">
        <f>VLOOKUP(J680,Edges!$A$2:$A$1999,1,FALSE)</f>
        <v>254,331</v>
      </c>
      <c r="M680" t="str">
        <f>VLOOKUP(H680,Nodes!$B$2:$D$2000,3,FALSE)</f>
        <v>Pigalle</v>
      </c>
      <c r="N680">
        <v>12</v>
      </c>
    </row>
    <row r="681" spans="1:14">
      <c r="A681">
        <v>12</v>
      </c>
      <c r="B681">
        <f t="shared" si="72"/>
        <v>13</v>
      </c>
      <c r="C681">
        <v>0</v>
      </c>
      <c r="D681">
        <f t="shared" ref="D681:D712" si="77">IF(A681&amp;C681=A680&amp;C680,D680,D680+1)</f>
        <v>28</v>
      </c>
      <c r="E681">
        <f t="shared" si="76"/>
        <v>7</v>
      </c>
      <c r="F681">
        <v>259</v>
      </c>
      <c r="G681">
        <f t="shared" si="69"/>
        <v>259.13</v>
      </c>
      <c r="H681">
        <f>VLOOKUP(G681,Nodes!$A$2:$B$382,2,FALSE)</f>
        <v>331</v>
      </c>
      <c r="I681">
        <f>VLOOKUP(H681,Nodes!$B$2:$C$681,2,FALSE)</f>
        <v>259</v>
      </c>
      <c r="J681" t="str">
        <f t="shared" si="70"/>
        <v>331,228</v>
      </c>
      <c r="K681">
        <f t="shared" si="71"/>
        <v>12</v>
      </c>
      <c r="L681" t="str">
        <f>VLOOKUP(J681,Edges!$A$2:$A$1999,1,FALSE)</f>
        <v>331,228</v>
      </c>
      <c r="M681" t="str">
        <f>VLOOKUP(H681,Nodes!$B$2:$D$2000,3,FALSE)</f>
        <v>Saint-Georges</v>
      </c>
      <c r="N681">
        <v>12</v>
      </c>
    </row>
    <row r="682" spans="1:14">
      <c r="A682">
        <v>12</v>
      </c>
      <c r="B682">
        <f t="shared" si="72"/>
        <v>13</v>
      </c>
      <c r="C682">
        <v>0</v>
      </c>
      <c r="D682">
        <f t="shared" si="77"/>
        <v>28</v>
      </c>
      <c r="E682">
        <f t="shared" si="76"/>
        <v>8</v>
      </c>
      <c r="F682">
        <v>178</v>
      </c>
      <c r="G682">
        <f t="shared" si="69"/>
        <v>178.13</v>
      </c>
      <c r="H682">
        <f>VLOOKUP(G682,Nodes!$A$2:$B$382,2,FALSE)</f>
        <v>228</v>
      </c>
      <c r="I682">
        <f>VLOOKUP(H682,Nodes!$B$2:$C$681,2,FALSE)</f>
        <v>178</v>
      </c>
      <c r="J682" t="str">
        <f t="shared" si="70"/>
        <v>228,364</v>
      </c>
      <c r="K682">
        <f t="shared" si="71"/>
        <v>12</v>
      </c>
      <c r="L682" t="str">
        <f>VLOOKUP(J682,Edges!$A$2:$A$1999,1,FALSE)</f>
        <v>228,364</v>
      </c>
      <c r="M682" t="str">
        <f>VLOOKUP(H682,Nodes!$B$2:$D$2000,3,FALSE)</f>
        <v>Notre-Dame-de-Lorette</v>
      </c>
      <c r="N682">
        <v>12</v>
      </c>
    </row>
    <row r="683" spans="1:14">
      <c r="A683">
        <v>12</v>
      </c>
      <c r="B683">
        <f t="shared" si="72"/>
        <v>13</v>
      </c>
      <c r="C683">
        <v>0</v>
      </c>
      <c r="D683">
        <f t="shared" si="77"/>
        <v>28</v>
      </c>
      <c r="E683">
        <f t="shared" si="76"/>
        <v>9</v>
      </c>
      <c r="F683">
        <v>284</v>
      </c>
      <c r="G683">
        <f t="shared" si="69"/>
        <v>284.13</v>
      </c>
      <c r="H683">
        <f>VLOOKUP(G683,Nodes!$A$2:$B$382,2,FALSE)</f>
        <v>364</v>
      </c>
      <c r="I683">
        <f>VLOOKUP(H683,Nodes!$B$2:$C$681,2,FALSE)</f>
        <v>284</v>
      </c>
      <c r="J683" t="str">
        <f t="shared" si="70"/>
        <v>364,335</v>
      </c>
      <c r="K683">
        <f t="shared" si="71"/>
        <v>12</v>
      </c>
      <c r="L683" t="str">
        <f>VLOOKUP(J683,Edges!$A$2:$A$1999,1,FALSE)</f>
        <v>364,335</v>
      </c>
      <c r="M683" t="str">
        <f>VLOOKUP(H683,Nodes!$B$2:$D$2000,3,FALSE)</f>
        <v>Trinité — d'Estienne-d'Orves</v>
      </c>
      <c r="N683">
        <v>12</v>
      </c>
    </row>
    <row r="684" spans="1:14">
      <c r="A684">
        <v>12</v>
      </c>
      <c r="B684">
        <f t="shared" si="72"/>
        <v>13</v>
      </c>
      <c r="C684">
        <v>0</v>
      </c>
      <c r="D684">
        <f t="shared" si="77"/>
        <v>28</v>
      </c>
      <c r="E684">
        <f t="shared" si="76"/>
        <v>10</v>
      </c>
      <c r="F684">
        <v>262</v>
      </c>
      <c r="G684">
        <f t="shared" si="69"/>
        <v>262.13</v>
      </c>
      <c r="H684">
        <f>VLOOKUP(G684,Nodes!$A$2:$B$382,2,FALSE)</f>
        <v>335</v>
      </c>
      <c r="I684">
        <f>VLOOKUP(H684,Nodes!$B$2:$C$681,2,FALSE)</f>
        <v>262</v>
      </c>
      <c r="J684" t="str">
        <f t="shared" si="70"/>
        <v>335,187</v>
      </c>
      <c r="K684">
        <f t="shared" si="71"/>
        <v>12</v>
      </c>
      <c r="L684" t="str">
        <f>VLOOKUP(J684,Edges!$A$2:$A$1999,1,FALSE)</f>
        <v>335,187</v>
      </c>
      <c r="M684" t="str">
        <f>VLOOKUP(H684,Nodes!$B$2:$D$2000,3,FALSE)</f>
        <v>Saint-Lazare</v>
      </c>
      <c r="N684">
        <v>12</v>
      </c>
    </row>
    <row r="685" spans="1:14">
      <c r="A685">
        <v>12</v>
      </c>
      <c r="B685">
        <f t="shared" si="72"/>
        <v>13</v>
      </c>
      <c r="C685">
        <v>0</v>
      </c>
      <c r="D685">
        <f t="shared" si="77"/>
        <v>28</v>
      </c>
      <c r="E685">
        <f t="shared" si="76"/>
        <v>11</v>
      </c>
      <c r="F685">
        <v>148</v>
      </c>
      <c r="G685">
        <f t="shared" si="69"/>
        <v>148.13</v>
      </c>
      <c r="H685">
        <f>VLOOKUP(G685,Nodes!$A$2:$B$382,2,FALSE)</f>
        <v>187</v>
      </c>
      <c r="I685">
        <f>VLOOKUP(H685,Nodes!$B$2:$C$681,2,FALSE)</f>
        <v>148</v>
      </c>
      <c r="J685" t="str">
        <f t="shared" si="70"/>
        <v>187,83</v>
      </c>
      <c r="K685">
        <f t="shared" si="71"/>
        <v>12</v>
      </c>
      <c r="L685" t="str">
        <f>VLOOKUP(J685,Edges!$A$2:$A$1999,1,FALSE)</f>
        <v>187,83</v>
      </c>
      <c r="M685" t="str">
        <f>VLOOKUP(H685,Nodes!$B$2:$D$2000,3,FALSE)</f>
        <v>Madeleine</v>
      </c>
      <c r="N685">
        <v>12</v>
      </c>
    </row>
    <row r="686" spans="1:14">
      <c r="A686">
        <v>12</v>
      </c>
      <c r="B686">
        <f t="shared" si="72"/>
        <v>13</v>
      </c>
      <c r="C686">
        <v>0</v>
      </c>
      <c r="D686">
        <f t="shared" si="77"/>
        <v>28</v>
      </c>
      <c r="E686">
        <f t="shared" si="76"/>
        <v>12</v>
      </c>
      <c r="F686">
        <v>65</v>
      </c>
      <c r="G686">
        <f t="shared" si="69"/>
        <v>65.13</v>
      </c>
      <c r="H686">
        <f>VLOOKUP(G686,Nodes!$A$2:$B$382,2,FALSE)</f>
        <v>83</v>
      </c>
      <c r="I686">
        <f>VLOOKUP(H686,Nodes!$B$2:$C$681,2,FALSE)</f>
        <v>65</v>
      </c>
      <c r="J686" t="str">
        <f t="shared" si="70"/>
        <v>83,11</v>
      </c>
      <c r="K686">
        <f t="shared" si="71"/>
        <v>12</v>
      </c>
      <c r="L686" t="str">
        <f>VLOOKUP(J686,Edges!$A$2:$A$1999,1,FALSE)</f>
        <v>83,11</v>
      </c>
      <c r="M686" t="str">
        <f>VLOOKUP(H686,Nodes!$B$2:$D$2000,3,FALSE)</f>
        <v>Concorde</v>
      </c>
      <c r="N686">
        <v>12</v>
      </c>
    </row>
    <row r="687" spans="1:14">
      <c r="A687">
        <v>12</v>
      </c>
      <c r="B687">
        <f t="shared" si="72"/>
        <v>13</v>
      </c>
      <c r="C687">
        <v>0</v>
      </c>
      <c r="D687">
        <f t="shared" si="77"/>
        <v>28</v>
      </c>
      <c r="E687">
        <f t="shared" si="76"/>
        <v>13</v>
      </c>
      <c r="F687">
        <v>10</v>
      </c>
      <c r="G687">
        <f t="shared" si="69"/>
        <v>10.130000000000001</v>
      </c>
      <c r="H687">
        <f>VLOOKUP(G687,Nodes!$A$2:$B$382,2,FALSE)</f>
        <v>11</v>
      </c>
      <c r="I687">
        <f>VLOOKUP(H687,Nodes!$B$2:$C$681,2,FALSE)</f>
        <v>10</v>
      </c>
      <c r="J687" t="str">
        <f t="shared" si="70"/>
        <v>11,352</v>
      </c>
      <c r="K687">
        <f t="shared" si="71"/>
        <v>12</v>
      </c>
      <c r="L687" t="str">
        <f>VLOOKUP(J687,Edges!$A$2:$A$1999,1,FALSE)</f>
        <v>11,352</v>
      </c>
      <c r="M687" t="str">
        <f>VLOOKUP(H687,Nodes!$B$2:$D$2000,3,FALSE)</f>
        <v>Assemblée nationale</v>
      </c>
      <c r="N687">
        <v>12</v>
      </c>
    </row>
    <row r="688" spans="1:14">
      <c r="A688">
        <v>12</v>
      </c>
      <c r="B688">
        <f t="shared" si="72"/>
        <v>13</v>
      </c>
      <c r="C688">
        <v>0</v>
      </c>
      <c r="D688">
        <f t="shared" si="77"/>
        <v>28</v>
      </c>
      <c r="E688">
        <f t="shared" si="76"/>
        <v>14</v>
      </c>
      <c r="F688">
        <v>276</v>
      </c>
      <c r="G688">
        <f t="shared" si="69"/>
        <v>276.13</v>
      </c>
      <c r="H688">
        <f>VLOOKUP(G688,Nodes!$A$2:$B$382,2,FALSE)</f>
        <v>352</v>
      </c>
      <c r="I688">
        <f>VLOOKUP(H688,Nodes!$B$2:$C$681,2,FALSE)</f>
        <v>276</v>
      </c>
      <c r="J688" t="str">
        <f t="shared" si="70"/>
        <v>352,323</v>
      </c>
      <c r="K688">
        <f t="shared" si="71"/>
        <v>12</v>
      </c>
      <c r="L688" t="str">
        <f>VLOOKUP(J688,Edges!$A$2:$A$1999,1,FALSE)</f>
        <v>352,323</v>
      </c>
      <c r="M688" t="str">
        <f>VLOOKUP(H688,Nodes!$B$2:$D$2000,3,FALSE)</f>
        <v>Solférino</v>
      </c>
      <c r="N688">
        <v>12</v>
      </c>
    </row>
    <row r="689" spans="1:14">
      <c r="A689">
        <v>12</v>
      </c>
      <c r="B689">
        <f t="shared" si="72"/>
        <v>13</v>
      </c>
      <c r="C689">
        <v>0</v>
      </c>
      <c r="D689">
        <f t="shared" si="77"/>
        <v>28</v>
      </c>
      <c r="E689">
        <f t="shared" si="76"/>
        <v>15</v>
      </c>
      <c r="F689">
        <v>251</v>
      </c>
      <c r="G689">
        <f t="shared" si="69"/>
        <v>251.13</v>
      </c>
      <c r="H689">
        <f>VLOOKUP(G689,Nodes!$A$2:$B$382,2,FALSE)</f>
        <v>323</v>
      </c>
      <c r="I689">
        <f>VLOOKUP(H689,Nodes!$B$2:$C$681,2,FALSE)</f>
        <v>251</v>
      </c>
      <c r="J689" t="str">
        <f t="shared" si="70"/>
        <v>323,349</v>
      </c>
      <c r="K689">
        <f t="shared" si="71"/>
        <v>12</v>
      </c>
      <c r="L689" t="str">
        <f>VLOOKUP(J689,Edges!$A$2:$A$1999,1,FALSE)</f>
        <v>323,349</v>
      </c>
      <c r="M689" t="str">
        <f>VLOOKUP(H689,Nodes!$B$2:$D$2000,3,FALSE)</f>
        <v>Rue du Bac</v>
      </c>
      <c r="N689">
        <v>12</v>
      </c>
    </row>
    <row r="690" spans="1:14">
      <c r="A690">
        <v>12</v>
      </c>
      <c r="B690">
        <f t="shared" si="72"/>
        <v>13</v>
      </c>
      <c r="C690">
        <v>0</v>
      </c>
      <c r="D690">
        <f t="shared" si="77"/>
        <v>28</v>
      </c>
      <c r="E690">
        <f t="shared" si="76"/>
        <v>16</v>
      </c>
      <c r="F690">
        <v>273</v>
      </c>
      <c r="G690">
        <f t="shared" si="69"/>
        <v>273.13</v>
      </c>
      <c r="H690">
        <f>VLOOKUP(G690,Nodes!$A$2:$B$382,2,FALSE)</f>
        <v>349</v>
      </c>
      <c r="I690">
        <f>VLOOKUP(H690,Nodes!$B$2:$C$681,2,FALSE)</f>
        <v>273</v>
      </c>
      <c r="J690" t="str">
        <f t="shared" si="70"/>
        <v>349,307</v>
      </c>
      <c r="K690">
        <f t="shared" si="71"/>
        <v>12</v>
      </c>
      <c r="L690" t="str">
        <f>VLOOKUP(J690,Edges!$A$2:$A$1999,1,FALSE)</f>
        <v>349,307</v>
      </c>
      <c r="M690" t="str">
        <f>VLOOKUP(H690,Nodes!$B$2:$D$2000,3,FALSE)</f>
        <v>Sèvres — Babylone</v>
      </c>
      <c r="N690">
        <v>12</v>
      </c>
    </row>
    <row r="691" spans="1:14">
      <c r="A691">
        <v>12</v>
      </c>
      <c r="B691">
        <f t="shared" si="72"/>
        <v>13</v>
      </c>
      <c r="C691">
        <v>0</v>
      </c>
      <c r="D691">
        <f t="shared" si="77"/>
        <v>28</v>
      </c>
      <c r="E691">
        <f t="shared" si="76"/>
        <v>17</v>
      </c>
      <c r="F691">
        <v>241</v>
      </c>
      <c r="G691">
        <f t="shared" si="69"/>
        <v>241.13</v>
      </c>
      <c r="H691">
        <f>VLOOKUP(G691,Nodes!$A$2:$B$382,2,FALSE)</f>
        <v>307</v>
      </c>
      <c r="I691">
        <f>VLOOKUP(H691,Nodes!$B$2:$C$681,2,FALSE)</f>
        <v>241</v>
      </c>
      <c r="J691" t="str">
        <f t="shared" si="70"/>
        <v>307,229</v>
      </c>
      <c r="K691">
        <f t="shared" si="71"/>
        <v>12</v>
      </c>
      <c r="L691" t="str">
        <f>VLOOKUP(J691,Edges!$A$2:$A$1999,1,FALSE)</f>
        <v>307,229</v>
      </c>
      <c r="M691" t="str">
        <f>VLOOKUP(H691,Nodes!$B$2:$D$2000,3,FALSE)</f>
        <v>Rennes</v>
      </c>
      <c r="N691">
        <v>12</v>
      </c>
    </row>
    <row r="692" spans="1:14">
      <c r="A692">
        <v>12</v>
      </c>
      <c r="B692">
        <f t="shared" si="72"/>
        <v>13</v>
      </c>
      <c r="C692">
        <v>0</v>
      </c>
      <c r="D692">
        <f t="shared" si="77"/>
        <v>28</v>
      </c>
      <c r="E692">
        <f t="shared" si="76"/>
        <v>18</v>
      </c>
      <c r="F692">
        <v>179</v>
      </c>
      <c r="G692">
        <f t="shared" si="69"/>
        <v>179.13</v>
      </c>
      <c r="H692">
        <f>VLOOKUP(G692,Nodes!$A$2:$B$382,2,FALSE)</f>
        <v>229</v>
      </c>
      <c r="I692">
        <f>VLOOKUP(H692,Nodes!$B$2:$C$681,2,FALSE)</f>
        <v>179</v>
      </c>
      <c r="J692" t="str">
        <f t="shared" si="70"/>
        <v>229,220</v>
      </c>
      <c r="K692">
        <f t="shared" si="71"/>
        <v>12</v>
      </c>
      <c r="L692" t="str">
        <f>VLOOKUP(J692,Edges!$A$2:$A$1999,1,FALSE)</f>
        <v>229,220</v>
      </c>
      <c r="M692" t="str">
        <f>VLOOKUP(H692,Nodes!$B$2:$D$2000,3,FALSE)</f>
        <v>Notre-Dame-des-Champs</v>
      </c>
      <c r="N692">
        <v>12</v>
      </c>
    </row>
    <row r="693" spans="1:14">
      <c r="A693">
        <v>12</v>
      </c>
      <c r="B693">
        <f t="shared" si="72"/>
        <v>13</v>
      </c>
      <c r="C693">
        <v>0</v>
      </c>
      <c r="D693">
        <f t="shared" si="77"/>
        <v>28</v>
      </c>
      <c r="E693">
        <f t="shared" si="76"/>
        <v>19</v>
      </c>
      <c r="F693">
        <v>174</v>
      </c>
      <c r="G693">
        <f t="shared" si="69"/>
        <v>174.13</v>
      </c>
      <c r="H693">
        <f>VLOOKUP(G693,Nodes!$A$2:$B$382,2,FALSE)</f>
        <v>220</v>
      </c>
      <c r="I693">
        <f>VLOOKUP(H693,Nodes!$B$2:$C$681,2,FALSE)</f>
        <v>174</v>
      </c>
      <c r="J693" t="str">
        <f t="shared" si="70"/>
        <v>220,115</v>
      </c>
      <c r="K693">
        <f t="shared" si="71"/>
        <v>12</v>
      </c>
      <c r="L693" t="str">
        <f>VLOOKUP(J693,Edges!$A$2:$A$1999,1,FALSE)</f>
        <v>220,115</v>
      </c>
      <c r="M693" t="str">
        <f>VLOOKUP(H693,Nodes!$B$2:$D$2000,3,FALSE)</f>
        <v>Montparnasse — Bienvenüe</v>
      </c>
      <c r="N693">
        <v>12</v>
      </c>
    </row>
    <row r="694" spans="1:14">
      <c r="A694">
        <v>12</v>
      </c>
      <c r="B694">
        <f t="shared" si="72"/>
        <v>13</v>
      </c>
      <c r="C694">
        <v>0</v>
      </c>
      <c r="D694">
        <f t="shared" si="77"/>
        <v>28</v>
      </c>
      <c r="E694">
        <f t="shared" si="76"/>
        <v>20</v>
      </c>
      <c r="F694">
        <v>94</v>
      </c>
      <c r="G694">
        <f t="shared" si="69"/>
        <v>94.13</v>
      </c>
      <c r="H694">
        <f>VLOOKUP(G694,Nodes!$A$2:$B$382,2,FALSE)</f>
        <v>115</v>
      </c>
      <c r="I694">
        <f>VLOOKUP(H694,Nodes!$B$2:$C$681,2,FALSE)</f>
        <v>94</v>
      </c>
      <c r="J694" t="str">
        <f t="shared" si="70"/>
        <v>115,244</v>
      </c>
      <c r="K694">
        <f t="shared" si="71"/>
        <v>12</v>
      </c>
      <c r="L694" t="str">
        <f>VLOOKUP(J694,Edges!$A$2:$A$1999,1,FALSE)</f>
        <v>115,244</v>
      </c>
      <c r="M694" t="str">
        <f>VLOOKUP(H694,Nodes!$B$2:$D$2000,3,FALSE)</f>
        <v>Falguière</v>
      </c>
      <c r="N694">
        <v>12</v>
      </c>
    </row>
    <row r="695" spans="1:14">
      <c r="A695">
        <v>12</v>
      </c>
      <c r="B695">
        <f t="shared" si="72"/>
        <v>13</v>
      </c>
      <c r="C695">
        <v>0</v>
      </c>
      <c r="D695">
        <f t="shared" si="77"/>
        <v>28</v>
      </c>
      <c r="E695">
        <f t="shared" si="76"/>
        <v>21</v>
      </c>
      <c r="F695">
        <v>188</v>
      </c>
      <c r="G695">
        <f t="shared" si="69"/>
        <v>188.13</v>
      </c>
      <c r="H695">
        <f>VLOOKUP(G695,Nodes!$A$2:$B$382,2,FALSE)</f>
        <v>244</v>
      </c>
      <c r="I695">
        <f>VLOOKUP(H695,Nodes!$B$2:$C$681,2,FALSE)</f>
        <v>188</v>
      </c>
      <c r="J695" t="str">
        <f t="shared" si="70"/>
        <v>244,378</v>
      </c>
      <c r="K695">
        <f t="shared" si="71"/>
        <v>12</v>
      </c>
      <c r="L695" t="str">
        <f>VLOOKUP(J695,Edges!$A$2:$A$1999,1,FALSE)</f>
        <v>244,378</v>
      </c>
      <c r="M695" t="str">
        <f>VLOOKUP(H695,Nodes!$B$2:$D$2000,3,FALSE)</f>
        <v>Pasteur</v>
      </c>
      <c r="N695">
        <v>12</v>
      </c>
    </row>
    <row r="696" spans="1:14">
      <c r="A696">
        <v>12</v>
      </c>
      <c r="B696">
        <f t="shared" si="72"/>
        <v>13</v>
      </c>
      <c r="C696">
        <v>0</v>
      </c>
      <c r="D696">
        <f t="shared" si="77"/>
        <v>28</v>
      </c>
      <c r="E696">
        <f t="shared" si="76"/>
        <v>22</v>
      </c>
      <c r="F696">
        <v>296</v>
      </c>
      <c r="G696">
        <f t="shared" si="69"/>
        <v>296.13</v>
      </c>
      <c r="H696">
        <f>VLOOKUP(G696,Nodes!$A$2:$B$382,2,FALSE)</f>
        <v>378</v>
      </c>
      <c r="I696">
        <f>VLOOKUP(H696,Nodes!$B$2:$C$681,2,FALSE)</f>
        <v>296</v>
      </c>
      <c r="J696" t="str">
        <f t="shared" si="70"/>
        <v>378,370</v>
      </c>
      <c r="K696">
        <f t="shared" si="71"/>
        <v>12</v>
      </c>
      <c r="L696" t="str">
        <f>VLOOKUP(J696,Edges!$A$2:$A$1999,1,FALSE)</f>
        <v>378,370</v>
      </c>
      <c r="M696" t="str">
        <f>VLOOKUP(H696,Nodes!$B$2:$D$2000,3,FALSE)</f>
        <v>Volontaires</v>
      </c>
      <c r="N696">
        <v>12</v>
      </c>
    </row>
    <row r="697" spans="1:14">
      <c r="A697">
        <v>12</v>
      </c>
      <c r="B697">
        <f t="shared" si="72"/>
        <v>13</v>
      </c>
      <c r="C697">
        <v>0</v>
      </c>
      <c r="D697">
        <f t="shared" si="77"/>
        <v>28</v>
      </c>
      <c r="E697">
        <f t="shared" si="76"/>
        <v>23</v>
      </c>
      <c r="F697">
        <v>289</v>
      </c>
      <c r="G697">
        <f t="shared" si="69"/>
        <v>289.13</v>
      </c>
      <c r="H697">
        <f>VLOOKUP(G697,Nodes!$A$2:$B$382,2,FALSE)</f>
        <v>370</v>
      </c>
      <c r="I697">
        <f>VLOOKUP(H697,Nodes!$B$2:$C$681,2,FALSE)</f>
        <v>289</v>
      </c>
      <c r="J697" t="str">
        <f t="shared" si="70"/>
        <v>370,84</v>
      </c>
      <c r="K697">
        <f t="shared" si="71"/>
        <v>12</v>
      </c>
      <c r="L697" t="str">
        <f>VLOOKUP(J697,Edges!$A$2:$A$1999,1,FALSE)</f>
        <v>370,84</v>
      </c>
      <c r="M697" t="str">
        <f>VLOOKUP(H697,Nodes!$B$2:$D$2000,3,FALSE)</f>
        <v>Vaugirard</v>
      </c>
      <c r="N697">
        <v>12</v>
      </c>
    </row>
    <row r="698" spans="1:14">
      <c r="A698">
        <v>12</v>
      </c>
      <c r="B698">
        <f t="shared" si="72"/>
        <v>13</v>
      </c>
      <c r="C698">
        <v>0</v>
      </c>
      <c r="D698">
        <f t="shared" si="77"/>
        <v>28</v>
      </c>
      <c r="E698">
        <f t="shared" si="76"/>
        <v>24</v>
      </c>
      <c r="F698">
        <v>66</v>
      </c>
      <c r="G698">
        <f t="shared" si="69"/>
        <v>66.13</v>
      </c>
      <c r="H698">
        <f>VLOOKUP(G698,Nodes!$A$2:$B$382,2,FALSE)</f>
        <v>84</v>
      </c>
      <c r="I698">
        <f>VLOOKUP(H698,Nodes!$B$2:$C$681,2,FALSE)</f>
        <v>66</v>
      </c>
      <c r="J698" t="str">
        <f t="shared" si="70"/>
        <v>84,285</v>
      </c>
      <c r="K698">
        <f t="shared" si="71"/>
        <v>12</v>
      </c>
      <c r="L698" t="str">
        <f>VLOOKUP(J698,Edges!$A$2:$A$1999,1,FALSE)</f>
        <v>84,285</v>
      </c>
      <c r="M698" t="str">
        <f>VLOOKUP(H698,Nodes!$B$2:$D$2000,3,FALSE)</f>
        <v>Convention</v>
      </c>
      <c r="N698">
        <v>12</v>
      </c>
    </row>
    <row r="699" spans="1:14">
      <c r="A699">
        <v>12</v>
      </c>
      <c r="B699">
        <f t="shared" si="72"/>
        <v>13</v>
      </c>
      <c r="C699">
        <v>0</v>
      </c>
      <c r="D699">
        <f t="shared" si="77"/>
        <v>28</v>
      </c>
      <c r="E699">
        <f t="shared" si="76"/>
        <v>25</v>
      </c>
      <c r="F699">
        <v>223</v>
      </c>
      <c r="G699">
        <f t="shared" si="69"/>
        <v>223.13</v>
      </c>
      <c r="H699">
        <f>VLOOKUP(G699,Nodes!$A$2:$B$382,2,FALSE)</f>
        <v>285</v>
      </c>
      <c r="I699">
        <f>VLOOKUP(H699,Nodes!$B$2:$C$681,2,FALSE)</f>
        <v>223</v>
      </c>
      <c r="J699" t="str">
        <f t="shared" si="70"/>
        <v>285,86</v>
      </c>
      <c r="K699">
        <f t="shared" si="71"/>
        <v>12</v>
      </c>
      <c r="L699" t="str">
        <f>VLOOKUP(J699,Edges!$A$2:$A$1999,1,FALSE)</f>
        <v>285,86</v>
      </c>
      <c r="M699" t="str">
        <f>VLOOKUP(H699,Nodes!$B$2:$D$2000,3,FALSE)</f>
        <v>Porte de Versailles</v>
      </c>
      <c r="N699">
        <v>12</v>
      </c>
    </row>
    <row r="700" spans="1:14">
      <c r="A700">
        <v>12</v>
      </c>
      <c r="B700">
        <f t="shared" si="72"/>
        <v>13</v>
      </c>
      <c r="C700">
        <v>0</v>
      </c>
      <c r="D700">
        <f t="shared" si="77"/>
        <v>28</v>
      </c>
      <c r="E700">
        <f t="shared" si="76"/>
        <v>26</v>
      </c>
      <c r="F700">
        <v>68</v>
      </c>
      <c r="G700">
        <f t="shared" si="69"/>
        <v>68.13</v>
      </c>
      <c r="H700">
        <f>VLOOKUP(G700,Nodes!$A$2:$B$382,2,FALSE)</f>
        <v>86</v>
      </c>
      <c r="I700">
        <f>VLOOKUP(H700,Nodes!$B$2:$C$681,2,FALSE)</f>
        <v>68</v>
      </c>
      <c r="J700" t="str">
        <f t="shared" si="70"/>
        <v>86,193</v>
      </c>
      <c r="K700">
        <f t="shared" si="71"/>
        <v>12</v>
      </c>
      <c r="L700" t="str">
        <f>VLOOKUP(J700,Edges!$A$2:$A$1999,1,FALSE)</f>
        <v>86,193</v>
      </c>
      <c r="M700" t="str">
        <f>VLOOKUP(H700,Nodes!$B$2:$D$2000,3,FALSE)</f>
        <v>Corentin Celton</v>
      </c>
      <c r="N700">
        <v>12</v>
      </c>
    </row>
    <row r="701" spans="1:14">
      <c r="A701">
        <v>12</v>
      </c>
      <c r="B701">
        <f t="shared" si="72"/>
        <v>13</v>
      </c>
      <c r="C701">
        <v>0</v>
      </c>
      <c r="D701">
        <f t="shared" si="77"/>
        <v>28</v>
      </c>
      <c r="E701">
        <f t="shared" si="76"/>
        <v>27</v>
      </c>
      <c r="F701">
        <v>153</v>
      </c>
      <c r="G701">
        <f t="shared" si="69"/>
        <v>153.13</v>
      </c>
      <c r="H701">
        <f>VLOOKUP(G701,Nodes!$A$2:$B$382,2,FALSE)</f>
        <v>193</v>
      </c>
      <c r="I701">
        <f>VLOOKUP(H701,Nodes!$B$2:$C$681,2,FALSE)</f>
        <v>153</v>
      </c>
      <c r="J701" t="str">
        <f t="shared" si="70"/>
        <v/>
      </c>
      <c r="K701">
        <f t="shared" si="71"/>
        <v>12</v>
      </c>
      <c r="L701" t="e">
        <f>VLOOKUP(J701,Edges!$A$2:$A$1999,1,FALSE)</f>
        <v>#N/A</v>
      </c>
      <c r="M701" t="str">
        <f>VLOOKUP(H701,Nodes!$B$2:$D$2000,3,FALSE)</f>
        <v>Mairie d'Issy</v>
      </c>
      <c r="N701">
        <v>12</v>
      </c>
    </row>
    <row r="702" spans="1:14">
      <c r="A702">
        <v>12</v>
      </c>
      <c r="B702">
        <f t="shared" si="72"/>
        <v>13</v>
      </c>
      <c r="C702">
        <v>1</v>
      </c>
      <c r="D702">
        <f t="shared" si="77"/>
        <v>29</v>
      </c>
      <c r="E702">
        <f>IF(A702&amp;C702&lt;&gt;A701&amp;C701,0,E701+1)</f>
        <v>0</v>
      </c>
      <c r="F702">
        <v>153</v>
      </c>
      <c r="G702">
        <f t="shared" si="69"/>
        <v>153.13</v>
      </c>
      <c r="H702">
        <f>VLOOKUP(G702,Nodes!$A$2:$B$382,2,FALSE)</f>
        <v>193</v>
      </c>
      <c r="I702">
        <f>VLOOKUP(H702,Nodes!$B$2:$C$681,2,FALSE)</f>
        <v>153</v>
      </c>
      <c r="J702" t="str">
        <f t="shared" si="70"/>
        <v>193,86</v>
      </c>
      <c r="K702">
        <f t="shared" si="71"/>
        <v>12</v>
      </c>
      <c r="L702" t="str">
        <f>VLOOKUP(J702,Edges!$A$2:$A$1999,1,FALSE)</f>
        <v>193,86</v>
      </c>
      <c r="M702" t="str">
        <f>VLOOKUP(H702,Nodes!$B$2:$D$2000,3,FALSE)</f>
        <v>Mairie d'Issy</v>
      </c>
      <c r="N702">
        <v>12</v>
      </c>
    </row>
    <row r="703" spans="1:14">
      <c r="A703">
        <v>12</v>
      </c>
      <c r="B703">
        <f t="shared" si="72"/>
        <v>13</v>
      </c>
      <c r="C703">
        <v>1</v>
      </c>
      <c r="D703">
        <f t="shared" si="77"/>
        <v>29</v>
      </c>
      <c r="E703">
        <f t="shared" ref="E703:E753" si="78">IF(A703&amp;C703&lt;&gt;A702&amp;C702,0,E702+1)</f>
        <v>1</v>
      </c>
      <c r="F703">
        <v>68</v>
      </c>
      <c r="G703">
        <f t="shared" si="69"/>
        <v>68.13</v>
      </c>
      <c r="H703">
        <f>VLOOKUP(G703,Nodes!$A$2:$B$382,2,FALSE)</f>
        <v>86</v>
      </c>
      <c r="I703">
        <f>VLOOKUP(H703,Nodes!$B$2:$C$681,2,FALSE)</f>
        <v>68</v>
      </c>
      <c r="J703" t="str">
        <f t="shared" si="70"/>
        <v>86,285</v>
      </c>
      <c r="K703">
        <f t="shared" si="71"/>
        <v>12</v>
      </c>
      <c r="L703" t="str">
        <f>VLOOKUP(J703,Edges!$A$2:$A$1999,1,FALSE)</f>
        <v>86,285</v>
      </c>
      <c r="M703" t="str">
        <f>VLOOKUP(H703,Nodes!$B$2:$D$2000,3,FALSE)</f>
        <v>Corentin Celton</v>
      </c>
      <c r="N703">
        <v>12</v>
      </c>
    </row>
    <row r="704" spans="1:14">
      <c r="A704">
        <v>12</v>
      </c>
      <c r="B704">
        <f t="shared" si="72"/>
        <v>13</v>
      </c>
      <c r="C704">
        <v>1</v>
      </c>
      <c r="D704">
        <f t="shared" si="77"/>
        <v>29</v>
      </c>
      <c r="E704">
        <f t="shared" si="78"/>
        <v>2</v>
      </c>
      <c r="F704">
        <v>223</v>
      </c>
      <c r="G704">
        <f t="shared" si="69"/>
        <v>223.13</v>
      </c>
      <c r="H704">
        <f>VLOOKUP(G704,Nodes!$A$2:$B$382,2,FALSE)</f>
        <v>285</v>
      </c>
      <c r="I704">
        <f>VLOOKUP(H704,Nodes!$B$2:$C$681,2,FALSE)</f>
        <v>223</v>
      </c>
      <c r="J704" t="str">
        <f t="shared" si="70"/>
        <v>285,84</v>
      </c>
      <c r="K704">
        <f t="shared" si="71"/>
        <v>12</v>
      </c>
      <c r="L704" t="str">
        <f>VLOOKUP(J704,Edges!$A$2:$A$1999,1,FALSE)</f>
        <v>285,84</v>
      </c>
      <c r="M704" t="str">
        <f>VLOOKUP(H704,Nodes!$B$2:$D$2000,3,FALSE)</f>
        <v>Porte de Versailles</v>
      </c>
      <c r="N704">
        <v>12</v>
      </c>
    </row>
    <row r="705" spans="1:14">
      <c r="A705">
        <v>12</v>
      </c>
      <c r="B705">
        <f t="shared" si="72"/>
        <v>13</v>
      </c>
      <c r="C705">
        <v>1</v>
      </c>
      <c r="D705">
        <f t="shared" si="77"/>
        <v>29</v>
      </c>
      <c r="E705">
        <f t="shared" si="78"/>
        <v>3</v>
      </c>
      <c r="F705">
        <v>66</v>
      </c>
      <c r="G705">
        <f t="shared" si="69"/>
        <v>66.13</v>
      </c>
      <c r="H705">
        <f>VLOOKUP(G705,Nodes!$A$2:$B$382,2,FALSE)</f>
        <v>84</v>
      </c>
      <c r="I705">
        <f>VLOOKUP(H705,Nodes!$B$2:$C$681,2,FALSE)</f>
        <v>66</v>
      </c>
      <c r="J705" t="str">
        <f t="shared" si="70"/>
        <v>84,370</v>
      </c>
      <c r="K705">
        <f t="shared" si="71"/>
        <v>12</v>
      </c>
      <c r="L705" t="str">
        <f>VLOOKUP(J705,Edges!$A$2:$A$1999,1,FALSE)</f>
        <v>84,370</v>
      </c>
      <c r="M705" t="str">
        <f>VLOOKUP(H705,Nodes!$B$2:$D$2000,3,FALSE)</f>
        <v>Convention</v>
      </c>
      <c r="N705">
        <v>12</v>
      </c>
    </row>
    <row r="706" spans="1:14">
      <c r="A706">
        <v>12</v>
      </c>
      <c r="B706">
        <f t="shared" si="72"/>
        <v>13</v>
      </c>
      <c r="C706">
        <v>1</v>
      </c>
      <c r="D706">
        <f t="shared" si="77"/>
        <v>29</v>
      </c>
      <c r="E706">
        <f t="shared" si="78"/>
        <v>4</v>
      </c>
      <c r="F706">
        <v>289</v>
      </c>
      <c r="G706">
        <f t="shared" si="69"/>
        <v>289.13</v>
      </c>
      <c r="H706">
        <f>VLOOKUP(G706,Nodes!$A$2:$B$382,2,FALSE)</f>
        <v>370</v>
      </c>
      <c r="I706">
        <f>VLOOKUP(H706,Nodes!$B$2:$C$681,2,FALSE)</f>
        <v>289</v>
      </c>
      <c r="J706" t="str">
        <f t="shared" si="70"/>
        <v>370,378</v>
      </c>
      <c r="K706">
        <f t="shared" si="71"/>
        <v>12</v>
      </c>
      <c r="L706" t="str">
        <f>VLOOKUP(J706,Edges!$A$2:$A$1999,1,FALSE)</f>
        <v>370,378</v>
      </c>
      <c r="M706" t="str">
        <f>VLOOKUP(H706,Nodes!$B$2:$D$2000,3,FALSE)</f>
        <v>Vaugirard</v>
      </c>
      <c r="N706">
        <v>12</v>
      </c>
    </row>
    <row r="707" spans="1:14">
      <c r="A707">
        <v>12</v>
      </c>
      <c r="B707">
        <f t="shared" si="72"/>
        <v>13</v>
      </c>
      <c r="C707">
        <v>1</v>
      </c>
      <c r="D707">
        <f t="shared" si="77"/>
        <v>29</v>
      </c>
      <c r="E707">
        <f t="shared" si="78"/>
        <v>5</v>
      </c>
      <c r="F707">
        <v>296</v>
      </c>
      <c r="G707">
        <f t="shared" ref="G707:G770" si="79">F707+B707/100</f>
        <v>296.13</v>
      </c>
      <c r="H707">
        <f>VLOOKUP(G707,Nodes!$A$2:$B$382,2,FALSE)</f>
        <v>378</v>
      </c>
      <c r="I707">
        <f>VLOOKUP(H707,Nodes!$B$2:$C$681,2,FALSE)</f>
        <v>296</v>
      </c>
      <c r="J707" t="str">
        <f t="shared" ref="J707:J770" si="80">IF(E708&lt;&gt;0,H707&amp;","&amp;H708,"")</f>
        <v>378,244</v>
      </c>
      <c r="K707">
        <f t="shared" ref="K707:K770" si="81">A707</f>
        <v>12</v>
      </c>
      <c r="L707" t="str">
        <f>VLOOKUP(J707,Edges!$A$2:$A$1999,1,FALSE)</f>
        <v>378,244</v>
      </c>
      <c r="M707" t="str">
        <f>VLOOKUP(H707,Nodes!$B$2:$D$2000,3,FALSE)</f>
        <v>Volontaires</v>
      </c>
      <c r="N707">
        <v>12</v>
      </c>
    </row>
    <row r="708" spans="1:14">
      <c r="A708">
        <v>12</v>
      </c>
      <c r="B708">
        <f t="shared" ref="B708:B771" si="82">IF(A708&lt;&gt;A707,B707+1,B707)</f>
        <v>13</v>
      </c>
      <c r="C708">
        <v>1</v>
      </c>
      <c r="D708">
        <f t="shared" si="77"/>
        <v>29</v>
      </c>
      <c r="E708">
        <f t="shared" si="78"/>
        <v>6</v>
      </c>
      <c r="F708">
        <v>188</v>
      </c>
      <c r="G708">
        <f t="shared" si="79"/>
        <v>188.13</v>
      </c>
      <c r="H708">
        <f>VLOOKUP(G708,Nodes!$A$2:$B$382,2,FALSE)</f>
        <v>244</v>
      </c>
      <c r="I708">
        <f>VLOOKUP(H708,Nodes!$B$2:$C$681,2,FALSE)</f>
        <v>188</v>
      </c>
      <c r="J708" t="str">
        <f t="shared" si="80"/>
        <v>244,115</v>
      </c>
      <c r="K708">
        <f t="shared" si="81"/>
        <v>12</v>
      </c>
      <c r="L708" t="str">
        <f>VLOOKUP(J708,Edges!$A$2:$A$1999,1,FALSE)</f>
        <v>244,115</v>
      </c>
      <c r="M708" t="str">
        <f>VLOOKUP(H708,Nodes!$B$2:$D$2000,3,FALSE)</f>
        <v>Pasteur</v>
      </c>
      <c r="N708">
        <v>12</v>
      </c>
    </row>
    <row r="709" spans="1:14">
      <c r="A709">
        <v>12</v>
      </c>
      <c r="B709">
        <f t="shared" si="82"/>
        <v>13</v>
      </c>
      <c r="C709">
        <v>1</v>
      </c>
      <c r="D709">
        <f t="shared" si="77"/>
        <v>29</v>
      </c>
      <c r="E709">
        <f t="shared" si="78"/>
        <v>7</v>
      </c>
      <c r="F709">
        <v>94</v>
      </c>
      <c r="G709">
        <f t="shared" si="79"/>
        <v>94.13</v>
      </c>
      <c r="H709">
        <f>VLOOKUP(G709,Nodes!$A$2:$B$382,2,FALSE)</f>
        <v>115</v>
      </c>
      <c r="I709">
        <f>VLOOKUP(H709,Nodes!$B$2:$C$681,2,FALSE)</f>
        <v>94</v>
      </c>
      <c r="J709" t="str">
        <f t="shared" si="80"/>
        <v>115,220</v>
      </c>
      <c r="K709">
        <f t="shared" si="81"/>
        <v>12</v>
      </c>
      <c r="L709" t="str">
        <f>VLOOKUP(J709,Edges!$A$2:$A$1999,1,FALSE)</f>
        <v>115,220</v>
      </c>
      <c r="M709" t="str">
        <f>VLOOKUP(H709,Nodes!$B$2:$D$2000,3,FALSE)</f>
        <v>Falguière</v>
      </c>
      <c r="N709">
        <v>12</v>
      </c>
    </row>
    <row r="710" spans="1:14">
      <c r="A710">
        <v>12</v>
      </c>
      <c r="B710">
        <f t="shared" si="82"/>
        <v>13</v>
      </c>
      <c r="C710">
        <v>1</v>
      </c>
      <c r="D710">
        <f t="shared" si="77"/>
        <v>29</v>
      </c>
      <c r="E710">
        <f t="shared" si="78"/>
        <v>8</v>
      </c>
      <c r="F710">
        <v>174</v>
      </c>
      <c r="G710">
        <f t="shared" si="79"/>
        <v>174.13</v>
      </c>
      <c r="H710">
        <f>VLOOKUP(G710,Nodes!$A$2:$B$382,2,FALSE)</f>
        <v>220</v>
      </c>
      <c r="I710">
        <f>VLOOKUP(H710,Nodes!$B$2:$C$681,2,FALSE)</f>
        <v>174</v>
      </c>
      <c r="J710" t="str">
        <f t="shared" si="80"/>
        <v>220,229</v>
      </c>
      <c r="K710">
        <f t="shared" si="81"/>
        <v>12</v>
      </c>
      <c r="L710" t="str">
        <f>VLOOKUP(J710,Edges!$A$2:$A$1999,1,FALSE)</f>
        <v>220,229</v>
      </c>
      <c r="M710" t="str">
        <f>VLOOKUP(H710,Nodes!$B$2:$D$2000,3,FALSE)</f>
        <v>Montparnasse — Bienvenüe</v>
      </c>
      <c r="N710">
        <v>12</v>
      </c>
    </row>
    <row r="711" spans="1:14">
      <c r="A711">
        <v>12</v>
      </c>
      <c r="B711">
        <f t="shared" si="82"/>
        <v>13</v>
      </c>
      <c r="C711">
        <v>1</v>
      </c>
      <c r="D711">
        <f t="shared" si="77"/>
        <v>29</v>
      </c>
      <c r="E711">
        <f t="shared" si="78"/>
        <v>9</v>
      </c>
      <c r="F711">
        <v>179</v>
      </c>
      <c r="G711">
        <f t="shared" si="79"/>
        <v>179.13</v>
      </c>
      <c r="H711">
        <f>VLOOKUP(G711,Nodes!$A$2:$B$382,2,FALSE)</f>
        <v>229</v>
      </c>
      <c r="I711">
        <f>VLOOKUP(H711,Nodes!$B$2:$C$681,2,FALSE)</f>
        <v>179</v>
      </c>
      <c r="J711" t="str">
        <f t="shared" si="80"/>
        <v>229,307</v>
      </c>
      <c r="K711">
        <f t="shared" si="81"/>
        <v>12</v>
      </c>
      <c r="L711" t="str">
        <f>VLOOKUP(J711,Edges!$A$2:$A$1999,1,FALSE)</f>
        <v>229,307</v>
      </c>
      <c r="M711" t="str">
        <f>VLOOKUP(H711,Nodes!$B$2:$D$2000,3,FALSE)</f>
        <v>Notre-Dame-des-Champs</v>
      </c>
      <c r="N711">
        <v>12</v>
      </c>
    </row>
    <row r="712" spans="1:14">
      <c r="A712">
        <v>12</v>
      </c>
      <c r="B712">
        <f t="shared" si="82"/>
        <v>13</v>
      </c>
      <c r="C712">
        <v>1</v>
      </c>
      <c r="D712">
        <f t="shared" si="77"/>
        <v>29</v>
      </c>
      <c r="E712">
        <f t="shared" si="78"/>
        <v>10</v>
      </c>
      <c r="F712">
        <v>241</v>
      </c>
      <c r="G712">
        <f t="shared" si="79"/>
        <v>241.13</v>
      </c>
      <c r="H712">
        <f>VLOOKUP(G712,Nodes!$A$2:$B$382,2,FALSE)</f>
        <v>307</v>
      </c>
      <c r="I712">
        <f>VLOOKUP(H712,Nodes!$B$2:$C$681,2,FALSE)</f>
        <v>241</v>
      </c>
      <c r="J712" t="str">
        <f t="shared" si="80"/>
        <v>307,349</v>
      </c>
      <c r="K712">
        <f t="shared" si="81"/>
        <v>12</v>
      </c>
      <c r="L712" t="str">
        <f>VLOOKUP(J712,Edges!$A$2:$A$1999,1,FALSE)</f>
        <v>307,349</v>
      </c>
      <c r="M712" t="str">
        <f>VLOOKUP(H712,Nodes!$B$2:$D$2000,3,FALSE)</f>
        <v>Rennes</v>
      </c>
      <c r="N712">
        <v>12</v>
      </c>
    </row>
    <row r="713" spans="1:14">
      <c r="A713">
        <v>12</v>
      </c>
      <c r="B713">
        <f t="shared" si="82"/>
        <v>13</v>
      </c>
      <c r="C713">
        <v>1</v>
      </c>
      <c r="D713">
        <f t="shared" ref="D713:D744" si="83">IF(A713&amp;C713=A712&amp;C712,D712,D712+1)</f>
        <v>29</v>
      </c>
      <c r="E713">
        <f t="shared" si="78"/>
        <v>11</v>
      </c>
      <c r="F713">
        <v>273</v>
      </c>
      <c r="G713">
        <f t="shared" si="79"/>
        <v>273.13</v>
      </c>
      <c r="H713">
        <f>VLOOKUP(G713,Nodes!$A$2:$B$382,2,FALSE)</f>
        <v>349</v>
      </c>
      <c r="I713">
        <f>VLOOKUP(H713,Nodes!$B$2:$C$681,2,FALSE)</f>
        <v>273</v>
      </c>
      <c r="J713" t="str">
        <f t="shared" si="80"/>
        <v>349,323</v>
      </c>
      <c r="K713">
        <f t="shared" si="81"/>
        <v>12</v>
      </c>
      <c r="L713" t="str">
        <f>VLOOKUP(J713,Edges!$A$2:$A$1999,1,FALSE)</f>
        <v>349,323</v>
      </c>
      <c r="M713" t="str">
        <f>VLOOKUP(H713,Nodes!$B$2:$D$2000,3,FALSE)</f>
        <v>Sèvres — Babylone</v>
      </c>
      <c r="N713">
        <v>12</v>
      </c>
    </row>
    <row r="714" spans="1:14">
      <c r="A714">
        <v>12</v>
      </c>
      <c r="B714">
        <f t="shared" si="82"/>
        <v>13</v>
      </c>
      <c r="C714">
        <v>1</v>
      </c>
      <c r="D714">
        <f t="shared" si="83"/>
        <v>29</v>
      </c>
      <c r="E714">
        <f t="shared" si="78"/>
        <v>12</v>
      </c>
      <c r="F714">
        <v>251</v>
      </c>
      <c r="G714">
        <f t="shared" si="79"/>
        <v>251.13</v>
      </c>
      <c r="H714">
        <f>VLOOKUP(G714,Nodes!$A$2:$B$382,2,FALSE)</f>
        <v>323</v>
      </c>
      <c r="I714">
        <f>VLOOKUP(H714,Nodes!$B$2:$C$681,2,FALSE)</f>
        <v>251</v>
      </c>
      <c r="J714" t="str">
        <f t="shared" si="80"/>
        <v>323,352</v>
      </c>
      <c r="K714">
        <f t="shared" si="81"/>
        <v>12</v>
      </c>
      <c r="L714" t="str">
        <f>VLOOKUP(J714,Edges!$A$2:$A$1999,1,FALSE)</f>
        <v>323,352</v>
      </c>
      <c r="M714" t="str">
        <f>VLOOKUP(H714,Nodes!$B$2:$D$2000,3,FALSE)</f>
        <v>Rue du Bac</v>
      </c>
      <c r="N714">
        <v>12</v>
      </c>
    </row>
    <row r="715" spans="1:14">
      <c r="A715">
        <v>12</v>
      </c>
      <c r="B715">
        <f t="shared" si="82"/>
        <v>13</v>
      </c>
      <c r="C715">
        <v>1</v>
      </c>
      <c r="D715">
        <f t="shared" si="83"/>
        <v>29</v>
      </c>
      <c r="E715">
        <f t="shared" si="78"/>
        <v>13</v>
      </c>
      <c r="F715">
        <v>276</v>
      </c>
      <c r="G715">
        <f t="shared" si="79"/>
        <v>276.13</v>
      </c>
      <c r="H715">
        <f>VLOOKUP(G715,Nodes!$A$2:$B$382,2,FALSE)</f>
        <v>352</v>
      </c>
      <c r="I715">
        <f>VLOOKUP(H715,Nodes!$B$2:$C$681,2,FALSE)</f>
        <v>276</v>
      </c>
      <c r="J715" t="str">
        <f t="shared" si="80"/>
        <v>352,11</v>
      </c>
      <c r="K715">
        <f t="shared" si="81"/>
        <v>12</v>
      </c>
      <c r="L715" t="str">
        <f>VLOOKUP(J715,Edges!$A$2:$A$1999,1,FALSE)</f>
        <v>352,11</v>
      </c>
      <c r="M715" t="str">
        <f>VLOOKUP(H715,Nodes!$B$2:$D$2000,3,FALSE)</f>
        <v>Solférino</v>
      </c>
      <c r="N715">
        <v>12</v>
      </c>
    </row>
    <row r="716" spans="1:14">
      <c r="A716">
        <v>12</v>
      </c>
      <c r="B716">
        <f t="shared" si="82"/>
        <v>13</v>
      </c>
      <c r="C716">
        <v>1</v>
      </c>
      <c r="D716">
        <f t="shared" si="83"/>
        <v>29</v>
      </c>
      <c r="E716">
        <f t="shared" si="78"/>
        <v>14</v>
      </c>
      <c r="F716">
        <v>10</v>
      </c>
      <c r="G716">
        <f t="shared" si="79"/>
        <v>10.130000000000001</v>
      </c>
      <c r="H716">
        <f>VLOOKUP(G716,Nodes!$A$2:$B$382,2,FALSE)</f>
        <v>11</v>
      </c>
      <c r="I716">
        <f>VLOOKUP(H716,Nodes!$B$2:$C$681,2,FALSE)</f>
        <v>10</v>
      </c>
      <c r="J716" t="str">
        <f t="shared" si="80"/>
        <v>11,83</v>
      </c>
      <c r="K716">
        <f t="shared" si="81"/>
        <v>12</v>
      </c>
      <c r="L716" t="str">
        <f>VLOOKUP(J716,Edges!$A$2:$A$1999,1,FALSE)</f>
        <v>11,83</v>
      </c>
      <c r="M716" t="str">
        <f>VLOOKUP(H716,Nodes!$B$2:$D$2000,3,FALSE)</f>
        <v>Assemblée nationale</v>
      </c>
      <c r="N716">
        <v>12</v>
      </c>
    </row>
    <row r="717" spans="1:14">
      <c r="A717">
        <v>12</v>
      </c>
      <c r="B717">
        <f t="shared" si="82"/>
        <v>13</v>
      </c>
      <c r="C717">
        <v>1</v>
      </c>
      <c r="D717">
        <f t="shared" si="83"/>
        <v>29</v>
      </c>
      <c r="E717">
        <f t="shared" si="78"/>
        <v>15</v>
      </c>
      <c r="F717">
        <v>65</v>
      </c>
      <c r="G717">
        <f t="shared" si="79"/>
        <v>65.13</v>
      </c>
      <c r="H717">
        <f>VLOOKUP(G717,Nodes!$A$2:$B$382,2,FALSE)</f>
        <v>83</v>
      </c>
      <c r="I717">
        <f>VLOOKUP(H717,Nodes!$B$2:$C$681,2,FALSE)</f>
        <v>65</v>
      </c>
      <c r="J717" t="str">
        <f t="shared" si="80"/>
        <v>83,187</v>
      </c>
      <c r="K717">
        <f t="shared" si="81"/>
        <v>12</v>
      </c>
      <c r="L717" t="str">
        <f>VLOOKUP(J717,Edges!$A$2:$A$1999,1,FALSE)</f>
        <v>83,187</v>
      </c>
      <c r="M717" t="str">
        <f>VLOOKUP(H717,Nodes!$B$2:$D$2000,3,FALSE)</f>
        <v>Concorde</v>
      </c>
      <c r="N717">
        <v>12</v>
      </c>
    </row>
    <row r="718" spans="1:14">
      <c r="A718">
        <v>12</v>
      </c>
      <c r="B718">
        <f t="shared" si="82"/>
        <v>13</v>
      </c>
      <c r="C718">
        <v>1</v>
      </c>
      <c r="D718">
        <f t="shared" si="83"/>
        <v>29</v>
      </c>
      <c r="E718">
        <f t="shared" si="78"/>
        <v>16</v>
      </c>
      <c r="F718">
        <v>148</v>
      </c>
      <c r="G718">
        <f t="shared" si="79"/>
        <v>148.13</v>
      </c>
      <c r="H718">
        <f>VLOOKUP(G718,Nodes!$A$2:$B$382,2,FALSE)</f>
        <v>187</v>
      </c>
      <c r="I718">
        <f>VLOOKUP(H718,Nodes!$B$2:$C$681,2,FALSE)</f>
        <v>148</v>
      </c>
      <c r="J718" t="str">
        <f t="shared" si="80"/>
        <v>187,335</v>
      </c>
      <c r="K718">
        <f t="shared" si="81"/>
        <v>12</v>
      </c>
      <c r="L718" t="str">
        <f>VLOOKUP(J718,Edges!$A$2:$A$1999,1,FALSE)</f>
        <v>187,335</v>
      </c>
      <c r="M718" t="str">
        <f>VLOOKUP(H718,Nodes!$B$2:$D$2000,3,FALSE)</f>
        <v>Madeleine</v>
      </c>
      <c r="N718">
        <v>12</v>
      </c>
    </row>
    <row r="719" spans="1:14">
      <c r="A719">
        <v>12</v>
      </c>
      <c r="B719">
        <f t="shared" si="82"/>
        <v>13</v>
      </c>
      <c r="C719">
        <v>1</v>
      </c>
      <c r="D719">
        <f t="shared" si="83"/>
        <v>29</v>
      </c>
      <c r="E719">
        <f t="shared" si="78"/>
        <v>17</v>
      </c>
      <c r="F719">
        <v>262</v>
      </c>
      <c r="G719">
        <f t="shared" si="79"/>
        <v>262.13</v>
      </c>
      <c r="H719">
        <f>VLOOKUP(G719,Nodes!$A$2:$B$382,2,FALSE)</f>
        <v>335</v>
      </c>
      <c r="I719">
        <f>VLOOKUP(H719,Nodes!$B$2:$C$681,2,FALSE)</f>
        <v>262</v>
      </c>
      <c r="J719" t="str">
        <f t="shared" si="80"/>
        <v>335,364</v>
      </c>
      <c r="K719">
        <f t="shared" si="81"/>
        <v>12</v>
      </c>
      <c r="L719" t="str">
        <f>VLOOKUP(J719,Edges!$A$2:$A$1999,1,FALSE)</f>
        <v>335,364</v>
      </c>
      <c r="M719" t="str">
        <f>VLOOKUP(H719,Nodes!$B$2:$D$2000,3,FALSE)</f>
        <v>Saint-Lazare</v>
      </c>
      <c r="N719">
        <v>12</v>
      </c>
    </row>
    <row r="720" spans="1:14">
      <c r="A720">
        <v>12</v>
      </c>
      <c r="B720">
        <f t="shared" si="82"/>
        <v>13</v>
      </c>
      <c r="C720">
        <v>1</v>
      </c>
      <c r="D720">
        <f t="shared" si="83"/>
        <v>29</v>
      </c>
      <c r="E720">
        <f t="shared" si="78"/>
        <v>18</v>
      </c>
      <c r="F720">
        <v>284</v>
      </c>
      <c r="G720">
        <f t="shared" si="79"/>
        <v>284.13</v>
      </c>
      <c r="H720">
        <f>VLOOKUP(G720,Nodes!$A$2:$B$382,2,FALSE)</f>
        <v>364</v>
      </c>
      <c r="I720">
        <f>VLOOKUP(H720,Nodes!$B$2:$C$681,2,FALSE)</f>
        <v>284</v>
      </c>
      <c r="J720" t="str">
        <f t="shared" si="80"/>
        <v>364,228</v>
      </c>
      <c r="K720">
        <f t="shared" si="81"/>
        <v>12</v>
      </c>
      <c r="L720" t="str">
        <f>VLOOKUP(J720,Edges!$A$2:$A$1999,1,FALSE)</f>
        <v>364,228</v>
      </c>
      <c r="M720" t="str">
        <f>VLOOKUP(H720,Nodes!$B$2:$D$2000,3,FALSE)</f>
        <v>Trinité — d'Estienne-d'Orves</v>
      </c>
      <c r="N720">
        <v>12</v>
      </c>
    </row>
    <row r="721" spans="1:14">
      <c r="A721">
        <v>12</v>
      </c>
      <c r="B721">
        <f t="shared" si="82"/>
        <v>13</v>
      </c>
      <c r="C721">
        <v>1</v>
      </c>
      <c r="D721">
        <f t="shared" si="83"/>
        <v>29</v>
      </c>
      <c r="E721">
        <f t="shared" si="78"/>
        <v>19</v>
      </c>
      <c r="F721">
        <v>178</v>
      </c>
      <c r="G721">
        <f t="shared" si="79"/>
        <v>178.13</v>
      </c>
      <c r="H721">
        <f>VLOOKUP(G721,Nodes!$A$2:$B$382,2,FALSE)</f>
        <v>228</v>
      </c>
      <c r="I721">
        <f>VLOOKUP(H721,Nodes!$B$2:$C$681,2,FALSE)</f>
        <v>178</v>
      </c>
      <c r="J721" t="str">
        <f t="shared" si="80"/>
        <v>228,331</v>
      </c>
      <c r="K721">
        <f t="shared" si="81"/>
        <v>12</v>
      </c>
      <c r="L721" t="str">
        <f>VLOOKUP(J721,Edges!$A$2:$A$1999,1,FALSE)</f>
        <v>228,331</v>
      </c>
      <c r="M721" t="str">
        <f>VLOOKUP(H721,Nodes!$B$2:$D$2000,3,FALSE)</f>
        <v>Notre-Dame-de-Lorette</v>
      </c>
      <c r="N721">
        <v>12</v>
      </c>
    </row>
    <row r="722" spans="1:14">
      <c r="A722">
        <v>12</v>
      </c>
      <c r="B722">
        <f t="shared" si="82"/>
        <v>13</v>
      </c>
      <c r="C722">
        <v>1</v>
      </c>
      <c r="D722">
        <f t="shared" si="83"/>
        <v>29</v>
      </c>
      <c r="E722">
        <f t="shared" si="78"/>
        <v>20</v>
      </c>
      <c r="F722">
        <v>259</v>
      </c>
      <c r="G722">
        <f t="shared" si="79"/>
        <v>259.13</v>
      </c>
      <c r="H722">
        <f>VLOOKUP(G722,Nodes!$A$2:$B$382,2,FALSE)</f>
        <v>331</v>
      </c>
      <c r="I722">
        <f>VLOOKUP(H722,Nodes!$B$2:$C$681,2,FALSE)</f>
        <v>259</v>
      </c>
      <c r="J722" t="str">
        <f t="shared" si="80"/>
        <v>331,254</v>
      </c>
      <c r="K722">
        <f t="shared" si="81"/>
        <v>12</v>
      </c>
      <c r="L722" t="str">
        <f>VLOOKUP(J722,Edges!$A$2:$A$1999,1,FALSE)</f>
        <v>331,254</v>
      </c>
      <c r="M722" t="str">
        <f>VLOOKUP(H722,Nodes!$B$2:$D$2000,3,FALSE)</f>
        <v>Saint-Georges</v>
      </c>
      <c r="N722">
        <v>12</v>
      </c>
    </row>
    <row r="723" spans="1:14">
      <c r="A723">
        <v>12</v>
      </c>
      <c r="B723">
        <f t="shared" si="82"/>
        <v>13</v>
      </c>
      <c r="C723">
        <v>1</v>
      </c>
      <c r="D723">
        <f t="shared" si="83"/>
        <v>29</v>
      </c>
      <c r="E723">
        <f t="shared" si="78"/>
        <v>21</v>
      </c>
      <c r="F723">
        <v>196</v>
      </c>
      <c r="G723">
        <f t="shared" si="79"/>
        <v>196.13</v>
      </c>
      <c r="H723">
        <f>VLOOKUP(G723,Nodes!$A$2:$B$382,2,FALSE)</f>
        <v>254</v>
      </c>
      <c r="I723">
        <f>VLOOKUP(H723,Nodes!$B$2:$C$681,2,FALSE)</f>
        <v>196</v>
      </c>
      <c r="J723" t="str">
        <f t="shared" si="80"/>
        <v>254,0</v>
      </c>
      <c r="K723">
        <f t="shared" si="81"/>
        <v>12</v>
      </c>
      <c r="L723" t="str">
        <f>VLOOKUP(J723,Edges!$A$2:$A$1999,1,FALSE)</f>
        <v>254,0</v>
      </c>
      <c r="M723" t="str">
        <f>VLOOKUP(H723,Nodes!$B$2:$D$2000,3,FALSE)</f>
        <v>Pigalle</v>
      </c>
      <c r="N723">
        <v>12</v>
      </c>
    </row>
    <row r="724" spans="1:14">
      <c r="A724">
        <v>12</v>
      </c>
      <c r="B724">
        <f t="shared" si="82"/>
        <v>13</v>
      </c>
      <c r="C724">
        <v>1</v>
      </c>
      <c r="D724">
        <f t="shared" si="83"/>
        <v>29</v>
      </c>
      <c r="E724">
        <f t="shared" si="78"/>
        <v>22</v>
      </c>
      <c r="F724">
        <v>0</v>
      </c>
      <c r="G724">
        <f t="shared" si="79"/>
        <v>0.13</v>
      </c>
      <c r="H724">
        <f>VLOOKUP(G724,Nodes!$A$2:$B$382,2,FALSE)</f>
        <v>0</v>
      </c>
      <c r="I724">
        <f>VLOOKUP(H724,Nodes!$B$2:$C$681,2,FALSE)</f>
        <v>0</v>
      </c>
      <c r="J724" t="str">
        <f t="shared" si="80"/>
        <v>0,170</v>
      </c>
      <c r="K724">
        <f t="shared" si="81"/>
        <v>12</v>
      </c>
      <c r="L724" t="str">
        <f>VLOOKUP(J724,Edges!$A$2:$A$1999,1,FALSE)</f>
        <v>0,170</v>
      </c>
      <c r="M724" t="str">
        <f>VLOOKUP(H724,Nodes!$B$2:$D$2000,3,FALSE)</f>
        <v>Abbesses</v>
      </c>
      <c r="N724">
        <v>12</v>
      </c>
    </row>
    <row r="725" spans="1:14">
      <c r="A725">
        <v>12</v>
      </c>
      <c r="B725">
        <f t="shared" si="82"/>
        <v>13</v>
      </c>
      <c r="C725">
        <v>1</v>
      </c>
      <c r="D725">
        <f t="shared" si="83"/>
        <v>29</v>
      </c>
      <c r="E725">
        <f t="shared" si="78"/>
        <v>23</v>
      </c>
      <c r="F725">
        <v>133</v>
      </c>
      <c r="G725">
        <f t="shared" si="79"/>
        <v>133.13</v>
      </c>
      <c r="H725">
        <f>VLOOKUP(G725,Nodes!$A$2:$B$382,2,FALSE)</f>
        <v>170</v>
      </c>
      <c r="I725">
        <f>VLOOKUP(H725,Nodes!$B$2:$C$681,2,FALSE)</f>
        <v>133</v>
      </c>
      <c r="J725" t="str">
        <f t="shared" si="80"/>
        <v>170,157</v>
      </c>
      <c r="K725">
        <f t="shared" si="81"/>
        <v>12</v>
      </c>
      <c r="L725" t="str">
        <f>VLOOKUP(J725,Edges!$A$2:$A$1999,1,FALSE)</f>
        <v>170,157</v>
      </c>
      <c r="M725" t="str">
        <f>VLOOKUP(H725,Nodes!$B$2:$D$2000,3,FALSE)</f>
        <v>Lamarck — Caulaincourt</v>
      </c>
      <c r="N725">
        <v>12</v>
      </c>
    </row>
    <row r="726" spans="1:14">
      <c r="A726">
        <v>12</v>
      </c>
      <c r="B726">
        <f t="shared" si="82"/>
        <v>13</v>
      </c>
      <c r="C726">
        <v>1</v>
      </c>
      <c r="D726">
        <f t="shared" si="83"/>
        <v>29</v>
      </c>
      <c r="E726">
        <f t="shared" si="78"/>
        <v>24</v>
      </c>
      <c r="F726">
        <v>123</v>
      </c>
      <c r="G726">
        <f t="shared" si="79"/>
        <v>123.13</v>
      </c>
      <c r="H726">
        <f>VLOOKUP(G726,Nodes!$A$2:$B$382,2,FALSE)</f>
        <v>157</v>
      </c>
      <c r="I726">
        <f>VLOOKUP(H726,Nodes!$B$2:$C$681,2,FALSE)</f>
        <v>123</v>
      </c>
      <c r="J726" t="str">
        <f t="shared" si="80"/>
        <v>157,203</v>
      </c>
      <c r="K726">
        <f t="shared" si="81"/>
        <v>12</v>
      </c>
      <c r="L726" t="str">
        <f>VLOOKUP(J726,Edges!$A$2:$A$1999,1,FALSE)</f>
        <v>157,203</v>
      </c>
      <c r="M726" t="str">
        <f>VLOOKUP(H726,Nodes!$B$2:$D$2000,3,FALSE)</f>
        <v>Jules Joffrin</v>
      </c>
      <c r="N726">
        <v>12</v>
      </c>
    </row>
    <row r="727" spans="1:14">
      <c r="A727">
        <v>12</v>
      </c>
      <c r="B727">
        <f t="shared" si="82"/>
        <v>13</v>
      </c>
      <c r="C727">
        <v>1</v>
      </c>
      <c r="D727">
        <f t="shared" si="83"/>
        <v>29</v>
      </c>
      <c r="E727">
        <f t="shared" si="78"/>
        <v>25</v>
      </c>
      <c r="F727">
        <v>162</v>
      </c>
      <c r="G727">
        <f t="shared" si="79"/>
        <v>162.13</v>
      </c>
      <c r="H727">
        <f>VLOOKUP(G727,Nodes!$A$2:$B$382,2,FALSE)</f>
        <v>203</v>
      </c>
      <c r="I727">
        <f>VLOOKUP(H727,Nodes!$B$2:$C$681,2,FALSE)</f>
        <v>162</v>
      </c>
      <c r="J727" t="str">
        <f t="shared" si="80"/>
        <v>203,205</v>
      </c>
      <c r="K727">
        <f t="shared" si="81"/>
        <v>12</v>
      </c>
      <c r="L727" t="str">
        <f>VLOOKUP(J727,Edges!$A$2:$A$1999,1,FALSE)</f>
        <v>203,205</v>
      </c>
      <c r="M727" t="str">
        <f>VLOOKUP(H727,Nodes!$B$2:$D$2000,3,FALSE)</f>
        <v>Marcadet — Poissonniers</v>
      </c>
      <c r="N727">
        <v>12</v>
      </c>
    </row>
    <row r="728" spans="1:14">
      <c r="A728">
        <v>12</v>
      </c>
      <c r="B728">
        <f t="shared" si="82"/>
        <v>13</v>
      </c>
      <c r="C728">
        <v>1</v>
      </c>
      <c r="D728">
        <f t="shared" si="83"/>
        <v>29</v>
      </c>
      <c r="E728">
        <f t="shared" si="78"/>
        <v>26</v>
      </c>
      <c r="F728">
        <v>164</v>
      </c>
      <c r="G728">
        <f t="shared" si="79"/>
        <v>164.13</v>
      </c>
      <c r="H728">
        <f>VLOOKUP(G728,Nodes!$A$2:$B$382,2,FALSE)</f>
        <v>205</v>
      </c>
      <c r="I728">
        <f>VLOOKUP(H728,Nodes!$B$2:$C$681,2,FALSE)</f>
        <v>164</v>
      </c>
      <c r="J728" t="str">
        <f t="shared" si="80"/>
        <v>205,278</v>
      </c>
      <c r="K728">
        <f t="shared" si="81"/>
        <v>12</v>
      </c>
      <c r="L728" t="str">
        <f>VLOOKUP(J728,Edges!$A$2:$A$1999,1,FALSE)</f>
        <v>205,278</v>
      </c>
      <c r="M728" t="str">
        <f>VLOOKUP(H728,Nodes!$B$2:$D$2000,3,FALSE)</f>
        <v>Marx-Dormoy</v>
      </c>
      <c r="N728">
        <v>12</v>
      </c>
    </row>
    <row r="729" spans="1:14">
      <c r="A729">
        <v>12</v>
      </c>
      <c r="B729">
        <f t="shared" si="82"/>
        <v>13</v>
      </c>
      <c r="C729">
        <v>1</v>
      </c>
      <c r="D729">
        <f t="shared" si="83"/>
        <v>29</v>
      </c>
      <c r="E729">
        <f t="shared" si="78"/>
        <v>27</v>
      </c>
      <c r="F729">
        <v>216</v>
      </c>
      <c r="G729">
        <f t="shared" si="79"/>
        <v>216.13</v>
      </c>
      <c r="H729">
        <f>VLOOKUP(G729,Nodes!$A$2:$B$382,2,FALSE)</f>
        <v>278</v>
      </c>
      <c r="I729">
        <f>VLOOKUP(H729,Nodes!$B$2:$C$681,2,FALSE)</f>
        <v>216</v>
      </c>
      <c r="J729" t="str">
        <f t="shared" si="80"/>
        <v/>
      </c>
      <c r="K729">
        <f t="shared" si="81"/>
        <v>12</v>
      </c>
      <c r="L729" t="e">
        <f>VLOOKUP(J729,Edges!$A$2:$A$1999,1,FALSE)</f>
        <v>#N/A</v>
      </c>
      <c r="M729" t="str">
        <f>VLOOKUP(H729,Nodes!$B$2:$D$2000,3,FALSE)</f>
        <v>Porte de la Chapelle</v>
      </c>
      <c r="N729">
        <v>12</v>
      </c>
    </row>
    <row r="730" spans="1:14">
      <c r="A730">
        <v>13</v>
      </c>
      <c r="B730">
        <f t="shared" si="82"/>
        <v>14</v>
      </c>
      <c r="C730">
        <v>0</v>
      </c>
      <c r="D730">
        <f t="shared" si="83"/>
        <v>30</v>
      </c>
      <c r="E730">
        <f t="shared" si="78"/>
        <v>0</v>
      </c>
      <c r="F730">
        <v>9</v>
      </c>
      <c r="G730">
        <f t="shared" si="79"/>
        <v>9.14</v>
      </c>
      <c r="H730">
        <f>VLOOKUP(G730,Nodes!$A$2:$B$382,2,FALSE)</f>
        <v>10</v>
      </c>
      <c r="I730">
        <f>VLOOKUP(H730,Nodes!$B$2:$C$681,2,FALSE)</f>
        <v>9</v>
      </c>
      <c r="J730" t="str">
        <f t="shared" si="80"/>
        <v>10,9</v>
      </c>
      <c r="K730">
        <f t="shared" si="81"/>
        <v>13</v>
      </c>
      <c r="L730" t="str">
        <f>VLOOKUP(J730,Edges!$A$2:$A$1999,1,FALSE)</f>
        <v>10,9</v>
      </c>
      <c r="M730" t="str">
        <f>VLOOKUP(H730,Nodes!$B$2:$D$2000,3,FALSE)</f>
        <v>Asnières — Gennevilliers — Les Courtilles</v>
      </c>
      <c r="N730">
        <v>13</v>
      </c>
    </row>
    <row r="731" spans="1:14">
      <c r="A731">
        <v>13</v>
      </c>
      <c r="B731">
        <f t="shared" si="82"/>
        <v>14</v>
      </c>
      <c r="C731">
        <v>0</v>
      </c>
      <c r="D731">
        <f t="shared" si="83"/>
        <v>30</v>
      </c>
      <c r="E731">
        <f t="shared" si="78"/>
        <v>1</v>
      </c>
      <c r="F731">
        <v>8</v>
      </c>
      <c r="G731">
        <f t="shared" si="79"/>
        <v>8.14</v>
      </c>
      <c r="H731">
        <f>VLOOKUP(G731,Nodes!$A$2:$B$382,2,FALSE)</f>
        <v>9</v>
      </c>
      <c r="I731">
        <f>VLOOKUP(H731,Nodes!$B$2:$C$681,2,FALSE)</f>
        <v>8</v>
      </c>
      <c r="J731" t="str">
        <f t="shared" si="80"/>
        <v>9,121</v>
      </c>
      <c r="K731">
        <f t="shared" si="81"/>
        <v>13</v>
      </c>
      <c r="L731" t="str">
        <f>VLOOKUP(J731,Edges!$A$2:$A$1999,1,FALSE)</f>
        <v>9,121</v>
      </c>
      <c r="M731" t="str">
        <f>VLOOKUP(H731,Nodes!$B$2:$D$2000,3,FALSE)</f>
        <v>Asnières — Gennevilliers — Les Agnettes</v>
      </c>
      <c r="N731">
        <v>13</v>
      </c>
    </row>
    <row r="732" spans="1:14">
      <c r="A732">
        <v>13</v>
      </c>
      <c r="B732">
        <f t="shared" si="82"/>
        <v>14</v>
      </c>
      <c r="C732">
        <v>0</v>
      </c>
      <c r="D732">
        <f t="shared" si="83"/>
        <v>30</v>
      </c>
      <c r="E732">
        <f t="shared" si="78"/>
        <v>2</v>
      </c>
      <c r="F732">
        <v>99</v>
      </c>
      <c r="G732">
        <f t="shared" si="79"/>
        <v>99.14</v>
      </c>
      <c r="H732">
        <f>VLOOKUP(G732,Nodes!$A$2:$B$382,2,FALSE)</f>
        <v>121</v>
      </c>
      <c r="I732">
        <f>VLOOKUP(H732,Nodes!$B$2:$C$681,2,FALSE)</f>
        <v>99</v>
      </c>
      <c r="J732" t="str">
        <f t="shared" si="80"/>
        <v>121,189</v>
      </c>
      <c r="K732">
        <f t="shared" si="81"/>
        <v>13</v>
      </c>
      <c r="L732" t="str">
        <f>VLOOKUP(J732,Edges!$A$2:$A$1999,1,FALSE)</f>
        <v>121,189</v>
      </c>
      <c r="M732" t="str">
        <f>VLOOKUP(H732,Nodes!$B$2:$D$2000,3,FALSE)</f>
        <v>Gabriel Péri</v>
      </c>
      <c r="N732">
        <v>13</v>
      </c>
    </row>
    <row r="733" spans="1:14">
      <c r="A733">
        <v>13</v>
      </c>
      <c r="B733">
        <f t="shared" si="82"/>
        <v>14</v>
      </c>
      <c r="C733">
        <v>0</v>
      </c>
      <c r="D733">
        <f t="shared" si="83"/>
        <v>30</v>
      </c>
      <c r="E733">
        <f t="shared" si="78"/>
        <v>3</v>
      </c>
      <c r="F733">
        <v>149</v>
      </c>
      <c r="G733">
        <f t="shared" si="79"/>
        <v>149.13999999999999</v>
      </c>
      <c r="H733">
        <f>VLOOKUP(G733,Nodes!$A$2:$B$382,2,FALSE)</f>
        <v>189</v>
      </c>
      <c r="I733">
        <f>VLOOKUP(H733,Nodes!$B$2:$C$681,2,FALSE)</f>
        <v>149</v>
      </c>
      <c r="J733" t="str">
        <f t="shared" si="80"/>
        <v>189,276</v>
      </c>
      <c r="K733">
        <f t="shared" si="81"/>
        <v>13</v>
      </c>
      <c r="L733" t="str">
        <f>VLOOKUP(J733,Edges!$A$2:$A$1999,1,FALSE)</f>
        <v>189,276</v>
      </c>
      <c r="M733" t="str">
        <f>VLOOKUP(H733,Nodes!$B$2:$D$2000,3,FALSE)</f>
        <v>Mairie de Clichy</v>
      </c>
      <c r="N733">
        <v>13</v>
      </c>
    </row>
    <row r="734" spans="1:14">
      <c r="A734">
        <v>13</v>
      </c>
      <c r="B734">
        <f t="shared" si="82"/>
        <v>14</v>
      </c>
      <c r="C734">
        <v>0</v>
      </c>
      <c r="D734">
        <f t="shared" si="83"/>
        <v>30</v>
      </c>
      <c r="E734">
        <f t="shared" si="78"/>
        <v>4</v>
      </c>
      <c r="F734">
        <v>214</v>
      </c>
      <c r="G734">
        <f t="shared" si="79"/>
        <v>214.14</v>
      </c>
      <c r="H734">
        <f>VLOOKUP(G734,Nodes!$A$2:$B$382,2,FALSE)</f>
        <v>276</v>
      </c>
      <c r="I734">
        <f>VLOOKUP(H734,Nodes!$B$2:$C$681,2,FALSE)</f>
        <v>214</v>
      </c>
      <c r="J734" t="str">
        <f t="shared" si="80"/>
        <v>276,45</v>
      </c>
      <c r="K734">
        <f t="shared" si="81"/>
        <v>13</v>
      </c>
      <c r="L734" t="str">
        <f>VLOOKUP(J734,Edges!$A$2:$A$1999,1,FALSE)</f>
        <v>276,45</v>
      </c>
      <c r="M734" t="str">
        <f>VLOOKUP(H734,Nodes!$B$2:$D$2000,3,FALSE)</f>
        <v>Porte de Clichy</v>
      </c>
      <c r="N734">
        <v>13</v>
      </c>
    </row>
    <row r="735" spans="1:14">
      <c r="A735">
        <v>13</v>
      </c>
      <c r="B735">
        <f t="shared" si="82"/>
        <v>14</v>
      </c>
      <c r="C735">
        <v>0</v>
      </c>
      <c r="D735">
        <f t="shared" si="83"/>
        <v>30</v>
      </c>
      <c r="E735">
        <f t="shared" si="78"/>
        <v>5</v>
      </c>
      <c r="F735">
        <v>37</v>
      </c>
      <c r="G735">
        <f t="shared" si="79"/>
        <v>37.14</v>
      </c>
      <c r="H735">
        <f>VLOOKUP(G735,Nodes!$A$2:$B$382,2,FALSE)</f>
        <v>45</v>
      </c>
      <c r="I735">
        <f>VLOOKUP(H735,Nodes!$B$2:$C$681,2,FALSE)</f>
        <v>37</v>
      </c>
      <c r="J735" t="str">
        <f t="shared" si="80"/>
        <v>45,164</v>
      </c>
      <c r="K735">
        <f t="shared" si="81"/>
        <v>13</v>
      </c>
      <c r="L735" t="str">
        <f>VLOOKUP(J735,Edges!$A$2:$A$1999,1,FALSE)</f>
        <v>45,164</v>
      </c>
      <c r="M735" t="str">
        <f>VLOOKUP(H735,Nodes!$B$2:$D$2000,3,FALSE)</f>
        <v>Brochant</v>
      </c>
      <c r="N735">
        <v>13</v>
      </c>
    </row>
    <row r="736" spans="1:14">
      <c r="A736">
        <v>13</v>
      </c>
      <c r="B736">
        <f t="shared" si="82"/>
        <v>14</v>
      </c>
      <c r="C736">
        <v>0</v>
      </c>
      <c r="D736">
        <f t="shared" si="83"/>
        <v>30</v>
      </c>
      <c r="E736">
        <f t="shared" si="78"/>
        <v>6</v>
      </c>
      <c r="F736">
        <v>129</v>
      </c>
      <c r="G736">
        <f t="shared" si="79"/>
        <v>129.13999999999999</v>
      </c>
      <c r="H736">
        <f>VLOOKUP(G736,Nodes!$A$2:$B$382,2,FALSE)</f>
        <v>164</v>
      </c>
      <c r="I736">
        <f>VLOOKUP(H736,Nodes!$B$2:$C$681,2,FALSE)</f>
        <v>129</v>
      </c>
      <c r="J736" t="str">
        <f t="shared" si="80"/>
        <v>164,256</v>
      </c>
      <c r="K736">
        <f t="shared" si="81"/>
        <v>13</v>
      </c>
      <c r="L736" t="str">
        <f>VLOOKUP(J736,Edges!$A$2:$A$1999,1,FALSE)</f>
        <v>164,256</v>
      </c>
      <c r="M736" t="str">
        <f>VLOOKUP(H736,Nodes!$B$2:$D$2000,3,FALSE)</f>
        <v>La Fourche</v>
      </c>
      <c r="N736">
        <v>13</v>
      </c>
    </row>
    <row r="737" spans="1:14">
      <c r="A737">
        <v>13</v>
      </c>
      <c r="B737">
        <f t="shared" si="82"/>
        <v>14</v>
      </c>
      <c r="C737">
        <v>0</v>
      </c>
      <c r="D737">
        <f t="shared" si="83"/>
        <v>30</v>
      </c>
      <c r="E737">
        <f t="shared" si="78"/>
        <v>7</v>
      </c>
      <c r="F737">
        <v>197</v>
      </c>
      <c r="G737">
        <f t="shared" si="79"/>
        <v>197.14</v>
      </c>
      <c r="H737">
        <f>VLOOKUP(G737,Nodes!$A$2:$B$382,2,FALSE)</f>
        <v>256</v>
      </c>
      <c r="I737">
        <f>VLOOKUP(H737,Nodes!$B$2:$C$681,2,FALSE)</f>
        <v>197</v>
      </c>
      <c r="J737" t="str">
        <f t="shared" si="80"/>
        <v>256,179</v>
      </c>
      <c r="K737">
        <f t="shared" si="81"/>
        <v>13</v>
      </c>
      <c r="L737" t="str">
        <f>VLOOKUP(J737,Edges!$A$2:$A$1999,1,FALSE)</f>
        <v>256,179</v>
      </c>
      <c r="M737" t="str">
        <f>VLOOKUP(H737,Nodes!$B$2:$D$2000,3,FALSE)</f>
        <v>Place de Clichy</v>
      </c>
      <c r="N737">
        <v>13</v>
      </c>
    </row>
    <row r="738" spans="1:14">
      <c r="A738">
        <v>13</v>
      </c>
      <c r="B738">
        <f t="shared" si="82"/>
        <v>14</v>
      </c>
      <c r="C738">
        <v>0</v>
      </c>
      <c r="D738">
        <f t="shared" si="83"/>
        <v>30</v>
      </c>
      <c r="E738">
        <f t="shared" si="78"/>
        <v>8</v>
      </c>
      <c r="F738">
        <v>142</v>
      </c>
      <c r="G738">
        <f t="shared" si="79"/>
        <v>142.13999999999999</v>
      </c>
      <c r="H738">
        <f>VLOOKUP(G738,Nodes!$A$2:$B$382,2,FALSE)</f>
        <v>179</v>
      </c>
      <c r="I738">
        <f>VLOOKUP(H738,Nodes!$B$2:$C$681,2,FALSE)</f>
        <v>142</v>
      </c>
      <c r="J738" t="str">
        <f t="shared" si="80"/>
        <v>179,336</v>
      </c>
      <c r="K738">
        <f t="shared" si="81"/>
        <v>13</v>
      </c>
      <c r="L738" t="str">
        <f>VLOOKUP(J738,Edges!$A$2:$A$1999,1,FALSE)</f>
        <v>179,336</v>
      </c>
      <c r="M738" t="str">
        <f>VLOOKUP(H738,Nodes!$B$2:$D$2000,3,FALSE)</f>
        <v>Liège</v>
      </c>
      <c r="N738">
        <v>13</v>
      </c>
    </row>
    <row r="739" spans="1:14">
      <c r="A739">
        <v>13</v>
      </c>
      <c r="B739">
        <f t="shared" si="82"/>
        <v>14</v>
      </c>
      <c r="C739">
        <v>0</v>
      </c>
      <c r="D739">
        <f t="shared" si="83"/>
        <v>30</v>
      </c>
      <c r="E739">
        <f t="shared" si="78"/>
        <v>9</v>
      </c>
      <c r="F739">
        <v>262</v>
      </c>
      <c r="G739">
        <f t="shared" si="79"/>
        <v>262.14</v>
      </c>
      <c r="H739">
        <f>VLOOKUP(G739,Nodes!$A$2:$B$382,2,FALSE)</f>
        <v>336</v>
      </c>
      <c r="I739">
        <f>VLOOKUP(H739,Nodes!$B$2:$C$681,2,FALSE)</f>
        <v>262</v>
      </c>
      <c r="J739" t="str">
        <f t="shared" si="80"/>
        <v>336,215</v>
      </c>
      <c r="K739">
        <f t="shared" si="81"/>
        <v>13</v>
      </c>
      <c r="L739" t="str">
        <f>VLOOKUP(J739,Edges!$A$2:$A$1999,1,FALSE)</f>
        <v>336,215</v>
      </c>
      <c r="M739" t="str">
        <f>VLOOKUP(H739,Nodes!$B$2:$D$2000,3,FALSE)</f>
        <v>Saint-Lazare</v>
      </c>
      <c r="N739">
        <v>13</v>
      </c>
    </row>
    <row r="740" spans="1:14">
      <c r="A740">
        <v>13</v>
      </c>
      <c r="B740">
        <f t="shared" si="82"/>
        <v>14</v>
      </c>
      <c r="C740">
        <v>0</v>
      </c>
      <c r="D740">
        <f t="shared" si="83"/>
        <v>30</v>
      </c>
      <c r="E740">
        <f t="shared" si="78"/>
        <v>10</v>
      </c>
      <c r="F740">
        <v>171</v>
      </c>
      <c r="G740">
        <f t="shared" si="79"/>
        <v>171.14</v>
      </c>
      <c r="H740">
        <f>VLOOKUP(G740,Nodes!$A$2:$B$382,2,FALSE)</f>
        <v>215</v>
      </c>
      <c r="I740">
        <f>VLOOKUP(H740,Nodes!$B$2:$C$681,2,FALSE)</f>
        <v>171</v>
      </c>
      <c r="J740" t="str">
        <f t="shared" si="80"/>
        <v>215,55</v>
      </c>
      <c r="K740">
        <f t="shared" si="81"/>
        <v>13</v>
      </c>
      <c r="L740" t="str">
        <f>VLOOKUP(J740,Edges!$A$2:$A$1999,1,FALSE)</f>
        <v>215,55</v>
      </c>
      <c r="M740" t="str">
        <f>VLOOKUP(H740,Nodes!$B$2:$D$2000,3,FALSE)</f>
        <v>Miromesnil</v>
      </c>
      <c r="N740">
        <v>13</v>
      </c>
    </row>
    <row r="741" spans="1:14">
      <c r="A741">
        <v>13</v>
      </c>
      <c r="B741">
        <f t="shared" si="82"/>
        <v>14</v>
      </c>
      <c r="C741">
        <v>0</v>
      </c>
      <c r="D741">
        <f t="shared" si="83"/>
        <v>30</v>
      </c>
      <c r="E741">
        <f t="shared" si="78"/>
        <v>11</v>
      </c>
      <c r="F741">
        <v>46</v>
      </c>
      <c r="G741">
        <f t="shared" si="79"/>
        <v>46.14</v>
      </c>
      <c r="H741">
        <f>VLOOKUP(G741,Nodes!$A$2:$B$382,2,FALSE)</f>
        <v>55</v>
      </c>
      <c r="I741">
        <f>VLOOKUP(H741,Nodes!$B$2:$C$681,2,FALSE)</f>
        <v>46</v>
      </c>
      <c r="J741" t="str">
        <f t="shared" si="80"/>
        <v>55,149</v>
      </c>
      <c r="K741">
        <f t="shared" si="81"/>
        <v>13</v>
      </c>
      <c r="L741" t="str">
        <f>VLOOKUP(J741,Edges!$A$2:$A$1999,1,FALSE)</f>
        <v>55,149</v>
      </c>
      <c r="M741" t="str">
        <f>VLOOKUP(H741,Nodes!$B$2:$D$2000,3,FALSE)</f>
        <v>Champs-Élysées — Clemenceau</v>
      </c>
      <c r="N741">
        <v>13</v>
      </c>
    </row>
    <row r="742" spans="1:14">
      <c r="A742">
        <v>13</v>
      </c>
      <c r="B742">
        <f t="shared" si="82"/>
        <v>14</v>
      </c>
      <c r="C742">
        <v>0</v>
      </c>
      <c r="D742">
        <f t="shared" si="83"/>
        <v>30</v>
      </c>
      <c r="E742">
        <f t="shared" si="78"/>
        <v>12</v>
      </c>
      <c r="F742">
        <v>117</v>
      </c>
      <c r="G742">
        <f t="shared" si="79"/>
        <v>117.14</v>
      </c>
      <c r="H742">
        <f>VLOOKUP(G742,Nodes!$A$2:$B$382,2,FALSE)</f>
        <v>149</v>
      </c>
      <c r="I742">
        <f>VLOOKUP(H742,Nodes!$B$2:$C$681,2,FALSE)</f>
        <v>117</v>
      </c>
      <c r="J742" t="str">
        <f t="shared" si="80"/>
        <v>149,369</v>
      </c>
      <c r="K742">
        <f t="shared" si="81"/>
        <v>13</v>
      </c>
      <c r="L742" t="str">
        <f>VLOOKUP(J742,Edges!$A$2:$A$1999,1,FALSE)</f>
        <v>149,369</v>
      </c>
      <c r="M742" t="str">
        <f>VLOOKUP(H742,Nodes!$B$2:$D$2000,3,FALSE)</f>
        <v>Invalides</v>
      </c>
      <c r="N742">
        <v>13</v>
      </c>
    </row>
    <row r="743" spans="1:14">
      <c r="A743">
        <v>13</v>
      </c>
      <c r="B743">
        <f t="shared" si="82"/>
        <v>14</v>
      </c>
      <c r="C743">
        <v>0</v>
      </c>
      <c r="D743">
        <f t="shared" si="83"/>
        <v>30</v>
      </c>
      <c r="E743">
        <f t="shared" si="78"/>
        <v>13</v>
      </c>
      <c r="F743">
        <v>288</v>
      </c>
      <c r="G743">
        <f t="shared" si="79"/>
        <v>288.14</v>
      </c>
      <c r="H743">
        <f>VLOOKUP(G743,Nodes!$A$2:$B$382,2,FALSE)</f>
        <v>369</v>
      </c>
      <c r="I743">
        <f>VLOOKUP(H743,Nodes!$B$2:$C$681,2,FALSE)</f>
        <v>288</v>
      </c>
      <c r="J743" t="str">
        <f t="shared" si="80"/>
        <v>369,330</v>
      </c>
      <c r="K743">
        <f t="shared" si="81"/>
        <v>13</v>
      </c>
      <c r="L743" t="str">
        <f>VLOOKUP(J743,Edges!$A$2:$A$1999,1,FALSE)</f>
        <v>369,330</v>
      </c>
      <c r="M743" t="str">
        <f>VLOOKUP(H743,Nodes!$B$2:$D$2000,3,FALSE)</f>
        <v>Varenne</v>
      </c>
      <c r="N743">
        <v>13</v>
      </c>
    </row>
    <row r="744" spans="1:14">
      <c r="A744">
        <v>13</v>
      </c>
      <c r="B744">
        <f t="shared" si="82"/>
        <v>14</v>
      </c>
      <c r="C744">
        <v>0</v>
      </c>
      <c r="D744">
        <f t="shared" si="83"/>
        <v>30</v>
      </c>
      <c r="E744">
        <f t="shared" si="78"/>
        <v>14</v>
      </c>
      <c r="F744">
        <v>258</v>
      </c>
      <c r="G744">
        <f t="shared" si="79"/>
        <v>258.14</v>
      </c>
      <c r="H744">
        <f>VLOOKUP(G744,Nodes!$A$2:$B$382,2,FALSE)</f>
        <v>330</v>
      </c>
      <c r="I744">
        <f>VLOOKUP(H744,Nodes!$B$2:$C$681,2,FALSE)</f>
        <v>258</v>
      </c>
      <c r="J744" t="str">
        <f t="shared" si="80"/>
        <v>330,104</v>
      </c>
      <c r="K744">
        <f t="shared" si="81"/>
        <v>13</v>
      </c>
      <c r="L744" t="str">
        <f>VLOOKUP(J744,Edges!$A$2:$A$1999,1,FALSE)</f>
        <v>330,104</v>
      </c>
      <c r="M744" t="str">
        <f>VLOOKUP(H744,Nodes!$B$2:$D$2000,3,FALSE)</f>
        <v>Saint-François-Xavier</v>
      </c>
      <c r="N744">
        <v>13</v>
      </c>
    </row>
    <row r="745" spans="1:14">
      <c r="A745">
        <v>13</v>
      </c>
      <c r="B745">
        <f t="shared" si="82"/>
        <v>14</v>
      </c>
      <c r="C745">
        <v>0</v>
      </c>
      <c r="D745">
        <f t="shared" ref="D745:D776" si="84">IF(A745&amp;C745=A744&amp;C744,D744,D744+1)</f>
        <v>30</v>
      </c>
      <c r="E745">
        <f t="shared" si="78"/>
        <v>15</v>
      </c>
      <c r="F745">
        <v>83</v>
      </c>
      <c r="G745">
        <f t="shared" si="79"/>
        <v>83.14</v>
      </c>
      <c r="H745">
        <f>VLOOKUP(G745,Nodes!$A$2:$B$382,2,FALSE)</f>
        <v>104</v>
      </c>
      <c r="I745">
        <f>VLOOKUP(H745,Nodes!$B$2:$C$681,2,FALSE)</f>
        <v>83</v>
      </c>
      <c r="J745" t="str">
        <f t="shared" si="80"/>
        <v>104,221</v>
      </c>
      <c r="K745">
        <f t="shared" si="81"/>
        <v>13</v>
      </c>
      <c r="L745" t="str">
        <f>VLOOKUP(J745,Edges!$A$2:$A$1999,1,FALSE)</f>
        <v>104,221</v>
      </c>
      <c r="M745" t="str">
        <f>VLOOKUP(H745,Nodes!$B$2:$D$2000,3,FALSE)</f>
        <v>Duroc</v>
      </c>
      <c r="N745">
        <v>13</v>
      </c>
    </row>
    <row r="746" spans="1:14">
      <c r="A746">
        <v>13</v>
      </c>
      <c r="B746">
        <f t="shared" si="82"/>
        <v>14</v>
      </c>
      <c r="C746">
        <v>0</v>
      </c>
      <c r="D746">
        <f t="shared" si="84"/>
        <v>30</v>
      </c>
      <c r="E746">
        <f t="shared" si="78"/>
        <v>16</v>
      </c>
      <c r="F746">
        <v>174</v>
      </c>
      <c r="G746">
        <f t="shared" si="79"/>
        <v>174.14</v>
      </c>
      <c r="H746">
        <f>VLOOKUP(G746,Nodes!$A$2:$B$382,2,FALSE)</f>
        <v>221</v>
      </c>
      <c r="I746">
        <f>VLOOKUP(H746,Nodes!$B$2:$C$681,2,FALSE)</f>
        <v>174</v>
      </c>
      <c r="J746" t="str">
        <f t="shared" si="80"/>
        <v>221,122</v>
      </c>
      <c r="K746">
        <f t="shared" si="81"/>
        <v>13</v>
      </c>
      <c r="L746" t="str">
        <f>VLOOKUP(J746,Edges!$A$2:$A$1999,1,FALSE)</f>
        <v>221,122</v>
      </c>
      <c r="M746" t="str">
        <f>VLOOKUP(H746,Nodes!$B$2:$D$2000,3,FALSE)</f>
        <v>Montparnasse — Bienvenüe</v>
      </c>
      <c r="N746">
        <v>13</v>
      </c>
    </row>
    <row r="747" spans="1:14">
      <c r="A747">
        <v>13</v>
      </c>
      <c r="B747">
        <f t="shared" si="82"/>
        <v>14</v>
      </c>
      <c r="C747">
        <v>0</v>
      </c>
      <c r="D747">
        <f t="shared" si="84"/>
        <v>30</v>
      </c>
      <c r="E747">
        <f t="shared" si="78"/>
        <v>17</v>
      </c>
      <c r="F747">
        <v>100</v>
      </c>
      <c r="G747">
        <f t="shared" si="79"/>
        <v>100.14</v>
      </c>
      <c r="H747">
        <f>VLOOKUP(G747,Nodes!$A$2:$B$382,2,FALSE)</f>
        <v>122</v>
      </c>
      <c r="I747">
        <f>VLOOKUP(H747,Nodes!$B$2:$C$681,2,FALSE)</f>
        <v>100</v>
      </c>
      <c r="J747" t="str">
        <f t="shared" si="80"/>
        <v>122,249</v>
      </c>
      <c r="K747">
        <f t="shared" si="81"/>
        <v>13</v>
      </c>
      <c r="L747" t="str">
        <f>VLOOKUP(J747,Edges!$A$2:$A$1999,1,FALSE)</f>
        <v>122,249</v>
      </c>
      <c r="M747" t="str">
        <f>VLOOKUP(H747,Nodes!$B$2:$D$2000,3,FALSE)</f>
        <v>Gaîté</v>
      </c>
      <c r="N747">
        <v>13</v>
      </c>
    </row>
    <row r="748" spans="1:14">
      <c r="A748">
        <v>13</v>
      </c>
      <c r="B748">
        <f t="shared" si="82"/>
        <v>14</v>
      </c>
      <c r="C748">
        <v>0</v>
      </c>
      <c r="D748">
        <f t="shared" si="84"/>
        <v>30</v>
      </c>
      <c r="E748">
        <f t="shared" si="78"/>
        <v>18</v>
      </c>
      <c r="F748">
        <v>192</v>
      </c>
      <c r="G748">
        <f t="shared" si="79"/>
        <v>192.14</v>
      </c>
      <c r="H748">
        <f>VLOOKUP(G748,Nodes!$A$2:$B$382,2,FALSE)</f>
        <v>249</v>
      </c>
      <c r="I748">
        <f>VLOOKUP(H748,Nodes!$B$2:$C$681,2,FALSE)</f>
        <v>192</v>
      </c>
      <c r="J748" t="str">
        <f t="shared" si="80"/>
        <v>249,263</v>
      </c>
      <c r="K748">
        <f t="shared" si="81"/>
        <v>13</v>
      </c>
      <c r="L748" t="str">
        <f>VLOOKUP(J748,Edges!$A$2:$A$1999,1,FALSE)</f>
        <v>249,263</v>
      </c>
      <c r="M748" t="str">
        <f>VLOOKUP(H748,Nodes!$B$2:$D$2000,3,FALSE)</f>
        <v>Pernety</v>
      </c>
      <c r="N748">
        <v>13</v>
      </c>
    </row>
    <row r="749" spans="1:14">
      <c r="A749">
        <v>13</v>
      </c>
      <c r="B749">
        <f t="shared" si="82"/>
        <v>14</v>
      </c>
      <c r="C749">
        <v>0</v>
      </c>
      <c r="D749">
        <f t="shared" si="84"/>
        <v>30</v>
      </c>
      <c r="E749">
        <f t="shared" si="78"/>
        <v>19</v>
      </c>
      <c r="F749">
        <v>201</v>
      </c>
      <c r="G749">
        <f t="shared" si="79"/>
        <v>201.14</v>
      </c>
      <c r="H749">
        <f>VLOOKUP(G749,Nodes!$A$2:$B$382,2,FALSE)</f>
        <v>263</v>
      </c>
      <c r="I749">
        <f>VLOOKUP(H749,Nodes!$B$2:$C$681,2,FALSE)</f>
        <v>201</v>
      </c>
      <c r="J749" t="str">
        <f t="shared" si="80"/>
        <v>263,284</v>
      </c>
      <c r="K749">
        <f t="shared" si="81"/>
        <v>13</v>
      </c>
      <c r="L749" t="str">
        <f>VLOOKUP(J749,Edges!$A$2:$A$1999,1,FALSE)</f>
        <v>263,284</v>
      </c>
      <c r="M749" t="str">
        <f>VLOOKUP(H749,Nodes!$B$2:$D$2000,3,FALSE)</f>
        <v>Plaisance</v>
      </c>
      <c r="N749">
        <v>13</v>
      </c>
    </row>
    <row r="750" spans="1:14">
      <c r="A750">
        <v>13</v>
      </c>
      <c r="B750">
        <f t="shared" si="82"/>
        <v>14</v>
      </c>
      <c r="C750">
        <v>0</v>
      </c>
      <c r="D750">
        <f t="shared" si="84"/>
        <v>30</v>
      </c>
      <c r="E750">
        <f t="shared" si="78"/>
        <v>20</v>
      </c>
      <c r="F750">
        <v>222</v>
      </c>
      <c r="G750">
        <f t="shared" si="79"/>
        <v>222.14</v>
      </c>
      <c r="H750">
        <f>VLOOKUP(G750,Nodes!$A$2:$B$382,2,FALSE)</f>
        <v>284</v>
      </c>
      <c r="I750">
        <f>VLOOKUP(H750,Nodes!$B$2:$C$681,2,FALSE)</f>
        <v>222</v>
      </c>
      <c r="J750" t="str">
        <f t="shared" si="80"/>
        <v>284,198</v>
      </c>
      <c r="K750">
        <f t="shared" si="81"/>
        <v>13</v>
      </c>
      <c r="L750" t="str">
        <f>VLOOKUP(J750,Edges!$A$2:$A$1999,1,FALSE)</f>
        <v>284,198</v>
      </c>
      <c r="M750" t="str">
        <f>VLOOKUP(H750,Nodes!$B$2:$D$2000,3,FALSE)</f>
        <v>Porte de Vanves</v>
      </c>
      <c r="N750">
        <v>13</v>
      </c>
    </row>
    <row r="751" spans="1:14">
      <c r="A751">
        <v>13</v>
      </c>
      <c r="B751">
        <f t="shared" si="82"/>
        <v>14</v>
      </c>
      <c r="C751">
        <v>0</v>
      </c>
      <c r="D751">
        <f t="shared" si="84"/>
        <v>30</v>
      </c>
      <c r="E751">
        <f t="shared" si="78"/>
        <v>21</v>
      </c>
      <c r="F751">
        <v>158</v>
      </c>
      <c r="G751">
        <f t="shared" si="79"/>
        <v>158.13999999999999</v>
      </c>
      <c r="H751">
        <f>VLOOKUP(G751,Nodes!$A$2:$B$382,2,FALSE)</f>
        <v>198</v>
      </c>
      <c r="I751">
        <f>VLOOKUP(H751,Nodes!$B$2:$C$681,2,FALSE)</f>
        <v>158</v>
      </c>
      <c r="J751" t="str">
        <f t="shared" si="80"/>
        <v>198,199</v>
      </c>
      <c r="K751">
        <f t="shared" si="81"/>
        <v>13</v>
      </c>
      <c r="L751" t="str">
        <f>VLOOKUP(J751,Edges!$A$2:$A$1999,1,FALSE)</f>
        <v>198,199</v>
      </c>
      <c r="M751" t="str">
        <f>VLOOKUP(H751,Nodes!$B$2:$D$2000,3,FALSE)</f>
        <v>Malakoff — Plateau de Vanves</v>
      </c>
      <c r="N751">
        <v>13</v>
      </c>
    </row>
    <row r="752" spans="1:14">
      <c r="A752">
        <v>13</v>
      </c>
      <c r="B752">
        <f t="shared" si="82"/>
        <v>14</v>
      </c>
      <c r="C752">
        <v>0</v>
      </c>
      <c r="D752">
        <f t="shared" si="84"/>
        <v>30</v>
      </c>
      <c r="E752">
        <f t="shared" si="78"/>
        <v>22</v>
      </c>
      <c r="F752">
        <v>159</v>
      </c>
      <c r="G752">
        <f t="shared" si="79"/>
        <v>159.13999999999999</v>
      </c>
      <c r="H752">
        <f>VLOOKUP(G752,Nodes!$A$2:$B$382,2,FALSE)</f>
        <v>199</v>
      </c>
      <c r="I752">
        <f>VLOOKUP(H752,Nodes!$B$2:$C$681,2,FALSE)</f>
        <v>159</v>
      </c>
      <c r="J752" t="str">
        <f t="shared" si="80"/>
        <v>199,72</v>
      </c>
      <c r="K752">
        <f t="shared" si="81"/>
        <v>13</v>
      </c>
      <c r="L752" t="str">
        <f>VLOOKUP(J752,Edges!$A$2:$A$1999,1,FALSE)</f>
        <v>199,72</v>
      </c>
      <c r="M752" t="str">
        <f>VLOOKUP(H752,Nodes!$B$2:$D$2000,3,FALSE)</f>
        <v>Malakoff — Rue Étienne-Dolet</v>
      </c>
      <c r="N752">
        <v>13</v>
      </c>
    </row>
    <row r="753" spans="1:14">
      <c r="A753">
        <v>13</v>
      </c>
      <c r="B753">
        <f t="shared" si="82"/>
        <v>14</v>
      </c>
      <c r="C753">
        <v>0</v>
      </c>
      <c r="D753">
        <f t="shared" si="84"/>
        <v>30</v>
      </c>
      <c r="E753">
        <f t="shared" si="78"/>
        <v>23</v>
      </c>
      <c r="F753">
        <v>57</v>
      </c>
      <c r="G753">
        <f t="shared" si="79"/>
        <v>57.14</v>
      </c>
      <c r="H753">
        <f>VLOOKUP(G753,Nodes!$A$2:$B$382,2,FALSE)</f>
        <v>72</v>
      </c>
      <c r="I753">
        <f>VLOOKUP(H753,Nodes!$B$2:$C$681,2,FALSE)</f>
        <v>57</v>
      </c>
      <c r="J753" t="str">
        <f t="shared" si="80"/>
        <v/>
      </c>
      <c r="K753">
        <f t="shared" si="81"/>
        <v>13</v>
      </c>
      <c r="L753" t="e">
        <f>VLOOKUP(J753,Edges!$A$2:$A$1999,1,FALSE)</f>
        <v>#N/A</v>
      </c>
      <c r="M753" t="str">
        <f>VLOOKUP(H753,Nodes!$B$2:$D$2000,3,FALSE)</f>
        <v>Châtillon — Montrouge</v>
      </c>
      <c r="N753">
        <v>13</v>
      </c>
    </row>
    <row r="754" spans="1:14">
      <c r="A754">
        <v>13</v>
      </c>
      <c r="B754">
        <f t="shared" si="82"/>
        <v>14</v>
      </c>
      <c r="C754">
        <v>1</v>
      </c>
      <c r="D754">
        <f t="shared" si="84"/>
        <v>31</v>
      </c>
      <c r="E754">
        <f t="shared" ref="E754:E778" si="85">IF(A754&amp;C754&lt;&gt;A753&amp;C753,0,E753+1)</f>
        <v>0</v>
      </c>
      <c r="F754">
        <v>57</v>
      </c>
      <c r="G754">
        <f t="shared" si="79"/>
        <v>57.14</v>
      </c>
      <c r="H754">
        <f>VLOOKUP(G754,Nodes!$A$2:$B$382,2,FALSE)</f>
        <v>72</v>
      </c>
      <c r="I754">
        <f>VLOOKUP(H754,Nodes!$B$2:$C$681,2,FALSE)</f>
        <v>57</v>
      </c>
      <c r="J754" t="str">
        <f t="shared" si="80"/>
        <v>72,199</v>
      </c>
      <c r="K754">
        <f t="shared" si="81"/>
        <v>13</v>
      </c>
      <c r="L754" t="str">
        <f>VLOOKUP(J754,Edges!$A$2:$A$1999,1,FALSE)</f>
        <v>72,199</v>
      </c>
      <c r="M754" t="str">
        <f>VLOOKUP(H754,Nodes!$B$2:$D$2000,3,FALSE)</f>
        <v>Châtillon — Montrouge</v>
      </c>
      <c r="N754">
        <v>13</v>
      </c>
    </row>
    <row r="755" spans="1:14">
      <c r="A755">
        <v>13</v>
      </c>
      <c r="B755">
        <f t="shared" si="82"/>
        <v>14</v>
      </c>
      <c r="C755">
        <v>1</v>
      </c>
      <c r="D755">
        <f t="shared" si="84"/>
        <v>31</v>
      </c>
      <c r="E755">
        <f t="shared" si="85"/>
        <v>1</v>
      </c>
      <c r="F755">
        <v>159</v>
      </c>
      <c r="G755">
        <f t="shared" si="79"/>
        <v>159.13999999999999</v>
      </c>
      <c r="H755">
        <f>VLOOKUP(G755,Nodes!$A$2:$B$382,2,FALSE)</f>
        <v>199</v>
      </c>
      <c r="I755">
        <f>VLOOKUP(H755,Nodes!$B$2:$C$681,2,FALSE)</f>
        <v>159</v>
      </c>
      <c r="J755" t="str">
        <f t="shared" si="80"/>
        <v>199,198</v>
      </c>
      <c r="K755">
        <f t="shared" si="81"/>
        <v>13</v>
      </c>
      <c r="L755" t="str">
        <f>VLOOKUP(J755,Edges!$A$2:$A$1999,1,FALSE)</f>
        <v>199,198</v>
      </c>
      <c r="M755" t="str">
        <f>VLOOKUP(H755,Nodes!$B$2:$D$2000,3,FALSE)</f>
        <v>Malakoff — Rue Étienne-Dolet</v>
      </c>
      <c r="N755">
        <v>13</v>
      </c>
    </row>
    <row r="756" spans="1:14">
      <c r="A756">
        <v>13</v>
      </c>
      <c r="B756">
        <f t="shared" si="82"/>
        <v>14</v>
      </c>
      <c r="C756">
        <v>1</v>
      </c>
      <c r="D756">
        <f t="shared" si="84"/>
        <v>31</v>
      </c>
      <c r="E756">
        <f t="shared" si="85"/>
        <v>2</v>
      </c>
      <c r="F756">
        <v>158</v>
      </c>
      <c r="G756">
        <f t="shared" si="79"/>
        <v>158.13999999999999</v>
      </c>
      <c r="H756">
        <f>VLOOKUP(G756,Nodes!$A$2:$B$382,2,FALSE)</f>
        <v>198</v>
      </c>
      <c r="I756">
        <f>VLOOKUP(H756,Nodes!$B$2:$C$681,2,FALSE)</f>
        <v>158</v>
      </c>
      <c r="J756" t="str">
        <f t="shared" si="80"/>
        <v>198,284</v>
      </c>
      <c r="K756">
        <f t="shared" si="81"/>
        <v>13</v>
      </c>
      <c r="L756" t="str">
        <f>VLOOKUP(J756,Edges!$A$2:$A$1999,1,FALSE)</f>
        <v>198,284</v>
      </c>
      <c r="M756" t="str">
        <f>VLOOKUP(H756,Nodes!$B$2:$D$2000,3,FALSE)</f>
        <v>Malakoff — Plateau de Vanves</v>
      </c>
      <c r="N756">
        <v>13</v>
      </c>
    </row>
    <row r="757" spans="1:14">
      <c r="A757">
        <v>13</v>
      </c>
      <c r="B757">
        <f t="shared" si="82"/>
        <v>14</v>
      </c>
      <c r="C757">
        <v>1</v>
      </c>
      <c r="D757">
        <f t="shared" si="84"/>
        <v>31</v>
      </c>
      <c r="E757">
        <f t="shared" si="85"/>
        <v>3</v>
      </c>
      <c r="F757">
        <v>222</v>
      </c>
      <c r="G757">
        <f t="shared" si="79"/>
        <v>222.14</v>
      </c>
      <c r="H757">
        <f>VLOOKUP(G757,Nodes!$A$2:$B$382,2,FALSE)</f>
        <v>284</v>
      </c>
      <c r="I757">
        <f>VLOOKUP(H757,Nodes!$B$2:$C$681,2,FALSE)</f>
        <v>222</v>
      </c>
      <c r="J757" t="str">
        <f t="shared" si="80"/>
        <v>284,263</v>
      </c>
      <c r="K757">
        <f t="shared" si="81"/>
        <v>13</v>
      </c>
      <c r="L757" t="str">
        <f>VLOOKUP(J757,Edges!$A$2:$A$1999,1,FALSE)</f>
        <v>284,263</v>
      </c>
      <c r="M757" t="str">
        <f>VLOOKUP(H757,Nodes!$B$2:$D$2000,3,FALSE)</f>
        <v>Porte de Vanves</v>
      </c>
      <c r="N757">
        <v>13</v>
      </c>
    </row>
    <row r="758" spans="1:14">
      <c r="A758">
        <v>13</v>
      </c>
      <c r="B758">
        <f t="shared" si="82"/>
        <v>14</v>
      </c>
      <c r="C758">
        <v>1</v>
      </c>
      <c r="D758">
        <f t="shared" si="84"/>
        <v>31</v>
      </c>
      <c r="E758">
        <f t="shared" si="85"/>
        <v>4</v>
      </c>
      <c r="F758">
        <v>201</v>
      </c>
      <c r="G758">
        <f t="shared" si="79"/>
        <v>201.14</v>
      </c>
      <c r="H758">
        <f>VLOOKUP(G758,Nodes!$A$2:$B$382,2,FALSE)</f>
        <v>263</v>
      </c>
      <c r="I758">
        <f>VLOOKUP(H758,Nodes!$B$2:$C$681,2,FALSE)</f>
        <v>201</v>
      </c>
      <c r="J758" t="str">
        <f t="shared" si="80"/>
        <v>263,249</v>
      </c>
      <c r="K758">
        <f t="shared" si="81"/>
        <v>13</v>
      </c>
      <c r="L758" t="str">
        <f>VLOOKUP(J758,Edges!$A$2:$A$1999,1,FALSE)</f>
        <v>263,249</v>
      </c>
      <c r="M758" t="str">
        <f>VLOOKUP(H758,Nodes!$B$2:$D$2000,3,FALSE)</f>
        <v>Plaisance</v>
      </c>
      <c r="N758">
        <v>13</v>
      </c>
    </row>
    <row r="759" spans="1:14">
      <c r="A759">
        <v>13</v>
      </c>
      <c r="B759">
        <f t="shared" si="82"/>
        <v>14</v>
      </c>
      <c r="C759">
        <v>1</v>
      </c>
      <c r="D759">
        <f t="shared" si="84"/>
        <v>31</v>
      </c>
      <c r="E759">
        <f t="shared" si="85"/>
        <v>5</v>
      </c>
      <c r="F759">
        <v>192</v>
      </c>
      <c r="G759">
        <f t="shared" si="79"/>
        <v>192.14</v>
      </c>
      <c r="H759">
        <f>VLOOKUP(G759,Nodes!$A$2:$B$382,2,FALSE)</f>
        <v>249</v>
      </c>
      <c r="I759">
        <f>VLOOKUP(H759,Nodes!$B$2:$C$681,2,FALSE)</f>
        <v>192</v>
      </c>
      <c r="J759" t="str">
        <f t="shared" si="80"/>
        <v>249,122</v>
      </c>
      <c r="K759">
        <f t="shared" si="81"/>
        <v>13</v>
      </c>
      <c r="L759" t="str">
        <f>VLOOKUP(J759,Edges!$A$2:$A$1999,1,FALSE)</f>
        <v>249,122</v>
      </c>
      <c r="M759" t="str">
        <f>VLOOKUP(H759,Nodes!$B$2:$D$2000,3,FALSE)</f>
        <v>Pernety</v>
      </c>
      <c r="N759">
        <v>13</v>
      </c>
    </row>
    <row r="760" spans="1:14">
      <c r="A760">
        <v>13</v>
      </c>
      <c r="B760">
        <f t="shared" si="82"/>
        <v>14</v>
      </c>
      <c r="C760">
        <v>1</v>
      </c>
      <c r="D760">
        <f t="shared" si="84"/>
        <v>31</v>
      </c>
      <c r="E760">
        <f t="shared" si="85"/>
        <v>6</v>
      </c>
      <c r="F760">
        <v>100</v>
      </c>
      <c r="G760">
        <f t="shared" si="79"/>
        <v>100.14</v>
      </c>
      <c r="H760">
        <f>VLOOKUP(G760,Nodes!$A$2:$B$382,2,FALSE)</f>
        <v>122</v>
      </c>
      <c r="I760">
        <f>VLOOKUP(H760,Nodes!$B$2:$C$681,2,FALSE)</f>
        <v>100</v>
      </c>
      <c r="J760" t="str">
        <f t="shared" si="80"/>
        <v>122,221</v>
      </c>
      <c r="K760">
        <f t="shared" si="81"/>
        <v>13</v>
      </c>
      <c r="L760" t="str">
        <f>VLOOKUP(J760,Edges!$A$2:$A$1999,1,FALSE)</f>
        <v>122,221</v>
      </c>
      <c r="M760" t="str">
        <f>VLOOKUP(H760,Nodes!$B$2:$D$2000,3,FALSE)</f>
        <v>Gaîté</v>
      </c>
      <c r="N760">
        <v>13</v>
      </c>
    </row>
    <row r="761" spans="1:14">
      <c r="A761">
        <v>13</v>
      </c>
      <c r="B761">
        <f t="shared" si="82"/>
        <v>14</v>
      </c>
      <c r="C761">
        <v>1</v>
      </c>
      <c r="D761">
        <f t="shared" si="84"/>
        <v>31</v>
      </c>
      <c r="E761">
        <f t="shared" si="85"/>
        <v>7</v>
      </c>
      <c r="F761">
        <v>174</v>
      </c>
      <c r="G761">
        <f t="shared" si="79"/>
        <v>174.14</v>
      </c>
      <c r="H761">
        <f>VLOOKUP(G761,Nodes!$A$2:$B$382,2,FALSE)</f>
        <v>221</v>
      </c>
      <c r="I761">
        <f>VLOOKUP(H761,Nodes!$B$2:$C$681,2,FALSE)</f>
        <v>174</v>
      </c>
      <c r="J761" t="str">
        <f t="shared" si="80"/>
        <v>221,104</v>
      </c>
      <c r="K761">
        <f t="shared" si="81"/>
        <v>13</v>
      </c>
      <c r="L761" t="str">
        <f>VLOOKUP(J761,Edges!$A$2:$A$1999,1,FALSE)</f>
        <v>221,104</v>
      </c>
      <c r="M761" t="str">
        <f>VLOOKUP(H761,Nodes!$B$2:$D$2000,3,FALSE)</f>
        <v>Montparnasse — Bienvenüe</v>
      </c>
      <c r="N761">
        <v>13</v>
      </c>
    </row>
    <row r="762" spans="1:14">
      <c r="A762">
        <v>13</v>
      </c>
      <c r="B762">
        <f t="shared" si="82"/>
        <v>14</v>
      </c>
      <c r="C762">
        <v>1</v>
      </c>
      <c r="D762">
        <f t="shared" si="84"/>
        <v>31</v>
      </c>
      <c r="E762">
        <f t="shared" si="85"/>
        <v>8</v>
      </c>
      <c r="F762">
        <v>83</v>
      </c>
      <c r="G762">
        <f t="shared" si="79"/>
        <v>83.14</v>
      </c>
      <c r="H762">
        <f>VLOOKUP(G762,Nodes!$A$2:$B$382,2,FALSE)</f>
        <v>104</v>
      </c>
      <c r="I762">
        <f>VLOOKUP(H762,Nodes!$B$2:$C$681,2,FALSE)</f>
        <v>83</v>
      </c>
      <c r="J762" t="str">
        <f t="shared" si="80"/>
        <v>104,330</v>
      </c>
      <c r="K762">
        <f t="shared" si="81"/>
        <v>13</v>
      </c>
      <c r="L762" t="str">
        <f>VLOOKUP(J762,Edges!$A$2:$A$1999,1,FALSE)</f>
        <v>104,330</v>
      </c>
      <c r="M762" t="str">
        <f>VLOOKUP(H762,Nodes!$B$2:$D$2000,3,FALSE)</f>
        <v>Duroc</v>
      </c>
      <c r="N762">
        <v>13</v>
      </c>
    </row>
    <row r="763" spans="1:14">
      <c r="A763">
        <v>13</v>
      </c>
      <c r="B763">
        <f t="shared" si="82"/>
        <v>14</v>
      </c>
      <c r="C763">
        <v>1</v>
      </c>
      <c r="D763">
        <f t="shared" si="84"/>
        <v>31</v>
      </c>
      <c r="E763">
        <f t="shared" si="85"/>
        <v>9</v>
      </c>
      <c r="F763">
        <v>258</v>
      </c>
      <c r="G763">
        <f t="shared" si="79"/>
        <v>258.14</v>
      </c>
      <c r="H763">
        <f>VLOOKUP(G763,Nodes!$A$2:$B$382,2,FALSE)</f>
        <v>330</v>
      </c>
      <c r="I763">
        <f>VLOOKUP(H763,Nodes!$B$2:$C$681,2,FALSE)</f>
        <v>258</v>
      </c>
      <c r="J763" t="str">
        <f t="shared" si="80"/>
        <v>330,369</v>
      </c>
      <c r="K763">
        <f t="shared" si="81"/>
        <v>13</v>
      </c>
      <c r="L763" t="str">
        <f>VLOOKUP(J763,Edges!$A$2:$A$1999,1,FALSE)</f>
        <v>330,369</v>
      </c>
      <c r="M763" t="str">
        <f>VLOOKUP(H763,Nodes!$B$2:$D$2000,3,FALSE)</f>
        <v>Saint-François-Xavier</v>
      </c>
      <c r="N763">
        <v>13</v>
      </c>
    </row>
    <row r="764" spans="1:14">
      <c r="A764">
        <v>13</v>
      </c>
      <c r="B764">
        <f t="shared" si="82"/>
        <v>14</v>
      </c>
      <c r="C764">
        <v>1</v>
      </c>
      <c r="D764">
        <f t="shared" si="84"/>
        <v>31</v>
      </c>
      <c r="E764">
        <f t="shared" si="85"/>
        <v>10</v>
      </c>
      <c r="F764">
        <v>288</v>
      </c>
      <c r="G764">
        <f t="shared" si="79"/>
        <v>288.14</v>
      </c>
      <c r="H764">
        <f>VLOOKUP(G764,Nodes!$A$2:$B$382,2,FALSE)</f>
        <v>369</v>
      </c>
      <c r="I764">
        <f>VLOOKUP(H764,Nodes!$B$2:$C$681,2,FALSE)</f>
        <v>288</v>
      </c>
      <c r="J764" t="str">
        <f t="shared" si="80"/>
        <v>369,149</v>
      </c>
      <c r="K764">
        <f t="shared" si="81"/>
        <v>13</v>
      </c>
      <c r="L764" t="str">
        <f>VLOOKUP(J764,Edges!$A$2:$A$1999,1,FALSE)</f>
        <v>369,149</v>
      </c>
      <c r="M764" t="str">
        <f>VLOOKUP(H764,Nodes!$B$2:$D$2000,3,FALSE)</f>
        <v>Varenne</v>
      </c>
      <c r="N764">
        <v>13</v>
      </c>
    </row>
    <row r="765" spans="1:14">
      <c r="A765">
        <v>13</v>
      </c>
      <c r="B765">
        <f t="shared" si="82"/>
        <v>14</v>
      </c>
      <c r="C765">
        <v>1</v>
      </c>
      <c r="D765">
        <f t="shared" si="84"/>
        <v>31</v>
      </c>
      <c r="E765">
        <f t="shared" si="85"/>
        <v>11</v>
      </c>
      <c r="F765">
        <v>117</v>
      </c>
      <c r="G765">
        <f t="shared" si="79"/>
        <v>117.14</v>
      </c>
      <c r="H765">
        <f>VLOOKUP(G765,Nodes!$A$2:$B$382,2,FALSE)</f>
        <v>149</v>
      </c>
      <c r="I765">
        <f>VLOOKUP(H765,Nodes!$B$2:$C$681,2,FALSE)</f>
        <v>117</v>
      </c>
      <c r="J765" t="str">
        <f t="shared" si="80"/>
        <v>149,55</v>
      </c>
      <c r="K765">
        <f t="shared" si="81"/>
        <v>13</v>
      </c>
      <c r="L765" t="str">
        <f>VLOOKUP(J765,Edges!$A$2:$A$1999,1,FALSE)</f>
        <v>149,55</v>
      </c>
      <c r="M765" t="str">
        <f>VLOOKUP(H765,Nodes!$B$2:$D$2000,3,FALSE)</f>
        <v>Invalides</v>
      </c>
      <c r="N765">
        <v>13</v>
      </c>
    </row>
    <row r="766" spans="1:14">
      <c r="A766">
        <v>13</v>
      </c>
      <c r="B766">
        <f t="shared" si="82"/>
        <v>14</v>
      </c>
      <c r="C766">
        <v>1</v>
      </c>
      <c r="D766">
        <f t="shared" si="84"/>
        <v>31</v>
      </c>
      <c r="E766">
        <f t="shared" si="85"/>
        <v>12</v>
      </c>
      <c r="F766">
        <v>46</v>
      </c>
      <c r="G766">
        <f t="shared" si="79"/>
        <v>46.14</v>
      </c>
      <c r="H766">
        <f>VLOOKUP(G766,Nodes!$A$2:$B$382,2,FALSE)</f>
        <v>55</v>
      </c>
      <c r="I766">
        <f>VLOOKUP(H766,Nodes!$B$2:$C$681,2,FALSE)</f>
        <v>46</v>
      </c>
      <c r="J766" t="str">
        <f t="shared" si="80"/>
        <v>55,215</v>
      </c>
      <c r="K766">
        <f t="shared" si="81"/>
        <v>13</v>
      </c>
      <c r="L766" t="str">
        <f>VLOOKUP(J766,Edges!$A$2:$A$1999,1,FALSE)</f>
        <v>55,215</v>
      </c>
      <c r="M766" t="str">
        <f>VLOOKUP(H766,Nodes!$B$2:$D$2000,3,FALSE)</f>
        <v>Champs-Élysées — Clemenceau</v>
      </c>
      <c r="N766">
        <v>13</v>
      </c>
    </row>
    <row r="767" spans="1:14">
      <c r="A767">
        <v>13</v>
      </c>
      <c r="B767">
        <f t="shared" si="82"/>
        <v>14</v>
      </c>
      <c r="C767">
        <v>1</v>
      </c>
      <c r="D767">
        <f t="shared" si="84"/>
        <v>31</v>
      </c>
      <c r="E767">
        <f t="shared" si="85"/>
        <v>13</v>
      </c>
      <c r="F767">
        <v>171</v>
      </c>
      <c r="G767">
        <f t="shared" si="79"/>
        <v>171.14</v>
      </c>
      <c r="H767">
        <f>VLOOKUP(G767,Nodes!$A$2:$B$382,2,FALSE)</f>
        <v>215</v>
      </c>
      <c r="I767">
        <f>VLOOKUP(H767,Nodes!$B$2:$C$681,2,FALSE)</f>
        <v>171</v>
      </c>
      <c r="J767" t="str">
        <f t="shared" si="80"/>
        <v>215,336</v>
      </c>
      <c r="K767">
        <f t="shared" si="81"/>
        <v>13</v>
      </c>
      <c r="L767" t="str">
        <f>VLOOKUP(J767,Edges!$A$2:$A$1999,1,FALSE)</f>
        <v>215,336</v>
      </c>
      <c r="M767" t="str">
        <f>VLOOKUP(H767,Nodes!$B$2:$D$2000,3,FALSE)</f>
        <v>Miromesnil</v>
      </c>
      <c r="N767">
        <v>13</v>
      </c>
    </row>
    <row r="768" spans="1:14">
      <c r="A768">
        <v>13</v>
      </c>
      <c r="B768">
        <f t="shared" si="82"/>
        <v>14</v>
      </c>
      <c r="C768">
        <v>1</v>
      </c>
      <c r="D768">
        <f t="shared" si="84"/>
        <v>31</v>
      </c>
      <c r="E768">
        <f t="shared" si="85"/>
        <v>14</v>
      </c>
      <c r="F768">
        <v>262</v>
      </c>
      <c r="G768">
        <f t="shared" si="79"/>
        <v>262.14</v>
      </c>
      <c r="H768">
        <f>VLOOKUP(G768,Nodes!$A$2:$B$382,2,FALSE)</f>
        <v>336</v>
      </c>
      <c r="I768">
        <f>VLOOKUP(H768,Nodes!$B$2:$C$681,2,FALSE)</f>
        <v>262</v>
      </c>
      <c r="J768" t="str">
        <f t="shared" si="80"/>
        <v>336,179</v>
      </c>
      <c r="K768">
        <f t="shared" si="81"/>
        <v>13</v>
      </c>
      <c r="L768" t="str">
        <f>VLOOKUP(J768,Edges!$A$2:$A$1999,1,FALSE)</f>
        <v>336,179</v>
      </c>
      <c r="M768" t="str">
        <f>VLOOKUP(H768,Nodes!$B$2:$D$2000,3,FALSE)</f>
        <v>Saint-Lazare</v>
      </c>
      <c r="N768">
        <v>13</v>
      </c>
    </row>
    <row r="769" spans="1:14">
      <c r="A769">
        <v>13</v>
      </c>
      <c r="B769">
        <f t="shared" si="82"/>
        <v>14</v>
      </c>
      <c r="C769">
        <v>1</v>
      </c>
      <c r="D769">
        <f t="shared" si="84"/>
        <v>31</v>
      </c>
      <c r="E769">
        <f t="shared" si="85"/>
        <v>15</v>
      </c>
      <c r="F769">
        <v>142</v>
      </c>
      <c r="G769">
        <f t="shared" si="79"/>
        <v>142.13999999999999</v>
      </c>
      <c r="H769">
        <f>VLOOKUP(G769,Nodes!$A$2:$B$382,2,FALSE)</f>
        <v>179</v>
      </c>
      <c r="I769">
        <f>VLOOKUP(H769,Nodes!$B$2:$C$681,2,FALSE)</f>
        <v>142</v>
      </c>
      <c r="J769" t="str">
        <f t="shared" si="80"/>
        <v>179,256</v>
      </c>
      <c r="K769">
        <f t="shared" si="81"/>
        <v>13</v>
      </c>
      <c r="L769" t="str">
        <f>VLOOKUP(J769,Edges!$A$2:$A$1999,1,FALSE)</f>
        <v>179,256</v>
      </c>
      <c r="M769" t="str">
        <f>VLOOKUP(H769,Nodes!$B$2:$D$2000,3,FALSE)</f>
        <v>Liège</v>
      </c>
      <c r="N769">
        <v>13</v>
      </c>
    </row>
    <row r="770" spans="1:14">
      <c r="A770">
        <v>13</v>
      </c>
      <c r="B770">
        <f t="shared" si="82"/>
        <v>14</v>
      </c>
      <c r="C770">
        <v>1</v>
      </c>
      <c r="D770">
        <f t="shared" si="84"/>
        <v>31</v>
      </c>
      <c r="E770">
        <f t="shared" si="85"/>
        <v>16</v>
      </c>
      <c r="F770">
        <v>197</v>
      </c>
      <c r="G770">
        <f t="shared" si="79"/>
        <v>197.14</v>
      </c>
      <c r="H770">
        <f>VLOOKUP(G770,Nodes!$A$2:$B$382,2,FALSE)</f>
        <v>256</v>
      </c>
      <c r="I770">
        <f>VLOOKUP(H770,Nodes!$B$2:$C$681,2,FALSE)</f>
        <v>197</v>
      </c>
      <c r="J770" t="str">
        <f t="shared" si="80"/>
        <v>256,164</v>
      </c>
      <c r="K770">
        <f t="shared" si="81"/>
        <v>13</v>
      </c>
      <c r="L770" t="str">
        <f>VLOOKUP(J770,Edges!$A$2:$A$1999,1,FALSE)</f>
        <v>256,164</v>
      </c>
      <c r="M770" t="str">
        <f>VLOOKUP(H770,Nodes!$B$2:$D$2000,3,FALSE)</f>
        <v>Place de Clichy</v>
      </c>
      <c r="N770">
        <v>13</v>
      </c>
    </row>
    <row r="771" spans="1:14">
      <c r="A771">
        <v>13</v>
      </c>
      <c r="B771">
        <f t="shared" si="82"/>
        <v>14</v>
      </c>
      <c r="C771">
        <v>1</v>
      </c>
      <c r="D771">
        <f t="shared" si="84"/>
        <v>31</v>
      </c>
      <c r="E771">
        <f t="shared" si="85"/>
        <v>17</v>
      </c>
      <c r="F771">
        <v>129</v>
      </c>
      <c r="G771">
        <f t="shared" ref="G771:G834" si="86">F771+B771/100</f>
        <v>129.13999999999999</v>
      </c>
      <c r="H771">
        <f>VLOOKUP(G771,Nodes!$A$2:$B$382,2,FALSE)</f>
        <v>164</v>
      </c>
      <c r="I771">
        <f>VLOOKUP(H771,Nodes!$B$2:$C$681,2,FALSE)</f>
        <v>129</v>
      </c>
      <c r="J771" t="str">
        <f t="shared" ref="J771:J834" si="87">IF(E772&lt;&gt;0,H771&amp;","&amp;H772,"")</f>
        <v>164,45</v>
      </c>
      <c r="K771">
        <f t="shared" ref="K771:K834" si="88">A771</f>
        <v>13</v>
      </c>
      <c r="L771" t="str">
        <f>VLOOKUP(J771,Edges!$A$2:$A$1999,1,FALSE)</f>
        <v>164,45</v>
      </c>
      <c r="M771" t="str">
        <f>VLOOKUP(H771,Nodes!$B$2:$D$2000,3,FALSE)</f>
        <v>La Fourche</v>
      </c>
      <c r="N771">
        <v>13</v>
      </c>
    </row>
    <row r="772" spans="1:14">
      <c r="A772">
        <v>13</v>
      </c>
      <c r="B772">
        <f t="shared" ref="B772:B835" si="89">IF(A772&lt;&gt;A771,B771+1,B771)</f>
        <v>14</v>
      </c>
      <c r="C772">
        <v>1</v>
      </c>
      <c r="D772">
        <f t="shared" si="84"/>
        <v>31</v>
      </c>
      <c r="E772">
        <f t="shared" si="85"/>
        <v>18</v>
      </c>
      <c r="F772">
        <v>37</v>
      </c>
      <c r="G772">
        <f t="shared" si="86"/>
        <v>37.14</v>
      </c>
      <c r="H772">
        <f>VLOOKUP(G772,Nodes!$A$2:$B$382,2,FALSE)</f>
        <v>45</v>
      </c>
      <c r="I772">
        <f>VLOOKUP(H772,Nodes!$B$2:$C$681,2,FALSE)</f>
        <v>37</v>
      </c>
      <c r="J772" t="str">
        <f t="shared" si="87"/>
        <v>45,276</v>
      </c>
      <c r="K772">
        <f t="shared" si="88"/>
        <v>13</v>
      </c>
      <c r="L772" t="str">
        <f>VLOOKUP(J772,Edges!$A$2:$A$1999,1,FALSE)</f>
        <v>45,276</v>
      </c>
      <c r="M772" t="str">
        <f>VLOOKUP(H772,Nodes!$B$2:$D$2000,3,FALSE)</f>
        <v>Brochant</v>
      </c>
      <c r="N772">
        <v>13</v>
      </c>
    </row>
    <row r="773" spans="1:14">
      <c r="A773">
        <v>13</v>
      </c>
      <c r="B773">
        <f t="shared" si="89"/>
        <v>14</v>
      </c>
      <c r="C773">
        <v>1</v>
      </c>
      <c r="D773">
        <f t="shared" si="84"/>
        <v>31</v>
      </c>
      <c r="E773">
        <f t="shared" si="85"/>
        <v>19</v>
      </c>
      <c r="F773">
        <v>214</v>
      </c>
      <c r="G773">
        <f t="shared" si="86"/>
        <v>214.14</v>
      </c>
      <c r="H773">
        <f>VLOOKUP(G773,Nodes!$A$2:$B$382,2,FALSE)</f>
        <v>276</v>
      </c>
      <c r="I773">
        <f>VLOOKUP(H773,Nodes!$B$2:$C$681,2,FALSE)</f>
        <v>214</v>
      </c>
      <c r="J773" t="str">
        <f t="shared" si="87"/>
        <v>276,189</v>
      </c>
      <c r="K773">
        <f t="shared" si="88"/>
        <v>13</v>
      </c>
      <c r="L773" t="str">
        <f>VLOOKUP(J773,Edges!$A$2:$A$1999,1,FALSE)</f>
        <v>276,189</v>
      </c>
      <c r="M773" t="str">
        <f>VLOOKUP(H773,Nodes!$B$2:$D$2000,3,FALSE)</f>
        <v>Porte de Clichy</v>
      </c>
      <c r="N773">
        <v>13</v>
      </c>
    </row>
    <row r="774" spans="1:14">
      <c r="A774">
        <v>13</v>
      </c>
      <c r="B774">
        <f t="shared" si="89"/>
        <v>14</v>
      </c>
      <c r="C774">
        <v>1</v>
      </c>
      <c r="D774">
        <f t="shared" si="84"/>
        <v>31</v>
      </c>
      <c r="E774">
        <f t="shared" si="85"/>
        <v>20</v>
      </c>
      <c r="F774">
        <v>149</v>
      </c>
      <c r="G774">
        <f t="shared" si="86"/>
        <v>149.13999999999999</v>
      </c>
      <c r="H774">
        <f>VLOOKUP(G774,Nodes!$A$2:$B$382,2,FALSE)</f>
        <v>189</v>
      </c>
      <c r="I774">
        <f>VLOOKUP(H774,Nodes!$B$2:$C$681,2,FALSE)</f>
        <v>149</v>
      </c>
      <c r="J774" t="str">
        <f t="shared" si="87"/>
        <v>189,121</v>
      </c>
      <c r="K774">
        <f t="shared" si="88"/>
        <v>13</v>
      </c>
      <c r="L774" t="str">
        <f>VLOOKUP(J774,Edges!$A$2:$A$1999,1,FALSE)</f>
        <v>189,121</v>
      </c>
      <c r="M774" t="str">
        <f>VLOOKUP(H774,Nodes!$B$2:$D$2000,3,FALSE)</f>
        <v>Mairie de Clichy</v>
      </c>
      <c r="N774">
        <v>13</v>
      </c>
    </row>
    <row r="775" spans="1:14">
      <c r="A775">
        <v>13</v>
      </c>
      <c r="B775">
        <f t="shared" si="89"/>
        <v>14</v>
      </c>
      <c r="C775">
        <v>1</v>
      </c>
      <c r="D775">
        <f t="shared" si="84"/>
        <v>31</v>
      </c>
      <c r="E775">
        <f t="shared" si="85"/>
        <v>21</v>
      </c>
      <c r="F775">
        <v>99</v>
      </c>
      <c r="G775">
        <f t="shared" si="86"/>
        <v>99.14</v>
      </c>
      <c r="H775">
        <f>VLOOKUP(G775,Nodes!$A$2:$B$382,2,FALSE)</f>
        <v>121</v>
      </c>
      <c r="I775">
        <f>VLOOKUP(H775,Nodes!$B$2:$C$681,2,FALSE)</f>
        <v>99</v>
      </c>
      <c r="J775" t="str">
        <f t="shared" si="87"/>
        <v>121,9</v>
      </c>
      <c r="K775">
        <f t="shared" si="88"/>
        <v>13</v>
      </c>
      <c r="L775" t="str">
        <f>VLOOKUP(J775,Edges!$A$2:$A$1999,1,FALSE)</f>
        <v>121,9</v>
      </c>
      <c r="M775" t="str">
        <f>VLOOKUP(H775,Nodes!$B$2:$D$2000,3,FALSE)</f>
        <v>Gabriel Péri</v>
      </c>
      <c r="N775">
        <v>13</v>
      </c>
    </row>
    <row r="776" spans="1:14">
      <c r="A776">
        <v>13</v>
      </c>
      <c r="B776">
        <f t="shared" si="89"/>
        <v>14</v>
      </c>
      <c r="C776">
        <v>1</v>
      </c>
      <c r="D776">
        <f t="shared" si="84"/>
        <v>31</v>
      </c>
      <c r="E776">
        <f t="shared" si="85"/>
        <v>22</v>
      </c>
      <c r="F776">
        <v>8</v>
      </c>
      <c r="G776">
        <f t="shared" si="86"/>
        <v>8.14</v>
      </c>
      <c r="H776">
        <f>VLOOKUP(G776,Nodes!$A$2:$B$382,2,FALSE)</f>
        <v>9</v>
      </c>
      <c r="I776">
        <f>VLOOKUP(H776,Nodes!$B$2:$C$681,2,FALSE)</f>
        <v>8</v>
      </c>
      <c r="J776" t="str">
        <f t="shared" si="87"/>
        <v>9,10</v>
      </c>
      <c r="K776">
        <f t="shared" si="88"/>
        <v>13</v>
      </c>
      <c r="L776" t="str">
        <f>VLOOKUP(J776,Edges!$A$2:$A$1999,1,FALSE)</f>
        <v>9,10</v>
      </c>
      <c r="M776" t="str">
        <f>VLOOKUP(H776,Nodes!$B$2:$D$2000,3,FALSE)</f>
        <v>Asnières — Gennevilliers — Les Agnettes</v>
      </c>
      <c r="N776">
        <v>13</v>
      </c>
    </row>
    <row r="777" spans="1:14">
      <c r="A777">
        <v>13</v>
      </c>
      <c r="B777">
        <f t="shared" si="89"/>
        <v>14</v>
      </c>
      <c r="C777">
        <v>1</v>
      </c>
      <c r="D777">
        <f t="shared" ref="D777:D808" si="90">IF(A777&amp;C777=A776&amp;C776,D776,D776+1)</f>
        <v>31</v>
      </c>
      <c r="E777">
        <f t="shared" si="85"/>
        <v>23</v>
      </c>
      <c r="F777">
        <v>9</v>
      </c>
      <c r="G777">
        <f t="shared" si="86"/>
        <v>9.14</v>
      </c>
      <c r="H777">
        <f>VLOOKUP(G777,Nodes!$A$2:$B$382,2,FALSE)</f>
        <v>10</v>
      </c>
      <c r="I777">
        <f>VLOOKUP(H777,Nodes!$B$2:$C$681,2,FALSE)</f>
        <v>9</v>
      </c>
      <c r="J777" t="str">
        <f t="shared" si="87"/>
        <v/>
      </c>
      <c r="K777">
        <f t="shared" si="88"/>
        <v>13</v>
      </c>
      <c r="L777" t="e">
        <f>VLOOKUP(J777,Edges!$A$2:$A$1999,1,FALSE)</f>
        <v>#N/A</v>
      </c>
      <c r="M777" t="str">
        <f>VLOOKUP(H777,Nodes!$B$2:$D$2000,3,FALSE)</f>
        <v>Asnières — Gennevilliers — Les Courtilles</v>
      </c>
      <c r="N777">
        <v>13</v>
      </c>
    </row>
    <row r="778" spans="1:14">
      <c r="A778">
        <v>13</v>
      </c>
      <c r="B778">
        <f t="shared" si="89"/>
        <v>14</v>
      </c>
      <c r="C778">
        <v>2</v>
      </c>
      <c r="D778">
        <f t="shared" si="90"/>
        <v>32</v>
      </c>
      <c r="E778">
        <f t="shared" si="85"/>
        <v>0</v>
      </c>
      <c r="F778">
        <v>256</v>
      </c>
      <c r="G778">
        <f t="shared" si="86"/>
        <v>256.14</v>
      </c>
      <c r="H778">
        <f>VLOOKUP(G778,Nodes!$A$2:$B$382,2,FALSE)</f>
        <v>328</v>
      </c>
      <c r="I778">
        <f>VLOOKUP(H778,Nodes!$B$2:$C$681,2,FALSE)</f>
        <v>256</v>
      </c>
      <c r="J778" t="str">
        <f t="shared" si="87"/>
        <v>328,18</v>
      </c>
      <c r="K778">
        <f t="shared" si="88"/>
        <v>13</v>
      </c>
      <c r="L778" t="str">
        <f>VLOOKUP(J778,Edges!$A$2:$A$1999,1,FALSE)</f>
        <v>328,18</v>
      </c>
      <c r="M778" t="str">
        <f>VLOOKUP(H778,Nodes!$B$2:$D$2000,3,FALSE)</f>
        <v>Saint-Denis — Université</v>
      </c>
      <c r="N778">
        <v>13</v>
      </c>
    </row>
    <row r="779" spans="1:14">
      <c r="A779">
        <v>13</v>
      </c>
      <c r="B779">
        <f t="shared" si="89"/>
        <v>14</v>
      </c>
      <c r="C779">
        <v>2</v>
      </c>
      <c r="D779">
        <f t="shared" si="90"/>
        <v>32</v>
      </c>
      <c r="E779">
        <f t="shared" ref="E779:E803" si="91">IF(A779&amp;C779&lt;&gt;A778&amp;C778,0,E778+1)</f>
        <v>1</v>
      </c>
      <c r="F779">
        <v>16</v>
      </c>
      <c r="G779">
        <f t="shared" si="86"/>
        <v>16.14</v>
      </c>
      <c r="H779">
        <f>VLOOKUP(G779,Nodes!$A$2:$B$382,2,FALSE)</f>
        <v>18</v>
      </c>
      <c r="I779">
        <f>VLOOKUP(H779,Nodes!$B$2:$C$681,2,FALSE)</f>
        <v>16</v>
      </c>
      <c r="J779" t="str">
        <f t="shared" si="87"/>
        <v>18,327</v>
      </c>
      <c r="K779">
        <f t="shared" si="88"/>
        <v>13</v>
      </c>
      <c r="L779" t="str">
        <f>VLOOKUP(J779,Edges!$A$2:$A$1999,1,FALSE)</f>
        <v>18,327</v>
      </c>
      <c r="M779" t="str">
        <f>VLOOKUP(H779,Nodes!$B$2:$D$2000,3,FALSE)</f>
        <v>Basilique de Saint-Denis</v>
      </c>
      <c r="N779">
        <v>13</v>
      </c>
    </row>
    <row r="780" spans="1:14">
      <c r="A780">
        <v>13</v>
      </c>
      <c r="B780">
        <f t="shared" si="89"/>
        <v>14</v>
      </c>
      <c r="C780">
        <v>2</v>
      </c>
      <c r="D780">
        <f t="shared" si="90"/>
        <v>32</v>
      </c>
      <c r="E780">
        <f t="shared" si="91"/>
        <v>2</v>
      </c>
      <c r="F780">
        <v>255</v>
      </c>
      <c r="G780">
        <f t="shared" si="86"/>
        <v>255.14</v>
      </c>
      <c r="H780">
        <f>VLOOKUP(G780,Nodes!$A$2:$B$382,2,FALSE)</f>
        <v>327</v>
      </c>
      <c r="I780">
        <f>VLOOKUP(H780,Nodes!$B$2:$C$681,2,FALSE)</f>
        <v>255</v>
      </c>
      <c r="J780" t="str">
        <f t="shared" si="87"/>
        <v>327,52</v>
      </c>
      <c r="K780">
        <f t="shared" si="88"/>
        <v>13</v>
      </c>
      <c r="L780" t="str">
        <f>VLOOKUP(J780,Edges!$A$2:$A$1999,1,FALSE)</f>
        <v>327,52</v>
      </c>
      <c r="M780" t="str">
        <f>VLOOKUP(H780,Nodes!$B$2:$D$2000,3,FALSE)</f>
        <v>Saint-Denis — Porte de Paris</v>
      </c>
      <c r="N780">
        <v>13</v>
      </c>
    </row>
    <row r="781" spans="1:14">
      <c r="A781">
        <v>13</v>
      </c>
      <c r="B781">
        <f t="shared" si="89"/>
        <v>14</v>
      </c>
      <c r="C781">
        <v>2</v>
      </c>
      <c r="D781">
        <f t="shared" si="90"/>
        <v>32</v>
      </c>
      <c r="E781">
        <f t="shared" si="91"/>
        <v>3</v>
      </c>
      <c r="F781">
        <v>44</v>
      </c>
      <c r="G781">
        <f t="shared" si="86"/>
        <v>44.14</v>
      </c>
      <c r="H781">
        <f>VLOOKUP(G781,Nodes!$A$2:$B$382,2,FALSE)</f>
        <v>52</v>
      </c>
      <c r="I781">
        <f>VLOOKUP(H781,Nodes!$B$2:$C$681,2,FALSE)</f>
        <v>44</v>
      </c>
      <c r="J781" t="str">
        <f t="shared" si="87"/>
        <v>52,191</v>
      </c>
      <c r="K781">
        <f t="shared" si="88"/>
        <v>13</v>
      </c>
      <c r="L781" t="str">
        <f>VLOOKUP(J781,Edges!$A$2:$A$1999,1,FALSE)</f>
        <v>52,191</v>
      </c>
      <c r="M781" t="str">
        <f>VLOOKUP(H781,Nodes!$B$2:$D$2000,3,FALSE)</f>
        <v>Carrefour Pleyel</v>
      </c>
      <c r="N781">
        <v>13</v>
      </c>
    </row>
    <row r="782" spans="1:14">
      <c r="A782">
        <v>13</v>
      </c>
      <c r="B782">
        <f t="shared" si="89"/>
        <v>14</v>
      </c>
      <c r="C782">
        <v>2</v>
      </c>
      <c r="D782">
        <f t="shared" si="90"/>
        <v>32</v>
      </c>
      <c r="E782">
        <f t="shared" si="91"/>
        <v>4</v>
      </c>
      <c r="F782">
        <v>151</v>
      </c>
      <c r="G782">
        <f t="shared" si="86"/>
        <v>151.13999999999999</v>
      </c>
      <c r="H782">
        <f>VLOOKUP(G782,Nodes!$A$2:$B$382,2,FALSE)</f>
        <v>191</v>
      </c>
      <c r="I782">
        <f>VLOOKUP(H782,Nodes!$B$2:$C$681,2,FALSE)</f>
        <v>151</v>
      </c>
      <c r="J782" t="str">
        <f t="shared" si="87"/>
        <v>191,135</v>
      </c>
      <c r="K782">
        <f t="shared" si="88"/>
        <v>13</v>
      </c>
      <c r="L782" t="str">
        <f>VLOOKUP(J782,Edges!$A$2:$A$1999,1,FALSE)</f>
        <v>191,135</v>
      </c>
      <c r="M782" t="str">
        <f>VLOOKUP(H782,Nodes!$B$2:$D$2000,3,FALSE)</f>
        <v>Mairie de Saint-Ouen</v>
      </c>
      <c r="N782">
        <v>13</v>
      </c>
    </row>
    <row r="783" spans="1:14">
      <c r="A783">
        <v>13</v>
      </c>
      <c r="B783">
        <f t="shared" si="89"/>
        <v>14</v>
      </c>
      <c r="C783">
        <v>2</v>
      </c>
      <c r="D783">
        <f t="shared" si="90"/>
        <v>32</v>
      </c>
      <c r="E783">
        <f t="shared" si="91"/>
        <v>5</v>
      </c>
      <c r="F783">
        <v>107</v>
      </c>
      <c r="G783">
        <f t="shared" si="86"/>
        <v>107.14</v>
      </c>
      <c r="H783">
        <f>VLOOKUP(G783,Nodes!$A$2:$B$382,2,FALSE)</f>
        <v>135</v>
      </c>
      <c r="I783">
        <f>VLOOKUP(H783,Nodes!$B$2:$C$681,2,FALSE)</f>
        <v>107</v>
      </c>
      <c r="J783" t="str">
        <f t="shared" si="87"/>
        <v>135,283</v>
      </c>
      <c r="K783">
        <f t="shared" si="88"/>
        <v>13</v>
      </c>
      <c r="L783" t="str">
        <f>VLOOKUP(J783,Edges!$A$2:$A$1999,1,FALSE)</f>
        <v>135,283</v>
      </c>
      <c r="M783" t="str">
        <f>VLOOKUP(H783,Nodes!$B$2:$D$2000,3,FALSE)</f>
        <v>Garibaldi</v>
      </c>
      <c r="N783">
        <v>13</v>
      </c>
    </row>
    <row r="784" spans="1:14">
      <c r="A784">
        <v>13</v>
      </c>
      <c r="B784">
        <f t="shared" si="89"/>
        <v>14</v>
      </c>
      <c r="C784">
        <v>2</v>
      </c>
      <c r="D784">
        <f t="shared" si="90"/>
        <v>32</v>
      </c>
      <c r="E784">
        <f t="shared" si="91"/>
        <v>6</v>
      </c>
      <c r="F784">
        <v>221</v>
      </c>
      <c r="G784">
        <f t="shared" si="86"/>
        <v>221.14</v>
      </c>
      <c r="H784">
        <f>VLOOKUP(G784,Nodes!$A$2:$B$382,2,FALSE)</f>
        <v>283</v>
      </c>
      <c r="I784">
        <f>VLOOKUP(H784,Nodes!$B$2:$C$681,2,FALSE)</f>
        <v>221</v>
      </c>
      <c r="J784" t="str">
        <f t="shared" si="87"/>
        <v>283,141</v>
      </c>
      <c r="K784">
        <f t="shared" si="88"/>
        <v>13</v>
      </c>
      <c r="L784" t="str">
        <f>VLOOKUP(J784,Edges!$A$2:$A$1999,1,FALSE)</f>
        <v>283,141</v>
      </c>
      <c r="M784" t="str">
        <f>VLOOKUP(H784,Nodes!$B$2:$D$2000,3,FALSE)</f>
        <v>Porte de Saint-Ouen</v>
      </c>
      <c r="N784">
        <v>13</v>
      </c>
    </row>
    <row r="785" spans="1:14">
      <c r="A785">
        <v>13</v>
      </c>
      <c r="B785">
        <f t="shared" si="89"/>
        <v>14</v>
      </c>
      <c r="C785">
        <v>2</v>
      </c>
      <c r="D785">
        <f t="shared" si="90"/>
        <v>32</v>
      </c>
      <c r="E785">
        <f t="shared" si="91"/>
        <v>7</v>
      </c>
      <c r="F785">
        <v>112</v>
      </c>
      <c r="G785">
        <f t="shared" si="86"/>
        <v>112.14</v>
      </c>
      <c r="H785">
        <f>VLOOKUP(G785,Nodes!$A$2:$B$382,2,FALSE)</f>
        <v>141</v>
      </c>
      <c r="I785">
        <f>VLOOKUP(H785,Nodes!$B$2:$C$681,2,FALSE)</f>
        <v>112</v>
      </c>
      <c r="J785" t="str">
        <f t="shared" si="87"/>
        <v>141,164</v>
      </c>
      <c r="K785">
        <f t="shared" si="88"/>
        <v>13</v>
      </c>
      <c r="L785" t="str">
        <f>VLOOKUP(J785,Edges!$A$2:$A$1999,1,FALSE)</f>
        <v>141,164</v>
      </c>
      <c r="M785" t="str">
        <f>VLOOKUP(H785,Nodes!$B$2:$D$2000,3,FALSE)</f>
        <v>Guy Môquet</v>
      </c>
      <c r="N785">
        <v>13</v>
      </c>
    </row>
    <row r="786" spans="1:14">
      <c r="A786">
        <v>13</v>
      </c>
      <c r="B786">
        <f t="shared" si="89"/>
        <v>14</v>
      </c>
      <c r="C786">
        <v>2</v>
      </c>
      <c r="D786">
        <f t="shared" si="90"/>
        <v>32</v>
      </c>
      <c r="E786">
        <f t="shared" si="91"/>
        <v>8</v>
      </c>
      <c r="F786">
        <v>129</v>
      </c>
      <c r="G786">
        <f t="shared" si="86"/>
        <v>129.13999999999999</v>
      </c>
      <c r="H786">
        <f>VLOOKUP(G786,Nodes!$A$2:$B$382,2,FALSE)</f>
        <v>164</v>
      </c>
      <c r="I786">
        <f>VLOOKUP(H786,Nodes!$B$2:$C$681,2,FALSE)</f>
        <v>129</v>
      </c>
      <c r="J786" t="str">
        <f t="shared" si="87"/>
        <v>164,256</v>
      </c>
      <c r="K786">
        <f t="shared" si="88"/>
        <v>13</v>
      </c>
      <c r="L786" t="str">
        <f>VLOOKUP(J786,Edges!$A$2:$A$1999,1,FALSE)</f>
        <v>164,256</v>
      </c>
      <c r="M786" t="str">
        <f>VLOOKUP(H786,Nodes!$B$2:$D$2000,3,FALSE)</f>
        <v>La Fourche</v>
      </c>
      <c r="N786">
        <v>13</v>
      </c>
    </row>
    <row r="787" spans="1:14">
      <c r="A787">
        <v>13</v>
      </c>
      <c r="B787">
        <f t="shared" si="89"/>
        <v>14</v>
      </c>
      <c r="C787">
        <v>2</v>
      </c>
      <c r="D787">
        <f t="shared" si="90"/>
        <v>32</v>
      </c>
      <c r="E787">
        <f t="shared" si="91"/>
        <v>9</v>
      </c>
      <c r="F787">
        <v>197</v>
      </c>
      <c r="G787">
        <f t="shared" si="86"/>
        <v>197.14</v>
      </c>
      <c r="H787">
        <f>VLOOKUP(G787,Nodes!$A$2:$B$382,2,FALSE)</f>
        <v>256</v>
      </c>
      <c r="I787">
        <f>VLOOKUP(H787,Nodes!$B$2:$C$681,2,FALSE)</f>
        <v>197</v>
      </c>
      <c r="J787" t="str">
        <f t="shared" si="87"/>
        <v>256,179</v>
      </c>
      <c r="K787">
        <f t="shared" si="88"/>
        <v>13</v>
      </c>
      <c r="L787" t="str">
        <f>VLOOKUP(J787,Edges!$A$2:$A$1999,1,FALSE)</f>
        <v>256,179</v>
      </c>
      <c r="M787" t="str">
        <f>VLOOKUP(H787,Nodes!$B$2:$D$2000,3,FALSE)</f>
        <v>Place de Clichy</v>
      </c>
      <c r="N787">
        <v>13</v>
      </c>
    </row>
    <row r="788" spans="1:14">
      <c r="A788">
        <v>13</v>
      </c>
      <c r="B788">
        <f t="shared" si="89"/>
        <v>14</v>
      </c>
      <c r="C788">
        <v>2</v>
      </c>
      <c r="D788">
        <f t="shared" si="90"/>
        <v>32</v>
      </c>
      <c r="E788">
        <f t="shared" si="91"/>
        <v>10</v>
      </c>
      <c r="F788">
        <v>142</v>
      </c>
      <c r="G788">
        <f t="shared" si="86"/>
        <v>142.13999999999999</v>
      </c>
      <c r="H788">
        <f>VLOOKUP(G788,Nodes!$A$2:$B$382,2,FALSE)</f>
        <v>179</v>
      </c>
      <c r="I788">
        <f>VLOOKUP(H788,Nodes!$B$2:$C$681,2,FALSE)</f>
        <v>142</v>
      </c>
      <c r="J788" t="str">
        <f t="shared" si="87"/>
        <v>179,336</v>
      </c>
      <c r="K788">
        <f t="shared" si="88"/>
        <v>13</v>
      </c>
      <c r="L788" t="str">
        <f>VLOOKUP(J788,Edges!$A$2:$A$1999,1,FALSE)</f>
        <v>179,336</v>
      </c>
      <c r="M788" t="str">
        <f>VLOOKUP(H788,Nodes!$B$2:$D$2000,3,FALSE)</f>
        <v>Liège</v>
      </c>
      <c r="N788">
        <v>13</v>
      </c>
    </row>
    <row r="789" spans="1:14">
      <c r="A789">
        <v>13</v>
      </c>
      <c r="B789">
        <f t="shared" si="89"/>
        <v>14</v>
      </c>
      <c r="C789">
        <v>2</v>
      </c>
      <c r="D789">
        <f t="shared" si="90"/>
        <v>32</v>
      </c>
      <c r="E789">
        <f t="shared" si="91"/>
        <v>11</v>
      </c>
      <c r="F789">
        <v>262</v>
      </c>
      <c r="G789">
        <f t="shared" si="86"/>
        <v>262.14</v>
      </c>
      <c r="H789">
        <f>VLOOKUP(G789,Nodes!$A$2:$B$382,2,FALSE)</f>
        <v>336</v>
      </c>
      <c r="I789">
        <f>VLOOKUP(H789,Nodes!$B$2:$C$681,2,FALSE)</f>
        <v>262</v>
      </c>
      <c r="J789" t="str">
        <f t="shared" si="87"/>
        <v>336,215</v>
      </c>
      <c r="K789">
        <f t="shared" si="88"/>
        <v>13</v>
      </c>
      <c r="L789" t="str">
        <f>VLOOKUP(J789,Edges!$A$2:$A$1999,1,FALSE)</f>
        <v>336,215</v>
      </c>
      <c r="M789" t="str">
        <f>VLOOKUP(H789,Nodes!$B$2:$D$2000,3,FALSE)</f>
        <v>Saint-Lazare</v>
      </c>
      <c r="N789">
        <v>13</v>
      </c>
    </row>
    <row r="790" spans="1:14">
      <c r="A790">
        <v>13</v>
      </c>
      <c r="B790">
        <f t="shared" si="89"/>
        <v>14</v>
      </c>
      <c r="C790">
        <v>2</v>
      </c>
      <c r="D790">
        <f t="shared" si="90"/>
        <v>32</v>
      </c>
      <c r="E790">
        <f t="shared" si="91"/>
        <v>12</v>
      </c>
      <c r="F790">
        <v>171</v>
      </c>
      <c r="G790">
        <f t="shared" si="86"/>
        <v>171.14</v>
      </c>
      <c r="H790">
        <f>VLOOKUP(G790,Nodes!$A$2:$B$382,2,FALSE)</f>
        <v>215</v>
      </c>
      <c r="I790">
        <f>VLOOKUP(H790,Nodes!$B$2:$C$681,2,FALSE)</f>
        <v>171</v>
      </c>
      <c r="J790" t="str">
        <f t="shared" si="87"/>
        <v>215,55</v>
      </c>
      <c r="K790">
        <f t="shared" si="88"/>
        <v>13</v>
      </c>
      <c r="L790" t="str">
        <f>VLOOKUP(J790,Edges!$A$2:$A$1999,1,FALSE)</f>
        <v>215,55</v>
      </c>
      <c r="M790" t="str">
        <f>VLOOKUP(H790,Nodes!$B$2:$D$2000,3,FALSE)</f>
        <v>Miromesnil</v>
      </c>
      <c r="N790">
        <v>13</v>
      </c>
    </row>
    <row r="791" spans="1:14">
      <c r="A791">
        <v>13</v>
      </c>
      <c r="B791">
        <f t="shared" si="89"/>
        <v>14</v>
      </c>
      <c r="C791">
        <v>2</v>
      </c>
      <c r="D791">
        <f t="shared" si="90"/>
        <v>32</v>
      </c>
      <c r="E791">
        <f t="shared" si="91"/>
        <v>13</v>
      </c>
      <c r="F791">
        <v>46</v>
      </c>
      <c r="G791">
        <f t="shared" si="86"/>
        <v>46.14</v>
      </c>
      <c r="H791">
        <f>VLOOKUP(G791,Nodes!$A$2:$B$382,2,FALSE)</f>
        <v>55</v>
      </c>
      <c r="I791">
        <f>VLOOKUP(H791,Nodes!$B$2:$C$681,2,FALSE)</f>
        <v>46</v>
      </c>
      <c r="J791" t="str">
        <f t="shared" si="87"/>
        <v>55,149</v>
      </c>
      <c r="K791">
        <f t="shared" si="88"/>
        <v>13</v>
      </c>
      <c r="L791" t="str">
        <f>VLOOKUP(J791,Edges!$A$2:$A$1999,1,FALSE)</f>
        <v>55,149</v>
      </c>
      <c r="M791" t="str">
        <f>VLOOKUP(H791,Nodes!$B$2:$D$2000,3,FALSE)</f>
        <v>Champs-Élysées — Clemenceau</v>
      </c>
      <c r="N791">
        <v>13</v>
      </c>
    </row>
    <row r="792" spans="1:14">
      <c r="A792">
        <v>13</v>
      </c>
      <c r="B792">
        <f t="shared" si="89"/>
        <v>14</v>
      </c>
      <c r="C792">
        <v>2</v>
      </c>
      <c r="D792">
        <f t="shared" si="90"/>
        <v>32</v>
      </c>
      <c r="E792">
        <f t="shared" si="91"/>
        <v>14</v>
      </c>
      <c r="F792">
        <v>117</v>
      </c>
      <c r="G792">
        <f t="shared" si="86"/>
        <v>117.14</v>
      </c>
      <c r="H792">
        <f>VLOOKUP(G792,Nodes!$A$2:$B$382,2,FALSE)</f>
        <v>149</v>
      </c>
      <c r="I792">
        <f>VLOOKUP(H792,Nodes!$B$2:$C$681,2,FALSE)</f>
        <v>117</v>
      </c>
      <c r="J792" t="str">
        <f t="shared" si="87"/>
        <v>149,369</v>
      </c>
      <c r="K792">
        <f t="shared" si="88"/>
        <v>13</v>
      </c>
      <c r="L792" t="str">
        <f>VLOOKUP(J792,Edges!$A$2:$A$1999,1,FALSE)</f>
        <v>149,369</v>
      </c>
      <c r="M792" t="str">
        <f>VLOOKUP(H792,Nodes!$B$2:$D$2000,3,FALSE)</f>
        <v>Invalides</v>
      </c>
      <c r="N792">
        <v>13</v>
      </c>
    </row>
    <row r="793" spans="1:14">
      <c r="A793">
        <v>13</v>
      </c>
      <c r="B793">
        <f t="shared" si="89"/>
        <v>14</v>
      </c>
      <c r="C793">
        <v>2</v>
      </c>
      <c r="D793">
        <f t="shared" si="90"/>
        <v>32</v>
      </c>
      <c r="E793">
        <f t="shared" si="91"/>
        <v>15</v>
      </c>
      <c r="F793">
        <v>288</v>
      </c>
      <c r="G793">
        <f t="shared" si="86"/>
        <v>288.14</v>
      </c>
      <c r="H793">
        <f>VLOOKUP(G793,Nodes!$A$2:$B$382,2,FALSE)</f>
        <v>369</v>
      </c>
      <c r="I793">
        <f>VLOOKUP(H793,Nodes!$B$2:$C$681,2,FALSE)</f>
        <v>288</v>
      </c>
      <c r="J793" t="str">
        <f t="shared" si="87"/>
        <v>369,330</v>
      </c>
      <c r="K793">
        <f t="shared" si="88"/>
        <v>13</v>
      </c>
      <c r="L793" t="str">
        <f>VLOOKUP(J793,Edges!$A$2:$A$1999,1,FALSE)</f>
        <v>369,330</v>
      </c>
      <c r="M793" t="str">
        <f>VLOOKUP(H793,Nodes!$B$2:$D$2000,3,FALSE)</f>
        <v>Varenne</v>
      </c>
      <c r="N793">
        <v>13</v>
      </c>
    </row>
    <row r="794" spans="1:14">
      <c r="A794">
        <v>13</v>
      </c>
      <c r="B794">
        <f t="shared" si="89"/>
        <v>14</v>
      </c>
      <c r="C794">
        <v>2</v>
      </c>
      <c r="D794">
        <f t="shared" si="90"/>
        <v>32</v>
      </c>
      <c r="E794">
        <f t="shared" si="91"/>
        <v>16</v>
      </c>
      <c r="F794">
        <v>258</v>
      </c>
      <c r="G794">
        <f t="shared" si="86"/>
        <v>258.14</v>
      </c>
      <c r="H794">
        <f>VLOOKUP(G794,Nodes!$A$2:$B$382,2,FALSE)</f>
        <v>330</v>
      </c>
      <c r="I794">
        <f>VLOOKUP(H794,Nodes!$B$2:$C$681,2,FALSE)</f>
        <v>258</v>
      </c>
      <c r="J794" t="str">
        <f t="shared" si="87"/>
        <v>330,104</v>
      </c>
      <c r="K794">
        <f t="shared" si="88"/>
        <v>13</v>
      </c>
      <c r="L794" t="str">
        <f>VLOOKUP(J794,Edges!$A$2:$A$1999,1,FALSE)</f>
        <v>330,104</v>
      </c>
      <c r="M794" t="str">
        <f>VLOOKUP(H794,Nodes!$B$2:$D$2000,3,FALSE)</f>
        <v>Saint-François-Xavier</v>
      </c>
      <c r="N794">
        <v>13</v>
      </c>
    </row>
    <row r="795" spans="1:14">
      <c r="A795">
        <v>13</v>
      </c>
      <c r="B795">
        <f t="shared" si="89"/>
        <v>14</v>
      </c>
      <c r="C795">
        <v>2</v>
      </c>
      <c r="D795">
        <f t="shared" si="90"/>
        <v>32</v>
      </c>
      <c r="E795">
        <f t="shared" si="91"/>
        <v>17</v>
      </c>
      <c r="F795">
        <v>83</v>
      </c>
      <c r="G795">
        <f t="shared" si="86"/>
        <v>83.14</v>
      </c>
      <c r="H795">
        <f>VLOOKUP(G795,Nodes!$A$2:$B$382,2,FALSE)</f>
        <v>104</v>
      </c>
      <c r="I795">
        <f>VLOOKUP(H795,Nodes!$B$2:$C$681,2,FALSE)</f>
        <v>83</v>
      </c>
      <c r="J795" t="str">
        <f t="shared" si="87"/>
        <v>104,221</v>
      </c>
      <c r="K795">
        <f t="shared" si="88"/>
        <v>13</v>
      </c>
      <c r="L795" t="str">
        <f>VLOOKUP(J795,Edges!$A$2:$A$1999,1,FALSE)</f>
        <v>104,221</v>
      </c>
      <c r="M795" t="str">
        <f>VLOOKUP(H795,Nodes!$B$2:$D$2000,3,FALSE)</f>
        <v>Duroc</v>
      </c>
      <c r="N795">
        <v>13</v>
      </c>
    </row>
    <row r="796" spans="1:14">
      <c r="A796">
        <v>13</v>
      </c>
      <c r="B796">
        <f t="shared" si="89"/>
        <v>14</v>
      </c>
      <c r="C796">
        <v>2</v>
      </c>
      <c r="D796">
        <f t="shared" si="90"/>
        <v>32</v>
      </c>
      <c r="E796">
        <f t="shared" si="91"/>
        <v>18</v>
      </c>
      <c r="F796">
        <v>174</v>
      </c>
      <c r="G796">
        <f t="shared" si="86"/>
        <v>174.14</v>
      </c>
      <c r="H796">
        <f>VLOOKUP(G796,Nodes!$A$2:$B$382,2,FALSE)</f>
        <v>221</v>
      </c>
      <c r="I796">
        <f>VLOOKUP(H796,Nodes!$B$2:$C$681,2,FALSE)</f>
        <v>174</v>
      </c>
      <c r="J796" t="str">
        <f t="shared" si="87"/>
        <v>221,122</v>
      </c>
      <c r="K796">
        <f t="shared" si="88"/>
        <v>13</v>
      </c>
      <c r="L796" t="str">
        <f>VLOOKUP(J796,Edges!$A$2:$A$1999,1,FALSE)</f>
        <v>221,122</v>
      </c>
      <c r="M796" t="str">
        <f>VLOOKUP(H796,Nodes!$B$2:$D$2000,3,FALSE)</f>
        <v>Montparnasse — Bienvenüe</v>
      </c>
      <c r="N796">
        <v>13</v>
      </c>
    </row>
    <row r="797" spans="1:14">
      <c r="A797">
        <v>13</v>
      </c>
      <c r="B797">
        <f t="shared" si="89"/>
        <v>14</v>
      </c>
      <c r="C797">
        <v>2</v>
      </c>
      <c r="D797">
        <f t="shared" si="90"/>
        <v>32</v>
      </c>
      <c r="E797">
        <f t="shared" si="91"/>
        <v>19</v>
      </c>
      <c r="F797">
        <v>100</v>
      </c>
      <c r="G797">
        <f t="shared" si="86"/>
        <v>100.14</v>
      </c>
      <c r="H797">
        <f>VLOOKUP(G797,Nodes!$A$2:$B$382,2,FALSE)</f>
        <v>122</v>
      </c>
      <c r="I797">
        <f>VLOOKUP(H797,Nodes!$B$2:$C$681,2,FALSE)</f>
        <v>100</v>
      </c>
      <c r="J797" t="str">
        <f t="shared" si="87"/>
        <v>122,249</v>
      </c>
      <c r="K797">
        <f t="shared" si="88"/>
        <v>13</v>
      </c>
      <c r="L797" t="str">
        <f>VLOOKUP(J797,Edges!$A$2:$A$1999,1,FALSE)</f>
        <v>122,249</v>
      </c>
      <c r="M797" t="str">
        <f>VLOOKUP(H797,Nodes!$B$2:$D$2000,3,FALSE)</f>
        <v>Gaîté</v>
      </c>
      <c r="N797">
        <v>13</v>
      </c>
    </row>
    <row r="798" spans="1:14">
      <c r="A798">
        <v>13</v>
      </c>
      <c r="B798">
        <f t="shared" si="89"/>
        <v>14</v>
      </c>
      <c r="C798">
        <v>2</v>
      </c>
      <c r="D798">
        <f t="shared" si="90"/>
        <v>32</v>
      </c>
      <c r="E798">
        <f t="shared" si="91"/>
        <v>20</v>
      </c>
      <c r="F798">
        <v>192</v>
      </c>
      <c r="G798">
        <f t="shared" si="86"/>
        <v>192.14</v>
      </c>
      <c r="H798">
        <f>VLOOKUP(G798,Nodes!$A$2:$B$382,2,FALSE)</f>
        <v>249</v>
      </c>
      <c r="I798">
        <f>VLOOKUP(H798,Nodes!$B$2:$C$681,2,FALSE)</f>
        <v>192</v>
      </c>
      <c r="J798" t="str">
        <f t="shared" si="87"/>
        <v>249,263</v>
      </c>
      <c r="K798">
        <f t="shared" si="88"/>
        <v>13</v>
      </c>
      <c r="L798" t="str">
        <f>VLOOKUP(J798,Edges!$A$2:$A$1999,1,FALSE)</f>
        <v>249,263</v>
      </c>
      <c r="M798" t="str">
        <f>VLOOKUP(H798,Nodes!$B$2:$D$2000,3,FALSE)</f>
        <v>Pernety</v>
      </c>
      <c r="N798">
        <v>13</v>
      </c>
    </row>
    <row r="799" spans="1:14">
      <c r="A799">
        <v>13</v>
      </c>
      <c r="B799">
        <f t="shared" si="89"/>
        <v>14</v>
      </c>
      <c r="C799">
        <v>2</v>
      </c>
      <c r="D799">
        <f t="shared" si="90"/>
        <v>32</v>
      </c>
      <c r="E799">
        <f t="shared" si="91"/>
        <v>21</v>
      </c>
      <c r="F799">
        <v>201</v>
      </c>
      <c r="G799">
        <f t="shared" si="86"/>
        <v>201.14</v>
      </c>
      <c r="H799">
        <f>VLOOKUP(G799,Nodes!$A$2:$B$382,2,FALSE)</f>
        <v>263</v>
      </c>
      <c r="I799">
        <f>VLOOKUP(H799,Nodes!$B$2:$C$681,2,FALSE)</f>
        <v>201</v>
      </c>
      <c r="J799" t="str">
        <f t="shared" si="87"/>
        <v>263,284</v>
      </c>
      <c r="K799">
        <f t="shared" si="88"/>
        <v>13</v>
      </c>
      <c r="L799" t="str">
        <f>VLOOKUP(J799,Edges!$A$2:$A$1999,1,FALSE)</f>
        <v>263,284</v>
      </c>
      <c r="M799" t="str">
        <f>VLOOKUP(H799,Nodes!$B$2:$D$2000,3,FALSE)</f>
        <v>Plaisance</v>
      </c>
      <c r="N799">
        <v>13</v>
      </c>
    </row>
    <row r="800" spans="1:14">
      <c r="A800">
        <v>13</v>
      </c>
      <c r="B800">
        <f t="shared" si="89"/>
        <v>14</v>
      </c>
      <c r="C800">
        <v>2</v>
      </c>
      <c r="D800">
        <f t="shared" si="90"/>
        <v>32</v>
      </c>
      <c r="E800">
        <f t="shared" si="91"/>
        <v>22</v>
      </c>
      <c r="F800">
        <v>222</v>
      </c>
      <c r="G800">
        <f t="shared" si="86"/>
        <v>222.14</v>
      </c>
      <c r="H800">
        <f>VLOOKUP(G800,Nodes!$A$2:$B$382,2,FALSE)</f>
        <v>284</v>
      </c>
      <c r="I800">
        <f>VLOOKUP(H800,Nodes!$B$2:$C$681,2,FALSE)</f>
        <v>222</v>
      </c>
      <c r="J800" t="str">
        <f t="shared" si="87"/>
        <v>284,198</v>
      </c>
      <c r="K800">
        <f t="shared" si="88"/>
        <v>13</v>
      </c>
      <c r="L800" t="str">
        <f>VLOOKUP(J800,Edges!$A$2:$A$1999,1,FALSE)</f>
        <v>284,198</v>
      </c>
      <c r="M800" t="str">
        <f>VLOOKUP(H800,Nodes!$B$2:$D$2000,3,FALSE)</f>
        <v>Porte de Vanves</v>
      </c>
      <c r="N800">
        <v>13</v>
      </c>
    </row>
    <row r="801" spans="1:14">
      <c r="A801">
        <v>13</v>
      </c>
      <c r="B801">
        <f t="shared" si="89"/>
        <v>14</v>
      </c>
      <c r="C801">
        <v>2</v>
      </c>
      <c r="D801">
        <f t="shared" si="90"/>
        <v>32</v>
      </c>
      <c r="E801">
        <f t="shared" si="91"/>
        <v>23</v>
      </c>
      <c r="F801">
        <v>158</v>
      </c>
      <c r="G801">
        <f t="shared" si="86"/>
        <v>158.13999999999999</v>
      </c>
      <c r="H801">
        <f>VLOOKUP(G801,Nodes!$A$2:$B$382,2,FALSE)</f>
        <v>198</v>
      </c>
      <c r="I801">
        <f>VLOOKUP(H801,Nodes!$B$2:$C$681,2,FALSE)</f>
        <v>158</v>
      </c>
      <c r="J801" t="str">
        <f t="shared" si="87"/>
        <v>198,199</v>
      </c>
      <c r="K801">
        <f t="shared" si="88"/>
        <v>13</v>
      </c>
      <c r="L801" t="str">
        <f>VLOOKUP(J801,Edges!$A$2:$A$1999,1,FALSE)</f>
        <v>198,199</v>
      </c>
      <c r="M801" t="str">
        <f>VLOOKUP(H801,Nodes!$B$2:$D$2000,3,FALSE)</f>
        <v>Malakoff — Plateau de Vanves</v>
      </c>
      <c r="N801">
        <v>13</v>
      </c>
    </row>
    <row r="802" spans="1:14">
      <c r="A802">
        <v>13</v>
      </c>
      <c r="B802">
        <f t="shared" si="89"/>
        <v>14</v>
      </c>
      <c r="C802">
        <v>2</v>
      </c>
      <c r="D802">
        <f t="shared" si="90"/>
        <v>32</v>
      </c>
      <c r="E802">
        <f t="shared" si="91"/>
        <v>24</v>
      </c>
      <c r="F802">
        <v>159</v>
      </c>
      <c r="G802">
        <f t="shared" si="86"/>
        <v>159.13999999999999</v>
      </c>
      <c r="H802">
        <f>VLOOKUP(G802,Nodes!$A$2:$B$382,2,FALSE)</f>
        <v>199</v>
      </c>
      <c r="I802">
        <f>VLOOKUP(H802,Nodes!$B$2:$C$681,2,FALSE)</f>
        <v>159</v>
      </c>
      <c r="J802" t="str">
        <f t="shared" si="87"/>
        <v>199,72</v>
      </c>
      <c r="K802">
        <f t="shared" si="88"/>
        <v>13</v>
      </c>
      <c r="L802" t="str">
        <f>VLOOKUP(J802,Edges!$A$2:$A$1999,1,FALSE)</f>
        <v>199,72</v>
      </c>
      <c r="M802" t="str">
        <f>VLOOKUP(H802,Nodes!$B$2:$D$2000,3,FALSE)</f>
        <v>Malakoff — Rue Étienne-Dolet</v>
      </c>
      <c r="N802">
        <v>13</v>
      </c>
    </row>
    <row r="803" spans="1:14">
      <c r="A803">
        <v>13</v>
      </c>
      <c r="B803">
        <f t="shared" si="89"/>
        <v>14</v>
      </c>
      <c r="C803">
        <v>2</v>
      </c>
      <c r="D803">
        <f t="shared" si="90"/>
        <v>32</v>
      </c>
      <c r="E803">
        <f t="shared" si="91"/>
        <v>25</v>
      </c>
      <c r="F803">
        <v>57</v>
      </c>
      <c r="G803">
        <f t="shared" si="86"/>
        <v>57.14</v>
      </c>
      <c r="H803">
        <f>VLOOKUP(G803,Nodes!$A$2:$B$382,2,FALSE)</f>
        <v>72</v>
      </c>
      <c r="I803">
        <f>VLOOKUP(H803,Nodes!$B$2:$C$681,2,FALSE)</f>
        <v>57</v>
      </c>
      <c r="J803" t="str">
        <f t="shared" si="87"/>
        <v/>
      </c>
      <c r="K803">
        <f t="shared" si="88"/>
        <v>13</v>
      </c>
      <c r="L803" t="e">
        <f>VLOOKUP(J803,Edges!$A$2:$A$1999,1,FALSE)</f>
        <v>#N/A</v>
      </c>
      <c r="M803" t="str">
        <f>VLOOKUP(H803,Nodes!$B$2:$D$2000,3,FALSE)</f>
        <v>Châtillon — Montrouge</v>
      </c>
      <c r="N803">
        <v>13</v>
      </c>
    </row>
    <row r="804" spans="1:14">
      <c r="A804">
        <v>13</v>
      </c>
      <c r="B804">
        <f t="shared" si="89"/>
        <v>14</v>
      </c>
      <c r="C804">
        <v>3</v>
      </c>
      <c r="D804">
        <f t="shared" si="90"/>
        <v>33</v>
      </c>
      <c r="E804">
        <f t="shared" ref="E804:E829" si="92">IF(A804&amp;C804&lt;&gt;A803&amp;C803,0,E803+1)</f>
        <v>0</v>
      </c>
      <c r="F804">
        <v>57</v>
      </c>
      <c r="G804">
        <f t="shared" si="86"/>
        <v>57.14</v>
      </c>
      <c r="H804">
        <f>VLOOKUP(G804,Nodes!$A$2:$B$382,2,FALSE)</f>
        <v>72</v>
      </c>
      <c r="I804">
        <f>VLOOKUP(H804,Nodes!$B$2:$C$681,2,FALSE)</f>
        <v>57</v>
      </c>
      <c r="J804" t="str">
        <f t="shared" si="87"/>
        <v>72,199</v>
      </c>
      <c r="K804">
        <f t="shared" si="88"/>
        <v>13</v>
      </c>
      <c r="L804" t="str">
        <f>VLOOKUP(J804,Edges!$A$2:$A$1999,1,FALSE)</f>
        <v>72,199</v>
      </c>
      <c r="M804" t="str">
        <f>VLOOKUP(H804,Nodes!$B$2:$D$2000,3,FALSE)</f>
        <v>Châtillon — Montrouge</v>
      </c>
      <c r="N804">
        <v>13</v>
      </c>
    </row>
    <row r="805" spans="1:14">
      <c r="A805">
        <v>13</v>
      </c>
      <c r="B805">
        <f t="shared" si="89"/>
        <v>14</v>
      </c>
      <c r="C805">
        <v>3</v>
      </c>
      <c r="D805">
        <f t="shared" si="90"/>
        <v>33</v>
      </c>
      <c r="E805">
        <f t="shared" si="92"/>
        <v>1</v>
      </c>
      <c r="F805">
        <v>159</v>
      </c>
      <c r="G805">
        <f t="shared" si="86"/>
        <v>159.13999999999999</v>
      </c>
      <c r="H805">
        <f>VLOOKUP(G805,Nodes!$A$2:$B$382,2,FALSE)</f>
        <v>199</v>
      </c>
      <c r="I805">
        <f>VLOOKUP(H805,Nodes!$B$2:$C$681,2,FALSE)</f>
        <v>159</v>
      </c>
      <c r="J805" t="str">
        <f t="shared" si="87"/>
        <v>199,198</v>
      </c>
      <c r="K805">
        <f t="shared" si="88"/>
        <v>13</v>
      </c>
      <c r="L805" t="str">
        <f>VLOOKUP(J805,Edges!$A$2:$A$1999,1,FALSE)</f>
        <v>199,198</v>
      </c>
      <c r="M805" t="str">
        <f>VLOOKUP(H805,Nodes!$B$2:$D$2000,3,FALSE)</f>
        <v>Malakoff — Rue Étienne-Dolet</v>
      </c>
      <c r="N805">
        <v>13</v>
      </c>
    </row>
    <row r="806" spans="1:14">
      <c r="A806">
        <v>13</v>
      </c>
      <c r="B806">
        <f t="shared" si="89"/>
        <v>14</v>
      </c>
      <c r="C806">
        <v>3</v>
      </c>
      <c r="D806">
        <f t="shared" si="90"/>
        <v>33</v>
      </c>
      <c r="E806">
        <f t="shared" si="92"/>
        <v>2</v>
      </c>
      <c r="F806">
        <v>158</v>
      </c>
      <c r="G806">
        <f t="shared" si="86"/>
        <v>158.13999999999999</v>
      </c>
      <c r="H806">
        <f>VLOOKUP(G806,Nodes!$A$2:$B$382,2,FALSE)</f>
        <v>198</v>
      </c>
      <c r="I806">
        <f>VLOOKUP(H806,Nodes!$B$2:$C$681,2,FALSE)</f>
        <v>158</v>
      </c>
      <c r="J806" t="str">
        <f t="shared" si="87"/>
        <v>198,284</v>
      </c>
      <c r="K806">
        <f t="shared" si="88"/>
        <v>13</v>
      </c>
      <c r="L806" t="str">
        <f>VLOOKUP(J806,Edges!$A$2:$A$1999,1,FALSE)</f>
        <v>198,284</v>
      </c>
      <c r="M806" t="str">
        <f>VLOOKUP(H806,Nodes!$B$2:$D$2000,3,FALSE)</f>
        <v>Malakoff — Plateau de Vanves</v>
      </c>
      <c r="N806">
        <v>13</v>
      </c>
    </row>
    <row r="807" spans="1:14">
      <c r="A807">
        <v>13</v>
      </c>
      <c r="B807">
        <f t="shared" si="89"/>
        <v>14</v>
      </c>
      <c r="C807">
        <v>3</v>
      </c>
      <c r="D807">
        <f t="shared" si="90"/>
        <v>33</v>
      </c>
      <c r="E807">
        <f t="shared" si="92"/>
        <v>3</v>
      </c>
      <c r="F807">
        <v>222</v>
      </c>
      <c r="G807">
        <f t="shared" si="86"/>
        <v>222.14</v>
      </c>
      <c r="H807">
        <f>VLOOKUP(G807,Nodes!$A$2:$B$382,2,FALSE)</f>
        <v>284</v>
      </c>
      <c r="I807">
        <f>VLOOKUP(H807,Nodes!$B$2:$C$681,2,FALSE)</f>
        <v>222</v>
      </c>
      <c r="J807" t="str">
        <f t="shared" si="87"/>
        <v>284,263</v>
      </c>
      <c r="K807">
        <f t="shared" si="88"/>
        <v>13</v>
      </c>
      <c r="L807" t="str">
        <f>VLOOKUP(J807,Edges!$A$2:$A$1999,1,FALSE)</f>
        <v>284,263</v>
      </c>
      <c r="M807" t="str">
        <f>VLOOKUP(H807,Nodes!$B$2:$D$2000,3,FALSE)</f>
        <v>Porte de Vanves</v>
      </c>
      <c r="N807">
        <v>13</v>
      </c>
    </row>
    <row r="808" spans="1:14">
      <c r="A808">
        <v>13</v>
      </c>
      <c r="B808">
        <f t="shared" si="89"/>
        <v>14</v>
      </c>
      <c r="C808">
        <v>3</v>
      </c>
      <c r="D808">
        <f t="shared" si="90"/>
        <v>33</v>
      </c>
      <c r="E808">
        <f t="shared" si="92"/>
        <v>4</v>
      </c>
      <c r="F808">
        <v>201</v>
      </c>
      <c r="G808">
        <f t="shared" si="86"/>
        <v>201.14</v>
      </c>
      <c r="H808">
        <f>VLOOKUP(G808,Nodes!$A$2:$B$382,2,FALSE)</f>
        <v>263</v>
      </c>
      <c r="I808">
        <f>VLOOKUP(H808,Nodes!$B$2:$C$681,2,FALSE)</f>
        <v>201</v>
      </c>
      <c r="J808" t="str">
        <f t="shared" si="87"/>
        <v>263,249</v>
      </c>
      <c r="K808">
        <f t="shared" si="88"/>
        <v>13</v>
      </c>
      <c r="L808" t="str">
        <f>VLOOKUP(J808,Edges!$A$2:$A$1999,1,FALSE)</f>
        <v>263,249</v>
      </c>
      <c r="M808" t="str">
        <f>VLOOKUP(H808,Nodes!$B$2:$D$2000,3,FALSE)</f>
        <v>Plaisance</v>
      </c>
      <c r="N808">
        <v>13</v>
      </c>
    </row>
    <row r="809" spans="1:14">
      <c r="A809">
        <v>13</v>
      </c>
      <c r="B809">
        <f t="shared" si="89"/>
        <v>14</v>
      </c>
      <c r="C809">
        <v>3</v>
      </c>
      <c r="D809">
        <f t="shared" ref="D809:D840" si="93">IF(A809&amp;C809=A808&amp;C808,D808,D808+1)</f>
        <v>33</v>
      </c>
      <c r="E809">
        <f t="shared" si="92"/>
        <v>5</v>
      </c>
      <c r="F809">
        <v>192</v>
      </c>
      <c r="G809">
        <f t="shared" si="86"/>
        <v>192.14</v>
      </c>
      <c r="H809">
        <f>VLOOKUP(G809,Nodes!$A$2:$B$382,2,FALSE)</f>
        <v>249</v>
      </c>
      <c r="I809">
        <f>VLOOKUP(H809,Nodes!$B$2:$C$681,2,FALSE)</f>
        <v>192</v>
      </c>
      <c r="J809" t="str">
        <f t="shared" si="87"/>
        <v>249,122</v>
      </c>
      <c r="K809">
        <f t="shared" si="88"/>
        <v>13</v>
      </c>
      <c r="L809" t="str">
        <f>VLOOKUP(J809,Edges!$A$2:$A$1999,1,FALSE)</f>
        <v>249,122</v>
      </c>
      <c r="M809" t="str">
        <f>VLOOKUP(H809,Nodes!$B$2:$D$2000,3,FALSE)</f>
        <v>Pernety</v>
      </c>
      <c r="N809">
        <v>13</v>
      </c>
    </row>
    <row r="810" spans="1:14">
      <c r="A810">
        <v>13</v>
      </c>
      <c r="B810">
        <f t="shared" si="89"/>
        <v>14</v>
      </c>
      <c r="C810">
        <v>3</v>
      </c>
      <c r="D810">
        <f t="shared" si="93"/>
        <v>33</v>
      </c>
      <c r="E810">
        <f t="shared" si="92"/>
        <v>6</v>
      </c>
      <c r="F810">
        <v>100</v>
      </c>
      <c r="G810">
        <f t="shared" si="86"/>
        <v>100.14</v>
      </c>
      <c r="H810">
        <f>VLOOKUP(G810,Nodes!$A$2:$B$382,2,FALSE)</f>
        <v>122</v>
      </c>
      <c r="I810">
        <f>VLOOKUP(H810,Nodes!$B$2:$C$681,2,FALSE)</f>
        <v>100</v>
      </c>
      <c r="J810" t="str">
        <f t="shared" si="87"/>
        <v>122,221</v>
      </c>
      <c r="K810">
        <f t="shared" si="88"/>
        <v>13</v>
      </c>
      <c r="L810" t="str">
        <f>VLOOKUP(J810,Edges!$A$2:$A$1999,1,FALSE)</f>
        <v>122,221</v>
      </c>
      <c r="M810" t="str">
        <f>VLOOKUP(H810,Nodes!$B$2:$D$2000,3,FALSE)</f>
        <v>Gaîté</v>
      </c>
      <c r="N810">
        <v>13</v>
      </c>
    </row>
    <row r="811" spans="1:14">
      <c r="A811">
        <v>13</v>
      </c>
      <c r="B811">
        <f t="shared" si="89"/>
        <v>14</v>
      </c>
      <c r="C811">
        <v>3</v>
      </c>
      <c r="D811">
        <f t="shared" si="93"/>
        <v>33</v>
      </c>
      <c r="E811">
        <f t="shared" si="92"/>
        <v>7</v>
      </c>
      <c r="F811">
        <v>174</v>
      </c>
      <c r="G811">
        <f t="shared" si="86"/>
        <v>174.14</v>
      </c>
      <c r="H811">
        <f>VLOOKUP(G811,Nodes!$A$2:$B$382,2,FALSE)</f>
        <v>221</v>
      </c>
      <c r="I811">
        <f>VLOOKUP(H811,Nodes!$B$2:$C$681,2,FALSE)</f>
        <v>174</v>
      </c>
      <c r="J811" t="str">
        <f t="shared" si="87"/>
        <v>221,104</v>
      </c>
      <c r="K811">
        <f t="shared" si="88"/>
        <v>13</v>
      </c>
      <c r="L811" t="str">
        <f>VLOOKUP(J811,Edges!$A$2:$A$1999,1,FALSE)</f>
        <v>221,104</v>
      </c>
      <c r="M811" t="str">
        <f>VLOOKUP(H811,Nodes!$B$2:$D$2000,3,FALSE)</f>
        <v>Montparnasse — Bienvenüe</v>
      </c>
      <c r="N811">
        <v>13</v>
      </c>
    </row>
    <row r="812" spans="1:14">
      <c r="A812">
        <v>13</v>
      </c>
      <c r="B812">
        <f t="shared" si="89"/>
        <v>14</v>
      </c>
      <c r="C812">
        <v>3</v>
      </c>
      <c r="D812">
        <f t="shared" si="93"/>
        <v>33</v>
      </c>
      <c r="E812">
        <f t="shared" si="92"/>
        <v>8</v>
      </c>
      <c r="F812">
        <v>83</v>
      </c>
      <c r="G812">
        <f t="shared" si="86"/>
        <v>83.14</v>
      </c>
      <c r="H812">
        <f>VLOOKUP(G812,Nodes!$A$2:$B$382,2,FALSE)</f>
        <v>104</v>
      </c>
      <c r="I812">
        <f>VLOOKUP(H812,Nodes!$B$2:$C$681,2,FALSE)</f>
        <v>83</v>
      </c>
      <c r="J812" t="str">
        <f t="shared" si="87"/>
        <v>104,330</v>
      </c>
      <c r="K812">
        <f t="shared" si="88"/>
        <v>13</v>
      </c>
      <c r="L812" t="str">
        <f>VLOOKUP(J812,Edges!$A$2:$A$1999,1,FALSE)</f>
        <v>104,330</v>
      </c>
      <c r="M812" t="str">
        <f>VLOOKUP(H812,Nodes!$B$2:$D$2000,3,FALSE)</f>
        <v>Duroc</v>
      </c>
      <c r="N812">
        <v>13</v>
      </c>
    </row>
    <row r="813" spans="1:14">
      <c r="A813">
        <v>13</v>
      </c>
      <c r="B813">
        <f t="shared" si="89"/>
        <v>14</v>
      </c>
      <c r="C813">
        <v>3</v>
      </c>
      <c r="D813">
        <f t="shared" si="93"/>
        <v>33</v>
      </c>
      <c r="E813">
        <f t="shared" si="92"/>
        <v>9</v>
      </c>
      <c r="F813">
        <v>258</v>
      </c>
      <c r="G813">
        <f t="shared" si="86"/>
        <v>258.14</v>
      </c>
      <c r="H813">
        <f>VLOOKUP(G813,Nodes!$A$2:$B$382,2,FALSE)</f>
        <v>330</v>
      </c>
      <c r="I813">
        <f>VLOOKUP(H813,Nodes!$B$2:$C$681,2,FALSE)</f>
        <v>258</v>
      </c>
      <c r="J813" t="str">
        <f t="shared" si="87"/>
        <v>330,369</v>
      </c>
      <c r="K813">
        <f t="shared" si="88"/>
        <v>13</v>
      </c>
      <c r="L813" t="str">
        <f>VLOOKUP(J813,Edges!$A$2:$A$1999,1,FALSE)</f>
        <v>330,369</v>
      </c>
      <c r="M813" t="str">
        <f>VLOOKUP(H813,Nodes!$B$2:$D$2000,3,FALSE)</f>
        <v>Saint-François-Xavier</v>
      </c>
      <c r="N813">
        <v>13</v>
      </c>
    </row>
    <row r="814" spans="1:14">
      <c r="A814">
        <v>13</v>
      </c>
      <c r="B814">
        <f t="shared" si="89"/>
        <v>14</v>
      </c>
      <c r="C814">
        <v>3</v>
      </c>
      <c r="D814">
        <f t="shared" si="93"/>
        <v>33</v>
      </c>
      <c r="E814">
        <f t="shared" si="92"/>
        <v>10</v>
      </c>
      <c r="F814">
        <v>288</v>
      </c>
      <c r="G814">
        <f t="shared" si="86"/>
        <v>288.14</v>
      </c>
      <c r="H814">
        <f>VLOOKUP(G814,Nodes!$A$2:$B$382,2,FALSE)</f>
        <v>369</v>
      </c>
      <c r="I814">
        <f>VLOOKUP(H814,Nodes!$B$2:$C$681,2,FALSE)</f>
        <v>288</v>
      </c>
      <c r="J814" t="str">
        <f t="shared" si="87"/>
        <v>369,149</v>
      </c>
      <c r="K814">
        <f t="shared" si="88"/>
        <v>13</v>
      </c>
      <c r="L814" t="str">
        <f>VLOOKUP(J814,Edges!$A$2:$A$1999,1,FALSE)</f>
        <v>369,149</v>
      </c>
      <c r="M814" t="str">
        <f>VLOOKUP(H814,Nodes!$B$2:$D$2000,3,FALSE)</f>
        <v>Varenne</v>
      </c>
      <c r="N814">
        <v>13</v>
      </c>
    </row>
    <row r="815" spans="1:14">
      <c r="A815">
        <v>13</v>
      </c>
      <c r="B815">
        <f t="shared" si="89"/>
        <v>14</v>
      </c>
      <c r="C815">
        <v>3</v>
      </c>
      <c r="D815">
        <f t="shared" si="93"/>
        <v>33</v>
      </c>
      <c r="E815">
        <f t="shared" si="92"/>
        <v>11</v>
      </c>
      <c r="F815">
        <v>117</v>
      </c>
      <c r="G815">
        <f t="shared" si="86"/>
        <v>117.14</v>
      </c>
      <c r="H815">
        <f>VLOOKUP(G815,Nodes!$A$2:$B$382,2,FALSE)</f>
        <v>149</v>
      </c>
      <c r="I815">
        <f>VLOOKUP(H815,Nodes!$B$2:$C$681,2,FALSE)</f>
        <v>117</v>
      </c>
      <c r="J815" t="str">
        <f t="shared" si="87"/>
        <v>149,55</v>
      </c>
      <c r="K815">
        <f t="shared" si="88"/>
        <v>13</v>
      </c>
      <c r="L815" t="str">
        <f>VLOOKUP(J815,Edges!$A$2:$A$1999,1,FALSE)</f>
        <v>149,55</v>
      </c>
      <c r="M815" t="str">
        <f>VLOOKUP(H815,Nodes!$B$2:$D$2000,3,FALSE)</f>
        <v>Invalides</v>
      </c>
      <c r="N815">
        <v>13</v>
      </c>
    </row>
    <row r="816" spans="1:14">
      <c r="A816">
        <v>13</v>
      </c>
      <c r="B816">
        <f t="shared" si="89"/>
        <v>14</v>
      </c>
      <c r="C816">
        <v>3</v>
      </c>
      <c r="D816">
        <f t="shared" si="93"/>
        <v>33</v>
      </c>
      <c r="E816">
        <f t="shared" si="92"/>
        <v>12</v>
      </c>
      <c r="F816">
        <v>46</v>
      </c>
      <c r="G816">
        <f t="shared" si="86"/>
        <v>46.14</v>
      </c>
      <c r="H816">
        <f>VLOOKUP(G816,Nodes!$A$2:$B$382,2,FALSE)</f>
        <v>55</v>
      </c>
      <c r="I816">
        <f>VLOOKUP(H816,Nodes!$B$2:$C$681,2,FALSE)</f>
        <v>46</v>
      </c>
      <c r="J816" t="str">
        <f t="shared" si="87"/>
        <v>55,215</v>
      </c>
      <c r="K816">
        <f t="shared" si="88"/>
        <v>13</v>
      </c>
      <c r="L816" t="str">
        <f>VLOOKUP(J816,Edges!$A$2:$A$1999,1,FALSE)</f>
        <v>55,215</v>
      </c>
      <c r="M816" t="str">
        <f>VLOOKUP(H816,Nodes!$B$2:$D$2000,3,FALSE)</f>
        <v>Champs-Élysées — Clemenceau</v>
      </c>
      <c r="N816">
        <v>13</v>
      </c>
    </row>
    <row r="817" spans="1:14">
      <c r="A817">
        <v>13</v>
      </c>
      <c r="B817">
        <f t="shared" si="89"/>
        <v>14</v>
      </c>
      <c r="C817">
        <v>3</v>
      </c>
      <c r="D817">
        <f t="shared" si="93"/>
        <v>33</v>
      </c>
      <c r="E817">
        <f t="shared" si="92"/>
        <v>13</v>
      </c>
      <c r="F817">
        <v>171</v>
      </c>
      <c r="G817">
        <f t="shared" si="86"/>
        <v>171.14</v>
      </c>
      <c r="H817">
        <f>VLOOKUP(G817,Nodes!$A$2:$B$382,2,FALSE)</f>
        <v>215</v>
      </c>
      <c r="I817">
        <f>VLOOKUP(H817,Nodes!$B$2:$C$681,2,FALSE)</f>
        <v>171</v>
      </c>
      <c r="J817" t="str">
        <f t="shared" si="87"/>
        <v>215,336</v>
      </c>
      <c r="K817">
        <f t="shared" si="88"/>
        <v>13</v>
      </c>
      <c r="L817" t="str">
        <f>VLOOKUP(J817,Edges!$A$2:$A$1999,1,FALSE)</f>
        <v>215,336</v>
      </c>
      <c r="M817" t="str">
        <f>VLOOKUP(H817,Nodes!$B$2:$D$2000,3,FALSE)</f>
        <v>Miromesnil</v>
      </c>
      <c r="N817">
        <v>13</v>
      </c>
    </row>
    <row r="818" spans="1:14">
      <c r="A818">
        <v>13</v>
      </c>
      <c r="B818">
        <f t="shared" si="89"/>
        <v>14</v>
      </c>
      <c r="C818">
        <v>3</v>
      </c>
      <c r="D818">
        <f t="shared" si="93"/>
        <v>33</v>
      </c>
      <c r="E818">
        <f t="shared" si="92"/>
        <v>14</v>
      </c>
      <c r="F818">
        <v>262</v>
      </c>
      <c r="G818">
        <f t="shared" si="86"/>
        <v>262.14</v>
      </c>
      <c r="H818">
        <f>VLOOKUP(G818,Nodes!$A$2:$B$382,2,FALSE)</f>
        <v>336</v>
      </c>
      <c r="I818">
        <f>VLOOKUP(H818,Nodes!$B$2:$C$681,2,FALSE)</f>
        <v>262</v>
      </c>
      <c r="J818" t="str">
        <f t="shared" si="87"/>
        <v>336,179</v>
      </c>
      <c r="K818">
        <f t="shared" si="88"/>
        <v>13</v>
      </c>
      <c r="L818" t="str">
        <f>VLOOKUP(J818,Edges!$A$2:$A$1999,1,FALSE)</f>
        <v>336,179</v>
      </c>
      <c r="M818" t="str">
        <f>VLOOKUP(H818,Nodes!$B$2:$D$2000,3,FALSE)</f>
        <v>Saint-Lazare</v>
      </c>
      <c r="N818">
        <v>13</v>
      </c>
    </row>
    <row r="819" spans="1:14">
      <c r="A819">
        <v>13</v>
      </c>
      <c r="B819">
        <f t="shared" si="89"/>
        <v>14</v>
      </c>
      <c r="C819">
        <v>3</v>
      </c>
      <c r="D819">
        <f t="shared" si="93"/>
        <v>33</v>
      </c>
      <c r="E819">
        <f t="shared" si="92"/>
        <v>15</v>
      </c>
      <c r="F819">
        <v>142</v>
      </c>
      <c r="G819">
        <f t="shared" si="86"/>
        <v>142.13999999999999</v>
      </c>
      <c r="H819">
        <f>VLOOKUP(G819,Nodes!$A$2:$B$382,2,FALSE)</f>
        <v>179</v>
      </c>
      <c r="I819">
        <f>VLOOKUP(H819,Nodes!$B$2:$C$681,2,FALSE)</f>
        <v>142</v>
      </c>
      <c r="J819" t="str">
        <f t="shared" si="87"/>
        <v>179,256</v>
      </c>
      <c r="K819">
        <f t="shared" si="88"/>
        <v>13</v>
      </c>
      <c r="L819" t="str">
        <f>VLOOKUP(J819,Edges!$A$2:$A$1999,1,FALSE)</f>
        <v>179,256</v>
      </c>
      <c r="M819" t="str">
        <f>VLOOKUP(H819,Nodes!$B$2:$D$2000,3,FALSE)</f>
        <v>Liège</v>
      </c>
      <c r="N819">
        <v>13</v>
      </c>
    </row>
    <row r="820" spans="1:14">
      <c r="A820">
        <v>13</v>
      </c>
      <c r="B820">
        <f t="shared" si="89"/>
        <v>14</v>
      </c>
      <c r="C820">
        <v>3</v>
      </c>
      <c r="D820">
        <f t="shared" si="93"/>
        <v>33</v>
      </c>
      <c r="E820">
        <f t="shared" si="92"/>
        <v>16</v>
      </c>
      <c r="F820">
        <v>197</v>
      </c>
      <c r="G820">
        <f t="shared" si="86"/>
        <v>197.14</v>
      </c>
      <c r="H820">
        <f>VLOOKUP(G820,Nodes!$A$2:$B$382,2,FALSE)</f>
        <v>256</v>
      </c>
      <c r="I820">
        <f>VLOOKUP(H820,Nodes!$B$2:$C$681,2,FALSE)</f>
        <v>197</v>
      </c>
      <c r="J820" t="str">
        <f t="shared" si="87"/>
        <v>256,164</v>
      </c>
      <c r="K820">
        <f t="shared" si="88"/>
        <v>13</v>
      </c>
      <c r="L820" t="str">
        <f>VLOOKUP(J820,Edges!$A$2:$A$1999,1,FALSE)</f>
        <v>256,164</v>
      </c>
      <c r="M820" t="str">
        <f>VLOOKUP(H820,Nodes!$B$2:$D$2000,3,FALSE)</f>
        <v>Place de Clichy</v>
      </c>
      <c r="N820">
        <v>13</v>
      </c>
    </row>
    <row r="821" spans="1:14">
      <c r="A821">
        <v>13</v>
      </c>
      <c r="B821">
        <f t="shared" si="89"/>
        <v>14</v>
      </c>
      <c r="C821">
        <v>3</v>
      </c>
      <c r="D821">
        <f t="shared" si="93"/>
        <v>33</v>
      </c>
      <c r="E821">
        <f t="shared" si="92"/>
        <v>17</v>
      </c>
      <c r="F821">
        <v>129</v>
      </c>
      <c r="G821">
        <f t="shared" si="86"/>
        <v>129.13999999999999</v>
      </c>
      <c r="H821">
        <f>VLOOKUP(G821,Nodes!$A$2:$B$382,2,FALSE)</f>
        <v>164</v>
      </c>
      <c r="I821">
        <f>VLOOKUP(H821,Nodes!$B$2:$C$681,2,FALSE)</f>
        <v>129</v>
      </c>
      <c r="J821" t="str">
        <f t="shared" si="87"/>
        <v>164,141</v>
      </c>
      <c r="K821">
        <f t="shared" si="88"/>
        <v>13</v>
      </c>
      <c r="L821" t="str">
        <f>VLOOKUP(J821,Edges!$A$2:$A$1999,1,FALSE)</f>
        <v>164,141</v>
      </c>
      <c r="M821" t="str">
        <f>VLOOKUP(H821,Nodes!$B$2:$D$2000,3,FALSE)</f>
        <v>La Fourche</v>
      </c>
      <c r="N821">
        <v>13</v>
      </c>
    </row>
    <row r="822" spans="1:14">
      <c r="A822">
        <v>13</v>
      </c>
      <c r="B822">
        <f t="shared" si="89"/>
        <v>14</v>
      </c>
      <c r="C822">
        <v>3</v>
      </c>
      <c r="D822">
        <f t="shared" si="93"/>
        <v>33</v>
      </c>
      <c r="E822">
        <f t="shared" si="92"/>
        <v>18</v>
      </c>
      <c r="F822">
        <v>112</v>
      </c>
      <c r="G822">
        <f t="shared" si="86"/>
        <v>112.14</v>
      </c>
      <c r="H822">
        <f>VLOOKUP(G822,Nodes!$A$2:$B$382,2,FALSE)</f>
        <v>141</v>
      </c>
      <c r="I822">
        <f>VLOOKUP(H822,Nodes!$B$2:$C$681,2,FALSE)</f>
        <v>112</v>
      </c>
      <c r="J822" t="str">
        <f t="shared" si="87"/>
        <v>141,283</v>
      </c>
      <c r="K822">
        <f t="shared" si="88"/>
        <v>13</v>
      </c>
      <c r="L822" t="str">
        <f>VLOOKUP(J822,Edges!$A$2:$A$1999,1,FALSE)</f>
        <v>141,283</v>
      </c>
      <c r="M822" t="str">
        <f>VLOOKUP(H822,Nodes!$B$2:$D$2000,3,FALSE)</f>
        <v>Guy Môquet</v>
      </c>
      <c r="N822">
        <v>13</v>
      </c>
    </row>
    <row r="823" spans="1:14">
      <c r="A823">
        <v>13</v>
      </c>
      <c r="B823">
        <f t="shared" si="89"/>
        <v>14</v>
      </c>
      <c r="C823">
        <v>3</v>
      </c>
      <c r="D823">
        <f t="shared" si="93"/>
        <v>33</v>
      </c>
      <c r="E823">
        <f t="shared" si="92"/>
        <v>19</v>
      </c>
      <c r="F823">
        <v>221</v>
      </c>
      <c r="G823">
        <f t="shared" si="86"/>
        <v>221.14</v>
      </c>
      <c r="H823">
        <f>VLOOKUP(G823,Nodes!$A$2:$B$382,2,FALSE)</f>
        <v>283</v>
      </c>
      <c r="I823">
        <f>VLOOKUP(H823,Nodes!$B$2:$C$681,2,FALSE)</f>
        <v>221</v>
      </c>
      <c r="J823" t="str">
        <f t="shared" si="87"/>
        <v>283,135</v>
      </c>
      <c r="K823">
        <f t="shared" si="88"/>
        <v>13</v>
      </c>
      <c r="L823" t="str">
        <f>VLOOKUP(J823,Edges!$A$2:$A$1999,1,FALSE)</f>
        <v>283,135</v>
      </c>
      <c r="M823" t="str">
        <f>VLOOKUP(H823,Nodes!$B$2:$D$2000,3,FALSE)</f>
        <v>Porte de Saint-Ouen</v>
      </c>
      <c r="N823">
        <v>13</v>
      </c>
    </row>
    <row r="824" spans="1:14">
      <c r="A824">
        <v>13</v>
      </c>
      <c r="B824">
        <f t="shared" si="89"/>
        <v>14</v>
      </c>
      <c r="C824">
        <v>3</v>
      </c>
      <c r="D824">
        <f t="shared" si="93"/>
        <v>33</v>
      </c>
      <c r="E824">
        <f t="shared" si="92"/>
        <v>20</v>
      </c>
      <c r="F824">
        <v>107</v>
      </c>
      <c r="G824">
        <f t="shared" si="86"/>
        <v>107.14</v>
      </c>
      <c r="H824">
        <f>VLOOKUP(G824,Nodes!$A$2:$B$382,2,FALSE)</f>
        <v>135</v>
      </c>
      <c r="I824">
        <f>VLOOKUP(H824,Nodes!$B$2:$C$681,2,FALSE)</f>
        <v>107</v>
      </c>
      <c r="J824" t="str">
        <f t="shared" si="87"/>
        <v>135,191</v>
      </c>
      <c r="K824">
        <f t="shared" si="88"/>
        <v>13</v>
      </c>
      <c r="L824" t="str">
        <f>VLOOKUP(J824,Edges!$A$2:$A$1999,1,FALSE)</f>
        <v>135,191</v>
      </c>
      <c r="M824" t="str">
        <f>VLOOKUP(H824,Nodes!$B$2:$D$2000,3,FALSE)</f>
        <v>Garibaldi</v>
      </c>
      <c r="N824">
        <v>13</v>
      </c>
    </row>
    <row r="825" spans="1:14">
      <c r="A825">
        <v>13</v>
      </c>
      <c r="B825">
        <f t="shared" si="89"/>
        <v>14</v>
      </c>
      <c r="C825">
        <v>3</v>
      </c>
      <c r="D825">
        <f t="shared" si="93"/>
        <v>33</v>
      </c>
      <c r="E825">
        <f t="shared" si="92"/>
        <v>21</v>
      </c>
      <c r="F825">
        <v>151</v>
      </c>
      <c r="G825">
        <f t="shared" si="86"/>
        <v>151.13999999999999</v>
      </c>
      <c r="H825">
        <f>VLOOKUP(G825,Nodes!$A$2:$B$382,2,FALSE)</f>
        <v>191</v>
      </c>
      <c r="I825">
        <f>VLOOKUP(H825,Nodes!$B$2:$C$681,2,FALSE)</f>
        <v>151</v>
      </c>
      <c r="J825" t="str">
        <f t="shared" si="87"/>
        <v>191,52</v>
      </c>
      <c r="K825">
        <f t="shared" si="88"/>
        <v>13</v>
      </c>
      <c r="L825" t="str">
        <f>VLOOKUP(J825,Edges!$A$2:$A$1999,1,FALSE)</f>
        <v>191,52</v>
      </c>
      <c r="M825" t="str">
        <f>VLOOKUP(H825,Nodes!$B$2:$D$2000,3,FALSE)</f>
        <v>Mairie de Saint-Ouen</v>
      </c>
      <c r="N825">
        <v>13</v>
      </c>
    </row>
    <row r="826" spans="1:14">
      <c r="A826">
        <v>13</v>
      </c>
      <c r="B826">
        <f t="shared" si="89"/>
        <v>14</v>
      </c>
      <c r="C826">
        <v>3</v>
      </c>
      <c r="D826">
        <f t="shared" si="93"/>
        <v>33</v>
      </c>
      <c r="E826">
        <f t="shared" si="92"/>
        <v>22</v>
      </c>
      <c r="F826">
        <v>44</v>
      </c>
      <c r="G826">
        <f t="shared" si="86"/>
        <v>44.14</v>
      </c>
      <c r="H826">
        <f>VLOOKUP(G826,Nodes!$A$2:$B$382,2,FALSE)</f>
        <v>52</v>
      </c>
      <c r="I826">
        <f>VLOOKUP(H826,Nodes!$B$2:$C$681,2,FALSE)</f>
        <v>44</v>
      </c>
      <c r="J826" t="str">
        <f t="shared" si="87"/>
        <v>52,327</v>
      </c>
      <c r="K826">
        <f t="shared" si="88"/>
        <v>13</v>
      </c>
      <c r="L826" t="str">
        <f>VLOOKUP(J826,Edges!$A$2:$A$1999,1,FALSE)</f>
        <v>52,327</v>
      </c>
      <c r="M826" t="str">
        <f>VLOOKUP(H826,Nodes!$B$2:$D$2000,3,FALSE)</f>
        <v>Carrefour Pleyel</v>
      </c>
      <c r="N826">
        <v>13</v>
      </c>
    </row>
    <row r="827" spans="1:14">
      <c r="A827">
        <v>13</v>
      </c>
      <c r="B827">
        <f t="shared" si="89"/>
        <v>14</v>
      </c>
      <c r="C827">
        <v>3</v>
      </c>
      <c r="D827">
        <f t="shared" si="93"/>
        <v>33</v>
      </c>
      <c r="E827">
        <f t="shared" si="92"/>
        <v>23</v>
      </c>
      <c r="F827">
        <v>255</v>
      </c>
      <c r="G827">
        <f t="shared" si="86"/>
        <v>255.14</v>
      </c>
      <c r="H827">
        <f>VLOOKUP(G827,Nodes!$A$2:$B$382,2,FALSE)</f>
        <v>327</v>
      </c>
      <c r="I827">
        <f>VLOOKUP(H827,Nodes!$B$2:$C$681,2,FALSE)</f>
        <v>255</v>
      </c>
      <c r="J827" t="str">
        <f t="shared" si="87"/>
        <v>327,18</v>
      </c>
      <c r="K827">
        <f t="shared" si="88"/>
        <v>13</v>
      </c>
      <c r="L827" t="str">
        <f>VLOOKUP(J827,Edges!$A$2:$A$1999,1,FALSE)</f>
        <v>327,18</v>
      </c>
      <c r="M827" t="str">
        <f>VLOOKUP(H827,Nodes!$B$2:$D$2000,3,FALSE)</f>
        <v>Saint-Denis — Porte de Paris</v>
      </c>
      <c r="N827">
        <v>13</v>
      </c>
    </row>
    <row r="828" spans="1:14">
      <c r="A828">
        <v>13</v>
      </c>
      <c r="B828">
        <f t="shared" si="89"/>
        <v>14</v>
      </c>
      <c r="C828">
        <v>3</v>
      </c>
      <c r="D828">
        <f t="shared" si="93"/>
        <v>33</v>
      </c>
      <c r="E828">
        <f t="shared" si="92"/>
        <v>24</v>
      </c>
      <c r="F828">
        <v>16</v>
      </c>
      <c r="G828">
        <f t="shared" si="86"/>
        <v>16.14</v>
      </c>
      <c r="H828">
        <f>VLOOKUP(G828,Nodes!$A$2:$B$382,2,FALSE)</f>
        <v>18</v>
      </c>
      <c r="I828">
        <f>VLOOKUP(H828,Nodes!$B$2:$C$681,2,FALSE)</f>
        <v>16</v>
      </c>
      <c r="J828" t="str">
        <f t="shared" si="87"/>
        <v>18,328</v>
      </c>
      <c r="K828">
        <f t="shared" si="88"/>
        <v>13</v>
      </c>
      <c r="L828" t="str">
        <f>VLOOKUP(J828,Edges!$A$2:$A$1999,1,FALSE)</f>
        <v>18,328</v>
      </c>
      <c r="M828" t="str">
        <f>VLOOKUP(H828,Nodes!$B$2:$D$2000,3,FALSE)</f>
        <v>Basilique de Saint-Denis</v>
      </c>
      <c r="N828">
        <v>13</v>
      </c>
    </row>
    <row r="829" spans="1:14">
      <c r="A829">
        <v>13</v>
      </c>
      <c r="B829">
        <f t="shared" si="89"/>
        <v>14</v>
      </c>
      <c r="C829">
        <v>3</v>
      </c>
      <c r="D829">
        <f t="shared" si="93"/>
        <v>33</v>
      </c>
      <c r="E829">
        <f t="shared" si="92"/>
        <v>25</v>
      </c>
      <c r="F829">
        <v>256</v>
      </c>
      <c r="G829">
        <f t="shared" si="86"/>
        <v>256.14</v>
      </c>
      <c r="H829">
        <f>VLOOKUP(G829,Nodes!$A$2:$B$382,2,FALSE)</f>
        <v>328</v>
      </c>
      <c r="I829">
        <f>VLOOKUP(H829,Nodes!$B$2:$C$681,2,FALSE)</f>
        <v>256</v>
      </c>
      <c r="J829" t="str">
        <f t="shared" si="87"/>
        <v/>
      </c>
      <c r="K829">
        <f t="shared" si="88"/>
        <v>13</v>
      </c>
      <c r="L829" t="e">
        <f>VLOOKUP(J829,Edges!$A$2:$A$1999,1,FALSE)</f>
        <v>#N/A</v>
      </c>
      <c r="M829" t="str">
        <f>VLOOKUP(H829,Nodes!$B$2:$D$2000,3,FALSE)</f>
        <v>Saint-Denis — Université</v>
      </c>
      <c r="N829">
        <v>13</v>
      </c>
    </row>
    <row r="830" spans="1:14">
      <c r="A830">
        <v>14</v>
      </c>
      <c r="B830">
        <f t="shared" si="89"/>
        <v>15</v>
      </c>
      <c r="C830">
        <v>0</v>
      </c>
      <c r="D830">
        <f t="shared" si="93"/>
        <v>34</v>
      </c>
      <c r="E830">
        <f t="shared" ref="E830:E838" si="94">IF(A830&amp;C830&lt;&gt;A829&amp;C829,0,E829+1)</f>
        <v>0</v>
      </c>
      <c r="F830">
        <v>262</v>
      </c>
      <c r="G830">
        <f t="shared" si="86"/>
        <v>262.14999999999998</v>
      </c>
      <c r="H830">
        <f>VLOOKUP(G830,Nodes!$A$2:$B$382,2,FALSE)</f>
        <v>337</v>
      </c>
      <c r="I830">
        <f>VLOOKUP(H830,Nodes!$B$2:$C$681,2,FALSE)</f>
        <v>262</v>
      </c>
      <c r="J830" t="str">
        <f t="shared" si="87"/>
        <v>337,188</v>
      </c>
      <c r="K830">
        <f t="shared" si="88"/>
        <v>14</v>
      </c>
      <c r="L830" t="str">
        <f>VLOOKUP(J830,Edges!$A$2:$A$1999,1,FALSE)</f>
        <v>337,188</v>
      </c>
      <c r="M830" t="str">
        <f>VLOOKUP(H830,Nodes!$B$2:$D$2000,3,FALSE)</f>
        <v>Saint-Lazare</v>
      </c>
      <c r="N830">
        <v>14</v>
      </c>
    </row>
    <row r="831" spans="1:14">
      <c r="A831">
        <v>14</v>
      </c>
      <c r="B831">
        <f t="shared" si="89"/>
        <v>15</v>
      </c>
      <c r="C831">
        <v>0</v>
      </c>
      <c r="D831">
        <f t="shared" si="93"/>
        <v>34</v>
      </c>
      <c r="E831">
        <f t="shared" si="94"/>
        <v>1</v>
      </c>
      <c r="F831">
        <v>148</v>
      </c>
      <c r="G831">
        <f t="shared" si="86"/>
        <v>148.15</v>
      </c>
      <c r="H831">
        <f>VLOOKUP(G831,Nodes!$A$2:$B$382,2,FALSE)</f>
        <v>188</v>
      </c>
      <c r="I831">
        <f>VLOOKUP(H831,Nodes!$B$2:$C$681,2,FALSE)</f>
        <v>148</v>
      </c>
      <c r="J831" t="str">
        <f t="shared" si="87"/>
        <v>188,296</v>
      </c>
      <c r="K831">
        <f t="shared" si="88"/>
        <v>14</v>
      </c>
      <c r="L831" t="str">
        <f>VLOOKUP(J831,Edges!$A$2:$A$1999,1,FALSE)</f>
        <v>188,296</v>
      </c>
      <c r="M831" t="str">
        <f>VLOOKUP(H831,Nodes!$B$2:$D$2000,3,FALSE)</f>
        <v>Madeleine</v>
      </c>
      <c r="N831">
        <v>14</v>
      </c>
    </row>
    <row r="832" spans="1:14">
      <c r="A832">
        <v>14</v>
      </c>
      <c r="B832">
        <f t="shared" si="89"/>
        <v>15</v>
      </c>
      <c r="C832">
        <v>0</v>
      </c>
      <c r="D832">
        <f t="shared" si="93"/>
        <v>34</v>
      </c>
      <c r="E832">
        <f t="shared" si="94"/>
        <v>2</v>
      </c>
      <c r="F832">
        <v>232</v>
      </c>
      <c r="G832">
        <f t="shared" si="86"/>
        <v>232.15</v>
      </c>
      <c r="H832">
        <f>VLOOKUP(G832,Nodes!$A$2:$B$382,2,FALSE)</f>
        <v>296</v>
      </c>
      <c r="I832">
        <f>VLOOKUP(H832,Nodes!$B$2:$C$681,2,FALSE)</f>
        <v>232</v>
      </c>
      <c r="J832" t="str">
        <f t="shared" si="87"/>
        <v>296,71</v>
      </c>
      <c r="K832">
        <f t="shared" si="88"/>
        <v>14</v>
      </c>
      <c r="L832" t="str">
        <f>VLOOKUP(J832,Edges!$A$2:$A$1999,1,FALSE)</f>
        <v>296,71</v>
      </c>
      <c r="M832" t="str">
        <f>VLOOKUP(H832,Nodes!$B$2:$D$2000,3,FALSE)</f>
        <v>Pyramides</v>
      </c>
      <c r="N832">
        <v>14</v>
      </c>
    </row>
    <row r="833" spans="1:14">
      <c r="A833">
        <v>14</v>
      </c>
      <c r="B833">
        <f t="shared" si="89"/>
        <v>15</v>
      </c>
      <c r="C833">
        <v>0</v>
      </c>
      <c r="D833">
        <f t="shared" si="93"/>
        <v>34</v>
      </c>
      <c r="E833">
        <f t="shared" si="94"/>
        <v>3</v>
      </c>
      <c r="F833">
        <v>56</v>
      </c>
      <c r="G833">
        <f t="shared" si="86"/>
        <v>56.15</v>
      </c>
      <c r="H833">
        <f>VLOOKUP(G833,Nodes!$A$2:$B$382,2,FALSE)</f>
        <v>71</v>
      </c>
      <c r="I833">
        <f>VLOOKUP(H833,Nodes!$B$2:$C$681,2,FALSE)</f>
        <v>56</v>
      </c>
      <c r="J833" t="str">
        <f t="shared" si="87"/>
        <v>71,132</v>
      </c>
      <c r="K833">
        <f t="shared" si="88"/>
        <v>14</v>
      </c>
      <c r="L833" t="str">
        <f>VLOOKUP(J833,Edges!$A$2:$A$1999,1,FALSE)</f>
        <v>71,132</v>
      </c>
      <c r="M833" t="str">
        <f>VLOOKUP(H833,Nodes!$B$2:$D$2000,3,FALSE)</f>
        <v>Châtelet</v>
      </c>
      <c r="N833">
        <v>14</v>
      </c>
    </row>
    <row r="834" spans="1:14">
      <c r="A834">
        <v>14</v>
      </c>
      <c r="B834">
        <f t="shared" si="89"/>
        <v>15</v>
      </c>
      <c r="C834">
        <v>0</v>
      </c>
      <c r="D834">
        <f t="shared" si="93"/>
        <v>34</v>
      </c>
      <c r="E834">
        <f t="shared" si="94"/>
        <v>4</v>
      </c>
      <c r="F834">
        <v>105</v>
      </c>
      <c r="G834">
        <f t="shared" si="86"/>
        <v>105.15</v>
      </c>
      <c r="H834">
        <f>VLOOKUP(G834,Nodes!$A$2:$B$382,2,FALSE)</f>
        <v>132</v>
      </c>
      <c r="I834">
        <f>VLOOKUP(H834,Nodes!$B$2:$C$681,2,FALSE)</f>
        <v>105</v>
      </c>
      <c r="J834" t="str">
        <f t="shared" si="87"/>
        <v>132,27</v>
      </c>
      <c r="K834">
        <f t="shared" si="88"/>
        <v>14</v>
      </c>
      <c r="L834" t="str">
        <f>VLOOKUP(J834,Edges!$A$2:$A$1999,1,FALSE)</f>
        <v>132,27</v>
      </c>
      <c r="M834" t="str">
        <f>VLOOKUP(H834,Nodes!$B$2:$D$2000,3,FALSE)</f>
        <v>Gare de Lyon</v>
      </c>
      <c r="N834">
        <v>14</v>
      </c>
    </row>
    <row r="835" spans="1:14">
      <c r="A835">
        <v>14</v>
      </c>
      <c r="B835">
        <f t="shared" si="89"/>
        <v>15</v>
      </c>
      <c r="C835">
        <v>0</v>
      </c>
      <c r="D835">
        <f t="shared" si="93"/>
        <v>34</v>
      </c>
      <c r="E835">
        <f t="shared" si="94"/>
        <v>5</v>
      </c>
      <c r="F835">
        <v>21</v>
      </c>
      <c r="G835">
        <f t="shared" ref="G835:G847" si="95">F835+B835/100</f>
        <v>21.15</v>
      </c>
      <c r="H835">
        <f>VLOOKUP(G835,Nodes!$A$2:$B$382,2,FALSE)</f>
        <v>27</v>
      </c>
      <c r="I835">
        <f>VLOOKUP(H835,Nodes!$B$2:$C$681,2,FALSE)</f>
        <v>21</v>
      </c>
      <c r="J835" t="str">
        <f t="shared" ref="J835:J847" si="96">IF(E836&lt;&gt;0,H835&amp;","&amp;H836,"")</f>
        <v>27,88</v>
      </c>
      <c r="K835">
        <f t="shared" ref="K835:K847" si="97">A835</f>
        <v>14</v>
      </c>
      <c r="L835" t="str">
        <f>VLOOKUP(J835,Edges!$A$2:$A$1999,1,FALSE)</f>
        <v>27,88</v>
      </c>
      <c r="M835" t="str">
        <f>VLOOKUP(H835,Nodes!$B$2:$D$2000,3,FALSE)</f>
        <v>Bercy</v>
      </c>
      <c r="N835">
        <v>14</v>
      </c>
    </row>
    <row r="836" spans="1:14">
      <c r="A836">
        <v>14</v>
      </c>
      <c r="B836">
        <f t="shared" ref="B836:B847" si="98">IF(A836&lt;&gt;A835,B835+1,B835)</f>
        <v>15</v>
      </c>
      <c r="C836">
        <v>0</v>
      </c>
      <c r="D836">
        <f t="shared" si="93"/>
        <v>34</v>
      </c>
      <c r="E836">
        <f t="shared" si="94"/>
        <v>6</v>
      </c>
      <c r="F836">
        <v>70</v>
      </c>
      <c r="G836">
        <f t="shared" si="95"/>
        <v>70.150000000000006</v>
      </c>
      <c r="H836">
        <f>VLOOKUP(G836,Nodes!$A$2:$B$382,2,FALSE)</f>
        <v>88</v>
      </c>
      <c r="I836">
        <f>VLOOKUP(H836,Nodes!$B$2:$C$681,2,FALSE)</f>
        <v>70</v>
      </c>
      <c r="J836" t="str">
        <f t="shared" si="96"/>
        <v>88,28</v>
      </c>
      <c r="K836">
        <f t="shared" si="97"/>
        <v>14</v>
      </c>
      <c r="L836" t="str">
        <f>VLOOKUP(J836,Edges!$A$2:$A$1999,1,FALSE)</f>
        <v>88,28</v>
      </c>
      <c r="M836" t="str">
        <f>VLOOKUP(H836,Nodes!$B$2:$D$2000,3,FALSE)</f>
        <v>Cour Saint-Émilion</v>
      </c>
      <c r="N836">
        <v>14</v>
      </c>
    </row>
    <row r="837" spans="1:14">
      <c r="A837">
        <v>14</v>
      </c>
      <c r="B837">
        <f t="shared" si="98"/>
        <v>15</v>
      </c>
      <c r="C837">
        <v>0</v>
      </c>
      <c r="D837">
        <f t="shared" si="93"/>
        <v>34</v>
      </c>
      <c r="E837">
        <f t="shared" si="94"/>
        <v>7</v>
      </c>
      <c r="F837">
        <v>22</v>
      </c>
      <c r="G837">
        <f t="shared" si="95"/>
        <v>22.15</v>
      </c>
      <c r="H837">
        <f>VLOOKUP(G837,Nodes!$A$2:$B$382,2,FALSE)</f>
        <v>28</v>
      </c>
      <c r="I837">
        <f>VLOOKUP(H837,Nodes!$B$2:$C$681,2,FALSE)</f>
        <v>22</v>
      </c>
      <c r="J837" t="str">
        <f t="shared" si="96"/>
        <v>28,234</v>
      </c>
      <c r="K837">
        <f t="shared" si="97"/>
        <v>14</v>
      </c>
      <c r="L837" t="str">
        <f>VLOOKUP(J837,Edges!$A$2:$A$1999,1,FALSE)</f>
        <v>28,234</v>
      </c>
      <c r="M837" t="str">
        <f>VLOOKUP(H837,Nodes!$B$2:$D$2000,3,FALSE)</f>
        <v>Bibliothèque François Mitterrand</v>
      </c>
      <c r="N837">
        <v>14</v>
      </c>
    </row>
    <row r="838" spans="1:14">
      <c r="A838">
        <v>14</v>
      </c>
      <c r="B838">
        <f t="shared" si="98"/>
        <v>15</v>
      </c>
      <c r="C838">
        <v>0</v>
      </c>
      <c r="D838">
        <f t="shared" si="93"/>
        <v>34</v>
      </c>
      <c r="E838">
        <f t="shared" si="94"/>
        <v>8</v>
      </c>
      <c r="F838">
        <v>182</v>
      </c>
      <c r="G838">
        <f t="shared" si="95"/>
        <v>182.15</v>
      </c>
      <c r="H838">
        <f>VLOOKUP(G838,Nodes!$A$2:$B$382,2,FALSE)</f>
        <v>234</v>
      </c>
      <c r="I838">
        <f>VLOOKUP(H838,Nodes!$B$2:$C$681,2,FALSE)</f>
        <v>182</v>
      </c>
      <c r="J838" t="str">
        <f t="shared" si="96"/>
        <v/>
      </c>
      <c r="K838">
        <f t="shared" si="97"/>
        <v>14</v>
      </c>
      <c r="L838" t="e">
        <f>VLOOKUP(J838,Edges!$A$2:$A$1999,1,FALSE)</f>
        <v>#N/A</v>
      </c>
      <c r="M838" t="str">
        <f>VLOOKUP(H838,Nodes!$B$2:$D$2000,3,FALSE)</f>
        <v>Olympiades</v>
      </c>
      <c r="N838">
        <v>14</v>
      </c>
    </row>
    <row r="839" spans="1:14">
      <c r="A839">
        <v>14</v>
      </c>
      <c r="B839">
        <f t="shared" si="98"/>
        <v>15</v>
      </c>
      <c r="C839">
        <v>1</v>
      </c>
      <c r="D839">
        <f t="shared" si="93"/>
        <v>35</v>
      </c>
      <c r="E839">
        <f t="shared" ref="E839:E847" si="99">IF(A839&amp;C839&lt;&gt;A838&amp;C838,0,E838+1)</f>
        <v>0</v>
      </c>
      <c r="F839">
        <v>182</v>
      </c>
      <c r="G839">
        <f t="shared" si="95"/>
        <v>182.15</v>
      </c>
      <c r="H839">
        <f>VLOOKUP(G839,Nodes!$A$2:$B$382,2,FALSE)</f>
        <v>234</v>
      </c>
      <c r="I839">
        <f>VLOOKUP(H839,Nodes!$B$2:$C$681,2,FALSE)</f>
        <v>182</v>
      </c>
      <c r="J839" t="str">
        <f t="shared" si="96"/>
        <v>234,28</v>
      </c>
      <c r="K839">
        <f t="shared" si="97"/>
        <v>14</v>
      </c>
      <c r="L839" t="str">
        <f>VLOOKUP(J839,Edges!$A$2:$A$1999,1,FALSE)</f>
        <v>234,28</v>
      </c>
      <c r="M839" t="str">
        <f>VLOOKUP(H839,Nodes!$B$2:$D$2000,3,FALSE)</f>
        <v>Olympiades</v>
      </c>
      <c r="N839">
        <v>14</v>
      </c>
    </row>
    <row r="840" spans="1:14">
      <c r="A840">
        <v>14</v>
      </c>
      <c r="B840">
        <f t="shared" si="98"/>
        <v>15</v>
      </c>
      <c r="C840">
        <v>1</v>
      </c>
      <c r="D840">
        <f t="shared" si="93"/>
        <v>35</v>
      </c>
      <c r="E840">
        <f t="shared" si="99"/>
        <v>1</v>
      </c>
      <c r="F840">
        <v>22</v>
      </c>
      <c r="G840">
        <f t="shared" si="95"/>
        <v>22.15</v>
      </c>
      <c r="H840">
        <f>VLOOKUP(G840,Nodes!$A$2:$B$382,2,FALSE)</f>
        <v>28</v>
      </c>
      <c r="I840">
        <f>VLOOKUP(H840,Nodes!$B$2:$C$681,2,FALSE)</f>
        <v>22</v>
      </c>
      <c r="J840" t="str">
        <f t="shared" si="96"/>
        <v>28,88</v>
      </c>
      <c r="K840">
        <f t="shared" si="97"/>
        <v>14</v>
      </c>
      <c r="L840" t="str">
        <f>VLOOKUP(J840,Edges!$A$2:$A$1999,1,FALSE)</f>
        <v>28,88</v>
      </c>
      <c r="M840" t="str">
        <f>VLOOKUP(H840,Nodes!$B$2:$D$2000,3,FALSE)</f>
        <v>Bibliothèque François Mitterrand</v>
      </c>
      <c r="N840">
        <v>14</v>
      </c>
    </row>
    <row r="841" spans="1:14">
      <c r="A841">
        <v>14</v>
      </c>
      <c r="B841">
        <f t="shared" si="98"/>
        <v>15</v>
      </c>
      <c r="C841">
        <v>1</v>
      </c>
      <c r="D841">
        <f t="shared" ref="D841:D847" si="100">IF(A841&amp;C841=A840&amp;C840,D840,D840+1)</f>
        <v>35</v>
      </c>
      <c r="E841">
        <f t="shared" si="99"/>
        <v>2</v>
      </c>
      <c r="F841">
        <v>70</v>
      </c>
      <c r="G841">
        <f t="shared" si="95"/>
        <v>70.150000000000006</v>
      </c>
      <c r="H841">
        <f>VLOOKUP(G841,Nodes!$A$2:$B$382,2,FALSE)</f>
        <v>88</v>
      </c>
      <c r="I841">
        <f>VLOOKUP(H841,Nodes!$B$2:$C$681,2,FALSE)</f>
        <v>70</v>
      </c>
      <c r="J841" t="str">
        <f t="shared" si="96"/>
        <v>88,27</v>
      </c>
      <c r="K841">
        <f t="shared" si="97"/>
        <v>14</v>
      </c>
      <c r="L841" t="str">
        <f>VLOOKUP(J841,Edges!$A$2:$A$1999,1,FALSE)</f>
        <v>88,27</v>
      </c>
      <c r="M841" t="str">
        <f>VLOOKUP(H841,Nodes!$B$2:$D$2000,3,FALSE)</f>
        <v>Cour Saint-Émilion</v>
      </c>
      <c r="N841">
        <v>14</v>
      </c>
    </row>
    <row r="842" spans="1:14">
      <c r="A842">
        <v>14</v>
      </c>
      <c r="B842">
        <f t="shared" si="98"/>
        <v>15</v>
      </c>
      <c r="C842">
        <v>1</v>
      </c>
      <c r="D842">
        <f t="shared" si="100"/>
        <v>35</v>
      </c>
      <c r="E842">
        <f t="shared" si="99"/>
        <v>3</v>
      </c>
      <c r="F842">
        <v>21</v>
      </c>
      <c r="G842">
        <f t="shared" si="95"/>
        <v>21.15</v>
      </c>
      <c r="H842">
        <f>VLOOKUP(G842,Nodes!$A$2:$B$382,2,FALSE)</f>
        <v>27</v>
      </c>
      <c r="I842">
        <f>VLOOKUP(H842,Nodes!$B$2:$C$681,2,FALSE)</f>
        <v>21</v>
      </c>
      <c r="J842" t="str">
        <f t="shared" si="96"/>
        <v>27,132</v>
      </c>
      <c r="K842">
        <f t="shared" si="97"/>
        <v>14</v>
      </c>
      <c r="L842" t="str">
        <f>VLOOKUP(J842,Edges!$A$2:$A$1999,1,FALSE)</f>
        <v>27,132</v>
      </c>
      <c r="M842" t="str">
        <f>VLOOKUP(H842,Nodes!$B$2:$D$2000,3,FALSE)</f>
        <v>Bercy</v>
      </c>
      <c r="N842">
        <v>14</v>
      </c>
    </row>
    <row r="843" spans="1:14">
      <c r="A843">
        <v>14</v>
      </c>
      <c r="B843">
        <f t="shared" si="98"/>
        <v>15</v>
      </c>
      <c r="C843">
        <v>1</v>
      </c>
      <c r="D843">
        <f t="shared" si="100"/>
        <v>35</v>
      </c>
      <c r="E843">
        <f t="shared" si="99"/>
        <v>4</v>
      </c>
      <c r="F843">
        <v>105</v>
      </c>
      <c r="G843">
        <f t="shared" si="95"/>
        <v>105.15</v>
      </c>
      <c r="H843">
        <f>VLOOKUP(G843,Nodes!$A$2:$B$382,2,FALSE)</f>
        <v>132</v>
      </c>
      <c r="I843">
        <f>VLOOKUP(H843,Nodes!$B$2:$C$681,2,FALSE)</f>
        <v>105</v>
      </c>
      <c r="J843" t="str">
        <f t="shared" si="96"/>
        <v>132,71</v>
      </c>
      <c r="K843">
        <f t="shared" si="97"/>
        <v>14</v>
      </c>
      <c r="L843" t="str">
        <f>VLOOKUP(J843,Edges!$A$2:$A$1999,1,FALSE)</f>
        <v>132,71</v>
      </c>
      <c r="M843" t="str">
        <f>VLOOKUP(H843,Nodes!$B$2:$D$2000,3,FALSE)</f>
        <v>Gare de Lyon</v>
      </c>
      <c r="N843">
        <v>14</v>
      </c>
    </row>
    <row r="844" spans="1:14">
      <c r="A844">
        <v>14</v>
      </c>
      <c r="B844">
        <f t="shared" si="98"/>
        <v>15</v>
      </c>
      <c r="C844">
        <v>1</v>
      </c>
      <c r="D844">
        <f t="shared" si="100"/>
        <v>35</v>
      </c>
      <c r="E844">
        <f t="shared" si="99"/>
        <v>5</v>
      </c>
      <c r="F844">
        <v>56</v>
      </c>
      <c r="G844">
        <f t="shared" si="95"/>
        <v>56.15</v>
      </c>
      <c r="H844">
        <f>VLOOKUP(G844,Nodes!$A$2:$B$382,2,FALSE)</f>
        <v>71</v>
      </c>
      <c r="I844">
        <f>VLOOKUP(H844,Nodes!$B$2:$C$681,2,FALSE)</f>
        <v>56</v>
      </c>
      <c r="J844" t="str">
        <f t="shared" si="96"/>
        <v>71,296</v>
      </c>
      <c r="K844">
        <f t="shared" si="97"/>
        <v>14</v>
      </c>
      <c r="L844" t="str">
        <f>VLOOKUP(J844,Edges!$A$2:$A$1999,1,FALSE)</f>
        <v>71,296</v>
      </c>
      <c r="M844" t="str">
        <f>VLOOKUP(H844,Nodes!$B$2:$D$2000,3,FALSE)</f>
        <v>Châtelet</v>
      </c>
      <c r="N844">
        <v>14</v>
      </c>
    </row>
    <row r="845" spans="1:14">
      <c r="A845">
        <v>14</v>
      </c>
      <c r="B845">
        <f t="shared" si="98"/>
        <v>15</v>
      </c>
      <c r="C845">
        <v>1</v>
      </c>
      <c r="D845">
        <f t="shared" si="100"/>
        <v>35</v>
      </c>
      <c r="E845">
        <f t="shared" si="99"/>
        <v>6</v>
      </c>
      <c r="F845">
        <v>232</v>
      </c>
      <c r="G845">
        <f t="shared" si="95"/>
        <v>232.15</v>
      </c>
      <c r="H845">
        <f>VLOOKUP(G845,Nodes!$A$2:$B$382,2,FALSE)</f>
        <v>296</v>
      </c>
      <c r="I845">
        <f>VLOOKUP(H845,Nodes!$B$2:$C$681,2,FALSE)</f>
        <v>232</v>
      </c>
      <c r="J845" t="str">
        <f t="shared" si="96"/>
        <v>296,188</v>
      </c>
      <c r="K845">
        <f t="shared" si="97"/>
        <v>14</v>
      </c>
      <c r="L845" t="str">
        <f>VLOOKUP(J845,Edges!$A$2:$A$1999,1,FALSE)</f>
        <v>296,188</v>
      </c>
      <c r="M845" t="str">
        <f>VLOOKUP(H845,Nodes!$B$2:$D$2000,3,FALSE)</f>
        <v>Pyramides</v>
      </c>
      <c r="N845">
        <v>14</v>
      </c>
    </row>
    <row r="846" spans="1:14">
      <c r="A846">
        <v>14</v>
      </c>
      <c r="B846">
        <f t="shared" si="98"/>
        <v>15</v>
      </c>
      <c r="C846">
        <v>1</v>
      </c>
      <c r="D846">
        <f t="shared" si="100"/>
        <v>35</v>
      </c>
      <c r="E846">
        <f t="shared" si="99"/>
        <v>7</v>
      </c>
      <c r="F846">
        <v>148</v>
      </c>
      <c r="G846">
        <f t="shared" si="95"/>
        <v>148.15</v>
      </c>
      <c r="H846">
        <f>VLOOKUP(G846,Nodes!$A$2:$B$382,2,FALSE)</f>
        <v>188</v>
      </c>
      <c r="I846">
        <f>VLOOKUP(H846,Nodes!$B$2:$C$681,2,FALSE)</f>
        <v>148</v>
      </c>
      <c r="J846" t="str">
        <f t="shared" si="96"/>
        <v>188,337</v>
      </c>
      <c r="K846">
        <f t="shared" si="97"/>
        <v>14</v>
      </c>
      <c r="L846" t="str">
        <f>VLOOKUP(J846,Edges!$A$2:$A$1999,1,FALSE)</f>
        <v>188,337</v>
      </c>
      <c r="M846" t="str">
        <f>VLOOKUP(H846,Nodes!$B$2:$D$2000,3,FALSE)</f>
        <v>Madeleine</v>
      </c>
      <c r="N846">
        <v>14</v>
      </c>
    </row>
    <row r="847" spans="1:14">
      <c r="A847">
        <v>14</v>
      </c>
      <c r="B847">
        <f t="shared" si="98"/>
        <v>15</v>
      </c>
      <c r="C847">
        <v>1</v>
      </c>
      <c r="D847">
        <f t="shared" si="100"/>
        <v>35</v>
      </c>
      <c r="E847">
        <f t="shared" si="99"/>
        <v>8</v>
      </c>
      <c r="F847">
        <v>262</v>
      </c>
      <c r="G847">
        <f t="shared" si="95"/>
        <v>262.14999999999998</v>
      </c>
      <c r="H847">
        <f>VLOOKUP(G847,Nodes!$A$2:$B$382,2,FALSE)</f>
        <v>337</v>
      </c>
      <c r="I847">
        <f>VLOOKUP(H847,Nodes!$B$2:$C$681,2,FALSE)</f>
        <v>262</v>
      </c>
      <c r="J847" t="str">
        <f t="shared" si="96"/>
        <v/>
      </c>
      <c r="K847">
        <f t="shared" si="97"/>
        <v>14</v>
      </c>
      <c r="M847" t="str">
        <f>VLOOKUP(H847,Nodes!$B$2:$D$2000,3,FALSE)</f>
        <v>Saint-Lazare</v>
      </c>
      <c r="N847">
        <v>14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81"/>
  <sheetViews>
    <sheetView topLeftCell="A618" workbookViewId="0">
      <selection activeCell="I1" sqref="I1:I681"/>
    </sheetView>
  </sheetViews>
  <sheetFormatPr baseColWidth="10" defaultColWidth="8.83203125" defaultRowHeight="14" x14ac:dyDescent="0"/>
  <cols>
    <col min="4" max="4" width="32.5" bestFit="1" customWidth="1"/>
  </cols>
  <sheetData>
    <row r="1" spans="1:9">
      <c r="B1" t="s">
        <v>511</v>
      </c>
      <c r="C1" t="s">
        <v>512</v>
      </c>
      <c r="D1" t="s">
        <v>513</v>
      </c>
      <c r="E1" t="s">
        <v>514</v>
      </c>
      <c r="F1" t="s">
        <v>1016</v>
      </c>
      <c r="I1" t="s">
        <v>1017</v>
      </c>
    </row>
    <row r="2" spans="1:9">
      <c r="A2">
        <v>0.13</v>
      </c>
      <c r="B2">
        <v>0</v>
      </c>
      <c r="C2">
        <f>INT(A2)</f>
        <v>0</v>
      </c>
      <c r="D2" t="str">
        <f>VLOOKUP(C2,Stations!$A$2:$B$300,2,FALSE)</f>
        <v>Abbesses</v>
      </c>
      <c r="E2">
        <f>100*(A2-INT(A2))</f>
        <v>13</v>
      </c>
      <c r="F2">
        <f>VLOOKUP(ROUND(E2,0),Lignes!$B$2:$N$847,13,FALSE)</f>
        <v>12</v>
      </c>
      <c r="G2">
        <f>COUNTIF($D$2:$D$382,"="&amp;D2)</f>
        <v>1</v>
      </c>
      <c r="I2" t="str">
        <f>B2&amp;","&amp;C2&amp;","&amp;F2</f>
        <v>0,0,12</v>
      </c>
    </row>
    <row r="3" spans="1:9">
      <c r="A3">
        <v>1.04</v>
      </c>
      <c r="B3">
        <v>1</v>
      </c>
      <c r="C3">
        <f t="shared" ref="C3:C66" si="0">INT(A3)</f>
        <v>1</v>
      </c>
      <c r="D3" t="str">
        <f>VLOOKUP(C3,Stations!$A$2:$B$300,2,FALSE)</f>
        <v>Alésia</v>
      </c>
      <c r="E3">
        <f t="shared" ref="E3:E66" si="1">100*(A3-INT(A3))</f>
        <v>4.0000000000000036</v>
      </c>
      <c r="F3">
        <f>VLOOKUP(ROUND(E3,0),Lignes!$B$2:$N$847,13,FALSE)</f>
        <v>4</v>
      </c>
      <c r="G3">
        <f t="shared" ref="G3:G66" si="2">COUNTIF($D$2:$D$382,"="&amp;D3)</f>
        <v>1</v>
      </c>
      <c r="I3" t="str">
        <f t="shared" ref="I3:I66" si="3">B3&amp;","&amp;C3&amp;","&amp;F3</f>
        <v>1,1,4</v>
      </c>
    </row>
    <row r="4" spans="1:9">
      <c r="A4">
        <v>2.0099999999999998</v>
      </c>
      <c r="B4">
        <v>2</v>
      </c>
      <c r="C4">
        <f t="shared" si="0"/>
        <v>2</v>
      </c>
      <c r="D4" t="str">
        <f>VLOOKUP(C4,Stations!$A$2:$B$300,2,FALSE)</f>
        <v>Alexandre Dumas</v>
      </c>
      <c r="E4">
        <f t="shared" si="1"/>
        <v>0.99999999999997868</v>
      </c>
      <c r="F4">
        <f>VLOOKUP(ROUND(E4,0),Lignes!$B$2:$N$847,13,FALSE)</f>
        <v>2</v>
      </c>
      <c r="G4">
        <f t="shared" si="2"/>
        <v>1</v>
      </c>
      <c r="I4" t="str">
        <f t="shared" si="3"/>
        <v>2,2,2</v>
      </c>
    </row>
    <row r="5" spans="1:9">
      <c r="A5">
        <v>3.1</v>
      </c>
      <c r="B5">
        <v>3</v>
      </c>
      <c r="C5">
        <f t="shared" si="0"/>
        <v>3</v>
      </c>
      <c r="D5" t="str">
        <f>VLOOKUP(C5,Stations!$A$2:$B$300,2,FALSE)</f>
        <v>Alma — Marceau</v>
      </c>
      <c r="E5">
        <f t="shared" si="1"/>
        <v>10.000000000000009</v>
      </c>
      <c r="F5">
        <f>VLOOKUP(ROUND(E5,0),Lignes!$B$2:$N$847,13,FALSE)</f>
        <v>9</v>
      </c>
      <c r="G5">
        <f t="shared" si="2"/>
        <v>1</v>
      </c>
      <c r="I5" t="str">
        <f t="shared" si="3"/>
        <v>3,3,9</v>
      </c>
    </row>
    <row r="6" spans="1:9">
      <c r="A6">
        <v>4.0199999999999996</v>
      </c>
      <c r="B6">
        <v>4</v>
      </c>
      <c r="C6">
        <f t="shared" si="0"/>
        <v>4</v>
      </c>
      <c r="D6" t="str">
        <f>VLOOKUP(C6,Stations!$A$2:$B$300,2,FALSE)</f>
        <v>Anatole France</v>
      </c>
      <c r="E6">
        <f t="shared" si="1"/>
        <v>1.9999999999999574</v>
      </c>
      <c r="F6">
        <f>VLOOKUP(ROUND(E6,0),Lignes!$B$2:$N$847,13,FALSE)</f>
        <v>3</v>
      </c>
      <c r="G6">
        <f t="shared" si="2"/>
        <v>1</v>
      </c>
      <c r="I6" t="str">
        <f t="shared" si="3"/>
        <v>4,4,3</v>
      </c>
    </row>
    <row r="7" spans="1:9">
      <c r="A7">
        <v>5.01</v>
      </c>
      <c r="B7">
        <v>5</v>
      </c>
      <c r="C7">
        <f t="shared" si="0"/>
        <v>5</v>
      </c>
      <c r="D7" t="str">
        <f>VLOOKUP(C7,Stations!$A$2:$B$300,2,FALSE)</f>
        <v>Anvers</v>
      </c>
      <c r="E7">
        <f t="shared" si="1"/>
        <v>0.99999999999997868</v>
      </c>
      <c r="F7">
        <f>VLOOKUP(ROUND(E7,0),Lignes!$B$2:$N$847,13,FALSE)</f>
        <v>2</v>
      </c>
      <c r="G7">
        <f t="shared" si="2"/>
        <v>1</v>
      </c>
      <c r="I7" t="str">
        <f t="shared" si="3"/>
        <v>5,5,2</v>
      </c>
    </row>
    <row r="8" spans="1:9">
      <c r="A8">
        <v>6</v>
      </c>
      <c r="B8">
        <v>6</v>
      </c>
      <c r="C8">
        <f t="shared" si="0"/>
        <v>6</v>
      </c>
      <c r="D8" t="str">
        <f>VLOOKUP(C8,Stations!$A$2:$B$300,2,FALSE)</f>
        <v>Argentine</v>
      </c>
      <c r="E8">
        <f t="shared" si="1"/>
        <v>0</v>
      </c>
      <c r="F8">
        <f>VLOOKUP(ROUND(E8,0),Lignes!$B$2:$N$847,13,FALSE)</f>
        <v>1</v>
      </c>
      <c r="G8">
        <f t="shared" si="2"/>
        <v>1</v>
      </c>
      <c r="I8" t="str">
        <f t="shared" si="3"/>
        <v>6,6,1</v>
      </c>
    </row>
    <row r="9" spans="1:9">
      <c r="A9">
        <v>7.02</v>
      </c>
      <c r="B9">
        <v>7</v>
      </c>
      <c r="C9">
        <f t="shared" si="0"/>
        <v>7</v>
      </c>
      <c r="D9" t="str">
        <f>VLOOKUP(C9,Stations!$A$2:$B$300,2,FALSE)</f>
        <v>Arts Et Métiers</v>
      </c>
      <c r="E9">
        <f t="shared" si="1"/>
        <v>1.9999999999999574</v>
      </c>
      <c r="F9">
        <f>VLOOKUP(ROUND(E9,0),Lignes!$B$2:$N$847,13,FALSE)</f>
        <v>3</v>
      </c>
      <c r="G9">
        <f t="shared" si="2"/>
        <v>2</v>
      </c>
      <c r="I9" t="str">
        <f t="shared" si="3"/>
        <v>7,7,3</v>
      </c>
    </row>
    <row r="10" spans="1:9">
      <c r="A10">
        <v>7.12</v>
      </c>
      <c r="B10">
        <v>8</v>
      </c>
      <c r="C10">
        <f t="shared" si="0"/>
        <v>7</v>
      </c>
      <c r="D10" t="str">
        <f>VLOOKUP(C10,Stations!$A$2:$B$300,2,FALSE)</f>
        <v>Arts Et Métiers</v>
      </c>
      <c r="E10">
        <f t="shared" si="1"/>
        <v>12.000000000000011</v>
      </c>
      <c r="F10">
        <f>VLOOKUP(ROUND(E10,0),Lignes!$B$2:$N$847,13,FALSE)</f>
        <v>11</v>
      </c>
      <c r="G10">
        <f t="shared" si="2"/>
        <v>2</v>
      </c>
      <c r="I10" t="str">
        <f t="shared" si="3"/>
        <v>8,7,11</v>
      </c>
    </row>
    <row r="11" spans="1:9">
      <c r="A11">
        <v>8.14</v>
      </c>
      <c r="B11">
        <v>9</v>
      </c>
      <c r="C11">
        <f t="shared" si="0"/>
        <v>8</v>
      </c>
      <c r="D11" t="str">
        <f>VLOOKUP(C11,Stations!$A$2:$B$300,2,FALSE)</f>
        <v>Asnières — Gennevilliers — Les Agnettes</v>
      </c>
      <c r="E11">
        <f t="shared" si="1"/>
        <v>14.000000000000057</v>
      </c>
      <c r="F11">
        <f>VLOOKUP(ROUND(E11,0),Lignes!$B$2:$N$847,13,FALSE)</f>
        <v>13</v>
      </c>
      <c r="G11">
        <f t="shared" si="2"/>
        <v>1</v>
      </c>
      <c r="I11" t="str">
        <f t="shared" si="3"/>
        <v>9,8,13</v>
      </c>
    </row>
    <row r="12" spans="1:9">
      <c r="A12">
        <v>9.14</v>
      </c>
      <c r="B12">
        <v>10</v>
      </c>
      <c r="C12">
        <f t="shared" si="0"/>
        <v>9</v>
      </c>
      <c r="D12" t="str">
        <f>VLOOKUP(C12,Stations!$A$2:$B$300,2,FALSE)</f>
        <v>Asnières — Gennevilliers — Les Courtilles</v>
      </c>
      <c r="E12">
        <f t="shared" si="1"/>
        <v>14.000000000000057</v>
      </c>
      <c r="F12">
        <f>VLOOKUP(ROUND(E12,0),Lignes!$B$2:$N$847,13,FALSE)</f>
        <v>13</v>
      </c>
      <c r="G12">
        <f t="shared" si="2"/>
        <v>1</v>
      </c>
      <c r="I12" t="str">
        <f t="shared" si="3"/>
        <v>10,9,13</v>
      </c>
    </row>
    <row r="13" spans="1:9">
      <c r="A13">
        <v>10.130000000000001</v>
      </c>
      <c r="B13">
        <v>11</v>
      </c>
      <c r="C13">
        <f t="shared" si="0"/>
        <v>10</v>
      </c>
      <c r="D13" t="str">
        <f>VLOOKUP(C13,Stations!$A$2:$B$300,2,FALSE)</f>
        <v>Assemblée nationale</v>
      </c>
      <c r="E13">
        <f t="shared" si="1"/>
        <v>13.000000000000078</v>
      </c>
      <c r="F13">
        <f>VLOOKUP(ROUND(E13,0),Lignes!$B$2:$N$847,13,FALSE)</f>
        <v>12</v>
      </c>
      <c r="G13">
        <f t="shared" si="2"/>
        <v>1</v>
      </c>
      <c r="I13" t="str">
        <f t="shared" si="3"/>
        <v>11,10,12</v>
      </c>
    </row>
    <row r="14" spans="1:9">
      <c r="A14">
        <v>11.07</v>
      </c>
      <c r="B14">
        <v>12</v>
      </c>
      <c r="C14">
        <f t="shared" si="0"/>
        <v>11</v>
      </c>
      <c r="D14" t="str">
        <f>VLOOKUP(C14,Stations!$A$2:$B$300,2,FALSE)</f>
        <v>Aubervilliers — Pantin — Quatre Chemins</v>
      </c>
      <c r="E14">
        <f t="shared" si="1"/>
        <v>7.0000000000000284</v>
      </c>
      <c r="F14">
        <f>VLOOKUP(ROUND(E14,0),Lignes!$B$2:$N$847,13,FALSE)</f>
        <v>7</v>
      </c>
      <c r="G14">
        <f t="shared" si="2"/>
        <v>1</v>
      </c>
      <c r="I14" t="str">
        <f t="shared" si="3"/>
        <v>12,11,7</v>
      </c>
    </row>
    <row r="15" spans="1:9">
      <c r="A15">
        <v>12.11</v>
      </c>
      <c r="B15">
        <v>13</v>
      </c>
      <c r="C15">
        <f t="shared" si="0"/>
        <v>12</v>
      </c>
      <c r="D15" t="str">
        <f>VLOOKUP(C15,Stations!$A$2:$B$300,2,FALSE)</f>
        <v>Avenue Émile-Zola</v>
      </c>
      <c r="E15">
        <f t="shared" si="1"/>
        <v>10.999999999999943</v>
      </c>
      <c r="F15">
        <f>VLOOKUP(ROUND(E15,0),Lignes!$B$2:$N$847,13,FALSE)</f>
        <v>10</v>
      </c>
      <c r="G15">
        <f t="shared" si="2"/>
        <v>1</v>
      </c>
      <c r="I15" t="str">
        <f t="shared" si="3"/>
        <v>13,12,10</v>
      </c>
    </row>
    <row r="16" spans="1:9">
      <c r="A16">
        <v>13.01</v>
      </c>
      <c r="B16">
        <v>14</v>
      </c>
      <c r="C16">
        <f t="shared" si="0"/>
        <v>13</v>
      </c>
      <c r="D16" t="str">
        <f>VLOOKUP(C16,Stations!$A$2:$B$300,2,FALSE)</f>
        <v>Avron</v>
      </c>
      <c r="E16">
        <f t="shared" si="1"/>
        <v>0.99999999999997868</v>
      </c>
      <c r="F16">
        <f>VLOOKUP(ROUND(E16,0),Lignes!$B$2:$N$847,13,FALSE)</f>
        <v>2</v>
      </c>
      <c r="G16">
        <f t="shared" si="2"/>
        <v>1</v>
      </c>
      <c r="I16" t="str">
        <f t="shared" si="3"/>
        <v>14,13,2</v>
      </c>
    </row>
    <row r="17" spans="1:9">
      <c r="A17">
        <v>14.09</v>
      </c>
      <c r="B17">
        <v>15</v>
      </c>
      <c r="C17">
        <f t="shared" si="0"/>
        <v>14</v>
      </c>
      <c r="D17" t="str">
        <f>VLOOKUP(C17,Stations!$A$2:$B$300,2,FALSE)</f>
        <v>Balard</v>
      </c>
      <c r="E17">
        <f t="shared" si="1"/>
        <v>8.9999999999999858</v>
      </c>
      <c r="F17">
        <f>VLOOKUP(ROUND(E17,0),Lignes!$B$2:$N$847,13,FALSE)</f>
        <v>8</v>
      </c>
      <c r="G17">
        <f t="shared" si="2"/>
        <v>1</v>
      </c>
      <c r="I17" t="str">
        <f t="shared" si="3"/>
        <v>15,14,8</v>
      </c>
    </row>
    <row r="18" spans="1:9">
      <c r="A18">
        <v>15.01</v>
      </c>
      <c r="B18">
        <v>16</v>
      </c>
      <c r="C18">
        <f t="shared" si="0"/>
        <v>15</v>
      </c>
      <c r="D18" t="str">
        <f>VLOOKUP(C18,Stations!$A$2:$B$300,2,FALSE)</f>
        <v>Barbès — Rochechouart</v>
      </c>
      <c r="E18">
        <f t="shared" si="1"/>
        <v>0.99999999999997868</v>
      </c>
      <c r="F18">
        <f>VLOOKUP(ROUND(E18,0),Lignes!$B$2:$N$847,13,FALSE)</f>
        <v>2</v>
      </c>
      <c r="G18">
        <f t="shared" si="2"/>
        <v>2</v>
      </c>
      <c r="I18" t="str">
        <f t="shared" si="3"/>
        <v>16,15,2</v>
      </c>
    </row>
    <row r="19" spans="1:9">
      <c r="A19">
        <v>15.04</v>
      </c>
      <c r="B19">
        <v>17</v>
      </c>
      <c r="C19">
        <f t="shared" si="0"/>
        <v>15</v>
      </c>
      <c r="D19" t="str">
        <f>VLOOKUP(C19,Stations!$A$2:$B$300,2,FALSE)</f>
        <v>Barbès — Rochechouart</v>
      </c>
      <c r="E19">
        <f t="shared" si="1"/>
        <v>3.9999999999999147</v>
      </c>
      <c r="F19">
        <f>VLOOKUP(ROUND(E19,0),Lignes!$B$2:$N$847,13,FALSE)</f>
        <v>4</v>
      </c>
      <c r="G19">
        <f t="shared" si="2"/>
        <v>2</v>
      </c>
      <c r="I19" t="str">
        <f t="shared" si="3"/>
        <v>17,15,4</v>
      </c>
    </row>
    <row r="20" spans="1:9">
      <c r="A20">
        <v>16.14</v>
      </c>
      <c r="B20">
        <v>18</v>
      </c>
      <c r="C20">
        <f t="shared" si="0"/>
        <v>16</v>
      </c>
      <c r="D20" t="str">
        <f>VLOOKUP(C20,Stations!$A$2:$B$300,2,FALSE)</f>
        <v>Basilique de Saint-Denis</v>
      </c>
      <c r="E20">
        <f t="shared" si="1"/>
        <v>14.000000000000057</v>
      </c>
      <c r="F20">
        <f>VLOOKUP(ROUND(E20,0),Lignes!$B$2:$N$847,13,FALSE)</f>
        <v>13</v>
      </c>
      <c r="G20">
        <f t="shared" si="2"/>
        <v>1</v>
      </c>
      <c r="I20" t="str">
        <f t="shared" si="3"/>
        <v>18,16,13</v>
      </c>
    </row>
    <row r="21" spans="1:9">
      <c r="A21">
        <v>17</v>
      </c>
      <c r="B21">
        <v>19</v>
      </c>
      <c r="C21">
        <f t="shared" si="0"/>
        <v>17</v>
      </c>
      <c r="D21" t="str">
        <f>VLOOKUP(C21,Stations!$A$2:$B$300,2,FALSE)</f>
        <v>Bastille</v>
      </c>
      <c r="E21">
        <f t="shared" si="1"/>
        <v>0</v>
      </c>
      <c r="F21">
        <f>VLOOKUP(ROUND(E21,0),Lignes!$B$2:$N$847,13,FALSE)</f>
        <v>1</v>
      </c>
      <c r="G21">
        <f t="shared" si="2"/>
        <v>3</v>
      </c>
      <c r="I21" t="str">
        <f t="shared" si="3"/>
        <v>19,17,1</v>
      </c>
    </row>
    <row r="22" spans="1:9">
      <c r="A22">
        <v>17.05</v>
      </c>
      <c r="B22">
        <v>20</v>
      </c>
      <c r="C22">
        <f t="shared" si="0"/>
        <v>17</v>
      </c>
      <c r="D22" t="str">
        <f>VLOOKUP(C22,Stations!$A$2:$B$300,2,FALSE)</f>
        <v>Bastille</v>
      </c>
      <c r="E22">
        <f t="shared" si="1"/>
        <v>5.0000000000000711</v>
      </c>
      <c r="F22">
        <f>VLOOKUP(ROUND(E22,0),Lignes!$B$2:$N$847,13,FALSE)</f>
        <v>5</v>
      </c>
      <c r="G22">
        <f t="shared" si="2"/>
        <v>3</v>
      </c>
      <c r="I22" t="str">
        <f t="shared" si="3"/>
        <v>20,17,5</v>
      </c>
    </row>
    <row r="23" spans="1:9">
      <c r="A23">
        <v>17.09</v>
      </c>
      <c r="B23">
        <v>21</v>
      </c>
      <c r="C23">
        <f t="shared" si="0"/>
        <v>17</v>
      </c>
      <c r="D23" t="str">
        <f>VLOOKUP(C23,Stations!$A$2:$B$300,2,FALSE)</f>
        <v>Bastille</v>
      </c>
      <c r="E23">
        <f t="shared" si="1"/>
        <v>8.9999999999999858</v>
      </c>
      <c r="F23">
        <f>VLOOKUP(ROUND(E23,0),Lignes!$B$2:$N$847,13,FALSE)</f>
        <v>8</v>
      </c>
      <c r="G23">
        <f t="shared" si="2"/>
        <v>3</v>
      </c>
      <c r="I23" t="str">
        <f t="shared" si="3"/>
        <v>21,17,8</v>
      </c>
    </row>
    <row r="24" spans="1:9">
      <c r="A24">
        <v>18.059999999999999</v>
      </c>
      <c r="B24">
        <v>22</v>
      </c>
      <c r="C24">
        <f t="shared" si="0"/>
        <v>18</v>
      </c>
      <c r="D24" t="str">
        <f>VLOOKUP(C24,Stations!$A$2:$B$300,2,FALSE)</f>
        <v>Bel-Air</v>
      </c>
      <c r="E24">
        <f t="shared" si="1"/>
        <v>5.9999999999998721</v>
      </c>
      <c r="F24">
        <f>VLOOKUP(ROUND(E24,0),Lignes!$B$2:$N$847,13,FALSE)</f>
        <v>6</v>
      </c>
      <c r="G24">
        <f t="shared" si="2"/>
        <v>1</v>
      </c>
      <c r="I24" t="str">
        <f t="shared" si="3"/>
        <v>22,18,6</v>
      </c>
    </row>
    <row r="25" spans="1:9">
      <c r="A25">
        <v>19.010000000000002</v>
      </c>
      <c r="B25">
        <v>23</v>
      </c>
      <c r="C25">
        <f t="shared" si="0"/>
        <v>19</v>
      </c>
      <c r="D25" t="str">
        <f>VLOOKUP(C25,Stations!$A$2:$B$300,2,FALSE)</f>
        <v>Belleville</v>
      </c>
      <c r="E25">
        <f t="shared" si="1"/>
        <v>1.0000000000001563</v>
      </c>
      <c r="F25">
        <f>VLOOKUP(ROUND(E25,0),Lignes!$B$2:$N$847,13,FALSE)</f>
        <v>2</v>
      </c>
      <c r="G25">
        <f t="shared" si="2"/>
        <v>2</v>
      </c>
      <c r="I25" t="str">
        <f t="shared" si="3"/>
        <v>23,19,2</v>
      </c>
    </row>
    <row r="26" spans="1:9">
      <c r="A26">
        <v>19.12</v>
      </c>
      <c r="B26">
        <v>24</v>
      </c>
      <c r="C26">
        <f t="shared" si="0"/>
        <v>19</v>
      </c>
      <c r="D26" t="str">
        <f>VLOOKUP(C26,Stations!$A$2:$B$300,2,FALSE)</f>
        <v>Belleville</v>
      </c>
      <c r="E26">
        <f t="shared" si="1"/>
        <v>12.000000000000099</v>
      </c>
      <c r="F26">
        <f>VLOOKUP(ROUND(E26,0),Lignes!$B$2:$N$847,13,FALSE)</f>
        <v>11</v>
      </c>
      <c r="G26">
        <f t="shared" si="2"/>
        <v>2</v>
      </c>
      <c r="I26" t="str">
        <f t="shared" si="3"/>
        <v>24,19,11</v>
      </c>
    </row>
    <row r="27" spans="1:9">
      <c r="A27">
        <v>20</v>
      </c>
      <c r="B27">
        <v>25</v>
      </c>
      <c r="C27">
        <f t="shared" si="0"/>
        <v>20</v>
      </c>
      <c r="D27" t="str">
        <f>VLOOKUP(C27,Stations!$A$2:$B$300,2,FALSE)</f>
        <v>Bérault</v>
      </c>
      <c r="E27">
        <f t="shared" si="1"/>
        <v>0</v>
      </c>
      <c r="F27">
        <f>VLOOKUP(ROUND(E27,0),Lignes!$B$2:$N$847,13,FALSE)</f>
        <v>1</v>
      </c>
      <c r="G27">
        <f t="shared" si="2"/>
        <v>1</v>
      </c>
      <c r="I27" t="str">
        <f t="shared" si="3"/>
        <v>25,20,1</v>
      </c>
    </row>
    <row r="28" spans="1:9">
      <c r="A28">
        <v>21.06</v>
      </c>
      <c r="B28">
        <v>26</v>
      </c>
      <c r="C28">
        <f t="shared" si="0"/>
        <v>21</v>
      </c>
      <c r="D28" t="str">
        <f>VLOOKUP(C28,Stations!$A$2:$B$300,2,FALSE)</f>
        <v>Bercy</v>
      </c>
      <c r="E28">
        <f t="shared" si="1"/>
        <v>5.9999999999998721</v>
      </c>
      <c r="F28">
        <f>VLOOKUP(ROUND(E28,0),Lignes!$B$2:$N$847,13,FALSE)</f>
        <v>6</v>
      </c>
      <c r="G28">
        <f t="shared" si="2"/>
        <v>2</v>
      </c>
      <c r="I28" t="str">
        <f t="shared" si="3"/>
        <v>26,21,6</v>
      </c>
    </row>
    <row r="29" spans="1:9">
      <c r="A29">
        <v>21.15</v>
      </c>
      <c r="B29">
        <v>27</v>
      </c>
      <c r="C29">
        <f t="shared" si="0"/>
        <v>21</v>
      </c>
      <c r="D29" t="str">
        <f>VLOOKUP(C29,Stations!$A$2:$B$300,2,FALSE)</f>
        <v>Bercy</v>
      </c>
      <c r="E29">
        <f t="shared" si="1"/>
        <v>14.999999999999858</v>
      </c>
      <c r="F29">
        <f>VLOOKUP(ROUND(E29,0),Lignes!$B$2:$N$847,13,FALSE)</f>
        <v>14</v>
      </c>
      <c r="G29">
        <f t="shared" si="2"/>
        <v>2</v>
      </c>
      <c r="I29" t="str">
        <f t="shared" si="3"/>
        <v>27,21,14</v>
      </c>
    </row>
    <row r="30" spans="1:9">
      <c r="A30">
        <v>22.15</v>
      </c>
      <c r="B30">
        <v>28</v>
      </c>
      <c r="C30">
        <f t="shared" si="0"/>
        <v>22</v>
      </c>
      <c r="D30" t="str">
        <f>VLOOKUP(C30,Stations!$A$2:$B$300,2,FALSE)</f>
        <v>Bibliothèque François Mitterrand</v>
      </c>
      <c r="E30">
        <f t="shared" si="1"/>
        <v>14.999999999999858</v>
      </c>
      <c r="F30">
        <f>VLOOKUP(ROUND(E30,0),Lignes!$B$2:$N$847,13,FALSE)</f>
        <v>14</v>
      </c>
      <c r="G30">
        <f t="shared" si="2"/>
        <v>1</v>
      </c>
      <c r="I30" t="str">
        <f t="shared" si="3"/>
        <v>28,22,14</v>
      </c>
    </row>
    <row r="31" spans="1:9">
      <c r="A31">
        <v>23.1</v>
      </c>
      <c r="B31">
        <v>29</v>
      </c>
      <c r="C31">
        <f t="shared" si="0"/>
        <v>23</v>
      </c>
      <c r="D31" t="str">
        <f>VLOOKUP(C31,Stations!$A$2:$B$300,2,FALSE)</f>
        <v>Billancourt</v>
      </c>
      <c r="E31">
        <f t="shared" si="1"/>
        <v>10.000000000000142</v>
      </c>
      <c r="F31">
        <f>VLOOKUP(ROUND(E31,0),Lignes!$B$2:$N$847,13,FALSE)</f>
        <v>9</v>
      </c>
      <c r="G31">
        <f t="shared" si="2"/>
        <v>1</v>
      </c>
      <c r="I31" t="str">
        <f t="shared" si="3"/>
        <v>29,23,9</v>
      </c>
    </row>
    <row r="32" spans="1:9">
      <c r="A32">
        <v>24.06</v>
      </c>
      <c r="B32">
        <v>30</v>
      </c>
      <c r="C32">
        <f t="shared" si="0"/>
        <v>24</v>
      </c>
      <c r="D32" t="str">
        <f>VLOOKUP(C32,Stations!$A$2:$B$300,2,FALSE)</f>
        <v>Bir-Hakeim</v>
      </c>
      <c r="E32">
        <f t="shared" si="1"/>
        <v>5.9999999999998721</v>
      </c>
      <c r="F32">
        <f>VLOOKUP(ROUND(E32,0),Lignes!$B$2:$N$847,13,FALSE)</f>
        <v>6</v>
      </c>
      <c r="G32">
        <f t="shared" si="2"/>
        <v>1</v>
      </c>
      <c r="I32" t="str">
        <f t="shared" si="3"/>
        <v>30,24,6</v>
      </c>
    </row>
    <row r="33" spans="1:9">
      <c r="A33">
        <v>25.01</v>
      </c>
      <c r="B33">
        <v>31</v>
      </c>
      <c r="C33">
        <f t="shared" si="0"/>
        <v>25</v>
      </c>
      <c r="D33" t="str">
        <f>VLOOKUP(C33,Stations!$A$2:$B$300,2,FALSE)</f>
        <v>Blanche</v>
      </c>
      <c r="E33">
        <f t="shared" si="1"/>
        <v>1.0000000000001563</v>
      </c>
      <c r="F33">
        <f>VLOOKUP(ROUND(E33,0),Lignes!$B$2:$N$847,13,FALSE)</f>
        <v>2</v>
      </c>
      <c r="G33">
        <f t="shared" si="2"/>
        <v>1</v>
      </c>
      <c r="I33" t="str">
        <f t="shared" si="3"/>
        <v>31,25,2</v>
      </c>
    </row>
    <row r="34" spans="1:9">
      <c r="A34">
        <v>26.05</v>
      </c>
      <c r="B34">
        <v>32</v>
      </c>
      <c r="C34">
        <f t="shared" si="0"/>
        <v>26</v>
      </c>
      <c r="D34" t="str">
        <f>VLOOKUP(C34,Stations!$A$2:$B$300,2,FALSE)</f>
        <v>Bobigny — Pablo Picasso</v>
      </c>
      <c r="E34">
        <f t="shared" si="1"/>
        <v>5.0000000000000711</v>
      </c>
      <c r="F34">
        <f>VLOOKUP(ROUND(E34,0),Lignes!$B$2:$N$847,13,FALSE)</f>
        <v>5</v>
      </c>
      <c r="G34">
        <f t="shared" si="2"/>
        <v>1</v>
      </c>
      <c r="I34" t="str">
        <f t="shared" si="3"/>
        <v>32,26,5</v>
      </c>
    </row>
    <row r="35" spans="1:9">
      <c r="A35">
        <v>27.05</v>
      </c>
      <c r="B35">
        <v>33</v>
      </c>
      <c r="C35">
        <f t="shared" si="0"/>
        <v>27</v>
      </c>
      <c r="D35" t="str">
        <f>VLOOKUP(C35,Stations!$A$2:$B$300,2,FALSE)</f>
        <v>Bobigny — Pantin — Raymond Queneau</v>
      </c>
      <c r="E35">
        <f t="shared" si="1"/>
        <v>5.0000000000000711</v>
      </c>
      <c r="F35">
        <f>VLOOKUP(ROUND(E35,0),Lignes!$B$2:$N$847,13,FALSE)</f>
        <v>5</v>
      </c>
      <c r="G35">
        <f t="shared" si="2"/>
        <v>1</v>
      </c>
      <c r="I35" t="str">
        <f t="shared" si="3"/>
        <v>33,27,5</v>
      </c>
    </row>
    <row r="36" spans="1:9">
      <c r="A36">
        <v>28.06</v>
      </c>
      <c r="B36">
        <v>34</v>
      </c>
      <c r="C36">
        <f t="shared" si="0"/>
        <v>28</v>
      </c>
      <c r="D36" t="str">
        <f>VLOOKUP(C36,Stations!$A$2:$B$300,2,FALSE)</f>
        <v>Boissière</v>
      </c>
      <c r="E36">
        <f t="shared" si="1"/>
        <v>5.9999999999998721</v>
      </c>
      <c r="F36">
        <f>VLOOKUP(ROUND(E36,0),Lignes!$B$2:$N$847,13,FALSE)</f>
        <v>6</v>
      </c>
      <c r="G36">
        <f t="shared" si="2"/>
        <v>1</v>
      </c>
      <c r="I36" t="str">
        <f t="shared" si="3"/>
        <v>34,28,6</v>
      </c>
    </row>
    <row r="37" spans="1:9">
      <c r="A37">
        <v>29.08</v>
      </c>
      <c r="B37">
        <v>35</v>
      </c>
      <c r="C37">
        <f t="shared" si="0"/>
        <v>29</v>
      </c>
      <c r="D37" t="str">
        <f>VLOOKUP(C37,Stations!$A$2:$B$300,2,FALSE)</f>
        <v>Bolivar</v>
      </c>
      <c r="E37">
        <f t="shared" si="1"/>
        <v>7.9999999999998295</v>
      </c>
      <c r="F37" t="str">
        <f>VLOOKUP(ROUND(E37,0),Lignes!$B$2:$N$847,13,FALSE)</f>
        <v>7bis</v>
      </c>
      <c r="G37">
        <f t="shared" si="2"/>
        <v>1</v>
      </c>
      <c r="I37" t="str">
        <f t="shared" si="3"/>
        <v>35,29,7bis</v>
      </c>
    </row>
    <row r="38" spans="1:9">
      <c r="A38">
        <v>30.09</v>
      </c>
      <c r="B38">
        <v>36</v>
      </c>
      <c r="C38">
        <f t="shared" si="0"/>
        <v>30</v>
      </c>
      <c r="D38" t="str">
        <f>VLOOKUP(C38,Stations!$A$2:$B$300,2,FALSE)</f>
        <v>Bonne Nouvelle</v>
      </c>
      <c r="E38">
        <f t="shared" si="1"/>
        <v>8.9999999999999858</v>
      </c>
      <c r="F38">
        <f>VLOOKUP(ROUND(E38,0),Lignes!$B$2:$N$847,13,FALSE)</f>
        <v>8</v>
      </c>
      <c r="G38">
        <f t="shared" si="2"/>
        <v>2</v>
      </c>
      <c r="I38" t="str">
        <f t="shared" si="3"/>
        <v>36,30,8</v>
      </c>
    </row>
    <row r="39" spans="1:9">
      <c r="A39">
        <v>30.1</v>
      </c>
      <c r="B39">
        <v>37</v>
      </c>
      <c r="C39">
        <f t="shared" si="0"/>
        <v>30</v>
      </c>
      <c r="D39" t="str">
        <f>VLOOKUP(C39,Stations!$A$2:$B$300,2,FALSE)</f>
        <v>Bonne Nouvelle</v>
      </c>
      <c r="E39">
        <f t="shared" si="1"/>
        <v>10.000000000000142</v>
      </c>
      <c r="F39">
        <f>VLOOKUP(ROUND(E39,0),Lignes!$B$2:$N$847,13,FALSE)</f>
        <v>9</v>
      </c>
      <c r="G39">
        <f t="shared" si="2"/>
        <v>2</v>
      </c>
      <c r="I39" t="str">
        <f t="shared" si="3"/>
        <v>37,30,9</v>
      </c>
    </row>
    <row r="40" spans="1:9">
      <c r="A40">
        <v>31.08</v>
      </c>
      <c r="B40">
        <v>38</v>
      </c>
      <c r="C40">
        <f t="shared" si="0"/>
        <v>31</v>
      </c>
      <c r="D40" t="str">
        <f>VLOOKUP(C40,Stations!$A$2:$B$300,2,FALSE)</f>
        <v>Botzaris</v>
      </c>
      <c r="E40">
        <f t="shared" si="1"/>
        <v>7.9999999999998295</v>
      </c>
      <c r="F40" t="str">
        <f>VLOOKUP(ROUND(E40,0),Lignes!$B$2:$N$847,13,FALSE)</f>
        <v>7bis</v>
      </c>
      <c r="G40">
        <f t="shared" si="2"/>
        <v>1</v>
      </c>
      <c r="I40" t="str">
        <f t="shared" si="3"/>
        <v>38,31,7bis</v>
      </c>
    </row>
    <row r="41" spans="1:9">
      <c r="A41">
        <v>32.090000000000003</v>
      </c>
      <c r="B41">
        <v>39</v>
      </c>
      <c r="C41">
        <f t="shared" si="0"/>
        <v>32</v>
      </c>
      <c r="D41" t="str">
        <f>VLOOKUP(C41,Stations!$A$2:$B$300,2,FALSE)</f>
        <v>Boucicaut</v>
      </c>
      <c r="E41">
        <f t="shared" si="1"/>
        <v>9.0000000000003411</v>
      </c>
      <c r="F41">
        <f>VLOOKUP(ROUND(E41,0),Lignes!$B$2:$N$847,13,FALSE)</f>
        <v>8</v>
      </c>
      <c r="G41">
        <f t="shared" si="2"/>
        <v>1</v>
      </c>
      <c r="I41" t="str">
        <f t="shared" si="3"/>
        <v>39,32,8</v>
      </c>
    </row>
    <row r="42" spans="1:9">
      <c r="A42">
        <v>33.11</v>
      </c>
      <c r="B42">
        <v>40</v>
      </c>
      <c r="C42">
        <f t="shared" si="0"/>
        <v>33</v>
      </c>
      <c r="D42" t="str">
        <f>VLOOKUP(C42,Stations!$A$2:$B$300,2,FALSE)</f>
        <v>Boulogne — Jean-Jaurès</v>
      </c>
      <c r="E42">
        <f t="shared" si="1"/>
        <v>10.999999999999943</v>
      </c>
      <c r="F42">
        <f>VLOOKUP(ROUND(E42,0),Lignes!$B$2:$N$847,13,FALSE)</f>
        <v>10</v>
      </c>
      <c r="G42">
        <f t="shared" si="2"/>
        <v>1</v>
      </c>
      <c r="I42" t="str">
        <f t="shared" si="3"/>
        <v>40,33,10</v>
      </c>
    </row>
    <row r="43" spans="1:9">
      <c r="A43">
        <v>34.1</v>
      </c>
      <c r="B43">
        <v>41</v>
      </c>
      <c r="C43">
        <f t="shared" si="0"/>
        <v>34</v>
      </c>
      <c r="D43" t="str">
        <f>VLOOKUP(C43,Stations!$A$2:$B$300,2,FALSE)</f>
        <v>Boulogne — Pont de Saint-Cloud</v>
      </c>
      <c r="E43">
        <f t="shared" si="1"/>
        <v>10.000000000000142</v>
      </c>
      <c r="F43">
        <f>VLOOKUP(ROUND(E43,0),Lignes!$B$2:$N$847,13,FALSE)</f>
        <v>9</v>
      </c>
      <c r="G43">
        <f t="shared" si="2"/>
        <v>2</v>
      </c>
      <c r="I43" t="str">
        <f t="shared" si="3"/>
        <v>41,34,9</v>
      </c>
    </row>
    <row r="44" spans="1:9">
      <c r="A44">
        <v>34.11</v>
      </c>
      <c r="B44">
        <v>42</v>
      </c>
      <c r="C44">
        <f t="shared" si="0"/>
        <v>34</v>
      </c>
      <c r="D44" t="str">
        <f>VLOOKUP(C44,Stations!$A$2:$B$300,2,FALSE)</f>
        <v>Boulogne — Pont de Saint-Cloud</v>
      </c>
      <c r="E44">
        <f t="shared" si="1"/>
        <v>10.999999999999943</v>
      </c>
      <c r="F44">
        <f>VLOOKUP(ROUND(E44,0),Lignes!$B$2:$N$847,13,FALSE)</f>
        <v>10</v>
      </c>
      <c r="G44">
        <f t="shared" si="2"/>
        <v>2</v>
      </c>
      <c r="I44" t="str">
        <f t="shared" si="3"/>
        <v>42,34,10</v>
      </c>
    </row>
    <row r="45" spans="1:9">
      <c r="A45">
        <v>35.020000000000003</v>
      </c>
      <c r="B45">
        <v>43</v>
      </c>
      <c r="C45">
        <f t="shared" si="0"/>
        <v>35</v>
      </c>
      <c r="D45" t="str">
        <f>VLOOKUP(C45,Stations!$A$2:$B$300,2,FALSE)</f>
        <v>Bourse</v>
      </c>
      <c r="E45">
        <f t="shared" si="1"/>
        <v>2.0000000000003126</v>
      </c>
      <c r="F45">
        <f>VLOOKUP(ROUND(E45,0),Lignes!$B$2:$N$847,13,FALSE)</f>
        <v>3</v>
      </c>
      <c r="G45">
        <f t="shared" si="2"/>
        <v>1</v>
      </c>
      <c r="I45" t="str">
        <f t="shared" si="3"/>
        <v>43,35,3</v>
      </c>
    </row>
    <row r="46" spans="1:9">
      <c r="A46">
        <v>36.049999999999997</v>
      </c>
      <c r="B46">
        <v>44</v>
      </c>
      <c r="C46">
        <f t="shared" si="0"/>
        <v>36</v>
      </c>
      <c r="D46" t="str">
        <f>VLOOKUP(C46,Stations!$A$2:$B$300,2,FALSE)</f>
        <v>Bréguet — Sabin</v>
      </c>
      <c r="E46">
        <f t="shared" si="1"/>
        <v>4.9999999999997158</v>
      </c>
      <c r="F46">
        <f>VLOOKUP(ROUND(E46,0),Lignes!$B$2:$N$847,13,FALSE)</f>
        <v>5</v>
      </c>
      <c r="G46">
        <f t="shared" si="2"/>
        <v>1</v>
      </c>
      <c r="I46" t="str">
        <f t="shared" si="3"/>
        <v>44,36,5</v>
      </c>
    </row>
    <row r="47" spans="1:9">
      <c r="A47">
        <v>37.14</v>
      </c>
      <c r="B47">
        <v>45</v>
      </c>
      <c r="C47">
        <f t="shared" si="0"/>
        <v>37</v>
      </c>
      <c r="D47" t="str">
        <f>VLOOKUP(C47,Stations!$A$2:$B$300,2,FALSE)</f>
        <v>Brochant</v>
      </c>
      <c r="E47">
        <f t="shared" si="1"/>
        <v>14.000000000000057</v>
      </c>
      <c r="F47">
        <f>VLOOKUP(ROUND(E47,0),Lignes!$B$2:$N$847,13,FALSE)</f>
        <v>13</v>
      </c>
      <c r="G47">
        <f t="shared" si="2"/>
        <v>1</v>
      </c>
      <c r="I47" t="str">
        <f t="shared" si="3"/>
        <v>45,37,13</v>
      </c>
    </row>
    <row r="48" spans="1:9">
      <c r="A48">
        <v>38.08</v>
      </c>
      <c r="B48">
        <v>46</v>
      </c>
      <c r="C48">
        <f t="shared" si="0"/>
        <v>38</v>
      </c>
      <c r="D48" t="str">
        <f>VLOOKUP(C48,Stations!$A$2:$B$300,2,FALSE)</f>
        <v>Buttes Chaumont</v>
      </c>
      <c r="E48">
        <f t="shared" si="1"/>
        <v>7.9999999999998295</v>
      </c>
      <c r="F48" t="str">
        <f>VLOOKUP(ROUND(E48,0),Lignes!$B$2:$N$847,13,FALSE)</f>
        <v>7bis</v>
      </c>
      <c r="G48">
        <f t="shared" si="2"/>
        <v>1</v>
      </c>
      <c r="I48" t="str">
        <f t="shared" si="3"/>
        <v>46,38,7bis</v>
      </c>
    </row>
    <row r="49" spans="1:9">
      <c r="A49">
        <v>39.1</v>
      </c>
      <c r="B49">
        <v>47</v>
      </c>
      <c r="C49">
        <f t="shared" si="0"/>
        <v>39</v>
      </c>
      <c r="D49" t="str">
        <f>VLOOKUP(C49,Stations!$A$2:$B$300,2,FALSE)</f>
        <v>Buzenval</v>
      </c>
      <c r="E49">
        <f t="shared" si="1"/>
        <v>10.000000000000142</v>
      </c>
      <c r="F49">
        <f>VLOOKUP(ROUND(E49,0),Lignes!$B$2:$N$847,13,FALSE)</f>
        <v>9</v>
      </c>
      <c r="G49">
        <f t="shared" si="2"/>
        <v>1</v>
      </c>
      <c r="I49" t="str">
        <f t="shared" si="3"/>
        <v>47,39,9</v>
      </c>
    </row>
    <row r="50" spans="1:9">
      <c r="A50">
        <v>40.07</v>
      </c>
      <c r="B50">
        <v>48</v>
      </c>
      <c r="C50">
        <f t="shared" si="0"/>
        <v>40</v>
      </c>
      <c r="D50" t="str">
        <f>VLOOKUP(C50,Stations!$A$2:$B$300,2,FALSE)</f>
        <v>Cadet</v>
      </c>
      <c r="E50">
        <f t="shared" si="1"/>
        <v>7.0000000000000284</v>
      </c>
      <c r="F50">
        <f>VLOOKUP(ROUND(E50,0),Lignes!$B$2:$N$847,13,FALSE)</f>
        <v>7</v>
      </c>
      <c r="G50">
        <f t="shared" si="2"/>
        <v>1</v>
      </c>
      <c r="I50" t="str">
        <f t="shared" si="3"/>
        <v>48,40,7</v>
      </c>
    </row>
    <row r="51" spans="1:9">
      <c r="A51">
        <v>41.06</v>
      </c>
      <c r="B51">
        <v>49</v>
      </c>
      <c r="C51">
        <f t="shared" si="0"/>
        <v>41</v>
      </c>
      <c r="D51" t="str">
        <f>VLOOKUP(C51,Stations!$A$2:$B$300,2,FALSE)</f>
        <v>Cambronne</v>
      </c>
      <c r="E51">
        <f t="shared" si="1"/>
        <v>6.0000000000002274</v>
      </c>
      <c r="F51">
        <f>VLOOKUP(ROUND(E51,0),Lignes!$B$2:$N$847,13,FALSE)</f>
        <v>6</v>
      </c>
      <c r="G51">
        <f t="shared" si="2"/>
        <v>1</v>
      </c>
      <c r="I51" t="str">
        <f t="shared" si="3"/>
        <v>49,41,6</v>
      </c>
    </row>
    <row r="52" spans="1:9">
      <c r="A52">
        <v>42.05</v>
      </c>
      <c r="B52">
        <v>50</v>
      </c>
      <c r="C52">
        <f t="shared" si="0"/>
        <v>42</v>
      </c>
      <c r="D52" t="str">
        <f>VLOOKUP(C52,Stations!$A$2:$B$300,2,FALSE)</f>
        <v>Campo-Formio</v>
      </c>
      <c r="E52">
        <f t="shared" si="1"/>
        <v>4.9999999999997158</v>
      </c>
      <c r="F52">
        <f>VLOOKUP(ROUND(E52,0),Lignes!$B$2:$N$847,13,FALSE)</f>
        <v>5</v>
      </c>
      <c r="G52">
        <f t="shared" si="2"/>
        <v>1</v>
      </c>
      <c r="I52" t="str">
        <f t="shared" si="3"/>
        <v>50,42,5</v>
      </c>
    </row>
    <row r="53" spans="1:9">
      <c r="A53">
        <v>43.11</v>
      </c>
      <c r="B53">
        <v>51</v>
      </c>
      <c r="C53">
        <f t="shared" si="0"/>
        <v>43</v>
      </c>
      <c r="D53" t="str">
        <f>VLOOKUP(C53,Stations!$A$2:$B$300,2,FALSE)</f>
        <v>Cardinal Lemoine</v>
      </c>
      <c r="E53">
        <f t="shared" si="1"/>
        <v>10.999999999999943</v>
      </c>
      <c r="F53">
        <f>VLOOKUP(ROUND(E53,0),Lignes!$B$2:$N$847,13,FALSE)</f>
        <v>10</v>
      </c>
      <c r="G53">
        <f t="shared" si="2"/>
        <v>1</v>
      </c>
      <c r="I53" t="str">
        <f t="shared" si="3"/>
        <v>51,43,10</v>
      </c>
    </row>
    <row r="54" spans="1:9">
      <c r="A54">
        <v>44.14</v>
      </c>
      <c r="B54">
        <v>52</v>
      </c>
      <c r="C54">
        <f t="shared" si="0"/>
        <v>44</v>
      </c>
      <c r="D54" t="str">
        <f>VLOOKUP(C54,Stations!$A$2:$B$300,2,FALSE)</f>
        <v>Carrefour Pleyel</v>
      </c>
      <c r="E54">
        <f t="shared" si="1"/>
        <v>14.000000000000057</v>
      </c>
      <c r="F54">
        <f>VLOOKUP(ROUND(E54,0),Lignes!$B$2:$N$847,13,FALSE)</f>
        <v>13</v>
      </c>
      <c r="G54">
        <f t="shared" si="2"/>
        <v>1</v>
      </c>
      <c r="I54" t="str">
        <f t="shared" si="3"/>
        <v>52,44,13</v>
      </c>
    </row>
    <row r="55" spans="1:9">
      <c r="A55">
        <v>45.07</v>
      </c>
      <c r="B55">
        <v>53</v>
      </c>
      <c r="C55">
        <f t="shared" si="0"/>
        <v>45</v>
      </c>
      <c r="D55" t="str">
        <f>VLOOKUP(C55,Stations!$A$2:$B$300,2,FALSE)</f>
        <v>Censier — Daubenton</v>
      </c>
      <c r="E55">
        <f t="shared" si="1"/>
        <v>7.0000000000000284</v>
      </c>
      <c r="F55">
        <f>VLOOKUP(ROUND(E55,0),Lignes!$B$2:$N$847,13,FALSE)</f>
        <v>7</v>
      </c>
      <c r="G55">
        <f t="shared" si="2"/>
        <v>1</v>
      </c>
      <c r="I55" t="str">
        <f t="shared" si="3"/>
        <v>53,45,7</v>
      </c>
    </row>
    <row r="56" spans="1:9">
      <c r="A56">
        <v>46</v>
      </c>
      <c r="B56">
        <v>54</v>
      </c>
      <c r="C56">
        <f t="shared" si="0"/>
        <v>46</v>
      </c>
      <c r="D56" t="str">
        <f>VLOOKUP(C56,Stations!$A$2:$B$300,2,FALSE)</f>
        <v>Champs-Élysées — Clemenceau</v>
      </c>
      <c r="E56">
        <f t="shared" si="1"/>
        <v>0</v>
      </c>
      <c r="F56">
        <f>VLOOKUP(ROUND(E56,0),Lignes!$B$2:$N$847,13,FALSE)</f>
        <v>1</v>
      </c>
      <c r="G56">
        <f t="shared" si="2"/>
        <v>2</v>
      </c>
      <c r="I56" t="str">
        <f t="shared" si="3"/>
        <v>54,46,1</v>
      </c>
    </row>
    <row r="57" spans="1:9">
      <c r="A57">
        <v>46.14</v>
      </c>
      <c r="B57">
        <v>55</v>
      </c>
      <c r="C57">
        <f t="shared" si="0"/>
        <v>46</v>
      </c>
      <c r="D57" t="str">
        <f>VLOOKUP(C57,Stations!$A$2:$B$300,2,FALSE)</f>
        <v>Champs-Élysées — Clemenceau</v>
      </c>
      <c r="E57">
        <f t="shared" si="1"/>
        <v>14.000000000000057</v>
      </c>
      <c r="F57">
        <f>VLOOKUP(ROUND(E57,0),Lignes!$B$2:$N$847,13,FALSE)</f>
        <v>13</v>
      </c>
      <c r="G57">
        <f t="shared" si="2"/>
        <v>2</v>
      </c>
      <c r="I57" t="str">
        <f t="shared" si="3"/>
        <v>55,46,13</v>
      </c>
    </row>
    <row r="58" spans="1:9">
      <c r="A58">
        <v>47.11</v>
      </c>
      <c r="B58">
        <v>56</v>
      </c>
      <c r="C58">
        <f t="shared" si="0"/>
        <v>47</v>
      </c>
      <c r="D58" t="str">
        <f>VLOOKUP(C58,Stations!$A$2:$B$300,2,FALSE)</f>
        <v>Chardon-Lagache</v>
      </c>
      <c r="E58">
        <f t="shared" si="1"/>
        <v>10.999999999999943</v>
      </c>
      <c r="F58">
        <f>VLOOKUP(ROUND(E58,0),Lignes!$B$2:$N$847,13,FALSE)</f>
        <v>10</v>
      </c>
      <c r="G58">
        <f t="shared" si="2"/>
        <v>1</v>
      </c>
      <c r="I58" t="str">
        <f t="shared" si="3"/>
        <v>56,47,10</v>
      </c>
    </row>
    <row r="59" spans="1:9">
      <c r="A59">
        <v>48.09</v>
      </c>
      <c r="B59">
        <v>57</v>
      </c>
      <c r="C59">
        <f t="shared" si="0"/>
        <v>48</v>
      </c>
      <c r="D59" t="str">
        <f>VLOOKUP(C59,Stations!$A$2:$B$300,2,FALSE)</f>
        <v>Charenton — Écoles</v>
      </c>
      <c r="E59">
        <f t="shared" si="1"/>
        <v>9.0000000000003411</v>
      </c>
      <c r="F59">
        <f>VLOOKUP(ROUND(E59,0),Lignes!$B$2:$N$847,13,FALSE)</f>
        <v>8</v>
      </c>
      <c r="G59">
        <f t="shared" si="2"/>
        <v>1</v>
      </c>
      <c r="I59" t="str">
        <f t="shared" si="3"/>
        <v>57,48,8</v>
      </c>
    </row>
    <row r="60" spans="1:9">
      <c r="A60">
        <v>49</v>
      </c>
      <c r="B60">
        <v>58</v>
      </c>
      <c r="C60">
        <f t="shared" si="0"/>
        <v>49</v>
      </c>
      <c r="D60" t="str">
        <f>VLOOKUP(C60,Stations!$A$2:$B$300,2,FALSE)</f>
        <v>Charles de Gaulle — Étoile</v>
      </c>
      <c r="E60">
        <f t="shared" si="1"/>
        <v>0</v>
      </c>
      <c r="F60">
        <f>VLOOKUP(ROUND(E60,0),Lignes!$B$2:$N$847,13,FALSE)</f>
        <v>1</v>
      </c>
      <c r="G60">
        <f t="shared" si="2"/>
        <v>3</v>
      </c>
      <c r="I60" t="str">
        <f t="shared" si="3"/>
        <v>58,49,1</v>
      </c>
    </row>
    <row r="61" spans="1:9">
      <c r="A61">
        <v>49.01</v>
      </c>
      <c r="B61">
        <v>59</v>
      </c>
      <c r="C61">
        <f t="shared" si="0"/>
        <v>49</v>
      </c>
      <c r="D61" t="str">
        <f>VLOOKUP(C61,Stations!$A$2:$B$300,2,FALSE)</f>
        <v>Charles de Gaulle — Étoile</v>
      </c>
      <c r="E61">
        <f t="shared" si="1"/>
        <v>0.99999999999980105</v>
      </c>
      <c r="F61">
        <f>VLOOKUP(ROUND(E61,0),Lignes!$B$2:$N$847,13,FALSE)</f>
        <v>2</v>
      </c>
      <c r="G61">
        <f t="shared" si="2"/>
        <v>3</v>
      </c>
      <c r="I61" t="str">
        <f t="shared" si="3"/>
        <v>59,49,2</v>
      </c>
    </row>
    <row r="62" spans="1:9">
      <c r="A62">
        <v>49.06</v>
      </c>
      <c r="B62">
        <v>60</v>
      </c>
      <c r="C62">
        <f t="shared" si="0"/>
        <v>49</v>
      </c>
      <c r="D62" t="str">
        <f>VLOOKUP(C62,Stations!$A$2:$B$300,2,FALSE)</f>
        <v>Charles de Gaulle — Étoile</v>
      </c>
      <c r="E62">
        <f t="shared" si="1"/>
        <v>6.0000000000002274</v>
      </c>
      <c r="F62">
        <f>VLOOKUP(ROUND(E62,0),Lignes!$B$2:$N$847,13,FALSE)</f>
        <v>6</v>
      </c>
      <c r="G62">
        <f t="shared" si="2"/>
        <v>3</v>
      </c>
      <c r="I62" t="str">
        <f t="shared" si="3"/>
        <v>60,49,6</v>
      </c>
    </row>
    <row r="63" spans="1:9">
      <c r="A63">
        <v>50.11</v>
      </c>
      <c r="B63">
        <v>61</v>
      </c>
      <c r="C63">
        <f t="shared" si="0"/>
        <v>50</v>
      </c>
      <c r="D63" t="str">
        <f>VLOOKUP(C63,Stations!$A$2:$B$300,2,FALSE)</f>
        <v>Charles Michels</v>
      </c>
      <c r="E63">
        <f t="shared" si="1"/>
        <v>10.999999999999943</v>
      </c>
      <c r="F63">
        <f>VLOOKUP(ROUND(E63,0),Lignes!$B$2:$N$847,13,FALSE)</f>
        <v>10</v>
      </c>
      <c r="G63">
        <f t="shared" si="2"/>
        <v>1</v>
      </c>
      <c r="I63" t="str">
        <f t="shared" si="3"/>
        <v>61,50,10</v>
      </c>
    </row>
    <row r="64" spans="1:9">
      <c r="A64">
        <v>51.1</v>
      </c>
      <c r="B64">
        <v>62</v>
      </c>
      <c r="C64">
        <f t="shared" si="0"/>
        <v>51</v>
      </c>
      <c r="D64" t="str">
        <f>VLOOKUP(C64,Stations!$A$2:$B$300,2,FALSE)</f>
        <v>Charonne</v>
      </c>
      <c r="E64">
        <f t="shared" si="1"/>
        <v>10.000000000000142</v>
      </c>
      <c r="F64">
        <f>VLOOKUP(ROUND(E64,0),Lignes!$B$2:$N$847,13,FALSE)</f>
        <v>9</v>
      </c>
      <c r="G64">
        <f t="shared" si="2"/>
        <v>1</v>
      </c>
      <c r="I64" t="str">
        <f t="shared" si="3"/>
        <v>62,51,9</v>
      </c>
    </row>
    <row r="65" spans="1:9">
      <c r="A65">
        <v>52</v>
      </c>
      <c r="B65">
        <v>63</v>
      </c>
      <c r="C65">
        <f t="shared" si="0"/>
        <v>52</v>
      </c>
      <c r="D65" t="str">
        <f>VLOOKUP(C65,Stations!$A$2:$B$300,2,FALSE)</f>
        <v>Château de Vincennes</v>
      </c>
      <c r="E65">
        <f t="shared" si="1"/>
        <v>0</v>
      </c>
      <c r="F65">
        <f>VLOOKUP(ROUND(E65,0),Lignes!$B$2:$N$847,13,FALSE)</f>
        <v>1</v>
      </c>
      <c r="G65">
        <f t="shared" si="2"/>
        <v>1</v>
      </c>
      <c r="I65" t="str">
        <f t="shared" si="3"/>
        <v>63,52,1</v>
      </c>
    </row>
    <row r="66" spans="1:9">
      <c r="A66">
        <v>53.04</v>
      </c>
      <c r="B66">
        <v>64</v>
      </c>
      <c r="C66">
        <f t="shared" si="0"/>
        <v>53</v>
      </c>
      <c r="D66" t="str">
        <f>VLOOKUP(C66,Stations!$A$2:$B$300,2,FALSE)</f>
        <v>Château d'Eau</v>
      </c>
      <c r="E66">
        <f t="shared" si="1"/>
        <v>3.9999999999999147</v>
      </c>
      <c r="F66">
        <f>VLOOKUP(ROUND(E66,0),Lignes!$B$2:$N$847,13,FALSE)</f>
        <v>4</v>
      </c>
      <c r="G66">
        <f t="shared" si="2"/>
        <v>1</v>
      </c>
      <c r="I66" t="str">
        <f t="shared" si="3"/>
        <v>64,53,4</v>
      </c>
    </row>
    <row r="67" spans="1:9">
      <c r="A67">
        <v>54.04</v>
      </c>
      <c r="B67">
        <v>65</v>
      </c>
      <c r="C67">
        <f t="shared" ref="C67:C130" si="4">INT(A67)</f>
        <v>54</v>
      </c>
      <c r="D67" t="str">
        <f>VLOOKUP(C67,Stations!$A$2:$B$300,2,FALSE)</f>
        <v>Château Rouge</v>
      </c>
      <c r="E67">
        <f t="shared" ref="E67:E130" si="5">100*(A67-INT(A67))</f>
        <v>3.9999999999999147</v>
      </c>
      <c r="F67">
        <f>VLOOKUP(ROUND(E67,0),Lignes!$B$2:$N$847,13,FALSE)</f>
        <v>4</v>
      </c>
      <c r="G67">
        <f t="shared" ref="G67:G130" si="6">COUNTIF($D$2:$D$382,"="&amp;D67)</f>
        <v>1</v>
      </c>
      <c r="I67" t="str">
        <f t="shared" ref="I67:I130" si="7">B67&amp;","&amp;C67&amp;","&amp;F67</f>
        <v>65,54,4</v>
      </c>
    </row>
    <row r="68" spans="1:9">
      <c r="A68">
        <v>55.07</v>
      </c>
      <c r="B68">
        <v>66</v>
      </c>
      <c r="C68">
        <f t="shared" si="4"/>
        <v>55</v>
      </c>
      <c r="D68" t="str">
        <f>VLOOKUP(C68,Stations!$A$2:$B$300,2,FALSE)</f>
        <v>Château-Landon</v>
      </c>
      <c r="E68">
        <f t="shared" si="5"/>
        <v>7.0000000000000284</v>
      </c>
      <c r="F68">
        <f>VLOOKUP(ROUND(E68,0),Lignes!$B$2:$N$847,13,FALSE)</f>
        <v>7</v>
      </c>
      <c r="G68">
        <f t="shared" si="6"/>
        <v>1</v>
      </c>
      <c r="I68" t="str">
        <f t="shared" si="7"/>
        <v>66,55,7</v>
      </c>
    </row>
    <row r="69" spans="1:9">
      <c r="A69">
        <v>56</v>
      </c>
      <c r="B69">
        <v>67</v>
      </c>
      <c r="C69">
        <f t="shared" si="4"/>
        <v>56</v>
      </c>
      <c r="D69" t="str">
        <f>VLOOKUP(C69,Stations!$A$2:$B$300,2,FALSE)</f>
        <v>Châtelet</v>
      </c>
      <c r="E69">
        <f t="shared" si="5"/>
        <v>0</v>
      </c>
      <c r="F69">
        <f>VLOOKUP(ROUND(E69,0),Lignes!$B$2:$N$847,13,FALSE)</f>
        <v>1</v>
      </c>
      <c r="G69">
        <f t="shared" si="6"/>
        <v>5</v>
      </c>
      <c r="I69" t="str">
        <f t="shared" si="7"/>
        <v>67,56,1</v>
      </c>
    </row>
    <row r="70" spans="1:9">
      <c r="A70">
        <v>56.04</v>
      </c>
      <c r="B70">
        <v>68</v>
      </c>
      <c r="C70">
        <f t="shared" si="4"/>
        <v>56</v>
      </c>
      <c r="D70" t="str">
        <f>VLOOKUP(C70,Stations!$A$2:$B$300,2,FALSE)</f>
        <v>Châtelet</v>
      </c>
      <c r="E70">
        <f t="shared" si="5"/>
        <v>3.9999999999999147</v>
      </c>
      <c r="F70">
        <f>VLOOKUP(ROUND(E70,0),Lignes!$B$2:$N$847,13,FALSE)</f>
        <v>4</v>
      </c>
      <c r="G70">
        <f t="shared" si="6"/>
        <v>5</v>
      </c>
      <c r="I70" t="str">
        <f t="shared" si="7"/>
        <v>68,56,4</v>
      </c>
    </row>
    <row r="71" spans="1:9">
      <c r="A71">
        <v>56.07</v>
      </c>
      <c r="B71">
        <v>69</v>
      </c>
      <c r="C71">
        <f t="shared" si="4"/>
        <v>56</v>
      </c>
      <c r="D71" t="str">
        <f>VLOOKUP(C71,Stations!$A$2:$B$300,2,FALSE)</f>
        <v>Châtelet</v>
      </c>
      <c r="E71">
        <f t="shared" si="5"/>
        <v>7.0000000000000284</v>
      </c>
      <c r="F71">
        <f>VLOOKUP(ROUND(E71,0),Lignes!$B$2:$N$847,13,FALSE)</f>
        <v>7</v>
      </c>
      <c r="G71">
        <f t="shared" si="6"/>
        <v>5</v>
      </c>
      <c r="I71" t="str">
        <f t="shared" si="7"/>
        <v>69,56,7</v>
      </c>
    </row>
    <row r="72" spans="1:9">
      <c r="A72">
        <v>56.12</v>
      </c>
      <c r="B72">
        <v>70</v>
      </c>
      <c r="C72">
        <f t="shared" si="4"/>
        <v>56</v>
      </c>
      <c r="D72" t="str">
        <f>VLOOKUP(C72,Stations!$A$2:$B$300,2,FALSE)</f>
        <v>Châtelet</v>
      </c>
      <c r="E72">
        <f t="shared" si="5"/>
        <v>11.999999999999744</v>
      </c>
      <c r="F72">
        <f>VLOOKUP(ROUND(E72,0),Lignes!$B$2:$N$847,13,FALSE)</f>
        <v>11</v>
      </c>
      <c r="G72">
        <f t="shared" si="6"/>
        <v>5</v>
      </c>
      <c r="I72" t="str">
        <f t="shared" si="7"/>
        <v>70,56,11</v>
      </c>
    </row>
    <row r="73" spans="1:9">
      <c r="A73">
        <v>56.15</v>
      </c>
      <c r="B73">
        <v>71</v>
      </c>
      <c r="C73">
        <f t="shared" si="4"/>
        <v>56</v>
      </c>
      <c r="D73" t="str">
        <f>VLOOKUP(C73,Stations!$A$2:$B$300,2,FALSE)</f>
        <v>Châtelet</v>
      </c>
      <c r="E73">
        <f t="shared" si="5"/>
        <v>14.999999999999858</v>
      </c>
      <c r="F73">
        <f>VLOOKUP(ROUND(E73,0),Lignes!$B$2:$N$847,13,FALSE)</f>
        <v>14</v>
      </c>
      <c r="G73">
        <f t="shared" si="6"/>
        <v>5</v>
      </c>
      <c r="I73" t="str">
        <f t="shared" si="7"/>
        <v>71,56,14</v>
      </c>
    </row>
    <row r="74" spans="1:9">
      <c r="A74">
        <v>57.14</v>
      </c>
      <c r="B74">
        <v>72</v>
      </c>
      <c r="C74">
        <f t="shared" si="4"/>
        <v>57</v>
      </c>
      <c r="D74" t="str">
        <f>VLOOKUP(C74,Stations!$A$2:$B$300,2,FALSE)</f>
        <v>Châtillon — Montrouge</v>
      </c>
      <c r="E74">
        <f t="shared" si="5"/>
        <v>14.000000000000057</v>
      </c>
      <c r="F74">
        <f>VLOOKUP(ROUND(E74,0),Lignes!$B$2:$N$847,13,FALSE)</f>
        <v>13</v>
      </c>
      <c r="G74">
        <f t="shared" si="6"/>
        <v>1</v>
      </c>
      <c r="I74" t="str">
        <f t="shared" si="7"/>
        <v>72,57,13</v>
      </c>
    </row>
    <row r="75" spans="1:9">
      <c r="A75">
        <v>58.07</v>
      </c>
      <c r="B75">
        <v>73</v>
      </c>
      <c r="C75">
        <f t="shared" si="4"/>
        <v>58</v>
      </c>
      <c r="D75" t="str">
        <f>VLOOKUP(C75,Stations!$A$2:$B$300,2,FALSE)</f>
        <v>Chaussée d'Antin — La Fayette</v>
      </c>
      <c r="E75">
        <f t="shared" si="5"/>
        <v>7.0000000000000284</v>
      </c>
      <c r="F75">
        <f>VLOOKUP(ROUND(E75,0),Lignes!$B$2:$N$847,13,FALSE)</f>
        <v>7</v>
      </c>
      <c r="G75">
        <f t="shared" si="6"/>
        <v>2</v>
      </c>
      <c r="I75" t="str">
        <f t="shared" si="7"/>
        <v>73,58,7</v>
      </c>
    </row>
    <row r="76" spans="1:9">
      <c r="A76">
        <v>58.1</v>
      </c>
      <c r="B76">
        <v>74</v>
      </c>
      <c r="C76">
        <f t="shared" si="4"/>
        <v>58</v>
      </c>
      <c r="D76" t="str">
        <f>VLOOKUP(C76,Stations!$A$2:$B$300,2,FALSE)</f>
        <v>Chaussée d'Antin — La Fayette</v>
      </c>
      <c r="E76">
        <f t="shared" si="5"/>
        <v>10.000000000000142</v>
      </c>
      <c r="F76">
        <f>VLOOKUP(ROUND(E76,0),Lignes!$B$2:$N$847,13,FALSE)</f>
        <v>9</v>
      </c>
      <c r="G76">
        <f t="shared" si="6"/>
        <v>2</v>
      </c>
      <c r="I76" t="str">
        <f t="shared" si="7"/>
        <v>74,58,9</v>
      </c>
    </row>
    <row r="77" spans="1:9">
      <c r="A77">
        <v>59.09</v>
      </c>
      <c r="B77">
        <v>75</v>
      </c>
      <c r="C77">
        <f t="shared" si="4"/>
        <v>59</v>
      </c>
      <c r="D77" t="str">
        <f>VLOOKUP(C77,Stations!$A$2:$B$300,2,FALSE)</f>
        <v>Chemin Vert</v>
      </c>
      <c r="E77">
        <f t="shared" si="5"/>
        <v>9.0000000000003411</v>
      </c>
      <c r="F77">
        <f>VLOOKUP(ROUND(E77,0),Lignes!$B$2:$N$847,13,FALSE)</f>
        <v>8</v>
      </c>
      <c r="G77">
        <f t="shared" si="6"/>
        <v>1</v>
      </c>
      <c r="I77" t="str">
        <f t="shared" si="7"/>
        <v>75,59,8</v>
      </c>
    </row>
    <row r="78" spans="1:9">
      <c r="A78">
        <v>60.06</v>
      </c>
      <c r="B78">
        <v>76</v>
      </c>
      <c r="C78">
        <f t="shared" si="4"/>
        <v>60</v>
      </c>
      <c r="D78" t="str">
        <f>VLOOKUP(C78,Stations!$A$2:$B$300,2,FALSE)</f>
        <v>Chevaleret</v>
      </c>
      <c r="E78">
        <f t="shared" si="5"/>
        <v>6.0000000000002274</v>
      </c>
      <c r="F78">
        <f>VLOOKUP(ROUND(E78,0),Lignes!$B$2:$N$847,13,FALSE)</f>
        <v>6</v>
      </c>
      <c r="G78">
        <f t="shared" si="6"/>
        <v>1</v>
      </c>
      <c r="I78" t="str">
        <f t="shared" si="7"/>
        <v>76,60,6</v>
      </c>
    </row>
    <row r="79" spans="1:9">
      <c r="A79">
        <v>61.04</v>
      </c>
      <c r="B79">
        <v>77</v>
      </c>
      <c r="C79">
        <f t="shared" si="4"/>
        <v>61</v>
      </c>
      <c r="D79" t="str">
        <f>VLOOKUP(C79,Stations!$A$2:$B$300,2,FALSE)</f>
        <v>Cité</v>
      </c>
      <c r="E79">
        <f t="shared" si="5"/>
        <v>3.9999999999999147</v>
      </c>
      <c r="F79">
        <f>VLOOKUP(ROUND(E79,0),Lignes!$B$2:$N$847,13,FALSE)</f>
        <v>4</v>
      </c>
      <c r="G79">
        <f t="shared" si="6"/>
        <v>1</v>
      </c>
      <c r="I79" t="str">
        <f t="shared" si="7"/>
        <v>77,61,4</v>
      </c>
    </row>
    <row r="80" spans="1:9">
      <c r="A80">
        <v>62.11</v>
      </c>
      <c r="B80">
        <v>78</v>
      </c>
      <c r="C80">
        <f t="shared" si="4"/>
        <v>62</v>
      </c>
      <c r="D80" t="str">
        <f>VLOOKUP(C80,Stations!$A$2:$B$300,2,FALSE)</f>
        <v>Cluny — La Sorbonne</v>
      </c>
      <c r="E80">
        <f t="shared" si="5"/>
        <v>10.999999999999943</v>
      </c>
      <c r="F80">
        <f>VLOOKUP(ROUND(E80,0),Lignes!$B$2:$N$847,13,FALSE)</f>
        <v>10</v>
      </c>
      <c r="G80">
        <f t="shared" si="6"/>
        <v>1</v>
      </c>
      <c r="I80" t="str">
        <f t="shared" si="7"/>
        <v>78,62,10</v>
      </c>
    </row>
    <row r="81" spans="1:9">
      <c r="A81">
        <v>63.01</v>
      </c>
      <c r="B81">
        <v>79</v>
      </c>
      <c r="C81">
        <f t="shared" si="4"/>
        <v>63</v>
      </c>
      <c r="D81" t="str">
        <f>VLOOKUP(C81,Stations!$A$2:$B$300,2,FALSE)</f>
        <v>Colonel Fabien</v>
      </c>
      <c r="E81">
        <f t="shared" si="5"/>
        <v>0.99999999999980105</v>
      </c>
      <c r="F81">
        <f>VLOOKUP(ROUND(E81,0),Lignes!$B$2:$N$847,13,FALSE)</f>
        <v>2</v>
      </c>
      <c r="G81">
        <f t="shared" si="6"/>
        <v>1</v>
      </c>
      <c r="I81" t="str">
        <f t="shared" si="7"/>
        <v>79,63,2</v>
      </c>
    </row>
    <row r="82" spans="1:9">
      <c r="A82">
        <v>64.09</v>
      </c>
      <c r="B82">
        <v>80</v>
      </c>
      <c r="C82">
        <f t="shared" si="4"/>
        <v>64</v>
      </c>
      <c r="D82" t="str">
        <f>VLOOKUP(C82,Stations!$A$2:$B$300,2,FALSE)</f>
        <v>Commerce</v>
      </c>
      <c r="E82">
        <f t="shared" si="5"/>
        <v>9.0000000000003411</v>
      </c>
      <c r="F82">
        <f>VLOOKUP(ROUND(E82,0),Lignes!$B$2:$N$847,13,FALSE)</f>
        <v>8</v>
      </c>
      <c r="G82">
        <f t="shared" si="6"/>
        <v>1</v>
      </c>
      <c r="I82" t="str">
        <f t="shared" si="7"/>
        <v>80,64,8</v>
      </c>
    </row>
    <row r="83" spans="1:9">
      <c r="A83">
        <v>65</v>
      </c>
      <c r="B83">
        <v>81</v>
      </c>
      <c r="C83">
        <f t="shared" si="4"/>
        <v>65</v>
      </c>
      <c r="D83" t="str">
        <f>VLOOKUP(C83,Stations!$A$2:$B$300,2,FALSE)</f>
        <v>Concorde</v>
      </c>
      <c r="E83">
        <f t="shared" si="5"/>
        <v>0</v>
      </c>
      <c r="F83">
        <f>VLOOKUP(ROUND(E83,0),Lignes!$B$2:$N$847,13,FALSE)</f>
        <v>1</v>
      </c>
      <c r="G83">
        <f t="shared" si="6"/>
        <v>3</v>
      </c>
      <c r="I83" t="str">
        <f t="shared" si="7"/>
        <v>81,65,1</v>
      </c>
    </row>
    <row r="84" spans="1:9">
      <c r="A84">
        <v>65.09</v>
      </c>
      <c r="B84">
        <v>82</v>
      </c>
      <c r="C84">
        <f t="shared" si="4"/>
        <v>65</v>
      </c>
      <c r="D84" t="str">
        <f>VLOOKUP(C84,Stations!$A$2:$B$300,2,FALSE)</f>
        <v>Concorde</v>
      </c>
      <c r="E84">
        <f t="shared" si="5"/>
        <v>9.0000000000003411</v>
      </c>
      <c r="F84">
        <f>VLOOKUP(ROUND(E84,0),Lignes!$B$2:$N$847,13,FALSE)</f>
        <v>8</v>
      </c>
      <c r="G84">
        <f t="shared" si="6"/>
        <v>3</v>
      </c>
      <c r="I84" t="str">
        <f t="shared" si="7"/>
        <v>82,65,8</v>
      </c>
    </row>
    <row r="85" spans="1:9">
      <c r="A85">
        <v>65.13</v>
      </c>
      <c r="B85">
        <v>83</v>
      </c>
      <c r="C85">
        <f t="shared" si="4"/>
        <v>65</v>
      </c>
      <c r="D85" t="str">
        <f>VLOOKUP(C85,Stations!$A$2:$B$300,2,FALSE)</f>
        <v>Concorde</v>
      </c>
      <c r="E85">
        <f t="shared" si="5"/>
        <v>12.999999999999545</v>
      </c>
      <c r="F85">
        <f>VLOOKUP(ROUND(E85,0),Lignes!$B$2:$N$847,13,FALSE)</f>
        <v>12</v>
      </c>
      <c r="G85">
        <f t="shared" si="6"/>
        <v>3</v>
      </c>
      <c r="I85" t="str">
        <f t="shared" si="7"/>
        <v>83,65,12</v>
      </c>
    </row>
    <row r="86" spans="1:9">
      <c r="A86">
        <v>66.13</v>
      </c>
      <c r="B86">
        <v>84</v>
      </c>
      <c r="C86">
        <f t="shared" si="4"/>
        <v>66</v>
      </c>
      <c r="D86" t="str">
        <f>VLOOKUP(C86,Stations!$A$2:$B$300,2,FALSE)</f>
        <v>Convention</v>
      </c>
      <c r="E86">
        <f t="shared" si="5"/>
        <v>12.999999999999545</v>
      </c>
      <c r="F86">
        <f>VLOOKUP(ROUND(E86,0),Lignes!$B$2:$N$847,13,FALSE)</f>
        <v>12</v>
      </c>
      <c r="G86">
        <f t="shared" si="6"/>
        <v>1</v>
      </c>
      <c r="I86" t="str">
        <f t="shared" si="7"/>
        <v>84,66,12</v>
      </c>
    </row>
    <row r="87" spans="1:9">
      <c r="A87">
        <v>67.069999999999993</v>
      </c>
      <c r="B87">
        <v>85</v>
      </c>
      <c r="C87">
        <f t="shared" si="4"/>
        <v>67</v>
      </c>
      <c r="D87" t="str">
        <f>VLOOKUP(C87,Stations!$A$2:$B$300,2,FALSE)</f>
        <v>Corentin Cariou</v>
      </c>
      <c r="E87">
        <f t="shared" si="5"/>
        <v>6.9999999999993179</v>
      </c>
      <c r="F87">
        <f>VLOOKUP(ROUND(E87,0),Lignes!$B$2:$N$847,13,FALSE)</f>
        <v>7</v>
      </c>
      <c r="G87">
        <f t="shared" si="6"/>
        <v>1</v>
      </c>
      <c r="I87" t="str">
        <f t="shared" si="7"/>
        <v>85,67,7</v>
      </c>
    </row>
    <row r="88" spans="1:9">
      <c r="A88">
        <v>68.13</v>
      </c>
      <c r="B88">
        <v>86</v>
      </c>
      <c r="C88">
        <f t="shared" si="4"/>
        <v>68</v>
      </c>
      <c r="D88" t="str">
        <f>VLOOKUP(C88,Stations!$A$2:$B$300,2,FALSE)</f>
        <v>Corentin Celton</v>
      </c>
      <c r="E88">
        <f t="shared" si="5"/>
        <v>12.999999999999545</v>
      </c>
      <c r="F88">
        <f>VLOOKUP(ROUND(E88,0),Lignes!$B$2:$N$847,13,FALSE)</f>
        <v>12</v>
      </c>
      <c r="G88">
        <f t="shared" si="6"/>
        <v>1</v>
      </c>
      <c r="I88" t="str">
        <f t="shared" si="7"/>
        <v>86,68,12</v>
      </c>
    </row>
    <row r="89" spans="1:9">
      <c r="A89">
        <v>69.06</v>
      </c>
      <c r="B89">
        <v>87</v>
      </c>
      <c r="C89">
        <f t="shared" si="4"/>
        <v>69</v>
      </c>
      <c r="D89" t="str">
        <f>VLOOKUP(C89,Stations!$A$2:$B$300,2,FALSE)</f>
        <v>Corvisart</v>
      </c>
      <c r="E89">
        <f t="shared" si="5"/>
        <v>6.0000000000002274</v>
      </c>
      <c r="F89">
        <f>VLOOKUP(ROUND(E89,0),Lignes!$B$2:$N$847,13,FALSE)</f>
        <v>6</v>
      </c>
      <c r="G89">
        <f t="shared" si="6"/>
        <v>1</v>
      </c>
      <c r="I89" t="str">
        <f t="shared" si="7"/>
        <v>87,69,6</v>
      </c>
    </row>
    <row r="90" spans="1:9">
      <c r="A90">
        <v>70.150000000000006</v>
      </c>
      <c r="B90">
        <v>88</v>
      </c>
      <c r="C90">
        <f t="shared" si="4"/>
        <v>70</v>
      </c>
      <c r="D90" t="str">
        <f>VLOOKUP(C90,Stations!$A$2:$B$300,2,FALSE)</f>
        <v>Cour Saint-Émilion</v>
      </c>
      <c r="E90">
        <f t="shared" si="5"/>
        <v>15.000000000000568</v>
      </c>
      <c r="F90">
        <f>VLOOKUP(ROUND(E90,0),Lignes!$B$2:$N$847,13,FALSE)</f>
        <v>14</v>
      </c>
      <c r="G90">
        <f t="shared" si="6"/>
        <v>1</v>
      </c>
      <c r="I90" t="str">
        <f t="shared" si="7"/>
        <v>88,70,14</v>
      </c>
    </row>
    <row r="91" spans="1:9">
      <c r="A91">
        <v>71.010000000000005</v>
      </c>
      <c r="B91">
        <v>89</v>
      </c>
      <c r="C91">
        <f t="shared" si="4"/>
        <v>71</v>
      </c>
      <c r="D91" t="str">
        <f>VLOOKUP(C91,Stations!$A$2:$B$300,2,FALSE)</f>
        <v>Courcelles</v>
      </c>
      <c r="E91">
        <f t="shared" si="5"/>
        <v>1.0000000000005116</v>
      </c>
      <c r="F91">
        <f>VLOOKUP(ROUND(E91,0),Lignes!$B$2:$N$847,13,FALSE)</f>
        <v>2</v>
      </c>
      <c r="G91">
        <f t="shared" si="6"/>
        <v>1</v>
      </c>
      <c r="I91" t="str">
        <f t="shared" si="7"/>
        <v>89,71,2</v>
      </c>
    </row>
    <row r="92" spans="1:9">
      <c r="A92">
        <v>72.010000000000005</v>
      </c>
      <c r="B92">
        <v>90</v>
      </c>
      <c r="C92">
        <f t="shared" si="4"/>
        <v>72</v>
      </c>
      <c r="D92" t="str">
        <f>VLOOKUP(C92,Stations!$A$2:$B$300,2,FALSE)</f>
        <v>Couronnes</v>
      </c>
      <c r="E92">
        <f t="shared" si="5"/>
        <v>1.0000000000005116</v>
      </c>
      <c r="F92">
        <f>VLOOKUP(ROUND(E92,0),Lignes!$B$2:$N$847,13,FALSE)</f>
        <v>2</v>
      </c>
      <c r="G92">
        <f t="shared" si="6"/>
        <v>1</v>
      </c>
      <c r="I92" t="str">
        <f t="shared" si="7"/>
        <v>90,72,2</v>
      </c>
    </row>
    <row r="93" spans="1:9">
      <c r="A93">
        <v>73.09</v>
      </c>
      <c r="B93">
        <v>91</v>
      </c>
      <c r="C93">
        <f t="shared" si="4"/>
        <v>73</v>
      </c>
      <c r="D93" t="str">
        <f>VLOOKUP(C93,Stations!$A$2:$B$300,2,FALSE)</f>
        <v>Créteil — L'Échat</v>
      </c>
      <c r="E93">
        <f t="shared" si="5"/>
        <v>9.0000000000003411</v>
      </c>
      <c r="F93">
        <f>VLOOKUP(ROUND(E93,0),Lignes!$B$2:$N$847,13,FALSE)</f>
        <v>8</v>
      </c>
      <c r="G93">
        <f t="shared" si="6"/>
        <v>1</v>
      </c>
      <c r="I93" t="str">
        <f t="shared" si="7"/>
        <v>91,73,8</v>
      </c>
    </row>
    <row r="94" spans="1:9">
      <c r="A94">
        <v>74.09</v>
      </c>
      <c r="B94">
        <v>92</v>
      </c>
      <c r="C94">
        <f t="shared" si="4"/>
        <v>74</v>
      </c>
      <c r="D94" t="str">
        <f>VLOOKUP(C94,Stations!$A$2:$B$300,2,FALSE)</f>
        <v>Créteil — Préfecture</v>
      </c>
      <c r="E94">
        <f t="shared" si="5"/>
        <v>9.0000000000003411</v>
      </c>
      <c r="F94">
        <f>VLOOKUP(ROUND(E94,0),Lignes!$B$2:$N$847,13,FALSE)</f>
        <v>8</v>
      </c>
      <c r="G94">
        <f t="shared" si="6"/>
        <v>1</v>
      </c>
      <c r="I94" t="str">
        <f t="shared" si="7"/>
        <v>92,74,8</v>
      </c>
    </row>
    <row r="95" spans="1:9">
      <c r="A95">
        <v>75.09</v>
      </c>
      <c r="B95">
        <v>93</v>
      </c>
      <c r="C95">
        <f t="shared" si="4"/>
        <v>75</v>
      </c>
      <c r="D95" t="str">
        <f>VLOOKUP(C95,Stations!$A$2:$B$300,2,FALSE)</f>
        <v>Créteil — Université</v>
      </c>
      <c r="E95">
        <f t="shared" si="5"/>
        <v>9.0000000000003411</v>
      </c>
      <c r="F95">
        <f>VLOOKUP(ROUND(E95,0),Lignes!$B$2:$N$847,13,FALSE)</f>
        <v>8</v>
      </c>
      <c r="G95">
        <f t="shared" si="6"/>
        <v>1</v>
      </c>
      <c r="I95" t="str">
        <f t="shared" si="7"/>
        <v>93,75,8</v>
      </c>
    </row>
    <row r="96" spans="1:9">
      <c r="A96">
        <v>76.069999999999993</v>
      </c>
      <c r="B96">
        <v>94</v>
      </c>
      <c r="C96">
        <f t="shared" si="4"/>
        <v>76</v>
      </c>
      <c r="D96" t="str">
        <f>VLOOKUP(C96,Stations!$A$2:$B$300,2,FALSE)</f>
        <v>Crimée</v>
      </c>
      <c r="E96">
        <f t="shared" si="5"/>
        <v>6.9999999999993179</v>
      </c>
      <c r="F96">
        <f>VLOOKUP(ROUND(E96,0),Lignes!$B$2:$N$847,13,FALSE)</f>
        <v>7</v>
      </c>
      <c r="G96">
        <f t="shared" si="6"/>
        <v>1</v>
      </c>
      <c r="I96" t="str">
        <f t="shared" si="7"/>
        <v>94,76,7</v>
      </c>
    </row>
    <row r="97" spans="1:9">
      <c r="A97">
        <v>77.099999999999994</v>
      </c>
      <c r="B97">
        <v>95</v>
      </c>
      <c r="C97">
        <f t="shared" si="4"/>
        <v>77</v>
      </c>
      <c r="D97" t="str">
        <f>VLOOKUP(C97,Stations!$A$2:$B$300,2,FALSE)</f>
        <v>Croix de Chavaux</v>
      </c>
      <c r="E97">
        <f t="shared" si="5"/>
        <v>9.9999999999994316</v>
      </c>
      <c r="F97">
        <f>VLOOKUP(ROUND(E97,0),Lignes!$B$2:$N$847,13,FALSE)</f>
        <v>9</v>
      </c>
      <c r="G97">
        <f t="shared" si="6"/>
        <v>1</v>
      </c>
      <c r="I97" t="str">
        <f t="shared" si="7"/>
        <v>95,77,9</v>
      </c>
    </row>
    <row r="98" spans="1:9">
      <c r="A98">
        <v>78.08</v>
      </c>
      <c r="B98">
        <v>96</v>
      </c>
      <c r="C98">
        <f t="shared" si="4"/>
        <v>78</v>
      </c>
      <c r="D98" t="str">
        <f>VLOOKUP(C98,Stations!$A$2:$B$300,2,FALSE)</f>
        <v>Danube</v>
      </c>
      <c r="E98">
        <f t="shared" si="5"/>
        <v>7.9999999999998295</v>
      </c>
      <c r="F98" t="str">
        <f>VLOOKUP(ROUND(E98,0),Lignes!$B$2:$N$847,13,FALSE)</f>
        <v>7bis</v>
      </c>
      <c r="G98">
        <f t="shared" si="6"/>
        <v>1</v>
      </c>
      <c r="I98" t="str">
        <f t="shared" si="7"/>
        <v>96,78,7bis</v>
      </c>
    </row>
    <row r="99" spans="1:9">
      <c r="A99">
        <v>79.06</v>
      </c>
      <c r="B99">
        <v>97</v>
      </c>
      <c r="C99">
        <f t="shared" si="4"/>
        <v>79</v>
      </c>
      <c r="D99" t="str">
        <f>VLOOKUP(C99,Stations!$A$2:$B$300,2,FALSE)</f>
        <v>Daumesnil</v>
      </c>
      <c r="E99">
        <f t="shared" si="5"/>
        <v>6.0000000000002274</v>
      </c>
      <c r="F99">
        <f>VLOOKUP(ROUND(E99,0),Lignes!$B$2:$N$847,13,FALSE)</f>
        <v>6</v>
      </c>
      <c r="G99">
        <f t="shared" si="6"/>
        <v>2</v>
      </c>
      <c r="I99" t="str">
        <f t="shared" si="7"/>
        <v>97,79,6</v>
      </c>
    </row>
    <row r="100" spans="1:9">
      <c r="A100">
        <v>79.09</v>
      </c>
      <c r="B100">
        <v>98</v>
      </c>
      <c r="C100">
        <f t="shared" si="4"/>
        <v>79</v>
      </c>
      <c r="D100" t="str">
        <f>VLOOKUP(C100,Stations!$A$2:$B$300,2,FALSE)</f>
        <v>Daumesnil</v>
      </c>
      <c r="E100">
        <f t="shared" si="5"/>
        <v>9.0000000000003411</v>
      </c>
      <c r="F100">
        <f>VLOOKUP(ROUND(E100,0),Lignes!$B$2:$N$847,13,FALSE)</f>
        <v>8</v>
      </c>
      <c r="G100">
        <f t="shared" si="6"/>
        <v>2</v>
      </c>
      <c r="I100" t="str">
        <f t="shared" si="7"/>
        <v>98,79,8</v>
      </c>
    </row>
    <row r="101" spans="1:9">
      <c r="A101">
        <v>80.040000000000006</v>
      </c>
      <c r="B101">
        <v>99</v>
      </c>
      <c r="C101">
        <f t="shared" si="4"/>
        <v>80</v>
      </c>
      <c r="D101" t="str">
        <f>VLOOKUP(C101,Stations!$A$2:$B$300,2,FALSE)</f>
        <v>Denfert-Rochereau</v>
      </c>
      <c r="E101">
        <f t="shared" si="5"/>
        <v>4.0000000000006253</v>
      </c>
      <c r="F101">
        <f>VLOOKUP(ROUND(E101,0),Lignes!$B$2:$N$847,13,FALSE)</f>
        <v>4</v>
      </c>
      <c r="G101">
        <f t="shared" si="6"/>
        <v>2</v>
      </c>
      <c r="I101" t="str">
        <f t="shared" si="7"/>
        <v>99,80,4</v>
      </c>
    </row>
    <row r="102" spans="1:9">
      <c r="A102">
        <v>80.06</v>
      </c>
      <c r="B102">
        <v>100</v>
      </c>
      <c r="C102">
        <f t="shared" si="4"/>
        <v>80</v>
      </c>
      <c r="D102" t="str">
        <f>VLOOKUP(C102,Stations!$A$2:$B$300,2,FALSE)</f>
        <v>Denfert-Rochereau</v>
      </c>
      <c r="E102">
        <f t="shared" si="5"/>
        <v>6.0000000000002274</v>
      </c>
      <c r="F102">
        <f>VLOOKUP(ROUND(E102,0),Lignes!$B$2:$N$847,13,FALSE)</f>
        <v>6</v>
      </c>
      <c r="G102">
        <f t="shared" si="6"/>
        <v>2</v>
      </c>
      <c r="I102" t="str">
        <f t="shared" si="7"/>
        <v>100,80,6</v>
      </c>
    </row>
    <row r="103" spans="1:9">
      <c r="A103">
        <v>81.06</v>
      </c>
      <c r="B103">
        <v>101</v>
      </c>
      <c r="C103">
        <f t="shared" si="4"/>
        <v>81</v>
      </c>
      <c r="D103" t="str">
        <f>VLOOKUP(C103,Stations!$A$2:$B$300,2,FALSE)</f>
        <v>Dugommier</v>
      </c>
      <c r="E103">
        <f t="shared" si="5"/>
        <v>6.0000000000002274</v>
      </c>
      <c r="F103">
        <f>VLOOKUP(ROUND(E103,0),Lignes!$B$2:$N$847,13,FALSE)</f>
        <v>6</v>
      </c>
      <c r="G103">
        <f t="shared" si="6"/>
        <v>1</v>
      </c>
      <c r="I103" t="str">
        <f t="shared" si="7"/>
        <v>101,81,6</v>
      </c>
    </row>
    <row r="104" spans="1:9">
      <c r="A104">
        <v>82.06</v>
      </c>
      <c r="B104">
        <v>102</v>
      </c>
      <c r="C104">
        <f t="shared" si="4"/>
        <v>82</v>
      </c>
      <c r="D104" t="str">
        <f>VLOOKUP(C104,Stations!$A$2:$B$300,2,FALSE)</f>
        <v>Dupleix</v>
      </c>
      <c r="E104">
        <f t="shared" si="5"/>
        <v>6.0000000000002274</v>
      </c>
      <c r="F104">
        <f>VLOOKUP(ROUND(E104,0),Lignes!$B$2:$N$847,13,FALSE)</f>
        <v>6</v>
      </c>
      <c r="G104">
        <f t="shared" si="6"/>
        <v>1</v>
      </c>
      <c r="I104" t="str">
        <f t="shared" si="7"/>
        <v>102,82,6</v>
      </c>
    </row>
    <row r="105" spans="1:9">
      <c r="A105">
        <v>83.11</v>
      </c>
      <c r="B105">
        <v>103</v>
      </c>
      <c r="C105">
        <f t="shared" si="4"/>
        <v>83</v>
      </c>
      <c r="D105" t="str">
        <f>VLOOKUP(C105,Stations!$A$2:$B$300,2,FALSE)</f>
        <v>Duroc</v>
      </c>
      <c r="E105">
        <f t="shared" si="5"/>
        <v>10.999999999999943</v>
      </c>
      <c r="F105">
        <f>VLOOKUP(ROUND(E105,0),Lignes!$B$2:$N$847,13,FALSE)</f>
        <v>10</v>
      </c>
      <c r="G105">
        <f t="shared" si="6"/>
        <v>2</v>
      </c>
      <c r="I105" t="str">
        <f t="shared" si="7"/>
        <v>103,83,10</v>
      </c>
    </row>
    <row r="106" spans="1:9">
      <c r="A106">
        <v>83.14</v>
      </c>
      <c r="B106">
        <v>104</v>
      </c>
      <c r="C106">
        <f t="shared" si="4"/>
        <v>83</v>
      </c>
      <c r="D106" t="str">
        <f>VLOOKUP(C106,Stations!$A$2:$B$300,2,FALSE)</f>
        <v>Duroc</v>
      </c>
      <c r="E106">
        <f t="shared" si="5"/>
        <v>14.000000000000057</v>
      </c>
      <c r="F106">
        <f>VLOOKUP(ROUND(E106,0),Lignes!$B$2:$N$847,13,FALSE)</f>
        <v>13</v>
      </c>
      <c r="G106">
        <f t="shared" si="6"/>
        <v>2</v>
      </c>
      <c r="I106" t="str">
        <f t="shared" si="7"/>
        <v>104,83,13</v>
      </c>
    </row>
    <row r="107" spans="1:9">
      <c r="A107">
        <v>84.09</v>
      </c>
      <c r="B107">
        <v>105</v>
      </c>
      <c r="C107">
        <f t="shared" si="4"/>
        <v>84</v>
      </c>
      <c r="D107" t="str">
        <f>VLOOKUP(C107,Stations!$A$2:$B$300,2,FALSE)</f>
        <v>École Militaire</v>
      </c>
      <c r="E107">
        <f t="shared" si="5"/>
        <v>9.0000000000003411</v>
      </c>
      <c r="F107">
        <f>VLOOKUP(ROUND(E107,0),Lignes!$B$2:$N$847,13,FALSE)</f>
        <v>8</v>
      </c>
      <c r="G107">
        <f t="shared" si="6"/>
        <v>1</v>
      </c>
      <c r="I107" t="str">
        <f t="shared" si="7"/>
        <v>105,84,8</v>
      </c>
    </row>
    <row r="108" spans="1:9">
      <c r="A108">
        <v>85.09</v>
      </c>
      <c r="B108">
        <v>106</v>
      </c>
      <c r="C108">
        <f t="shared" si="4"/>
        <v>85</v>
      </c>
      <c r="D108" t="str">
        <f>VLOOKUP(C108,Stations!$A$2:$B$300,2,FALSE)</f>
        <v>École Vétérinaire de Maisons-Alfort</v>
      </c>
      <c r="E108">
        <f t="shared" si="5"/>
        <v>9.0000000000003411</v>
      </c>
      <c r="F108">
        <f>VLOOKUP(ROUND(E108,0),Lignes!$B$2:$N$847,13,FALSE)</f>
        <v>8</v>
      </c>
      <c r="G108">
        <f t="shared" si="6"/>
        <v>1</v>
      </c>
      <c r="I108" t="str">
        <f t="shared" si="7"/>
        <v>106,85,8</v>
      </c>
    </row>
    <row r="109" spans="1:9">
      <c r="A109">
        <v>86.06</v>
      </c>
      <c r="B109">
        <v>107</v>
      </c>
      <c r="C109">
        <f t="shared" si="4"/>
        <v>86</v>
      </c>
      <c r="D109" t="str">
        <f>VLOOKUP(C109,Stations!$A$2:$B$300,2,FALSE)</f>
        <v>Edgar Quinet</v>
      </c>
      <c r="E109">
        <f t="shared" si="5"/>
        <v>6.0000000000002274</v>
      </c>
      <c r="F109">
        <f>VLOOKUP(ROUND(E109,0),Lignes!$B$2:$N$847,13,FALSE)</f>
        <v>6</v>
      </c>
      <c r="G109">
        <f t="shared" si="6"/>
        <v>1</v>
      </c>
      <c r="I109" t="str">
        <f t="shared" si="7"/>
        <v>107,86,6</v>
      </c>
    </row>
    <row r="110" spans="1:9">
      <c r="A110">
        <v>87.11</v>
      </c>
      <c r="B110">
        <v>108</v>
      </c>
      <c r="C110">
        <f t="shared" si="4"/>
        <v>87</v>
      </c>
      <c r="D110" t="str">
        <f>VLOOKUP(C110,Stations!$A$2:$B$300,2,FALSE)</f>
        <v>Église d'Auteuil</v>
      </c>
      <c r="E110">
        <f t="shared" si="5"/>
        <v>10.999999999999943</v>
      </c>
      <c r="F110">
        <f>VLOOKUP(ROUND(E110,0),Lignes!$B$2:$N$847,13,FALSE)</f>
        <v>10</v>
      </c>
      <c r="G110">
        <f t="shared" si="6"/>
        <v>1</v>
      </c>
      <c r="I110" t="str">
        <f t="shared" si="7"/>
        <v>108,87,10</v>
      </c>
    </row>
    <row r="111" spans="1:9">
      <c r="A111">
        <v>88.05</v>
      </c>
      <c r="B111">
        <v>109</v>
      </c>
      <c r="C111">
        <f t="shared" si="4"/>
        <v>88</v>
      </c>
      <c r="D111" t="str">
        <f>VLOOKUP(C111,Stations!$A$2:$B$300,2,FALSE)</f>
        <v>Église de Pantin</v>
      </c>
      <c r="E111">
        <f t="shared" si="5"/>
        <v>4.9999999999997158</v>
      </c>
      <c r="F111">
        <f>VLOOKUP(ROUND(E111,0),Lignes!$B$2:$N$847,13,FALSE)</f>
        <v>5</v>
      </c>
      <c r="G111">
        <f t="shared" si="6"/>
        <v>1</v>
      </c>
      <c r="I111" t="str">
        <f t="shared" si="7"/>
        <v>109,88,5</v>
      </c>
    </row>
    <row r="112" spans="1:9">
      <c r="A112">
        <v>89</v>
      </c>
      <c r="B112">
        <v>110</v>
      </c>
      <c r="C112">
        <f t="shared" si="4"/>
        <v>89</v>
      </c>
      <c r="D112" t="str">
        <f>VLOOKUP(C112,Stations!$A$2:$B$300,2,FALSE)</f>
        <v>Esplanade de la Défense</v>
      </c>
      <c r="E112">
        <f t="shared" si="5"/>
        <v>0</v>
      </c>
      <c r="F112">
        <f>VLOOKUP(ROUND(E112,0),Lignes!$B$2:$N$847,13,FALSE)</f>
        <v>1</v>
      </c>
      <c r="G112">
        <f t="shared" si="6"/>
        <v>1</v>
      </c>
      <c r="I112" t="str">
        <f t="shared" si="7"/>
        <v>110,89,1</v>
      </c>
    </row>
    <row r="113" spans="1:9">
      <c r="A113">
        <v>90.04</v>
      </c>
      <c r="B113">
        <v>111</v>
      </c>
      <c r="C113">
        <f t="shared" si="4"/>
        <v>90</v>
      </c>
      <c r="D113" t="str">
        <f>VLOOKUP(C113,Stations!$A$2:$B$300,2,FALSE)</f>
        <v>Étienne Marcel</v>
      </c>
      <c r="E113">
        <f t="shared" si="5"/>
        <v>4.0000000000006253</v>
      </c>
      <c r="F113">
        <f>VLOOKUP(ROUND(E113,0),Lignes!$B$2:$N$847,13,FALSE)</f>
        <v>4</v>
      </c>
      <c r="G113">
        <f t="shared" si="6"/>
        <v>1</v>
      </c>
      <c r="I113" t="str">
        <f t="shared" si="7"/>
        <v>111,90,4</v>
      </c>
    </row>
    <row r="114" spans="1:9">
      <c r="A114">
        <v>91.02</v>
      </c>
      <c r="B114">
        <v>112</v>
      </c>
      <c r="C114">
        <f t="shared" si="4"/>
        <v>91</v>
      </c>
      <c r="D114" t="str">
        <f>VLOOKUP(C114,Stations!$A$2:$B$300,2,FALSE)</f>
        <v>Europe</v>
      </c>
      <c r="E114">
        <f t="shared" si="5"/>
        <v>1.9999999999996021</v>
      </c>
      <c r="F114">
        <f>VLOOKUP(ROUND(E114,0),Lignes!$B$2:$N$847,13,FALSE)</f>
        <v>3</v>
      </c>
      <c r="G114">
        <f t="shared" si="6"/>
        <v>1</v>
      </c>
      <c r="I114" t="str">
        <f t="shared" si="7"/>
        <v>112,91,3</v>
      </c>
    </row>
    <row r="115" spans="1:9">
      <c r="A115">
        <v>92.1</v>
      </c>
      <c r="B115">
        <v>113</v>
      </c>
      <c r="C115">
        <f t="shared" si="4"/>
        <v>92</v>
      </c>
      <c r="D115" t="str">
        <f>VLOOKUP(C115,Stations!$A$2:$B$300,2,FALSE)</f>
        <v>Exelmans</v>
      </c>
      <c r="E115">
        <f t="shared" si="5"/>
        <v>9.9999999999994316</v>
      </c>
      <c r="F115">
        <f>VLOOKUP(ROUND(E115,0),Lignes!$B$2:$N$847,13,FALSE)</f>
        <v>9</v>
      </c>
      <c r="G115">
        <f t="shared" si="6"/>
        <v>1</v>
      </c>
      <c r="I115" t="str">
        <f t="shared" si="7"/>
        <v>113,92,9</v>
      </c>
    </row>
    <row r="116" spans="1:9">
      <c r="A116">
        <v>93.09</v>
      </c>
      <c r="B116">
        <v>114</v>
      </c>
      <c r="C116">
        <f t="shared" si="4"/>
        <v>93</v>
      </c>
      <c r="D116" t="str">
        <f>VLOOKUP(C116,Stations!$A$2:$B$300,2,FALSE)</f>
        <v>Faidherbe — Chaligny</v>
      </c>
      <c r="E116">
        <f t="shared" si="5"/>
        <v>9.0000000000003411</v>
      </c>
      <c r="F116">
        <f>VLOOKUP(ROUND(E116,0),Lignes!$B$2:$N$847,13,FALSE)</f>
        <v>8</v>
      </c>
      <c r="G116">
        <f t="shared" si="6"/>
        <v>1</v>
      </c>
      <c r="I116" t="str">
        <f t="shared" si="7"/>
        <v>114,93,8</v>
      </c>
    </row>
    <row r="117" spans="1:9">
      <c r="A117">
        <v>94.13</v>
      </c>
      <c r="B117">
        <v>115</v>
      </c>
      <c r="C117">
        <f t="shared" si="4"/>
        <v>94</v>
      </c>
      <c r="D117" t="str">
        <f>VLOOKUP(C117,Stations!$A$2:$B$300,2,FALSE)</f>
        <v>Falguière</v>
      </c>
      <c r="E117">
        <f t="shared" si="5"/>
        <v>12.999999999999545</v>
      </c>
      <c r="F117">
        <f>VLOOKUP(ROUND(E117,0),Lignes!$B$2:$N$847,13,FALSE)</f>
        <v>12</v>
      </c>
      <c r="G117">
        <f t="shared" si="6"/>
        <v>1</v>
      </c>
      <c r="I117" t="str">
        <f t="shared" si="7"/>
        <v>115,94,12</v>
      </c>
    </row>
    <row r="118" spans="1:9">
      <c r="A118">
        <v>95.09</v>
      </c>
      <c r="B118">
        <v>116</v>
      </c>
      <c r="C118">
        <f t="shared" si="4"/>
        <v>95</v>
      </c>
      <c r="D118" t="str">
        <f>VLOOKUP(C118,Stations!$A$2:$B$300,2,FALSE)</f>
        <v>Félix Faure</v>
      </c>
      <c r="E118">
        <f t="shared" si="5"/>
        <v>9.0000000000003411</v>
      </c>
      <c r="F118">
        <f>VLOOKUP(ROUND(E118,0),Lignes!$B$2:$N$847,13,FALSE)</f>
        <v>8</v>
      </c>
      <c r="G118">
        <f t="shared" si="6"/>
        <v>1</v>
      </c>
      <c r="I118" t="str">
        <f t="shared" si="7"/>
        <v>116,95,8</v>
      </c>
    </row>
    <row r="119" spans="1:9">
      <c r="A119">
        <v>96.09</v>
      </c>
      <c r="B119">
        <v>117</v>
      </c>
      <c r="C119">
        <f t="shared" si="4"/>
        <v>96</v>
      </c>
      <c r="D119" t="str">
        <f>VLOOKUP(C119,Stations!$A$2:$B$300,2,FALSE)</f>
        <v>Filles du Calvaire</v>
      </c>
      <c r="E119">
        <f t="shared" si="5"/>
        <v>9.0000000000003411</v>
      </c>
      <c r="F119">
        <f>VLOOKUP(ROUND(E119,0),Lignes!$B$2:$N$847,13,FALSE)</f>
        <v>8</v>
      </c>
      <c r="G119">
        <f t="shared" si="6"/>
        <v>1</v>
      </c>
      <c r="I119" t="str">
        <f t="shared" si="7"/>
        <v>117,96,8</v>
      </c>
    </row>
    <row r="120" spans="1:9">
      <c r="A120">
        <v>97.07</v>
      </c>
      <c r="B120">
        <v>118</v>
      </c>
      <c r="C120">
        <f t="shared" si="4"/>
        <v>97</v>
      </c>
      <c r="D120" t="str">
        <f>VLOOKUP(C120,Stations!$A$2:$B$300,2,FALSE)</f>
        <v>Fort d'Aubervilliers</v>
      </c>
      <c r="E120">
        <f t="shared" si="5"/>
        <v>6.9999999999993179</v>
      </c>
      <c r="F120">
        <f>VLOOKUP(ROUND(E120,0),Lignes!$B$2:$N$847,13,FALSE)</f>
        <v>7</v>
      </c>
      <c r="G120">
        <f t="shared" si="6"/>
        <v>1</v>
      </c>
      <c r="I120" t="str">
        <f t="shared" si="7"/>
        <v>118,97,7</v>
      </c>
    </row>
    <row r="121" spans="1:9">
      <c r="A121">
        <v>98</v>
      </c>
      <c r="B121">
        <v>119</v>
      </c>
      <c r="C121">
        <f t="shared" si="4"/>
        <v>98</v>
      </c>
      <c r="D121" t="str">
        <f>VLOOKUP(C121,Stations!$A$2:$B$300,2,FALSE)</f>
        <v>Franklin D. Roosevelt</v>
      </c>
      <c r="E121">
        <f t="shared" si="5"/>
        <v>0</v>
      </c>
      <c r="F121">
        <f>VLOOKUP(ROUND(E121,0),Lignes!$B$2:$N$847,13,FALSE)</f>
        <v>1</v>
      </c>
      <c r="G121">
        <f t="shared" si="6"/>
        <v>2</v>
      </c>
      <c r="I121" t="str">
        <f t="shared" si="7"/>
        <v>119,98,1</v>
      </c>
    </row>
    <row r="122" spans="1:9">
      <c r="A122">
        <v>98.1</v>
      </c>
      <c r="B122">
        <v>120</v>
      </c>
      <c r="C122">
        <f t="shared" si="4"/>
        <v>98</v>
      </c>
      <c r="D122" t="str">
        <f>VLOOKUP(C122,Stations!$A$2:$B$300,2,FALSE)</f>
        <v>Franklin D. Roosevelt</v>
      </c>
      <c r="E122">
        <f t="shared" si="5"/>
        <v>9.9999999999994316</v>
      </c>
      <c r="F122">
        <f>VLOOKUP(ROUND(E122,0),Lignes!$B$2:$N$847,13,FALSE)</f>
        <v>9</v>
      </c>
      <c r="G122">
        <f t="shared" si="6"/>
        <v>2</v>
      </c>
      <c r="I122" t="str">
        <f t="shared" si="7"/>
        <v>120,98,9</v>
      </c>
    </row>
    <row r="123" spans="1:9">
      <c r="A123">
        <v>99.14</v>
      </c>
      <c r="B123">
        <v>121</v>
      </c>
      <c r="C123">
        <f t="shared" si="4"/>
        <v>99</v>
      </c>
      <c r="D123" t="str">
        <f>VLOOKUP(C123,Stations!$A$2:$B$300,2,FALSE)</f>
        <v>Gabriel Péri</v>
      </c>
      <c r="E123">
        <f t="shared" si="5"/>
        <v>14.000000000000057</v>
      </c>
      <c r="F123">
        <f>VLOOKUP(ROUND(E123,0),Lignes!$B$2:$N$847,13,FALSE)</f>
        <v>13</v>
      </c>
      <c r="G123">
        <f t="shared" si="6"/>
        <v>1</v>
      </c>
      <c r="I123" t="str">
        <f t="shared" si="7"/>
        <v>121,99,13</v>
      </c>
    </row>
    <row r="124" spans="1:9">
      <c r="A124">
        <v>100.14</v>
      </c>
      <c r="B124">
        <v>122</v>
      </c>
      <c r="C124">
        <f t="shared" si="4"/>
        <v>100</v>
      </c>
      <c r="D124" t="str">
        <f>VLOOKUP(C124,Stations!$A$2:$B$300,2,FALSE)</f>
        <v>Gaîté</v>
      </c>
      <c r="E124">
        <f t="shared" si="5"/>
        <v>14.000000000000057</v>
      </c>
      <c r="F124">
        <f>VLOOKUP(ROUND(E124,0),Lignes!$B$2:$N$847,13,FALSE)</f>
        <v>13</v>
      </c>
      <c r="G124">
        <f t="shared" si="6"/>
        <v>1</v>
      </c>
      <c r="I124" t="str">
        <f t="shared" si="7"/>
        <v>122,100,13</v>
      </c>
    </row>
    <row r="125" spans="1:9">
      <c r="A125">
        <v>101.02</v>
      </c>
      <c r="B125">
        <v>123</v>
      </c>
      <c r="C125">
        <f t="shared" si="4"/>
        <v>101</v>
      </c>
      <c r="D125" t="str">
        <f>VLOOKUP(C125,Stations!$A$2:$B$300,2,FALSE)</f>
        <v>Gallieni</v>
      </c>
      <c r="E125">
        <f t="shared" si="5"/>
        <v>1.9999999999996021</v>
      </c>
      <c r="F125">
        <f>VLOOKUP(ROUND(E125,0),Lignes!$B$2:$N$847,13,FALSE)</f>
        <v>3</v>
      </c>
      <c r="G125">
        <f t="shared" si="6"/>
        <v>1</v>
      </c>
      <c r="I125" t="str">
        <f t="shared" si="7"/>
        <v>123,101,3</v>
      </c>
    </row>
    <row r="126" spans="1:9">
      <c r="A126">
        <v>102.02</v>
      </c>
      <c r="B126">
        <v>124</v>
      </c>
      <c r="C126">
        <f t="shared" si="4"/>
        <v>102</v>
      </c>
      <c r="D126" t="str">
        <f>VLOOKUP(C126,Stations!$A$2:$B$300,2,FALSE)</f>
        <v>Gambetta</v>
      </c>
      <c r="E126">
        <f t="shared" si="5"/>
        <v>1.9999999999996021</v>
      </c>
      <c r="F126">
        <f>VLOOKUP(ROUND(E126,0),Lignes!$B$2:$N$847,13,FALSE)</f>
        <v>3</v>
      </c>
      <c r="G126">
        <f t="shared" si="6"/>
        <v>2</v>
      </c>
      <c r="I126" t="str">
        <f t="shared" si="7"/>
        <v>124,102,3</v>
      </c>
    </row>
    <row r="127" spans="1:9">
      <c r="A127">
        <v>102.03</v>
      </c>
      <c r="B127">
        <v>125</v>
      </c>
      <c r="C127">
        <f t="shared" si="4"/>
        <v>102</v>
      </c>
      <c r="D127" t="str">
        <f>VLOOKUP(C127,Stations!$A$2:$B$300,2,FALSE)</f>
        <v>Gambetta</v>
      </c>
      <c r="E127">
        <f t="shared" si="5"/>
        <v>3.0000000000001137</v>
      </c>
      <c r="F127" t="str">
        <f>VLOOKUP(ROUND(E127,0),Lignes!$B$2:$N$847,13,FALSE)</f>
        <v>3bis</v>
      </c>
      <c r="G127">
        <f t="shared" si="6"/>
        <v>2</v>
      </c>
      <c r="I127" t="str">
        <f t="shared" si="7"/>
        <v>125,102,3bis</v>
      </c>
    </row>
    <row r="128" spans="1:9">
      <c r="A128">
        <v>103.05</v>
      </c>
      <c r="B128">
        <v>126</v>
      </c>
      <c r="C128">
        <f t="shared" si="4"/>
        <v>103</v>
      </c>
      <c r="D128" t="str">
        <f>VLOOKUP(C128,Stations!$A$2:$B$300,2,FALSE)</f>
        <v>Gare d'Austerlitz</v>
      </c>
      <c r="E128">
        <f t="shared" si="5"/>
        <v>4.9999999999997158</v>
      </c>
      <c r="F128">
        <f>VLOOKUP(ROUND(E128,0),Lignes!$B$2:$N$847,13,FALSE)</f>
        <v>5</v>
      </c>
      <c r="G128">
        <f t="shared" si="6"/>
        <v>2</v>
      </c>
      <c r="I128" t="str">
        <f t="shared" si="7"/>
        <v>126,103,5</v>
      </c>
    </row>
    <row r="129" spans="1:9">
      <c r="A129">
        <v>103.11</v>
      </c>
      <c r="B129">
        <v>127</v>
      </c>
      <c r="C129">
        <f t="shared" si="4"/>
        <v>103</v>
      </c>
      <c r="D129" t="str">
        <f>VLOOKUP(C129,Stations!$A$2:$B$300,2,FALSE)</f>
        <v>Gare d'Austerlitz</v>
      </c>
      <c r="E129">
        <f t="shared" si="5"/>
        <v>10.999999999999943</v>
      </c>
      <c r="F129">
        <f>VLOOKUP(ROUND(E129,0),Lignes!$B$2:$N$847,13,FALSE)</f>
        <v>10</v>
      </c>
      <c r="G129">
        <f t="shared" si="6"/>
        <v>2</v>
      </c>
      <c r="I129" t="str">
        <f t="shared" si="7"/>
        <v>127,103,10</v>
      </c>
    </row>
    <row r="130" spans="1:9">
      <c r="A130">
        <v>104.04</v>
      </c>
      <c r="B130">
        <v>128</v>
      </c>
      <c r="C130">
        <f t="shared" si="4"/>
        <v>104</v>
      </c>
      <c r="D130" t="str">
        <f>VLOOKUP(C130,Stations!$A$2:$B$300,2,FALSE)</f>
        <v>Gare de L'Est</v>
      </c>
      <c r="E130">
        <f t="shared" si="5"/>
        <v>4.0000000000006253</v>
      </c>
      <c r="F130">
        <f>VLOOKUP(ROUND(E130,0),Lignes!$B$2:$N$847,13,FALSE)</f>
        <v>4</v>
      </c>
      <c r="G130">
        <f t="shared" si="6"/>
        <v>3</v>
      </c>
      <c r="I130" t="str">
        <f t="shared" si="7"/>
        <v>128,104,4</v>
      </c>
    </row>
    <row r="131" spans="1:9">
      <c r="A131">
        <v>104.05</v>
      </c>
      <c r="B131">
        <v>129</v>
      </c>
      <c r="C131">
        <f t="shared" ref="C131:C194" si="8">INT(A131)</f>
        <v>104</v>
      </c>
      <c r="D131" t="str">
        <f>VLOOKUP(C131,Stations!$A$2:$B$300,2,FALSE)</f>
        <v>Gare de L'Est</v>
      </c>
      <c r="E131">
        <f t="shared" ref="E131:E194" si="9">100*(A131-INT(A131))</f>
        <v>4.9999999999997158</v>
      </c>
      <c r="F131">
        <f>VLOOKUP(ROUND(E131,0),Lignes!$B$2:$N$847,13,FALSE)</f>
        <v>5</v>
      </c>
      <c r="G131">
        <f t="shared" ref="G131:G194" si="10">COUNTIF($D$2:$D$382,"="&amp;D131)</f>
        <v>3</v>
      </c>
      <c r="I131" t="str">
        <f t="shared" ref="I131:I194" si="11">B131&amp;","&amp;C131&amp;","&amp;F131</f>
        <v>129,104,5</v>
      </c>
    </row>
    <row r="132" spans="1:9">
      <c r="A132">
        <v>104.07</v>
      </c>
      <c r="B132">
        <v>130</v>
      </c>
      <c r="C132">
        <f t="shared" si="8"/>
        <v>104</v>
      </c>
      <c r="D132" t="str">
        <f>VLOOKUP(C132,Stations!$A$2:$B$300,2,FALSE)</f>
        <v>Gare de L'Est</v>
      </c>
      <c r="E132">
        <f t="shared" si="9"/>
        <v>6.9999999999993179</v>
      </c>
      <c r="F132">
        <f>VLOOKUP(ROUND(E132,0),Lignes!$B$2:$N$847,13,FALSE)</f>
        <v>7</v>
      </c>
      <c r="G132">
        <f t="shared" si="10"/>
        <v>3</v>
      </c>
      <c r="I132" t="str">
        <f t="shared" si="11"/>
        <v>130,104,7</v>
      </c>
    </row>
    <row r="133" spans="1:9">
      <c r="A133">
        <v>105</v>
      </c>
      <c r="B133">
        <v>131</v>
      </c>
      <c r="C133">
        <f t="shared" si="8"/>
        <v>105</v>
      </c>
      <c r="D133" t="str">
        <f>VLOOKUP(C133,Stations!$A$2:$B$300,2,FALSE)</f>
        <v>Gare de Lyon</v>
      </c>
      <c r="E133">
        <f t="shared" si="9"/>
        <v>0</v>
      </c>
      <c r="F133">
        <f>VLOOKUP(ROUND(E133,0),Lignes!$B$2:$N$847,13,FALSE)</f>
        <v>1</v>
      </c>
      <c r="G133">
        <f t="shared" si="10"/>
        <v>2</v>
      </c>
      <c r="I133" t="str">
        <f t="shared" si="11"/>
        <v>131,105,1</v>
      </c>
    </row>
    <row r="134" spans="1:9">
      <c r="A134">
        <v>105.15</v>
      </c>
      <c r="B134">
        <v>132</v>
      </c>
      <c r="C134">
        <f t="shared" si="8"/>
        <v>105</v>
      </c>
      <c r="D134" t="str">
        <f>VLOOKUP(C134,Stations!$A$2:$B$300,2,FALSE)</f>
        <v>Gare de Lyon</v>
      </c>
      <c r="E134">
        <f t="shared" si="9"/>
        <v>15.000000000000568</v>
      </c>
      <c r="F134">
        <f>VLOOKUP(ROUND(E134,0),Lignes!$B$2:$N$847,13,FALSE)</f>
        <v>14</v>
      </c>
      <c r="G134">
        <f t="shared" si="10"/>
        <v>2</v>
      </c>
      <c r="I134" t="str">
        <f t="shared" si="11"/>
        <v>132,105,14</v>
      </c>
    </row>
    <row r="135" spans="1:9">
      <c r="A135">
        <v>106.04</v>
      </c>
      <c r="B135">
        <v>133</v>
      </c>
      <c r="C135">
        <f t="shared" si="8"/>
        <v>106</v>
      </c>
      <c r="D135" t="str">
        <f>VLOOKUP(C135,Stations!$A$2:$B$300,2,FALSE)</f>
        <v>Gare du Nord</v>
      </c>
      <c r="E135">
        <f t="shared" si="9"/>
        <v>4.0000000000006253</v>
      </c>
      <c r="F135">
        <f>VLOOKUP(ROUND(E135,0),Lignes!$B$2:$N$847,13,FALSE)</f>
        <v>4</v>
      </c>
      <c r="G135">
        <f t="shared" si="10"/>
        <v>2</v>
      </c>
      <c r="I135" t="str">
        <f t="shared" si="11"/>
        <v>133,106,4</v>
      </c>
    </row>
    <row r="136" spans="1:9">
      <c r="A136">
        <v>106.05</v>
      </c>
      <c r="B136">
        <v>134</v>
      </c>
      <c r="C136">
        <f t="shared" si="8"/>
        <v>106</v>
      </c>
      <c r="D136" t="str">
        <f>VLOOKUP(C136,Stations!$A$2:$B$300,2,FALSE)</f>
        <v>Gare du Nord</v>
      </c>
      <c r="E136">
        <f t="shared" si="9"/>
        <v>4.9999999999997158</v>
      </c>
      <c r="F136">
        <f>VLOOKUP(ROUND(E136,0),Lignes!$B$2:$N$847,13,FALSE)</f>
        <v>5</v>
      </c>
      <c r="G136">
        <f t="shared" si="10"/>
        <v>2</v>
      </c>
      <c r="I136" t="str">
        <f t="shared" si="11"/>
        <v>134,106,5</v>
      </c>
    </row>
    <row r="137" spans="1:9">
      <c r="A137">
        <v>107.14</v>
      </c>
      <c r="B137">
        <v>135</v>
      </c>
      <c r="C137">
        <f t="shared" si="8"/>
        <v>107</v>
      </c>
      <c r="D137" t="str">
        <f>VLOOKUP(C137,Stations!$A$2:$B$300,2,FALSE)</f>
        <v>Garibaldi</v>
      </c>
      <c r="E137">
        <f t="shared" si="9"/>
        <v>14.000000000000057</v>
      </c>
      <c r="F137">
        <f>VLOOKUP(ROUND(E137,0),Lignes!$B$2:$N$847,13,FALSE)</f>
        <v>13</v>
      </c>
      <c r="G137">
        <f t="shared" si="10"/>
        <v>1</v>
      </c>
      <c r="I137" t="str">
        <f t="shared" si="11"/>
        <v>135,107,13</v>
      </c>
    </row>
    <row r="138" spans="1:9">
      <c r="A138">
        <v>108</v>
      </c>
      <c r="B138">
        <v>136</v>
      </c>
      <c r="C138">
        <f t="shared" si="8"/>
        <v>108</v>
      </c>
      <c r="D138" t="str">
        <f>VLOOKUP(C138,Stations!$A$2:$B$300,2,FALSE)</f>
        <v>George V</v>
      </c>
      <c r="E138">
        <f t="shared" si="9"/>
        <v>0</v>
      </c>
      <c r="F138">
        <f>VLOOKUP(ROUND(E138,0),Lignes!$B$2:$N$847,13,FALSE)</f>
        <v>1</v>
      </c>
      <c r="G138">
        <f t="shared" si="10"/>
        <v>1</v>
      </c>
      <c r="I138" t="str">
        <f t="shared" si="11"/>
        <v>136,108,1</v>
      </c>
    </row>
    <row r="139" spans="1:9">
      <c r="A139">
        <v>109.06</v>
      </c>
      <c r="B139">
        <v>137</v>
      </c>
      <c r="C139">
        <f t="shared" si="8"/>
        <v>109</v>
      </c>
      <c r="D139" t="str">
        <f>VLOOKUP(C139,Stations!$A$2:$B$300,2,FALSE)</f>
        <v>Glacière</v>
      </c>
      <c r="E139">
        <f t="shared" si="9"/>
        <v>6.0000000000002274</v>
      </c>
      <c r="F139">
        <f>VLOOKUP(ROUND(E139,0),Lignes!$B$2:$N$847,13,FALSE)</f>
        <v>6</v>
      </c>
      <c r="G139">
        <f t="shared" si="10"/>
        <v>1</v>
      </c>
      <c r="I139" t="str">
        <f t="shared" si="11"/>
        <v>137,109,6</v>
      </c>
    </row>
    <row r="140" spans="1:9">
      <c r="A140">
        <v>110.12</v>
      </c>
      <c r="B140">
        <v>138</v>
      </c>
      <c r="C140">
        <f t="shared" si="8"/>
        <v>110</v>
      </c>
      <c r="D140" t="str">
        <f>VLOOKUP(C140,Stations!$A$2:$B$300,2,FALSE)</f>
        <v>Goncourt</v>
      </c>
      <c r="E140">
        <f t="shared" si="9"/>
        <v>12.000000000000455</v>
      </c>
      <c r="F140">
        <f>VLOOKUP(ROUND(E140,0),Lignes!$B$2:$N$847,13,FALSE)</f>
        <v>11</v>
      </c>
      <c r="G140">
        <f t="shared" si="10"/>
        <v>1</v>
      </c>
      <c r="I140" t="str">
        <f t="shared" si="11"/>
        <v>138,110,11</v>
      </c>
    </row>
    <row r="141" spans="1:9">
      <c r="A141">
        <v>111.09</v>
      </c>
      <c r="B141">
        <v>139</v>
      </c>
      <c r="C141">
        <f t="shared" si="8"/>
        <v>111</v>
      </c>
      <c r="D141" t="str">
        <f>VLOOKUP(C141,Stations!$A$2:$B$300,2,FALSE)</f>
        <v>Grands Boulevards</v>
      </c>
      <c r="E141">
        <f t="shared" si="9"/>
        <v>9.0000000000003411</v>
      </c>
      <c r="F141">
        <f>VLOOKUP(ROUND(E141,0),Lignes!$B$2:$N$847,13,FALSE)</f>
        <v>8</v>
      </c>
      <c r="G141">
        <f t="shared" si="10"/>
        <v>2</v>
      </c>
      <c r="I141" t="str">
        <f t="shared" si="11"/>
        <v>139,111,8</v>
      </c>
    </row>
    <row r="142" spans="1:9">
      <c r="A142">
        <v>111.1</v>
      </c>
      <c r="B142">
        <v>140</v>
      </c>
      <c r="C142">
        <f t="shared" si="8"/>
        <v>111</v>
      </c>
      <c r="D142" t="str">
        <f>VLOOKUP(C142,Stations!$A$2:$B$300,2,FALSE)</f>
        <v>Grands Boulevards</v>
      </c>
      <c r="E142">
        <f t="shared" si="9"/>
        <v>9.9999999999994316</v>
      </c>
      <c r="F142">
        <f>VLOOKUP(ROUND(E142,0),Lignes!$B$2:$N$847,13,FALSE)</f>
        <v>9</v>
      </c>
      <c r="G142">
        <f t="shared" si="10"/>
        <v>2</v>
      </c>
      <c r="I142" t="str">
        <f t="shared" si="11"/>
        <v>140,111,9</v>
      </c>
    </row>
    <row r="143" spans="1:9">
      <c r="A143">
        <v>112.14</v>
      </c>
      <c r="B143">
        <v>141</v>
      </c>
      <c r="C143">
        <f t="shared" si="8"/>
        <v>112</v>
      </c>
      <c r="D143" t="str">
        <f>VLOOKUP(C143,Stations!$A$2:$B$300,2,FALSE)</f>
        <v>Guy Môquet</v>
      </c>
      <c r="E143">
        <f t="shared" si="9"/>
        <v>14.000000000000057</v>
      </c>
      <c r="F143">
        <f>VLOOKUP(ROUND(E143,0),Lignes!$B$2:$N$847,13,FALSE)</f>
        <v>13</v>
      </c>
      <c r="G143">
        <f t="shared" si="10"/>
        <v>1</v>
      </c>
      <c r="I143" t="str">
        <f t="shared" si="11"/>
        <v>141,112,13</v>
      </c>
    </row>
    <row r="144" spans="1:9">
      <c r="A144">
        <v>113.02</v>
      </c>
      <c r="B144">
        <v>142</v>
      </c>
      <c r="C144">
        <f t="shared" si="8"/>
        <v>113</v>
      </c>
      <c r="D144" t="str">
        <f>VLOOKUP(C144,Stations!$A$2:$B$300,2,FALSE)</f>
        <v>Havre — Caumartin</v>
      </c>
      <c r="E144">
        <f t="shared" si="9"/>
        <v>1.9999999999996021</v>
      </c>
      <c r="F144">
        <f>VLOOKUP(ROUND(E144,0),Lignes!$B$2:$N$847,13,FALSE)</f>
        <v>3</v>
      </c>
      <c r="G144">
        <f t="shared" si="10"/>
        <v>2</v>
      </c>
      <c r="I144" t="str">
        <f t="shared" si="11"/>
        <v>142,113,3</v>
      </c>
    </row>
    <row r="145" spans="1:9">
      <c r="A145">
        <v>113.1</v>
      </c>
      <c r="B145">
        <v>143</v>
      </c>
      <c r="C145">
        <f t="shared" si="8"/>
        <v>113</v>
      </c>
      <c r="D145" t="str">
        <f>VLOOKUP(C145,Stations!$A$2:$B$300,2,FALSE)</f>
        <v>Havre — Caumartin</v>
      </c>
      <c r="E145">
        <f t="shared" si="9"/>
        <v>9.9999999999994316</v>
      </c>
      <c r="F145">
        <f>VLOOKUP(ROUND(E145,0),Lignes!$B$2:$N$847,13,FALSE)</f>
        <v>9</v>
      </c>
      <c r="G145">
        <f t="shared" si="10"/>
        <v>2</v>
      </c>
      <c r="I145" t="str">
        <f t="shared" si="11"/>
        <v>143,113,9</v>
      </c>
    </row>
    <row r="146" spans="1:9">
      <c r="A146">
        <v>114.05</v>
      </c>
      <c r="B146">
        <v>144</v>
      </c>
      <c r="C146">
        <f t="shared" si="8"/>
        <v>114</v>
      </c>
      <c r="D146" t="str">
        <f>VLOOKUP(C146,Stations!$A$2:$B$300,2,FALSE)</f>
        <v>Hoche</v>
      </c>
      <c r="E146">
        <f t="shared" si="9"/>
        <v>4.9999999999997158</v>
      </c>
      <c r="F146">
        <f>VLOOKUP(ROUND(E146,0),Lignes!$B$2:$N$847,13,FALSE)</f>
        <v>5</v>
      </c>
      <c r="G146">
        <f t="shared" si="10"/>
        <v>1</v>
      </c>
      <c r="I146" t="str">
        <f t="shared" si="11"/>
        <v>144,114,5</v>
      </c>
    </row>
    <row r="147" spans="1:9">
      <c r="A147">
        <v>115</v>
      </c>
      <c r="B147">
        <v>145</v>
      </c>
      <c r="C147">
        <f t="shared" si="8"/>
        <v>115</v>
      </c>
      <c r="D147" t="str">
        <f>VLOOKUP(C147,Stations!$A$2:$B$300,2,FALSE)</f>
        <v>Hôtel de Ville</v>
      </c>
      <c r="E147">
        <f t="shared" si="9"/>
        <v>0</v>
      </c>
      <c r="F147">
        <f>VLOOKUP(ROUND(E147,0),Lignes!$B$2:$N$847,13,FALSE)</f>
        <v>1</v>
      </c>
      <c r="G147">
        <f t="shared" si="10"/>
        <v>2</v>
      </c>
      <c r="I147" t="str">
        <f t="shared" si="11"/>
        <v>145,115,1</v>
      </c>
    </row>
    <row r="148" spans="1:9">
      <c r="A148">
        <v>115.12</v>
      </c>
      <c r="B148">
        <v>146</v>
      </c>
      <c r="C148">
        <f t="shared" si="8"/>
        <v>115</v>
      </c>
      <c r="D148" t="str">
        <f>VLOOKUP(C148,Stations!$A$2:$B$300,2,FALSE)</f>
        <v>Hôtel de Ville</v>
      </c>
      <c r="E148">
        <f t="shared" si="9"/>
        <v>12.000000000000455</v>
      </c>
      <c r="F148">
        <f>VLOOKUP(ROUND(E148,0),Lignes!$B$2:$N$847,13,FALSE)</f>
        <v>11</v>
      </c>
      <c r="G148">
        <f t="shared" si="10"/>
        <v>2</v>
      </c>
      <c r="I148" t="str">
        <f t="shared" si="11"/>
        <v>146,115,11</v>
      </c>
    </row>
    <row r="149" spans="1:9">
      <c r="A149">
        <v>116.1</v>
      </c>
      <c r="B149">
        <v>147</v>
      </c>
      <c r="C149">
        <f t="shared" si="8"/>
        <v>116</v>
      </c>
      <c r="D149" t="str">
        <f>VLOOKUP(C149,Stations!$A$2:$B$300,2,FALSE)</f>
        <v>Iéna</v>
      </c>
      <c r="E149">
        <f t="shared" si="9"/>
        <v>9.9999999999994316</v>
      </c>
      <c r="F149">
        <f>VLOOKUP(ROUND(E149,0),Lignes!$B$2:$N$847,13,FALSE)</f>
        <v>9</v>
      </c>
      <c r="G149">
        <f t="shared" si="10"/>
        <v>1</v>
      </c>
      <c r="I149" t="str">
        <f t="shared" si="11"/>
        <v>147,116,9</v>
      </c>
    </row>
    <row r="150" spans="1:9">
      <c r="A150">
        <v>117.09</v>
      </c>
      <c r="B150">
        <v>148</v>
      </c>
      <c r="C150">
        <f t="shared" si="8"/>
        <v>117</v>
      </c>
      <c r="D150" t="str">
        <f>VLOOKUP(C150,Stations!$A$2:$B$300,2,FALSE)</f>
        <v>Invalides</v>
      </c>
      <c r="E150">
        <f t="shared" si="9"/>
        <v>9.0000000000003411</v>
      </c>
      <c r="F150">
        <f>VLOOKUP(ROUND(E150,0),Lignes!$B$2:$N$847,13,FALSE)</f>
        <v>8</v>
      </c>
      <c r="G150">
        <f t="shared" si="10"/>
        <v>2</v>
      </c>
      <c r="I150" t="str">
        <f t="shared" si="11"/>
        <v>148,117,8</v>
      </c>
    </row>
    <row r="151" spans="1:9">
      <c r="A151">
        <v>117.14</v>
      </c>
      <c r="B151">
        <v>149</v>
      </c>
      <c r="C151">
        <f t="shared" si="8"/>
        <v>117</v>
      </c>
      <c r="D151" t="str">
        <f>VLOOKUP(C151,Stations!$A$2:$B$300,2,FALSE)</f>
        <v>Invalides</v>
      </c>
      <c r="E151">
        <f t="shared" si="9"/>
        <v>14.000000000000057</v>
      </c>
      <c r="F151">
        <f>VLOOKUP(ROUND(E151,0),Lignes!$B$2:$N$847,13,FALSE)</f>
        <v>13</v>
      </c>
      <c r="G151">
        <f t="shared" si="10"/>
        <v>2</v>
      </c>
      <c r="I151" t="str">
        <f t="shared" si="11"/>
        <v>149,117,13</v>
      </c>
    </row>
    <row r="152" spans="1:9">
      <c r="A152">
        <v>118.05</v>
      </c>
      <c r="B152">
        <v>150</v>
      </c>
      <c r="C152">
        <f t="shared" si="8"/>
        <v>118</v>
      </c>
      <c r="D152" t="str">
        <f>VLOOKUP(C152,Stations!$A$2:$B$300,2,FALSE)</f>
        <v>Jacques Bonsergent</v>
      </c>
      <c r="E152">
        <f t="shared" si="9"/>
        <v>4.9999999999997158</v>
      </c>
      <c r="F152">
        <f>VLOOKUP(ROUND(E152,0),Lignes!$B$2:$N$847,13,FALSE)</f>
        <v>5</v>
      </c>
      <c r="G152">
        <f t="shared" si="10"/>
        <v>1</v>
      </c>
      <c r="I152" t="str">
        <f t="shared" si="11"/>
        <v>150,118,5</v>
      </c>
    </row>
    <row r="153" spans="1:9">
      <c r="A153">
        <v>119.1</v>
      </c>
      <c r="B153">
        <v>151</v>
      </c>
      <c r="C153">
        <f t="shared" si="8"/>
        <v>119</v>
      </c>
      <c r="D153" t="str">
        <f>VLOOKUP(C153,Stations!$A$2:$B$300,2,FALSE)</f>
        <v>Jasmin</v>
      </c>
      <c r="E153">
        <f t="shared" si="9"/>
        <v>9.9999999999994316</v>
      </c>
      <c r="F153">
        <f>VLOOKUP(ROUND(E153,0),Lignes!$B$2:$N$847,13,FALSE)</f>
        <v>9</v>
      </c>
      <c r="G153">
        <f t="shared" si="10"/>
        <v>1</v>
      </c>
      <c r="I153" t="str">
        <f t="shared" si="11"/>
        <v>151,119,9</v>
      </c>
    </row>
    <row r="154" spans="1:9">
      <c r="A154">
        <v>120.01</v>
      </c>
      <c r="B154">
        <v>152</v>
      </c>
      <c r="C154">
        <f t="shared" si="8"/>
        <v>120</v>
      </c>
      <c r="D154" t="str">
        <f>VLOOKUP(C154,Stations!$A$2:$B$300,2,FALSE)</f>
        <v>Jaurès</v>
      </c>
      <c r="E154">
        <f t="shared" si="9"/>
        <v>1.0000000000005116</v>
      </c>
      <c r="F154">
        <f>VLOOKUP(ROUND(E154,0),Lignes!$B$2:$N$847,13,FALSE)</f>
        <v>2</v>
      </c>
      <c r="G154">
        <f t="shared" si="10"/>
        <v>3</v>
      </c>
      <c r="I154" t="str">
        <f t="shared" si="11"/>
        <v>152,120,2</v>
      </c>
    </row>
    <row r="155" spans="1:9">
      <c r="A155">
        <v>120.05</v>
      </c>
      <c r="B155">
        <v>153</v>
      </c>
      <c r="C155">
        <f t="shared" si="8"/>
        <v>120</v>
      </c>
      <c r="D155" t="str">
        <f>VLOOKUP(C155,Stations!$A$2:$B$300,2,FALSE)</f>
        <v>Jaurès</v>
      </c>
      <c r="E155">
        <f t="shared" si="9"/>
        <v>4.9999999999997158</v>
      </c>
      <c r="F155">
        <f>VLOOKUP(ROUND(E155,0),Lignes!$B$2:$N$847,13,FALSE)</f>
        <v>5</v>
      </c>
      <c r="G155">
        <f t="shared" si="10"/>
        <v>3</v>
      </c>
      <c r="I155" t="str">
        <f t="shared" si="11"/>
        <v>153,120,5</v>
      </c>
    </row>
    <row r="156" spans="1:9">
      <c r="A156">
        <v>120.08</v>
      </c>
      <c r="B156">
        <v>154</v>
      </c>
      <c r="C156">
        <f t="shared" si="8"/>
        <v>120</v>
      </c>
      <c r="D156" t="str">
        <f>VLOOKUP(C156,Stations!$A$2:$B$300,2,FALSE)</f>
        <v>Jaurès</v>
      </c>
      <c r="E156">
        <f t="shared" si="9"/>
        <v>7.9999999999998295</v>
      </c>
      <c r="F156" t="str">
        <f>VLOOKUP(ROUND(E156,0),Lignes!$B$2:$N$847,13,FALSE)</f>
        <v>7bis</v>
      </c>
      <c r="G156">
        <f t="shared" si="10"/>
        <v>3</v>
      </c>
      <c r="I156" t="str">
        <f t="shared" si="11"/>
        <v>154,120,7bis</v>
      </c>
    </row>
    <row r="157" spans="1:9">
      <c r="A157">
        <v>121.11</v>
      </c>
      <c r="B157">
        <v>155</v>
      </c>
      <c r="C157">
        <f t="shared" si="8"/>
        <v>121</v>
      </c>
      <c r="D157" t="str">
        <f>VLOOKUP(C157,Stations!$A$2:$B$300,2,FALSE)</f>
        <v>Javel — André-Citroën</v>
      </c>
      <c r="E157">
        <f t="shared" si="9"/>
        <v>10.999999999999943</v>
      </c>
      <c r="F157">
        <f>VLOOKUP(ROUND(E157,0),Lignes!$B$2:$N$847,13,FALSE)</f>
        <v>10</v>
      </c>
      <c r="G157">
        <f t="shared" si="10"/>
        <v>1</v>
      </c>
      <c r="I157" t="str">
        <f t="shared" si="11"/>
        <v>155,121,10</v>
      </c>
    </row>
    <row r="158" spans="1:9">
      <c r="A158">
        <v>122.12</v>
      </c>
      <c r="B158">
        <v>156</v>
      </c>
      <c r="C158">
        <f t="shared" si="8"/>
        <v>122</v>
      </c>
      <c r="D158" t="str">
        <f>VLOOKUP(C158,Stations!$A$2:$B$300,2,FALSE)</f>
        <v>Jourdain</v>
      </c>
      <c r="E158">
        <f t="shared" si="9"/>
        <v>12.000000000000455</v>
      </c>
      <c r="F158">
        <f>VLOOKUP(ROUND(E158,0),Lignes!$B$2:$N$847,13,FALSE)</f>
        <v>11</v>
      </c>
      <c r="G158">
        <f t="shared" si="10"/>
        <v>1</v>
      </c>
      <c r="I158" t="str">
        <f t="shared" si="11"/>
        <v>156,122,11</v>
      </c>
    </row>
    <row r="159" spans="1:9">
      <c r="A159">
        <v>123.13</v>
      </c>
      <c r="B159">
        <v>157</v>
      </c>
      <c r="C159">
        <f t="shared" si="8"/>
        <v>123</v>
      </c>
      <c r="D159" t="str">
        <f>VLOOKUP(C159,Stations!$A$2:$B$300,2,FALSE)</f>
        <v>Jules Joffrin</v>
      </c>
      <c r="E159">
        <f t="shared" si="9"/>
        <v>12.999999999999545</v>
      </c>
      <c r="F159">
        <f>VLOOKUP(ROUND(E159,0),Lignes!$B$2:$N$847,13,FALSE)</f>
        <v>12</v>
      </c>
      <c r="G159">
        <f t="shared" si="10"/>
        <v>1</v>
      </c>
      <c r="I159" t="str">
        <f t="shared" si="11"/>
        <v>157,123,12</v>
      </c>
    </row>
    <row r="160" spans="1:9">
      <c r="A160">
        <v>124.07</v>
      </c>
      <c r="B160">
        <v>158</v>
      </c>
      <c r="C160">
        <f t="shared" si="8"/>
        <v>124</v>
      </c>
      <c r="D160" t="str">
        <f>VLOOKUP(C160,Stations!$A$2:$B$300,2,FALSE)</f>
        <v>Jussieu</v>
      </c>
      <c r="E160">
        <f t="shared" si="9"/>
        <v>6.9999999999993179</v>
      </c>
      <c r="F160">
        <f>VLOOKUP(ROUND(E160,0),Lignes!$B$2:$N$847,13,FALSE)</f>
        <v>7</v>
      </c>
      <c r="G160">
        <f t="shared" si="10"/>
        <v>2</v>
      </c>
      <c r="I160" t="str">
        <f t="shared" si="11"/>
        <v>158,124,7</v>
      </c>
    </row>
    <row r="161" spans="1:9">
      <c r="A161">
        <v>124.11</v>
      </c>
      <c r="B161">
        <v>159</v>
      </c>
      <c r="C161">
        <f t="shared" si="8"/>
        <v>124</v>
      </c>
      <c r="D161" t="str">
        <f>VLOOKUP(C161,Stations!$A$2:$B$300,2,FALSE)</f>
        <v>Jussieu</v>
      </c>
      <c r="E161">
        <f t="shared" si="9"/>
        <v>10.999999999999943</v>
      </c>
      <c r="F161">
        <f>VLOOKUP(ROUND(E161,0),Lignes!$B$2:$N$847,13,FALSE)</f>
        <v>10</v>
      </c>
      <c r="G161">
        <f t="shared" si="10"/>
        <v>2</v>
      </c>
      <c r="I161" t="str">
        <f t="shared" si="11"/>
        <v>159,124,10</v>
      </c>
    </row>
    <row r="162" spans="1:9">
      <c r="A162">
        <v>125.06</v>
      </c>
      <c r="B162">
        <v>160</v>
      </c>
      <c r="C162">
        <f t="shared" si="8"/>
        <v>125</v>
      </c>
      <c r="D162" t="str">
        <f>VLOOKUP(C162,Stations!$A$2:$B$300,2,FALSE)</f>
        <v>Kléber</v>
      </c>
      <c r="E162">
        <f t="shared" si="9"/>
        <v>6.0000000000002274</v>
      </c>
      <c r="F162">
        <f>VLOOKUP(ROUND(E162,0),Lignes!$B$2:$N$847,13,FALSE)</f>
        <v>6</v>
      </c>
      <c r="G162">
        <f t="shared" si="10"/>
        <v>1</v>
      </c>
      <c r="I162" t="str">
        <f t="shared" si="11"/>
        <v>160,125,6</v>
      </c>
    </row>
    <row r="163" spans="1:9">
      <c r="A163">
        <v>126.01</v>
      </c>
      <c r="B163">
        <v>161</v>
      </c>
      <c r="C163">
        <f t="shared" si="8"/>
        <v>126</v>
      </c>
      <c r="D163" t="str">
        <f>VLOOKUP(C163,Stations!$A$2:$B$300,2,FALSE)</f>
        <v>La Chapelle</v>
      </c>
      <c r="E163">
        <f t="shared" si="9"/>
        <v>1.0000000000005116</v>
      </c>
      <c r="F163">
        <f>VLOOKUP(ROUND(E163,0),Lignes!$B$2:$N$847,13,FALSE)</f>
        <v>2</v>
      </c>
      <c r="G163">
        <f t="shared" si="10"/>
        <v>1</v>
      </c>
      <c r="I163" t="str">
        <f t="shared" si="11"/>
        <v>161,126,2</v>
      </c>
    </row>
    <row r="164" spans="1:9">
      <c r="A164">
        <v>127.07</v>
      </c>
      <c r="B164">
        <v>162</v>
      </c>
      <c r="C164">
        <f t="shared" si="8"/>
        <v>127</v>
      </c>
      <c r="D164" t="str">
        <f>VLOOKUP(C164,Stations!$A$2:$B$300,2,FALSE)</f>
        <v>La Courneuve — 8 Mai 1945</v>
      </c>
      <c r="E164">
        <f t="shared" si="9"/>
        <v>6.9999999999993179</v>
      </c>
      <c r="F164">
        <f>VLOOKUP(ROUND(E164,0),Lignes!$B$2:$N$847,13,FALSE)</f>
        <v>7</v>
      </c>
      <c r="G164">
        <f t="shared" si="10"/>
        <v>1</v>
      </c>
      <c r="I164" t="str">
        <f t="shared" si="11"/>
        <v>162,127,7</v>
      </c>
    </row>
    <row r="165" spans="1:9">
      <c r="A165">
        <v>128</v>
      </c>
      <c r="B165">
        <v>163</v>
      </c>
      <c r="C165">
        <f t="shared" si="8"/>
        <v>128</v>
      </c>
      <c r="D165" t="str">
        <f>VLOOKUP(C165,Stations!$A$2:$B$300,2,FALSE)</f>
        <v>La Défense - Grande arche</v>
      </c>
      <c r="E165">
        <f t="shared" si="9"/>
        <v>0</v>
      </c>
      <c r="F165">
        <f>VLOOKUP(ROUND(E165,0),Lignes!$B$2:$N$847,13,FALSE)</f>
        <v>1</v>
      </c>
      <c r="G165">
        <f t="shared" si="10"/>
        <v>1</v>
      </c>
      <c r="I165" t="str">
        <f t="shared" si="11"/>
        <v>163,128,1</v>
      </c>
    </row>
    <row r="166" spans="1:9">
      <c r="A166">
        <v>129.13999999999999</v>
      </c>
      <c r="B166">
        <v>164</v>
      </c>
      <c r="C166">
        <f t="shared" si="8"/>
        <v>129</v>
      </c>
      <c r="D166" t="str">
        <f>VLOOKUP(C166,Stations!$A$2:$B$300,2,FALSE)</f>
        <v>La Fourche</v>
      </c>
      <c r="E166">
        <f t="shared" si="9"/>
        <v>13.999999999998636</v>
      </c>
      <c r="F166">
        <f>VLOOKUP(ROUND(E166,0),Lignes!$B$2:$N$847,13,FALSE)</f>
        <v>13</v>
      </c>
      <c r="G166">
        <f t="shared" si="10"/>
        <v>1</v>
      </c>
      <c r="I166" t="str">
        <f t="shared" si="11"/>
        <v>164,129,13</v>
      </c>
    </row>
    <row r="167" spans="1:9">
      <c r="A167">
        <v>130.06</v>
      </c>
      <c r="B167">
        <v>165</v>
      </c>
      <c r="C167">
        <f t="shared" si="8"/>
        <v>130</v>
      </c>
      <c r="D167" t="str">
        <f>VLOOKUP(C167,Stations!$A$2:$B$300,2,FALSE)</f>
        <v>La Motte-Picquet — Grenelle</v>
      </c>
      <c r="E167">
        <f t="shared" si="9"/>
        <v>6.0000000000002274</v>
      </c>
      <c r="F167">
        <f>VLOOKUP(ROUND(E167,0),Lignes!$B$2:$N$847,13,FALSE)</f>
        <v>6</v>
      </c>
      <c r="G167">
        <f t="shared" si="10"/>
        <v>3</v>
      </c>
      <c r="I167" t="str">
        <f t="shared" si="11"/>
        <v>165,130,6</v>
      </c>
    </row>
    <row r="168" spans="1:9">
      <c r="A168">
        <v>130.09</v>
      </c>
      <c r="B168">
        <v>166</v>
      </c>
      <c r="C168">
        <f t="shared" si="8"/>
        <v>130</v>
      </c>
      <c r="D168" t="str">
        <f>VLOOKUP(C168,Stations!$A$2:$B$300,2,FALSE)</f>
        <v>La Motte-Picquet — Grenelle</v>
      </c>
      <c r="E168">
        <f t="shared" si="9"/>
        <v>9.0000000000003411</v>
      </c>
      <c r="F168">
        <f>VLOOKUP(ROUND(E168,0),Lignes!$B$2:$N$847,13,FALSE)</f>
        <v>8</v>
      </c>
      <c r="G168">
        <f t="shared" si="10"/>
        <v>3</v>
      </c>
      <c r="I168" t="str">
        <f t="shared" si="11"/>
        <v>166,130,8</v>
      </c>
    </row>
    <row r="169" spans="1:9">
      <c r="A169">
        <v>130.11000000000001</v>
      </c>
      <c r="B169">
        <v>167</v>
      </c>
      <c r="C169">
        <f t="shared" si="8"/>
        <v>130</v>
      </c>
      <c r="D169" t="str">
        <f>VLOOKUP(C169,Stations!$A$2:$B$300,2,FALSE)</f>
        <v>La Motte-Picquet — Grenelle</v>
      </c>
      <c r="E169">
        <f t="shared" si="9"/>
        <v>11.000000000001364</v>
      </c>
      <c r="F169">
        <f>VLOOKUP(ROUND(E169,0),Lignes!$B$2:$N$847,13,FALSE)</f>
        <v>10</v>
      </c>
      <c r="G169">
        <f t="shared" si="10"/>
        <v>3</v>
      </c>
      <c r="I169" t="str">
        <f t="shared" si="11"/>
        <v>167,130,10</v>
      </c>
    </row>
    <row r="170" spans="1:9">
      <c r="A170">
        <v>131.1</v>
      </c>
      <c r="B170">
        <v>168</v>
      </c>
      <c r="C170">
        <f t="shared" si="8"/>
        <v>131</v>
      </c>
      <c r="D170" t="str">
        <f>VLOOKUP(C170,Stations!$A$2:$B$300,2,FALSE)</f>
        <v>La Muette</v>
      </c>
      <c r="E170">
        <f t="shared" si="9"/>
        <v>9.9999999999994316</v>
      </c>
      <c r="F170">
        <f>VLOOKUP(ROUND(E170,0),Lignes!$B$2:$N$847,13,FALSE)</f>
        <v>9</v>
      </c>
      <c r="G170">
        <f t="shared" si="10"/>
        <v>1</v>
      </c>
      <c r="I170" t="str">
        <f t="shared" si="11"/>
        <v>168,131,9</v>
      </c>
    </row>
    <row r="171" spans="1:9">
      <c r="A171">
        <v>132.09</v>
      </c>
      <c r="B171">
        <v>169</v>
      </c>
      <c r="C171">
        <f t="shared" si="8"/>
        <v>132</v>
      </c>
      <c r="D171" t="str">
        <f>VLOOKUP(C171,Stations!$A$2:$B$300,2,FALSE)</f>
        <v>La Tour-Maubourg</v>
      </c>
      <c r="E171">
        <f t="shared" si="9"/>
        <v>9.0000000000003411</v>
      </c>
      <c r="F171">
        <f>VLOOKUP(ROUND(E171,0),Lignes!$B$2:$N$847,13,FALSE)</f>
        <v>8</v>
      </c>
      <c r="G171">
        <f t="shared" si="10"/>
        <v>1</v>
      </c>
      <c r="I171" t="str">
        <f t="shared" si="11"/>
        <v>169,132,8</v>
      </c>
    </row>
    <row r="172" spans="1:9">
      <c r="A172">
        <v>133.13</v>
      </c>
      <c r="B172">
        <v>170</v>
      </c>
      <c r="C172">
        <f t="shared" si="8"/>
        <v>133</v>
      </c>
      <c r="D172" t="str">
        <f>VLOOKUP(C172,Stations!$A$2:$B$300,2,FALSE)</f>
        <v>Lamarck — Caulaincourt</v>
      </c>
      <c r="E172">
        <f t="shared" si="9"/>
        <v>12.999999999999545</v>
      </c>
      <c r="F172">
        <f>VLOOKUP(ROUND(E172,0),Lignes!$B$2:$N$847,13,FALSE)</f>
        <v>12</v>
      </c>
      <c r="G172">
        <f t="shared" si="10"/>
        <v>1</v>
      </c>
      <c r="I172" t="str">
        <f t="shared" si="11"/>
        <v>170,133,12</v>
      </c>
    </row>
    <row r="173" spans="1:9">
      <c r="A173">
        <v>134.05000000000001</v>
      </c>
      <c r="B173">
        <v>171</v>
      </c>
      <c r="C173">
        <f t="shared" si="8"/>
        <v>134</v>
      </c>
      <c r="D173" t="str">
        <f>VLOOKUP(C173,Stations!$A$2:$B$300,2,FALSE)</f>
        <v>Laumière</v>
      </c>
      <c r="E173">
        <f t="shared" si="9"/>
        <v>5.0000000000011369</v>
      </c>
      <c r="F173">
        <f>VLOOKUP(ROUND(E173,0),Lignes!$B$2:$N$847,13,FALSE)</f>
        <v>5</v>
      </c>
      <c r="G173">
        <f t="shared" si="10"/>
        <v>1</v>
      </c>
      <c r="I173" t="str">
        <f t="shared" si="11"/>
        <v>171,134,5</v>
      </c>
    </row>
    <row r="174" spans="1:9">
      <c r="A174">
        <v>135.07</v>
      </c>
      <c r="B174">
        <v>172</v>
      </c>
      <c r="C174">
        <f t="shared" si="8"/>
        <v>135</v>
      </c>
      <c r="D174" t="str">
        <f>VLOOKUP(C174,Stations!$A$2:$B$300,2,FALSE)</f>
        <v>Le Kremlin-Bicêtre</v>
      </c>
      <c r="E174">
        <f t="shared" si="9"/>
        <v>6.9999999999993179</v>
      </c>
      <c r="F174">
        <f>VLOOKUP(ROUND(E174,0),Lignes!$B$2:$N$847,13,FALSE)</f>
        <v>7</v>
      </c>
      <c r="G174">
        <f t="shared" si="10"/>
        <v>1</v>
      </c>
      <c r="I174" t="str">
        <f t="shared" si="11"/>
        <v>172,135,7</v>
      </c>
    </row>
    <row r="175" spans="1:9">
      <c r="A175">
        <v>136.07</v>
      </c>
      <c r="B175">
        <v>173</v>
      </c>
      <c r="C175">
        <f t="shared" si="8"/>
        <v>136</v>
      </c>
      <c r="D175" t="str">
        <f>VLOOKUP(C175,Stations!$A$2:$B$300,2,FALSE)</f>
        <v>Le Peletier</v>
      </c>
      <c r="E175">
        <f t="shared" si="9"/>
        <v>6.9999999999993179</v>
      </c>
      <c r="F175">
        <f>VLOOKUP(ROUND(E175,0),Lignes!$B$2:$N$847,13,FALSE)</f>
        <v>7</v>
      </c>
      <c r="G175">
        <f t="shared" si="10"/>
        <v>1</v>
      </c>
      <c r="I175" t="str">
        <f t="shared" si="11"/>
        <v>173,136,7</v>
      </c>
    </row>
    <row r="176" spans="1:9">
      <c r="A176">
        <v>137.09</v>
      </c>
      <c r="B176">
        <v>174</v>
      </c>
      <c r="C176">
        <f t="shared" si="8"/>
        <v>137</v>
      </c>
      <c r="D176" t="str">
        <f>VLOOKUP(C176,Stations!$A$2:$B$300,2,FALSE)</f>
        <v>Ledru-Rollin</v>
      </c>
      <c r="E176">
        <f t="shared" si="9"/>
        <v>9.0000000000003411</v>
      </c>
      <c r="F176">
        <f>VLOOKUP(ROUND(E176,0),Lignes!$B$2:$N$847,13,FALSE)</f>
        <v>8</v>
      </c>
      <c r="G176">
        <f t="shared" si="10"/>
        <v>1</v>
      </c>
      <c r="I176" t="str">
        <f t="shared" si="11"/>
        <v>174,137,8</v>
      </c>
    </row>
    <row r="177" spans="1:9">
      <c r="A177">
        <v>138.07</v>
      </c>
      <c r="B177">
        <v>175</v>
      </c>
      <c r="C177">
        <f t="shared" si="8"/>
        <v>138</v>
      </c>
      <c r="D177" t="str">
        <f>VLOOKUP(C177,Stations!$A$2:$B$300,2,FALSE)</f>
        <v>Les Gobelins</v>
      </c>
      <c r="E177">
        <f t="shared" si="9"/>
        <v>6.9999999999993179</v>
      </c>
      <c r="F177">
        <f>VLOOKUP(ROUND(E177,0),Lignes!$B$2:$N$847,13,FALSE)</f>
        <v>7</v>
      </c>
      <c r="G177">
        <f t="shared" si="10"/>
        <v>1</v>
      </c>
      <c r="I177" t="str">
        <f t="shared" si="11"/>
        <v>175,138,7</v>
      </c>
    </row>
    <row r="178" spans="1:9">
      <c r="A178">
        <v>139.04</v>
      </c>
      <c r="B178">
        <v>176</v>
      </c>
      <c r="C178">
        <f t="shared" si="8"/>
        <v>139</v>
      </c>
      <c r="D178" t="str">
        <f>VLOOKUP(C178,Stations!$A$2:$B$300,2,FALSE)</f>
        <v>Les Halles</v>
      </c>
      <c r="E178">
        <f t="shared" si="9"/>
        <v>3.9999999999992042</v>
      </c>
      <c r="F178">
        <f>VLOOKUP(ROUND(E178,0),Lignes!$B$2:$N$847,13,FALSE)</f>
        <v>4</v>
      </c>
      <c r="G178">
        <f t="shared" si="10"/>
        <v>1</v>
      </c>
      <c r="I178" t="str">
        <f t="shared" si="11"/>
        <v>176,139,4</v>
      </c>
    </row>
    <row r="179" spans="1:9">
      <c r="A179">
        <v>140</v>
      </c>
      <c r="B179">
        <v>177</v>
      </c>
      <c r="C179">
        <f t="shared" si="8"/>
        <v>140</v>
      </c>
      <c r="D179" t="str">
        <f>VLOOKUP(C179,Stations!$A$2:$B$300,2,FALSE)</f>
        <v>Les Sablons</v>
      </c>
      <c r="E179">
        <f t="shared" si="9"/>
        <v>0</v>
      </c>
      <c r="F179">
        <f>VLOOKUP(ROUND(E179,0),Lignes!$B$2:$N$847,13,FALSE)</f>
        <v>1</v>
      </c>
      <c r="G179">
        <f t="shared" si="10"/>
        <v>1</v>
      </c>
      <c r="I179" t="str">
        <f t="shared" si="11"/>
        <v>177,140,1</v>
      </c>
    </row>
    <row r="180" spans="1:9">
      <c r="A180">
        <v>141.09</v>
      </c>
      <c r="B180">
        <v>178</v>
      </c>
      <c r="C180">
        <f t="shared" si="8"/>
        <v>141</v>
      </c>
      <c r="D180" t="str">
        <f>VLOOKUP(C180,Stations!$A$2:$B$300,2,FALSE)</f>
        <v>Liberté</v>
      </c>
      <c r="E180">
        <f t="shared" si="9"/>
        <v>9.0000000000003411</v>
      </c>
      <c r="F180">
        <f>VLOOKUP(ROUND(E180,0),Lignes!$B$2:$N$847,13,FALSE)</f>
        <v>8</v>
      </c>
      <c r="G180">
        <f t="shared" si="10"/>
        <v>1</v>
      </c>
      <c r="I180" t="str">
        <f t="shared" si="11"/>
        <v>178,141,8</v>
      </c>
    </row>
    <row r="181" spans="1:9">
      <c r="A181">
        <v>142.13999999999999</v>
      </c>
      <c r="B181">
        <v>179</v>
      </c>
      <c r="C181">
        <f t="shared" si="8"/>
        <v>142</v>
      </c>
      <c r="D181" t="str">
        <f>VLOOKUP(C181,Stations!$A$2:$B$300,2,FALSE)</f>
        <v>Liège</v>
      </c>
      <c r="E181">
        <f t="shared" si="9"/>
        <v>13.999999999998636</v>
      </c>
      <c r="F181">
        <f>VLOOKUP(ROUND(E181,0),Lignes!$B$2:$N$847,13,FALSE)</f>
        <v>13</v>
      </c>
      <c r="G181">
        <f t="shared" si="10"/>
        <v>1</v>
      </c>
      <c r="I181" t="str">
        <f t="shared" si="11"/>
        <v>179,142,13</v>
      </c>
    </row>
    <row r="182" spans="1:9">
      <c r="A182">
        <v>143.07</v>
      </c>
      <c r="B182">
        <v>180</v>
      </c>
      <c r="C182">
        <f t="shared" si="8"/>
        <v>143</v>
      </c>
      <c r="D182" t="str">
        <f>VLOOKUP(C182,Stations!$A$2:$B$300,2,FALSE)</f>
        <v>Louis Blanc</v>
      </c>
      <c r="E182">
        <f t="shared" si="9"/>
        <v>6.9999999999993179</v>
      </c>
      <c r="F182">
        <f>VLOOKUP(ROUND(E182,0),Lignes!$B$2:$N$847,13,FALSE)</f>
        <v>7</v>
      </c>
      <c r="G182">
        <f t="shared" si="10"/>
        <v>2</v>
      </c>
      <c r="I182" t="str">
        <f t="shared" si="11"/>
        <v>180,143,7</v>
      </c>
    </row>
    <row r="183" spans="1:9">
      <c r="A183">
        <v>143.08000000000001</v>
      </c>
      <c r="B183">
        <v>181</v>
      </c>
      <c r="C183">
        <f t="shared" si="8"/>
        <v>143</v>
      </c>
      <c r="D183" t="str">
        <f>VLOOKUP(C183,Stations!$A$2:$B$300,2,FALSE)</f>
        <v>Louis Blanc</v>
      </c>
      <c r="E183">
        <f t="shared" si="9"/>
        <v>8.0000000000012506</v>
      </c>
      <c r="F183" t="str">
        <f>VLOOKUP(ROUND(E183,0),Lignes!$B$2:$N$847,13,FALSE)</f>
        <v>7bis</v>
      </c>
      <c r="G183">
        <f t="shared" si="10"/>
        <v>2</v>
      </c>
      <c r="I183" t="str">
        <f t="shared" si="11"/>
        <v>181,143,7bis</v>
      </c>
    </row>
    <row r="184" spans="1:9">
      <c r="A184">
        <v>144.02000000000001</v>
      </c>
      <c r="B184">
        <v>182</v>
      </c>
      <c r="C184">
        <f t="shared" si="8"/>
        <v>144</v>
      </c>
      <c r="D184" t="str">
        <f>VLOOKUP(C184,Stations!$A$2:$B$300,2,FALSE)</f>
        <v>Louise Michel</v>
      </c>
      <c r="E184">
        <f t="shared" si="9"/>
        <v>2.0000000000010232</v>
      </c>
      <c r="F184">
        <f>VLOOKUP(ROUND(E184,0),Lignes!$B$2:$N$847,13,FALSE)</f>
        <v>3</v>
      </c>
      <c r="G184">
        <f t="shared" si="10"/>
        <v>1</v>
      </c>
      <c r="I184" t="str">
        <f t="shared" si="11"/>
        <v>182,144,3</v>
      </c>
    </row>
    <row r="185" spans="1:9">
      <c r="A185">
        <v>145.09</v>
      </c>
      <c r="B185">
        <v>183</v>
      </c>
      <c r="C185">
        <f t="shared" si="8"/>
        <v>145</v>
      </c>
      <c r="D185" t="str">
        <f>VLOOKUP(C185,Stations!$A$2:$B$300,2,FALSE)</f>
        <v>Lourmel</v>
      </c>
      <c r="E185">
        <f t="shared" si="9"/>
        <v>9.0000000000003411</v>
      </c>
      <c r="F185">
        <f>VLOOKUP(ROUND(E185,0),Lignes!$B$2:$N$847,13,FALSE)</f>
        <v>8</v>
      </c>
      <c r="G185">
        <f t="shared" si="10"/>
        <v>1</v>
      </c>
      <c r="I185" t="str">
        <f t="shared" si="11"/>
        <v>183,145,8</v>
      </c>
    </row>
    <row r="186" spans="1:9">
      <c r="A186">
        <v>146</v>
      </c>
      <c r="B186">
        <v>184</v>
      </c>
      <c r="C186">
        <f t="shared" si="8"/>
        <v>146</v>
      </c>
      <c r="D186" t="str">
        <f>VLOOKUP(C186,Stations!$A$2:$B$300,2,FALSE)</f>
        <v>Louvre — Rivoli</v>
      </c>
      <c r="E186">
        <f t="shared" si="9"/>
        <v>0</v>
      </c>
      <c r="F186">
        <f>VLOOKUP(ROUND(E186,0),Lignes!$B$2:$N$847,13,FALSE)</f>
        <v>1</v>
      </c>
      <c r="G186">
        <f t="shared" si="10"/>
        <v>1</v>
      </c>
      <c r="I186" t="str">
        <f t="shared" si="11"/>
        <v>184,146,1</v>
      </c>
    </row>
    <row r="187" spans="1:9">
      <c r="A187">
        <v>147.11000000000001</v>
      </c>
      <c r="B187">
        <v>185</v>
      </c>
      <c r="C187">
        <f t="shared" si="8"/>
        <v>147</v>
      </c>
      <c r="D187" t="str">
        <f>VLOOKUP(C187,Stations!$A$2:$B$300,2,FALSE)</f>
        <v>Mabillon</v>
      </c>
      <c r="E187">
        <f t="shared" si="9"/>
        <v>11.000000000001364</v>
      </c>
      <c r="F187">
        <f>VLOOKUP(ROUND(E187,0),Lignes!$B$2:$N$847,13,FALSE)</f>
        <v>10</v>
      </c>
      <c r="G187">
        <f t="shared" si="10"/>
        <v>1</v>
      </c>
      <c r="I187" t="str">
        <f t="shared" si="11"/>
        <v>185,147,10</v>
      </c>
    </row>
    <row r="188" spans="1:9">
      <c r="A188">
        <v>148.09</v>
      </c>
      <c r="B188">
        <v>186</v>
      </c>
      <c r="C188">
        <f t="shared" si="8"/>
        <v>148</v>
      </c>
      <c r="D188" t="str">
        <f>VLOOKUP(C188,Stations!$A$2:$B$300,2,FALSE)</f>
        <v>Madeleine</v>
      </c>
      <c r="E188">
        <f t="shared" si="9"/>
        <v>9.0000000000003411</v>
      </c>
      <c r="F188">
        <f>VLOOKUP(ROUND(E188,0),Lignes!$B$2:$N$847,13,FALSE)</f>
        <v>8</v>
      </c>
      <c r="G188">
        <f t="shared" si="10"/>
        <v>3</v>
      </c>
      <c r="I188" t="str">
        <f t="shared" si="11"/>
        <v>186,148,8</v>
      </c>
    </row>
    <row r="189" spans="1:9">
      <c r="A189">
        <v>148.13</v>
      </c>
      <c r="B189">
        <v>187</v>
      </c>
      <c r="C189">
        <f t="shared" si="8"/>
        <v>148</v>
      </c>
      <c r="D189" t="str">
        <f>VLOOKUP(C189,Stations!$A$2:$B$300,2,FALSE)</f>
        <v>Madeleine</v>
      </c>
      <c r="E189">
        <f t="shared" si="9"/>
        <v>12.999999999999545</v>
      </c>
      <c r="F189">
        <f>VLOOKUP(ROUND(E189,0),Lignes!$B$2:$N$847,13,FALSE)</f>
        <v>12</v>
      </c>
      <c r="G189">
        <f t="shared" si="10"/>
        <v>3</v>
      </c>
      <c r="I189" t="str">
        <f t="shared" si="11"/>
        <v>187,148,12</v>
      </c>
    </row>
    <row r="190" spans="1:9">
      <c r="A190">
        <v>148.15</v>
      </c>
      <c r="B190">
        <v>188</v>
      </c>
      <c r="C190">
        <f t="shared" si="8"/>
        <v>148</v>
      </c>
      <c r="D190" t="str">
        <f>VLOOKUP(C190,Stations!$A$2:$B$300,2,FALSE)</f>
        <v>Madeleine</v>
      </c>
      <c r="E190">
        <f t="shared" si="9"/>
        <v>15.000000000000568</v>
      </c>
      <c r="F190">
        <f>VLOOKUP(ROUND(E190,0),Lignes!$B$2:$N$847,13,FALSE)</f>
        <v>14</v>
      </c>
      <c r="G190">
        <f t="shared" si="10"/>
        <v>3</v>
      </c>
      <c r="I190" t="str">
        <f t="shared" si="11"/>
        <v>188,148,14</v>
      </c>
    </row>
    <row r="191" spans="1:9">
      <c r="A191">
        <v>149.13999999999999</v>
      </c>
      <c r="B191">
        <v>189</v>
      </c>
      <c r="C191">
        <f t="shared" si="8"/>
        <v>149</v>
      </c>
      <c r="D191" t="str">
        <f>VLOOKUP(C191,Stations!$A$2:$B$300,2,FALSE)</f>
        <v>Mairie de Clichy</v>
      </c>
      <c r="E191">
        <f t="shared" si="9"/>
        <v>13.999999999998636</v>
      </c>
      <c r="F191">
        <f>VLOOKUP(ROUND(E191,0),Lignes!$B$2:$N$847,13,FALSE)</f>
        <v>13</v>
      </c>
      <c r="G191">
        <f t="shared" si="10"/>
        <v>1</v>
      </c>
      <c r="I191" t="str">
        <f t="shared" si="11"/>
        <v>189,149,13</v>
      </c>
    </row>
    <row r="192" spans="1:9">
      <c r="A192">
        <v>150.1</v>
      </c>
      <c r="B192">
        <v>190</v>
      </c>
      <c r="C192">
        <f t="shared" si="8"/>
        <v>150</v>
      </c>
      <c r="D192" t="str">
        <f>VLOOKUP(C192,Stations!$A$2:$B$300,2,FALSE)</f>
        <v>Mairie de Montreuil</v>
      </c>
      <c r="E192">
        <f t="shared" si="9"/>
        <v>9.9999999999994316</v>
      </c>
      <c r="F192">
        <f>VLOOKUP(ROUND(E192,0),Lignes!$B$2:$N$847,13,FALSE)</f>
        <v>9</v>
      </c>
      <c r="G192">
        <f t="shared" si="10"/>
        <v>1</v>
      </c>
      <c r="I192" t="str">
        <f t="shared" si="11"/>
        <v>190,150,9</v>
      </c>
    </row>
    <row r="193" spans="1:9">
      <c r="A193">
        <v>151.13999999999999</v>
      </c>
      <c r="B193">
        <v>191</v>
      </c>
      <c r="C193">
        <f t="shared" si="8"/>
        <v>151</v>
      </c>
      <c r="D193" t="str">
        <f>VLOOKUP(C193,Stations!$A$2:$B$300,2,FALSE)</f>
        <v>Mairie de Saint-Ouen</v>
      </c>
      <c r="E193">
        <f t="shared" si="9"/>
        <v>13.999999999998636</v>
      </c>
      <c r="F193">
        <f>VLOOKUP(ROUND(E193,0),Lignes!$B$2:$N$847,13,FALSE)</f>
        <v>13</v>
      </c>
      <c r="G193">
        <f t="shared" si="10"/>
        <v>1</v>
      </c>
      <c r="I193" t="str">
        <f t="shared" si="11"/>
        <v>191,151,13</v>
      </c>
    </row>
    <row r="194" spans="1:9">
      <c r="A194">
        <v>152.12</v>
      </c>
      <c r="B194">
        <v>192</v>
      </c>
      <c r="C194">
        <f t="shared" si="8"/>
        <v>152</v>
      </c>
      <c r="D194" t="str">
        <f>VLOOKUP(C194,Stations!$A$2:$B$300,2,FALSE)</f>
        <v>Mairie des Lilas</v>
      </c>
      <c r="E194">
        <f t="shared" si="9"/>
        <v>12.000000000000455</v>
      </c>
      <c r="F194">
        <f>VLOOKUP(ROUND(E194,0),Lignes!$B$2:$N$847,13,FALSE)</f>
        <v>11</v>
      </c>
      <c r="G194">
        <f t="shared" si="10"/>
        <v>1</v>
      </c>
      <c r="I194" t="str">
        <f t="shared" si="11"/>
        <v>192,152,11</v>
      </c>
    </row>
    <row r="195" spans="1:9">
      <c r="A195">
        <v>153.13</v>
      </c>
      <c r="B195">
        <v>193</v>
      </c>
      <c r="C195">
        <f t="shared" ref="C195:C258" si="12">INT(A195)</f>
        <v>153</v>
      </c>
      <c r="D195" t="str">
        <f>VLOOKUP(C195,Stations!$A$2:$B$300,2,FALSE)</f>
        <v>Mairie d'Issy</v>
      </c>
      <c r="E195">
        <f t="shared" ref="E195:E258" si="13">100*(A195-INT(A195))</f>
        <v>12.999999999999545</v>
      </c>
      <c r="F195">
        <f>VLOOKUP(ROUND(E195,0),Lignes!$B$2:$N$847,13,FALSE)</f>
        <v>12</v>
      </c>
      <c r="G195">
        <f t="shared" ref="G195:G258" si="14">COUNTIF($D$2:$D$382,"="&amp;D195)</f>
        <v>1</v>
      </c>
      <c r="I195" t="str">
        <f t="shared" ref="I195:I258" si="15">B195&amp;","&amp;C195&amp;","&amp;F195</f>
        <v>193,153,12</v>
      </c>
    </row>
    <row r="196" spans="1:9">
      <c r="A196">
        <v>154.07</v>
      </c>
      <c r="B196">
        <v>194</v>
      </c>
      <c r="C196">
        <f t="shared" si="12"/>
        <v>154</v>
      </c>
      <c r="D196" t="str">
        <f>VLOOKUP(C196,Stations!$A$2:$B$300,2,FALSE)</f>
        <v>Mairie d'Ivry</v>
      </c>
      <c r="E196">
        <f t="shared" si="13"/>
        <v>6.9999999999993179</v>
      </c>
      <c r="F196">
        <f>VLOOKUP(ROUND(E196,0),Lignes!$B$2:$N$847,13,FALSE)</f>
        <v>7</v>
      </c>
      <c r="G196">
        <f t="shared" si="14"/>
        <v>1</v>
      </c>
      <c r="I196" t="str">
        <f t="shared" si="15"/>
        <v>194,154,7</v>
      </c>
    </row>
    <row r="197" spans="1:9">
      <c r="A197">
        <v>155.07</v>
      </c>
      <c r="B197">
        <v>195</v>
      </c>
      <c r="C197">
        <f t="shared" si="12"/>
        <v>155</v>
      </c>
      <c r="D197" t="str">
        <f>VLOOKUP(C197,Stations!$A$2:$B$300,2,FALSE)</f>
        <v>Maison Blanche</v>
      </c>
      <c r="E197">
        <f t="shared" si="13"/>
        <v>6.9999999999993179</v>
      </c>
      <c r="F197">
        <f>VLOOKUP(ROUND(E197,0),Lignes!$B$2:$N$847,13,FALSE)</f>
        <v>7</v>
      </c>
      <c r="G197">
        <f t="shared" si="14"/>
        <v>1</v>
      </c>
      <c r="I197" t="str">
        <f t="shared" si="15"/>
        <v>195,155,7</v>
      </c>
    </row>
    <row r="198" spans="1:9">
      <c r="A198">
        <v>156.09</v>
      </c>
      <c r="B198">
        <v>196</v>
      </c>
      <c r="C198">
        <f t="shared" si="12"/>
        <v>156</v>
      </c>
      <c r="D198" t="str">
        <f>VLOOKUP(C198,Stations!$A$2:$B$300,2,FALSE)</f>
        <v>Maisons-Alfort — Les Juilliottes</v>
      </c>
      <c r="E198">
        <f t="shared" si="13"/>
        <v>9.0000000000003411</v>
      </c>
      <c r="F198">
        <f>VLOOKUP(ROUND(E198,0),Lignes!$B$2:$N$847,13,FALSE)</f>
        <v>8</v>
      </c>
      <c r="G198">
        <f t="shared" si="14"/>
        <v>1</v>
      </c>
      <c r="I198" t="str">
        <f t="shared" si="15"/>
        <v>196,156,8</v>
      </c>
    </row>
    <row r="199" spans="1:9">
      <c r="A199">
        <v>157.09</v>
      </c>
      <c r="B199">
        <v>197</v>
      </c>
      <c r="C199">
        <f t="shared" si="12"/>
        <v>157</v>
      </c>
      <c r="D199" t="str">
        <f>VLOOKUP(C199,Stations!$A$2:$B$300,2,FALSE)</f>
        <v>Maisons-Alfort — Stade</v>
      </c>
      <c r="E199">
        <f t="shared" si="13"/>
        <v>9.0000000000003411</v>
      </c>
      <c r="F199">
        <f>VLOOKUP(ROUND(E199,0),Lignes!$B$2:$N$847,13,FALSE)</f>
        <v>8</v>
      </c>
      <c r="G199">
        <f t="shared" si="14"/>
        <v>1</v>
      </c>
      <c r="I199" t="str">
        <f t="shared" si="15"/>
        <v>197,157,8</v>
      </c>
    </row>
    <row r="200" spans="1:9">
      <c r="A200">
        <v>158.13999999999999</v>
      </c>
      <c r="B200">
        <v>198</v>
      </c>
      <c r="C200">
        <f t="shared" si="12"/>
        <v>158</v>
      </c>
      <c r="D200" t="str">
        <f>VLOOKUP(C200,Stations!$A$2:$B$300,2,FALSE)</f>
        <v>Malakoff — Plateau de Vanves</v>
      </c>
      <c r="E200">
        <f t="shared" si="13"/>
        <v>13.999999999998636</v>
      </c>
      <c r="F200">
        <f>VLOOKUP(ROUND(E200,0),Lignes!$B$2:$N$847,13,FALSE)</f>
        <v>13</v>
      </c>
      <c r="G200">
        <f t="shared" si="14"/>
        <v>1</v>
      </c>
      <c r="I200" t="str">
        <f t="shared" si="15"/>
        <v>198,158,13</v>
      </c>
    </row>
    <row r="201" spans="1:9">
      <c r="A201">
        <v>159.13999999999999</v>
      </c>
      <c r="B201">
        <v>199</v>
      </c>
      <c r="C201">
        <f t="shared" si="12"/>
        <v>159</v>
      </c>
      <c r="D201" t="str">
        <f>VLOOKUP(C201,Stations!$A$2:$B$300,2,FALSE)</f>
        <v>Malakoff — Rue Étienne-Dolet</v>
      </c>
      <c r="E201">
        <f t="shared" si="13"/>
        <v>13.999999999998636</v>
      </c>
      <c r="F201">
        <f>VLOOKUP(ROUND(E201,0),Lignes!$B$2:$N$847,13,FALSE)</f>
        <v>13</v>
      </c>
      <c r="G201">
        <f t="shared" si="14"/>
        <v>1</v>
      </c>
      <c r="I201" t="str">
        <f t="shared" si="15"/>
        <v>199,159,13</v>
      </c>
    </row>
    <row r="202" spans="1:9">
      <c r="A202">
        <v>160.02000000000001</v>
      </c>
      <c r="B202">
        <v>200</v>
      </c>
      <c r="C202">
        <f t="shared" si="12"/>
        <v>160</v>
      </c>
      <c r="D202" t="str">
        <f>VLOOKUP(C202,Stations!$A$2:$B$300,2,FALSE)</f>
        <v>Malesherbes</v>
      </c>
      <c r="E202">
        <f t="shared" si="13"/>
        <v>2.0000000000010232</v>
      </c>
      <c r="F202">
        <f>VLOOKUP(ROUND(E202,0),Lignes!$B$2:$N$847,13,FALSE)</f>
        <v>3</v>
      </c>
      <c r="G202">
        <f t="shared" si="14"/>
        <v>1</v>
      </c>
      <c r="I202" t="str">
        <f t="shared" si="15"/>
        <v>200,160,3</v>
      </c>
    </row>
    <row r="203" spans="1:9">
      <c r="A203">
        <v>161.1</v>
      </c>
      <c r="B203">
        <v>201</v>
      </c>
      <c r="C203">
        <f t="shared" si="12"/>
        <v>161</v>
      </c>
      <c r="D203" t="str">
        <f>VLOOKUP(C203,Stations!$A$2:$B$300,2,FALSE)</f>
        <v>Maraîchers</v>
      </c>
      <c r="E203">
        <f t="shared" si="13"/>
        <v>9.9999999999994316</v>
      </c>
      <c r="F203">
        <f>VLOOKUP(ROUND(E203,0),Lignes!$B$2:$N$847,13,FALSE)</f>
        <v>9</v>
      </c>
      <c r="G203">
        <f t="shared" si="14"/>
        <v>1</v>
      </c>
      <c r="I203" t="str">
        <f t="shared" si="15"/>
        <v>201,161,9</v>
      </c>
    </row>
    <row r="204" spans="1:9">
      <c r="A204">
        <v>162.04</v>
      </c>
      <c r="B204">
        <v>202</v>
      </c>
      <c r="C204">
        <f t="shared" si="12"/>
        <v>162</v>
      </c>
      <c r="D204" t="str">
        <f>VLOOKUP(C204,Stations!$A$2:$B$300,2,FALSE)</f>
        <v>Marcadet — Poissonniers</v>
      </c>
      <c r="E204">
        <f t="shared" si="13"/>
        <v>3.9999999999992042</v>
      </c>
      <c r="F204">
        <f>VLOOKUP(ROUND(E204,0),Lignes!$B$2:$N$847,13,FALSE)</f>
        <v>4</v>
      </c>
      <c r="G204">
        <f t="shared" si="14"/>
        <v>2</v>
      </c>
      <c r="I204" t="str">
        <f t="shared" si="15"/>
        <v>202,162,4</v>
      </c>
    </row>
    <row r="205" spans="1:9">
      <c r="A205">
        <v>162.13</v>
      </c>
      <c r="B205">
        <v>203</v>
      </c>
      <c r="C205">
        <f t="shared" si="12"/>
        <v>162</v>
      </c>
      <c r="D205" t="str">
        <f>VLOOKUP(C205,Stations!$A$2:$B$300,2,FALSE)</f>
        <v>Marcadet — Poissonniers</v>
      </c>
      <c r="E205">
        <f t="shared" si="13"/>
        <v>12.999999999999545</v>
      </c>
      <c r="F205">
        <f>VLOOKUP(ROUND(E205,0),Lignes!$B$2:$N$847,13,FALSE)</f>
        <v>12</v>
      </c>
      <c r="G205">
        <f t="shared" si="14"/>
        <v>2</v>
      </c>
      <c r="I205" t="str">
        <f t="shared" si="15"/>
        <v>203,162,12</v>
      </c>
    </row>
    <row r="206" spans="1:9">
      <c r="A206">
        <v>163.1</v>
      </c>
      <c r="B206">
        <v>204</v>
      </c>
      <c r="C206">
        <f t="shared" si="12"/>
        <v>163</v>
      </c>
      <c r="D206" t="str">
        <f>VLOOKUP(C206,Stations!$A$2:$B$300,2,FALSE)</f>
        <v>Marcel Sembat</v>
      </c>
      <c r="E206">
        <f t="shared" si="13"/>
        <v>9.9999999999994316</v>
      </c>
      <c r="F206">
        <f>VLOOKUP(ROUND(E206,0),Lignes!$B$2:$N$847,13,FALSE)</f>
        <v>9</v>
      </c>
      <c r="G206">
        <f t="shared" si="14"/>
        <v>1</v>
      </c>
      <c r="I206" t="str">
        <f t="shared" si="15"/>
        <v>204,163,9</v>
      </c>
    </row>
    <row r="207" spans="1:9">
      <c r="A207">
        <v>164.13</v>
      </c>
      <c r="B207">
        <v>205</v>
      </c>
      <c r="C207">
        <f t="shared" si="12"/>
        <v>164</v>
      </c>
      <c r="D207" t="str">
        <f>VLOOKUP(C207,Stations!$A$2:$B$300,2,FALSE)</f>
        <v>Marx-Dormoy</v>
      </c>
      <c r="E207">
        <f t="shared" si="13"/>
        <v>12.999999999999545</v>
      </c>
      <c r="F207">
        <f>VLOOKUP(ROUND(E207,0),Lignes!$B$2:$N$847,13,FALSE)</f>
        <v>12</v>
      </c>
      <c r="G207">
        <f t="shared" si="14"/>
        <v>1</v>
      </c>
      <c r="I207" t="str">
        <f t="shared" si="15"/>
        <v>205,164,12</v>
      </c>
    </row>
    <row r="208" spans="1:9">
      <c r="A208">
        <v>165.11</v>
      </c>
      <c r="B208">
        <v>206</v>
      </c>
      <c r="C208">
        <f t="shared" si="12"/>
        <v>165</v>
      </c>
      <c r="D208" t="str">
        <f>VLOOKUP(C208,Stations!$A$2:$B$300,2,FALSE)</f>
        <v>Maubert — Mutualité</v>
      </c>
      <c r="E208">
        <f t="shared" si="13"/>
        <v>11.000000000001364</v>
      </c>
      <c r="F208">
        <f>VLOOKUP(ROUND(E208,0),Lignes!$B$2:$N$847,13,FALSE)</f>
        <v>10</v>
      </c>
      <c r="G208">
        <f t="shared" si="14"/>
        <v>1</v>
      </c>
      <c r="I208" t="str">
        <f t="shared" si="15"/>
        <v>206,165,10</v>
      </c>
    </row>
    <row r="209" spans="1:9">
      <c r="A209">
        <v>166.01</v>
      </c>
      <c r="B209">
        <v>207</v>
      </c>
      <c r="C209">
        <f t="shared" si="12"/>
        <v>166</v>
      </c>
      <c r="D209" t="str">
        <f>VLOOKUP(C209,Stations!$A$2:$B$300,2,FALSE)</f>
        <v>Ménilmontant</v>
      </c>
      <c r="E209">
        <f t="shared" si="13"/>
        <v>0.99999999999909051</v>
      </c>
      <c r="F209">
        <f>VLOOKUP(ROUND(E209,0),Lignes!$B$2:$N$847,13,FALSE)</f>
        <v>2</v>
      </c>
      <c r="G209">
        <f t="shared" si="14"/>
        <v>1</v>
      </c>
      <c r="I209" t="str">
        <f t="shared" si="15"/>
        <v>207,166,2</v>
      </c>
    </row>
    <row r="210" spans="1:9">
      <c r="A210">
        <v>167.09</v>
      </c>
      <c r="B210">
        <v>208</v>
      </c>
      <c r="C210">
        <f t="shared" si="12"/>
        <v>167</v>
      </c>
      <c r="D210" t="str">
        <f>VLOOKUP(C210,Stations!$A$2:$B$300,2,FALSE)</f>
        <v>Michel Bizot</v>
      </c>
      <c r="E210">
        <f t="shared" si="13"/>
        <v>9.0000000000003411</v>
      </c>
      <c r="F210">
        <f>VLOOKUP(ROUND(E210,0),Lignes!$B$2:$N$847,13,FALSE)</f>
        <v>8</v>
      </c>
      <c r="G210">
        <f t="shared" si="14"/>
        <v>1</v>
      </c>
      <c r="I210" t="str">
        <f t="shared" si="15"/>
        <v>208,167,8</v>
      </c>
    </row>
    <row r="211" spans="1:9">
      <c r="A211">
        <v>168.1</v>
      </c>
      <c r="B211">
        <v>209</v>
      </c>
      <c r="C211">
        <f t="shared" si="12"/>
        <v>168</v>
      </c>
      <c r="D211" t="str">
        <f>VLOOKUP(C211,Stations!$A$2:$B$300,2,FALSE)</f>
        <v>Michel-Ange — Auteuil</v>
      </c>
      <c r="E211">
        <f t="shared" si="13"/>
        <v>9.9999999999994316</v>
      </c>
      <c r="F211">
        <f>VLOOKUP(ROUND(E211,0),Lignes!$B$2:$N$847,13,FALSE)</f>
        <v>9</v>
      </c>
      <c r="G211">
        <f t="shared" si="14"/>
        <v>2</v>
      </c>
      <c r="I211" t="str">
        <f t="shared" si="15"/>
        <v>209,168,9</v>
      </c>
    </row>
    <row r="212" spans="1:9">
      <c r="A212">
        <v>168.11</v>
      </c>
      <c r="B212">
        <v>210</v>
      </c>
      <c r="C212">
        <f t="shared" si="12"/>
        <v>168</v>
      </c>
      <c r="D212" t="str">
        <f>VLOOKUP(C212,Stations!$A$2:$B$300,2,FALSE)</f>
        <v>Michel-Ange — Auteuil</v>
      </c>
      <c r="E212">
        <f t="shared" si="13"/>
        <v>11.000000000001364</v>
      </c>
      <c r="F212">
        <f>VLOOKUP(ROUND(E212,0),Lignes!$B$2:$N$847,13,FALSE)</f>
        <v>10</v>
      </c>
      <c r="G212">
        <f t="shared" si="14"/>
        <v>2</v>
      </c>
      <c r="I212" t="str">
        <f t="shared" si="15"/>
        <v>210,168,10</v>
      </c>
    </row>
    <row r="213" spans="1:9">
      <c r="A213">
        <v>169.1</v>
      </c>
      <c r="B213">
        <v>211</v>
      </c>
      <c r="C213">
        <f t="shared" si="12"/>
        <v>169</v>
      </c>
      <c r="D213" t="str">
        <f>VLOOKUP(C213,Stations!$A$2:$B$300,2,FALSE)</f>
        <v>Michel-Ange — Molitor</v>
      </c>
      <c r="E213">
        <f t="shared" si="13"/>
        <v>9.9999999999994316</v>
      </c>
      <c r="F213">
        <f>VLOOKUP(ROUND(E213,0),Lignes!$B$2:$N$847,13,FALSE)</f>
        <v>9</v>
      </c>
      <c r="G213">
        <f t="shared" si="14"/>
        <v>2</v>
      </c>
      <c r="I213" t="str">
        <f t="shared" si="15"/>
        <v>211,169,9</v>
      </c>
    </row>
    <row r="214" spans="1:9">
      <c r="A214">
        <v>169.11</v>
      </c>
      <c r="B214">
        <v>212</v>
      </c>
      <c r="C214">
        <f t="shared" si="12"/>
        <v>169</v>
      </c>
      <c r="D214" t="str">
        <f>VLOOKUP(C214,Stations!$A$2:$B$300,2,FALSE)</f>
        <v>Michel-Ange — Molitor</v>
      </c>
      <c r="E214">
        <f t="shared" si="13"/>
        <v>11.000000000001364</v>
      </c>
      <c r="F214">
        <f>VLOOKUP(ROUND(E214,0),Lignes!$B$2:$N$847,13,FALSE)</f>
        <v>10</v>
      </c>
      <c r="G214">
        <f t="shared" si="14"/>
        <v>2</v>
      </c>
      <c r="I214" t="str">
        <f t="shared" si="15"/>
        <v>212,169,10</v>
      </c>
    </row>
    <row r="215" spans="1:9">
      <c r="A215">
        <v>170.11</v>
      </c>
      <c r="B215">
        <v>213</v>
      </c>
      <c r="C215">
        <f t="shared" si="12"/>
        <v>170</v>
      </c>
      <c r="D215" t="str">
        <f>VLOOKUP(C215,Stations!$A$2:$B$300,2,FALSE)</f>
        <v>Mirabeau</v>
      </c>
      <c r="E215">
        <f t="shared" si="13"/>
        <v>11.000000000001364</v>
      </c>
      <c r="F215">
        <f>VLOOKUP(ROUND(E215,0),Lignes!$B$2:$N$847,13,FALSE)</f>
        <v>10</v>
      </c>
      <c r="G215">
        <f t="shared" si="14"/>
        <v>1</v>
      </c>
      <c r="I215" t="str">
        <f t="shared" si="15"/>
        <v>213,170,10</v>
      </c>
    </row>
    <row r="216" spans="1:9">
      <c r="A216">
        <v>171.1</v>
      </c>
      <c r="B216">
        <v>214</v>
      </c>
      <c r="C216">
        <f t="shared" si="12"/>
        <v>171</v>
      </c>
      <c r="D216" t="str">
        <f>VLOOKUP(C216,Stations!$A$2:$B$300,2,FALSE)</f>
        <v>Miromesnil</v>
      </c>
      <c r="E216">
        <f t="shared" si="13"/>
        <v>9.9999999999994316</v>
      </c>
      <c r="F216">
        <f>VLOOKUP(ROUND(E216,0),Lignes!$B$2:$N$847,13,FALSE)</f>
        <v>9</v>
      </c>
      <c r="G216">
        <f t="shared" si="14"/>
        <v>2</v>
      </c>
      <c r="I216" t="str">
        <f t="shared" si="15"/>
        <v>214,171,9</v>
      </c>
    </row>
    <row r="217" spans="1:9">
      <c r="A217">
        <v>171.14</v>
      </c>
      <c r="B217">
        <v>215</v>
      </c>
      <c r="C217">
        <f t="shared" si="12"/>
        <v>171</v>
      </c>
      <c r="D217" t="str">
        <f>VLOOKUP(C217,Stations!$A$2:$B$300,2,FALSE)</f>
        <v>Miromesnil</v>
      </c>
      <c r="E217">
        <f t="shared" si="13"/>
        <v>13.999999999998636</v>
      </c>
      <c r="F217">
        <f>VLOOKUP(ROUND(E217,0),Lignes!$B$2:$N$847,13,FALSE)</f>
        <v>13</v>
      </c>
      <c r="G217">
        <f t="shared" si="14"/>
        <v>2</v>
      </c>
      <c r="I217" t="str">
        <f t="shared" si="15"/>
        <v>215,171,13</v>
      </c>
    </row>
    <row r="218" spans="1:9">
      <c r="A218">
        <v>172.01</v>
      </c>
      <c r="B218">
        <v>216</v>
      </c>
      <c r="C218">
        <f t="shared" si="12"/>
        <v>172</v>
      </c>
      <c r="D218" t="str">
        <f>VLOOKUP(C218,Stations!$A$2:$B$300,2,FALSE)</f>
        <v>Monceau</v>
      </c>
      <c r="E218">
        <f t="shared" si="13"/>
        <v>0.99999999999909051</v>
      </c>
      <c r="F218">
        <f>VLOOKUP(ROUND(E218,0),Lignes!$B$2:$N$847,13,FALSE)</f>
        <v>2</v>
      </c>
      <c r="G218">
        <f t="shared" si="14"/>
        <v>1</v>
      </c>
      <c r="I218" t="str">
        <f t="shared" si="15"/>
        <v>216,172,2</v>
      </c>
    </row>
    <row r="219" spans="1:9">
      <c r="A219">
        <v>173.09</v>
      </c>
      <c r="B219">
        <v>217</v>
      </c>
      <c r="C219">
        <f t="shared" si="12"/>
        <v>173</v>
      </c>
      <c r="D219" t="str">
        <f>VLOOKUP(C219,Stations!$A$2:$B$300,2,FALSE)</f>
        <v>Montgallet</v>
      </c>
      <c r="E219">
        <f t="shared" si="13"/>
        <v>9.0000000000003411</v>
      </c>
      <c r="F219">
        <f>VLOOKUP(ROUND(E219,0),Lignes!$B$2:$N$847,13,FALSE)</f>
        <v>8</v>
      </c>
      <c r="G219">
        <f t="shared" si="14"/>
        <v>1</v>
      </c>
      <c r="I219" t="str">
        <f t="shared" si="15"/>
        <v>217,173,8</v>
      </c>
    </row>
    <row r="220" spans="1:9">
      <c r="A220">
        <v>174.04</v>
      </c>
      <c r="B220">
        <v>218</v>
      </c>
      <c r="C220">
        <f t="shared" si="12"/>
        <v>174</v>
      </c>
      <c r="D220" t="str">
        <f>VLOOKUP(C220,Stations!$A$2:$B$300,2,FALSE)</f>
        <v>Montparnasse — Bienvenüe</v>
      </c>
      <c r="E220">
        <f t="shared" si="13"/>
        <v>3.9999999999992042</v>
      </c>
      <c r="F220">
        <f>VLOOKUP(ROUND(E220,0),Lignes!$B$2:$N$847,13,FALSE)</f>
        <v>4</v>
      </c>
      <c r="G220">
        <f t="shared" si="14"/>
        <v>4</v>
      </c>
      <c r="I220" t="str">
        <f t="shared" si="15"/>
        <v>218,174,4</v>
      </c>
    </row>
    <row r="221" spans="1:9">
      <c r="A221">
        <v>174.06</v>
      </c>
      <c r="B221">
        <v>219</v>
      </c>
      <c r="C221">
        <f t="shared" si="12"/>
        <v>174</v>
      </c>
      <c r="D221" t="str">
        <f>VLOOKUP(C221,Stations!$A$2:$B$300,2,FALSE)</f>
        <v>Montparnasse — Bienvenüe</v>
      </c>
      <c r="E221">
        <f t="shared" si="13"/>
        <v>6.0000000000002274</v>
      </c>
      <c r="F221">
        <f>VLOOKUP(ROUND(E221,0),Lignes!$B$2:$N$847,13,FALSE)</f>
        <v>6</v>
      </c>
      <c r="G221">
        <f t="shared" si="14"/>
        <v>4</v>
      </c>
      <c r="I221" t="str">
        <f t="shared" si="15"/>
        <v>219,174,6</v>
      </c>
    </row>
    <row r="222" spans="1:9">
      <c r="A222">
        <v>174.13</v>
      </c>
      <c r="B222">
        <v>220</v>
      </c>
      <c r="C222">
        <f t="shared" si="12"/>
        <v>174</v>
      </c>
      <c r="D222" t="str">
        <f>VLOOKUP(C222,Stations!$A$2:$B$300,2,FALSE)</f>
        <v>Montparnasse — Bienvenüe</v>
      </c>
      <c r="E222">
        <f t="shared" si="13"/>
        <v>12.999999999999545</v>
      </c>
      <c r="F222">
        <f>VLOOKUP(ROUND(E222,0),Lignes!$B$2:$N$847,13,FALSE)</f>
        <v>12</v>
      </c>
      <c r="G222">
        <f t="shared" si="14"/>
        <v>4</v>
      </c>
      <c r="I222" t="str">
        <f t="shared" si="15"/>
        <v>220,174,12</v>
      </c>
    </row>
    <row r="223" spans="1:9">
      <c r="A223">
        <v>174.14</v>
      </c>
      <c r="B223">
        <v>221</v>
      </c>
      <c r="C223">
        <f t="shared" si="12"/>
        <v>174</v>
      </c>
      <c r="D223" t="str">
        <f>VLOOKUP(C223,Stations!$A$2:$B$300,2,FALSE)</f>
        <v>Montparnasse — Bienvenüe</v>
      </c>
      <c r="E223">
        <f t="shared" si="13"/>
        <v>13.999999999998636</v>
      </c>
      <c r="F223">
        <f>VLOOKUP(ROUND(E223,0),Lignes!$B$2:$N$847,13,FALSE)</f>
        <v>13</v>
      </c>
      <c r="G223">
        <f t="shared" si="14"/>
        <v>4</v>
      </c>
      <c r="I223" t="str">
        <f t="shared" si="15"/>
        <v>221,174,13</v>
      </c>
    </row>
    <row r="224" spans="1:9">
      <c r="A224">
        <v>175.04</v>
      </c>
      <c r="B224">
        <v>222</v>
      </c>
      <c r="C224">
        <f t="shared" si="12"/>
        <v>175</v>
      </c>
      <c r="D224" t="str">
        <f>VLOOKUP(C224,Stations!$A$2:$B$300,2,FALSE)</f>
        <v>Mouton-Duvernet</v>
      </c>
      <c r="E224">
        <f t="shared" si="13"/>
        <v>3.9999999999992042</v>
      </c>
      <c r="F224">
        <f>VLOOKUP(ROUND(E224,0),Lignes!$B$2:$N$847,13,FALSE)</f>
        <v>4</v>
      </c>
      <c r="G224">
        <f t="shared" si="14"/>
        <v>1</v>
      </c>
      <c r="I224" t="str">
        <f t="shared" si="15"/>
        <v>222,175,4</v>
      </c>
    </row>
    <row r="225" spans="1:9">
      <c r="A225">
        <v>176</v>
      </c>
      <c r="B225">
        <v>223</v>
      </c>
      <c r="C225">
        <f t="shared" si="12"/>
        <v>176</v>
      </c>
      <c r="D225" t="str">
        <f>VLOOKUP(C225,Stations!$A$2:$B$300,2,FALSE)</f>
        <v>Nation</v>
      </c>
      <c r="E225">
        <f t="shared" si="13"/>
        <v>0</v>
      </c>
      <c r="F225">
        <f>VLOOKUP(ROUND(E225,0),Lignes!$B$2:$N$847,13,FALSE)</f>
        <v>1</v>
      </c>
      <c r="G225">
        <f t="shared" si="14"/>
        <v>4</v>
      </c>
      <c r="I225" t="str">
        <f t="shared" si="15"/>
        <v>223,176,1</v>
      </c>
    </row>
    <row r="226" spans="1:9">
      <c r="A226">
        <v>176.01</v>
      </c>
      <c r="B226">
        <v>224</v>
      </c>
      <c r="C226">
        <f t="shared" si="12"/>
        <v>176</v>
      </c>
      <c r="D226" t="str">
        <f>VLOOKUP(C226,Stations!$A$2:$B$300,2,FALSE)</f>
        <v>Nation</v>
      </c>
      <c r="E226">
        <f t="shared" si="13"/>
        <v>0.99999999999909051</v>
      </c>
      <c r="F226">
        <f>VLOOKUP(ROUND(E226,0),Lignes!$B$2:$N$847,13,FALSE)</f>
        <v>2</v>
      </c>
      <c r="G226">
        <f t="shared" si="14"/>
        <v>4</v>
      </c>
      <c r="I226" t="str">
        <f t="shared" si="15"/>
        <v>224,176,2</v>
      </c>
    </row>
    <row r="227" spans="1:9">
      <c r="A227">
        <v>176.06</v>
      </c>
      <c r="B227">
        <v>225</v>
      </c>
      <c r="C227">
        <f t="shared" si="12"/>
        <v>176</v>
      </c>
      <c r="D227" t="str">
        <f>VLOOKUP(C227,Stations!$A$2:$B$300,2,FALSE)</f>
        <v>Nation</v>
      </c>
      <c r="E227">
        <f t="shared" si="13"/>
        <v>6.0000000000002274</v>
      </c>
      <c r="F227">
        <f>VLOOKUP(ROUND(E227,0),Lignes!$B$2:$N$847,13,FALSE)</f>
        <v>6</v>
      </c>
      <c r="G227">
        <f t="shared" si="14"/>
        <v>4</v>
      </c>
      <c r="I227" t="str">
        <f t="shared" si="15"/>
        <v>225,176,6</v>
      </c>
    </row>
    <row r="228" spans="1:9">
      <c r="A228">
        <v>176.1</v>
      </c>
      <c r="B228">
        <v>226</v>
      </c>
      <c r="C228">
        <f t="shared" si="12"/>
        <v>176</v>
      </c>
      <c r="D228" t="str">
        <f>VLOOKUP(C228,Stations!$A$2:$B$300,2,FALSE)</f>
        <v>Nation</v>
      </c>
      <c r="E228">
        <f t="shared" si="13"/>
        <v>9.9999999999994316</v>
      </c>
      <c r="F228">
        <f>VLOOKUP(ROUND(E228,0),Lignes!$B$2:$N$847,13,FALSE)</f>
        <v>9</v>
      </c>
      <c r="G228">
        <f t="shared" si="14"/>
        <v>4</v>
      </c>
      <c r="I228" t="str">
        <f t="shared" si="15"/>
        <v>226,176,9</v>
      </c>
    </row>
    <row r="229" spans="1:9">
      <c r="A229">
        <v>177.06</v>
      </c>
      <c r="B229">
        <v>227</v>
      </c>
      <c r="C229">
        <f t="shared" si="12"/>
        <v>177</v>
      </c>
      <c r="D229" t="str">
        <f>VLOOKUP(C229,Stations!$A$2:$B$300,2,FALSE)</f>
        <v>Nationale</v>
      </c>
      <c r="E229">
        <f t="shared" si="13"/>
        <v>6.0000000000002274</v>
      </c>
      <c r="F229">
        <f>VLOOKUP(ROUND(E229,0),Lignes!$B$2:$N$847,13,FALSE)</f>
        <v>6</v>
      </c>
      <c r="G229">
        <f t="shared" si="14"/>
        <v>1</v>
      </c>
      <c r="I229" t="str">
        <f t="shared" si="15"/>
        <v>227,177,6</v>
      </c>
    </row>
    <row r="230" spans="1:9">
      <c r="A230">
        <v>178.13</v>
      </c>
      <c r="B230">
        <v>228</v>
      </c>
      <c r="C230">
        <f t="shared" si="12"/>
        <v>178</v>
      </c>
      <c r="D230" t="str">
        <f>VLOOKUP(C230,Stations!$A$2:$B$300,2,FALSE)</f>
        <v>Notre-Dame-de-Lorette</v>
      </c>
      <c r="E230">
        <f t="shared" si="13"/>
        <v>12.999999999999545</v>
      </c>
      <c r="F230">
        <f>VLOOKUP(ROUND(E230,0),Lignes!$B$2:$N$847,13,FALSE)</f>
        <v>12</v>
      </c>
      <c r="G230">
        <f t="shared" si="14"/>
        <v>1</v>
      </c>
      <c r="I230" t="str">
        <f t="shared" si="15"/>
        <v>228,178,12</v>
      </c>
    </row>
    <row r="231" spans="1:9">
      <c r="A231">
        <v>179.13</v>
      </c>
      <c r="B231">
        <v>229</v>
      </c>
      <c r="C231">
        <f t="shared" si="12"/>
        <v>179</v>
      </c>
      <c r="D231" t="str">
        <f>VLOOKUP(C231,Stations!$A$2:$B$300,2,FALSE)</f>
        <v>Notre-Dame-des-Champs</v>
      </c>
      <c r="E231">
        <f t="shared" si="13"/>
        <v>12.999999999999545</v>
      </c>
      <c r="F231">
        <f>VLOOKUP(ROUND(E231,0),Lignes!$B$2:$N$847,13,FALSE)</f>
        <v>12</v>
      </c>
      <c r="G231">
        <f t="shared" si="14"/>
        <v>1</v>
      </c>
      <c r="I231" t="str">
        <f t="shared" si="15"/>
        <v>229,179,12</v>
      </c>
    </row>
    <row r="232" spans="1:9">
      <c r="A232">
        <v>180.05</v>
      </c>
      <c r="B232">
        <v>230</v>
      </c>
      <c r="C232">
        <f t="shared" si="12"/>
        <v>180</v>
      </c>
      <c r="D232" t="str">
        <f>VLOOKUP(C232,Stations!$A$2:$B$300,2,FALSE)</f>
        <v>Oberkampf</v>
      </c>
      <c r="E232">
        <f t="shared" si="13"/>
        <v>5.0000000000011369</v>
      </c>
      <c r="F232">
        <f>VLOOKUP(ROUND(E232,0),Lignes!$B$2:$N$847,13,FALSE)</f>
        <v>5</v>
      </c>
      <c r="G232">
        <f t="shared" si="14"/>
        <v>2</v>
      </c>
      <c r="I232" t="str">
        <f t="shared" si="15"/>
        <v>230,180,5</v>
      </c>
    </row>
    <row r="233" spans="1:9">
      <c r="A233">
        <v>180.1</v>
      </c>
      <c r="B233">
        <v>231</v>
      </c>
      <c r="C233">
        <f t="shared" si="12"/>
        <v>180</v>
      </c>
      <c r="D233" t="str">
        <f>VLOOKUP(C233,Stations!$A$2:$B$300,2,FALSE)</f>
        <v>Oberkampf</v>
      </c>
      <c r="E233">
        <f t="shared" si="13"/>
        <v>9.9999999999994316</v>
      </c>
      <c r="F233">
        <f>VLOOKUP(ROUND(E233,0),Lignes!$B$2:$N$847,13,FALSE)</f>
        <v>9</v>
      </c>
      <c r="G233">
        <f t="shared" si="14"/>
        <v>2</v>
      </c>
      <c r="I233" t="str">
        <f t="shared" si="15"/>
        <v>231,180,9</v>
      </c>
    </row>
    <row r="234" spans="1:9">
      <c r="A234">
        <v>181.04</v>
      </c>
      <c r="B234">
        <v>232</v>
      </c>
      <c r="C234">
        <f t="shared" si="12"/>
        <v>181</v>
      </c>
      <c r="D234" t="str">
        <f>VLOOKUP(C234,Stations!$A$2:$B$300,2,FALSE)</f>
        <v>Odéon</v>
      </c>
      <c r="E234">
        <f t="shared" si="13"/>
        <v>3.9999999999992042</v>
      </c>
      <c r="F234">
        <f>VLOOKUP(ROUND(E234,0),Lignes!$B$2:$N$847,13,FALSE)</f>
        <v>4</v>
      </c>
      <c r="G234">
        <f t="shared" si="14"/>
        <v>2</v>
      </c>
      <c r="I234" t="str">
        <f t="shared" si="15"/>
        <v>232,181,4</v>
      </c>
    </row>
    <row r="235" spans="1:9">
      <c r="A235">
        <v>181.11</v>
      </c>
      <c r="B235">
        <v>233</v>
      </c>
      <c r="C235">
        <f t="shared" si="12"/>
        <v>181</v>
      </c>
      <c r="D235" t="str">
        <f>VLOOKUP(C235,Stations!$A$2:$B$300,2,FALSE)</f>
        <v>Odéon</v>
      </c>
      <c r="E235">
        <f t="shared" si="13"/>
        <v>11.000000000001364</v>
      </c>
      <c r="F235">
        <f>VLOOKUP(ROUND(E235,0),Lignes!$B$2:$N$847,13,FALSE)</f>
        <v>10</v>
      </c>
      <c r="G235">
        <f t="shared" si="14"/>
        <v>2</v>
      </c>
      <c r="I235" t="str">
        <f t="shared" si="15"/>
        <v>233,181,10</v>
      </c>
    </row>
    <row r="236" spans="1:9">
      <c r="A236">
        <v>182.15</v>
      </c>
      <c r="B236">
        <v>234</v>
      </c>
      <c r="C236">
        <f t="shared" si="12"/>
        <v>182</v>
      </c>
      <c r="D236" t="str">
        <f>VLOOKUP(C236,Stations!$A$2:$B$300,2,FALSE)</f>
        <v>Olympiades</v>
      </c>
      <c r="E236">
        <f t="shared" si="13"/>
        <v>15.000000000000568</v>
      </c>
      <c r="F236">
        <f>VLOOKUP(ROUND(E236,0),Lignes!$B$2:$N$847,13,FALSE)</f>
        <v>14</v>
      </c>
      <c r="G236">
        <f t="shared" si="14"/>
        <v>1</v>
      </c>
      <c r="I236" t="str">
        <f t="shared" si="15"/>
        <v>234,182,14</v>
      </c>
    </row>
    <row r="237" spans="1:9">
      <c r="A237">
        <v>183.02</v>
      </c>
      <c r="B237">
        <v>235</v>
      </c>
      <c r="C237">
        <f t="shared" si="12"/>
        <v>183</v>
      </c>
      <c r="D237" t="str">
        <f>VLOOKUP(C237,Stations!$A$2:$B$300,2,FALSE)</f>
        <v>Opéra</v>
      </c>
      <c r="E237">
        <f t="shared" si="13"/>
        <v>2.0000000000010232</v>
      </c>
      <c r="F237">
        <f>VLOOKUP(ROUND(E237,0),Lignes!$B$2:$N$847,13,FALSE)</f>
        <v>3</v>
      </c>
      <c r="G237">
        <f t="shared" si="14"/>
        <v>3</v>
      </c>
      <c r="I237" t="str">
        <f t="shared" si="15"/>
        <v>235,183,3</v>
      </c>
    </row>
    <row r="238" spans="1:9">
      <c r="A238">
        <v>183.07</v>
      </c>
      <c r="B238">
        <v>236</v>
      </c>
      <c r="C238">
        <f t="shared" si="12"/>
        <v>183</v>
      </c>
      <c r="D238" t="str">
        <f>VLOOKUP(C238,Stations!$A$2:$B$300,2,FALSE)</f>
        <v>Opéra</v>
      </c>
      <c r="E238">
        <f t="shared" si="13"/>
        <v>6.9999999999993179</v>
      </c>
      <c r="F238">
        <f>VLOOKUP(ROUND(E238,0),Lignes!$B$2:$N$847,13,FALSE)</f>
        <v>7</v>
      </c>
      <c r="G238">
        <f t="shared" si="14"/>
        <v>3</v>
      </c>
      <c r="I238" t="str">
        <f t="shared" si="15"/>
        <v>236,183,7</v>
      </c>
    </row>
    <row r="239" spans="1:9">
      <c r="A239">
        <v>183.09</v>
      </c>
      <c r="B239">
        <v>237</v>
      </c>
      <c r="C239">
        <f t="shared" si="12"/>
        <v>183</v>
      </c>
      <c r="D239" t="str">
        <f>VLOOKUP(C239,Stations!$A$2:$B$300,2,FALSE)</f>
        <v>Opéra</v>
      </c>
      <c r="E239">
        <f t="shared" si="13"/>
        <v>9.0000000000003411</v>
      </c>
      <c r="F239">
        <f>VLOOKUP(ROUND(E239,0),Lignes!$B$2:$N$847,13,FALSE)</f>
        <v>8</v>
      </c>
      <c r="G239">
        <f t="shared" si="14"/>
        <v>3</v>
      </c>
      <c r="I239" t="str">
        <f t="shared" si="15"/>
        <v>237,183,8</v>
      </c>
    </row>
    <row r="240" spans="1:9">
      <c r="A240">
        <v>184.05</v>
      </c>
      <c r="B240">
        <v>238</v>
      </c>
      <c r="C240">
        <f t="shared" si="12"/>
        <v>184</v>
      </c>
      <c r="D240" t="str">
        <f>VLOOKUP(C240,Stations!$A$2:$B$300,2,FALSE)</f>
        <v>Ourcq</v>
      </c>
      <c r="E240">
        <f t="shared" si="13"/>
        <v>5.0000000000011369</v>
      </c>
      <c r="F240">
        <f>VLOOKUP(ROUND(E240,0),Lignes!$B$2:$N$847,13,FALSE)</f>
        <v>5</v>
      </c>
      <c r="G240">
        <f t="shared" si="14"/>
        <v>1</v>
      </c>
      <c r="I240" t="str">
        <f t="shared" si="15"/>
        <v>238,184,5</v>
      </c>
    </row>
    <row r="241" spans="1:9">
      <c r="A241">
        <v>185</v>
      </c>
      <c r="B241">
        <v>239</v>
      </c>
      <c r="C241">
        <f t="shared" si="12"/>
        <v>185</v>
      </c>
      <c r="D241" t="str">
        <f>VLOOKUP(C241,Stations!$A$2:$B$300,2,FALSE)</f>
        <v>Palais Royal — Musée du Louvre</v>
      </c>
      <c r="E241">
        <f t="shared" si="13"/>
        <v>0</v>
      </c>
      <c r="F241">
        <f>VLOOKUP(ROUND(E241,0),Lignes!$B$2:$N$847,13,FALSE)</f>
        <v>1</v>
      </c>
      <c r="G241">
        <f t="shared" si="14"/>
        <v>2</v>
      </c>
      <c r="I241" t="str">
        <f t="shared" si="15"/>
        <v>239,185,1</v>
      </c>
    </row>
    <row r="242" spans="1:9">
      <c r="A242">
        <v>185.07</v>
      </c>
      <c r="B242">
        <v>240</v>
      </c>
      <c r="C242">
        <f t="shared" si="12"/>
        <v>185</v>
      </c>
      <c r="D242" t="str">
        <f>VLOOKUP(C242,Stations!$A$2:$B$300,2,FALSE)</f>
        <v>Palais Royal — Musée du Louvre</v>
      </c>
      <c r="E242">
        <f t="shared" si="13"/>
        <v>6.9999999999993179</v>
      </c>
      <c r="F242">
        <f>VLOOKUP(ROUND(E242,0),Lignes!$B$2:$N$847,13,FALSE)</f>
        <v>7</v>
      </c>
      <c r="G242">
        <f t="shared" si="14"/>
        <v>2</v>
      </c>
      <c r="I242" t="str">
        <f t="shared" si="15"/>
        <v>240,185,7</v>
      </c>
    </row>
    <row r="243" spans="1:9">
      <c r="A243">
        <v>186.02</v>
      </c>
      <c r="B243">
        <v>241</v>
      </c>
      <c r="C243">
        <f t="shared" si="12"/>
        <v>186</v>
      </c>
      <c r="D243" t="str">
        <f>VLOOKUP(C243,Stations!$A$2:$B$300,2,FALSE)</f>
        <v>Parmentier</v>
      </c>
      <c r="E243">
        <f t="shared" si="13"/>
        <v>2.0000000000010232</v>
      </c>
      <c r="F243">
        <f>VLOOKUP(ROUND(E243,0),Lignes!$B$2:$N$847,13,FALSE)</f>
        <v>3</v>
      </c>
      <c r="G243">
        <f t="shared" si="14"/>
        <v>1</v>
      </c>
      <c r="I243" t="str">
        <f t="shared" si="15"/>
        <v>241,186,3</v>
      </c>
    </row>
    <row r="244" spans="1:9">
      <c r="A244">
        <v>187.06</v>
      </c>
      <c r="B244">
        <v>242</v>
      </c>
      <c r="C244">
        <f t="shared" si="12"/>
        <v>187</v>
      </c>
      <c r="D244" t="str">
        <f>VLOOKUP(C244,Stations!$A$2:$B$300,2,FALSE)</f>
        <v>Passy</v>
      </c>
      <c r="E244">
        <f t="shared" si="13"/>
        <v>6.0000000000002274</v>
      </c>
      <c r="F244">
        <f>VLOOKUP(ROUND(E244,0),Lignes!$B$2:$N$847,13,FALSE)</f>
        <v>6</v>
      </c>
      <c r="G244">
        <f t="shared" si="14"/>
        <v>1</v>
      </c>
      <c r="I244" t="str">
        <f t="shared" si="15"/>
        <v>242,187,6</v>
      </c>
    </row>
    <row r="245" spans="1:9">
      <c r="A245">
        <v>188.06</v>
      </c>
      <c r="B245">
        <v>243</v>
      </c>
      <c r="C245">
        <f t="shared" si="12"/>
        <v>188</v>
      </c>
      <c r="D245" t="str">
        <f>VLOOKUP(C245,Stations!$A$2:$B$300,2,FALSE)</f>
        <v>Pasteur</v>
      </c>
      <c r="E245">
        <f t="shared" si="13"/>
        <v>6.0000000000002274</v>
      </c>
      <c r="F245">
        <f>VLOOKUP(ROUND(E245,0),Lignes!$B$2:$N$847,13,FALSE)</f>
        <v>6</v>
      </c>
      <c r="G245">
        <f t="shared" si="14"/>
        <v>2</v>
      </c>
      <c r="I245" t="str">
        <f t="shared" si="15"/>
        <v>243,188,6</v>
      </c>
    </row>
    <row r="246" spans="1:9">
      <c r="A246">
        <v>188.13</v>
      </c>
      <c r="B246">
        <v>244</v>
      </c>
      <c r="C246">
        <f t="shared" si="12"/>
        <v>188</v>
      </c>
      <c r="D246" t="str">
        <f>VLOOKUP(C246,Stations!$A$2:$B$300,2,FALSE)</f>
        <v>Pasteur</v>
      </c>
      <c r="E246">
        <f t="shared" si="13"/>
        <v>12.999999999999545</v>
      </c>
      <c r="F246">
        <f>VLOOKUP(ROUND(E246,0),Lignes!$B$2:$N$847,13,FALSE)</f>
        <v>12</v>
      </c>
      <c r="G246">
        <f t="shared" si="14"/>
        <v>2</v>
      </c>
      <c r="I246" t="str">
        <f t="shared" si="15"/>
        <v>244,188,12</v>
      </c>
    </row>
    <row r="247" spans="1:9">
      <c r="A247">
        <v>189.03</v>
      </c>
      <c r="B247">
        <v>245</v>
      </c>
      <c r="C247">
        <f t="shared" si="12"/>
        <v>189</v>
      </c>
      <c r="D247" t="str">
        <f>VLOOKUP(C247,Stations!$A$2:$B$300,2,FALSE)</f>
        <v>Pelleport</v>
      </c>
      <c r="E247">
        <f t="shared" si="13"/>
        <v>3.0000000000001137</v>
      </c>
      <c r="F247" t="str">
        <f>VLOOKUP(ROUND(E247,0),Lignes!$B$2:$N$847,13,FALSE)</f>
        <v>3bis</v>
      </c>
      <c r="G247">
        <f t="shared" si="14"/>
        <v>1</v>
      </c>
      <c r="I247" t="str">
        <f t="shared" si="15"/>
        <v>245,189,3bis</v>
      </c>
    </row>
    <row r="248" spans="1:9">
      <c r="A248">
        <v>190.01</v>
      </c>
      <c r="B248">
        <v>246</v>
      </c>
      <c r="C248">
        <f t="shared" si="12"/>
        <v>190</v>
      </c>
      <c r="D248" t="str">
        <f>VLOOKUP(C248,Stations!$A$2:$B$300,2,FALSE)</f>
        <v>Père Lachaise</v>
      </c>
      <c r="E248">
        <f t="shared" si="13"/>
        <v>0.99999999999909051</v>
      </c>
      <c r="F248">
        <f>VLOOKUP(ROUND(E248,0),Lignes!$B$2:$N$847,13,FALSE)</f>
        <v>2</v>
      </c>
      <c r="G248">
        <f t="shared" si="14"/>
        <v>2</v>
      </c>
      <c r="I248" t="str">
        <f t="shared" si="15"/>
        <v>246,190,2</v>
      </c>
    </row>
    <row r="249" spans="1:9">
      <c r="A249">
        <v>190.02</v>
      </c>
      <c r="B249">
        <v>247</v>
      </c>
      <c r="C249">
        <f t="shared" si="12"/>
        <v>190</v>
      </c>
      <c r="D249" t="str">
        <f>VLOOKUP(C249,Stations!$A$2:$B$300,2,FALSE)</f>
        <v>Père Lachaise</v>
      </c>
      <c r="E249">
        <f t="shared" si="13"/>
        <v>2.0000000000010232</v>
      </c>
      <c r="F249">
        <f>VLOOKUP(ROUND(E249,0),Lignes!$B$2:$N$847,13,FALSE)</f>
        <v>3</v>
      </c>
      <c r="G249">
        <f t="shared" si="14"/>
        <v>2</v>
      </c>
      <c r="I249" t="str">
        <f t="shared" si="15"/>
        <v>247,190,3</v>
      </c>
    </row>
    <row r="250" spans="1:9">
      <c r="A250">
        <v>191.02</v>
      </c>
      <c r="B250">
        <v>248</v>
      </c>
      <c r="C250">
        <f t="shared" si="12"/>
        <v>191</v>
      </c>
      <c r="D250" t="str">
        <f>VLOOKUP(C250,Stations!$A$2:$B$300,2,FALSE)</f>
        <v>Pereire</v>
      </c>
      <c r="E250">
        <f t="shared" si="13"/>
        <v>2.0000000000010232</v>
      </c>
      <c r="F250">
        <f>VLOOKUP(ROUND(E250,0),Lignes!$B$2:$N$847,13,FALSE)</f>
        <v>3</v>
      </c>
      <c r="G250">
        <f t="shared" si="14"/>
        <v>1</v>
      </c>
      <c r="I250" t="str">
        <f t="shared" si="15"/>
        <v>248,191,3</v>
      </c>
    </row>
    <row r="251" spans="1:9">
      <c r="A251">
        <v>192.14</v>
      </c>
      <c r="B251">
        <v>249</v>
      </c>
      <c r="C251">
        <f t="shared" si="12"/>
        <v>192</v>
      </c>
      <c r="D251" t="str">
        <f>VLOOKUP(C251,Stations!$A$2:$B$300,2,FALSE)</f>
        <v>Pernety</v>
      </c>
      <c r="E251">
        <f t="shared" si="13"/>
        <v>13.999999999998636</v>
      </c>
      <c r="F251">
        <f>VLOOKUP(ROUND(E251,0),Lignes!$B$2:$N$847,13,FALSE)</f>
        <v>13</v>
      </c>
      <c r="G251">
        <f t="shared" si="14"/>
        <v>1</v>
      </c>
      <c r="I251" t="str">
        <f t="shared" si="15"/>
        <v>249,192,13</v>
      </c>
    </row>
    <row r="252" spans="1:9">
      <c r="A252">
        <v>193.01</v>
      </c>
      <c r="B252">
        <v>250</v>
      </c>
      <c r="C252">
        <f t="shared" si="12"/>
        <v>193</v>
      </c>
      <c r="D252" t="str">
        <f>VLOOKUP(C252,Stations!$A$2:$B$300,2,FALSE)</f>
        <v>Philippe Auguste</v>
      </c>
      <c r="E252">
        <f t="shared" si="13"/>
        <v>0.99999999999909051</v>
      </c>
      <c r="F252">
        <f>VLOOKUP(ROUND(E252,0),Lignes!$B$2:$N$847,13,FALSE)</f>
        <v>2</v>
      </c>
      <c r="G252">
        <f t="shared" si="14"/>
        <v>1</v>
      </c>
      <c r="I252" t="str">
        <f t="shared" si="15"/>
        <v>250,193,2</v>
      </c>
    </row>
    <row r="253" spans="1:9">
      <c r="A253">
        <v>194.06</v>
      </c>
      <c r="B253">
        <v>251</v>
      </c>
      <c r="C253">
        <f t="shared" si="12"/>
        <v>194</v>
      </c>
      <c r="D253" t="str">
        <f>VLOOKUP(C253,Stations!$A$2:$B$300,2,FALSE)</f>
        <v>Picpus</v>
      </c>
      <c r="E253">
        <f t="shared" si="13"/>
        <v>6.0000000000002274</v>
      </c>
      <c r="F253">
        <f>VLOOKUP(ROUND(E253,0),Lignes!$B$2:$N$847,13,FALSE)</f>
        <v>6</v>
      </c>
      <c r="G253">
        <f t="shared" si="14"/>
        <v>1</v>
      </c>
      <c r="I253" t="str">
        <f t="shared" si="15"/>
        <v>251,194,6</v>
      </c>
    </row>
    <row r="254" spans="1:9">
      <c r="A254">
        <v>195.07</v>
      </c>
      <c r="B254">
        <v>252</v>
      </c>
      <c r="C254">
        <f t="shared" si="12"/>
        <v>195</v>
      </c>
      <c r="D254" t="str">
        <f>VLOOKUP(C254,Stations!$A$2:$B$300,2,FALSE)</f>
        <v>Pierre et Marie Curie</v>
      </c>
      <c r="E254">
        <f t="shared" si="13"/>
        <v>6.9999999999993179</v>
      </c>
      <c r="F254">
        <f>VLOOKUP(ROUND(E254,0),Lignes!$B$2:$N$847,13,FALSE)</f>
        <v>7</v>
      </c>
      <c r="G254">
        <f t="shared" si="14"/>
        <v>1</v>
      </c>
      <c r="I254" t="str">
        <f t="shared" si="15"/>
        <v>252,195,7</v>
      </c>
    </row>
    <row r="255" spans="1:9">
      <c r="A255">
        <v>196.01</v>
      </c>
      <c r="B255">
        <v>253</v>
      </c>
      <c r="C255">
        <f t="shared" si="12"/>
        <v>196</v>
      </c>
      <c r="D255" t="str">
        <f>VLOOKUP(C255,Stations!$A$2:$B$300,2,FALSE)</f>
        <v>Pigalle</v>
      </c>
      <c r="E255">
        <f t="shared" si="13"/>
        <v>0.99999999999909051</v>
      </c>
      <c r="F255">
        <f>VLOOKUP(ROUND(E255,0),Lignes!$B$2:$N$847,13,FALSE)</f>
        <v>2</v>
      </c>
      <c r="G255">
        <f t="shared" si="14"/>
        <v>2</v>
      </c>
      <c r="I255" t="str">
        <f t="shared" si="15"/>
        <v>253,196,2</v>
      </c>
    </row>
    <row r="256" spans="1:9">
      <c r="A256">
        <v>196.13</v>
      </c>
      <c r="B256">
        <v>254</v>
      </c>
      <c r="C256">
        <f t="shared" si="12"/>
        <v>196</v>
      </c>
      <c r="D256" t="str">
        <f>VLOOKUP(C256,Stations!$A$2:$B$300,2,FALSE)</f>
        <v>Pigalle</v>
      </c>
      <c r="E256">
        <f t="shared" si="13"/>
        <v>12.999999999999545</v>
      </c>
      <c r="F256">
        <f>VLOOKUP(ROUND(E256,0),Lignes!$B$2:$N$847,13,FALSE)</f>
        <v>12</v>
      </c>
      <c r="G256">
        <f t="shared" si="14"/>
        <v>2</v>
      </c>
      <c r="I256" t="str">
        <f t="shared" si="15"/>
        <v>254,196,12</v>
      </c>
    </row>
    <row r="257" spans="1:9">
      <c r="A257">
        <v>197.01</v>
      </c>
      <c r="B257">
        <v>255</v>
      </c>
      <c r="C257">
        <f t="shared" si="12"/>
        <v>197</v>
      </c>
      <c r="D257" t="str">
        <f>VLOOKUP(C257,Stations!$A$2:$B$300,2,FALSE)</f>
        <v>Place de Clichy</v>
      </c>
      <c r="E257">
        <f t="shared" si="13"/>
        <v>0.99999999999909051</v>
      </c>
      <c r="F257">
        <f>VLOOKUP(ROUND(E257,0),Lignes!$B$2:$N$847,13,FALSE)</f>
        <v>2</v>
      </c>
      <c r="G257">
        <f t="shared" si="14"/>
        <v>2</v>
      </c>
      <c r="I257" t="str">
        <f t="shared" si="15"/>
        <v>255,197,2</v>
      </c>
    </row>
    <row r="258" spans="1:9">
      <c r="A258">
        <v>197.14</v>
      </c>
      <c r="B258">
        <v>256</v>
      </c>
      <c r="C258">
        <f t="shared" si="12"/>
        <v>197</v>
      </c>
      <c r="D258" t="str">
        <f>VLOOKUP(C258,Stations!$A$2:$B$300,2,FALSE)</f>
        <v>Place de Clichy</v>
      </c>
      <c r="E258">
        <f t="shared" si="13"/>
        <v>13.999999999998636</v>
      </c>
      <c r="F258">
        <f>VLOOKUP(ROUND(E258,0),Lignes!$B$2:$N$847,13,FALSE)</f>
        <v>13</v>
      </c>
      <c r="G258">
        <f t="shared" si="14"/>
        <v>2</v>
      </c>
      <c r="I258" t="str">
        <f t="shared" si="15"/>
        <v>256,197,13</v>
      </c>
    </row>
    <row r="259" spans="1:9">
      <c r="A259">
        <v>198.08</v>
      </c>
      <c r="B259">
        <v>257</v>
      </c>
      <c r="C259">
        <f t="shared" ref="C259:C322" si="16">INT(A259)</f>
        <v>198</v>
      </c>
      <c r="D259" t="str">
        <f>VLOOKUP(C259,Stations!$A$2:$B$300,2,FALSE)</f>
        <v>Place des Fêtes</v>
      </c>
      <c r="E259">
        <f t="shared" ref="E259:E322" si="17">100*(A259-INT(A259))</f>
        <v>8.0000000000012506</v>
      </c>
      <c r="F259" t="str">
        <f>VLOOKUP(ROUND(E259,0),Lignes!$B$2:$N$847,13,FALSE)</f>
        <v>7bis</v>
      </c>
      <c r="G259">
        <f t="shared" ref="G259:G322" si="18">COUNTIF($D$2:$D$382,"="&amp;D259)</f>
        <v>2</v>
      </c>
      <c r="I259" t="str">
        <f t="shared" ref="I259:I322" si="19">B259&amp;","&amp;C259&amp;","&amp;F259</f>
        <v>257,198,7bis</v>
      </c>
    </row>
    <row r="260" spans="1:9">
      <c r="A260">
        <v>198.12</v>
      </c>
      <c r="B260">
        <v>258</v>
      </c>
      <c r="C260">
        <f t="shared" si="16"/>
        <v>198</v>
      </c>
      <c r="D260" t="str">
        <f>VLOOKUP(C260,Stations!$A$2:$B$300,2,FALSE)</f>
        <v>Place des Fêtes</v>
      </c>
      <c r="E260">
        <f t="shared" si="17"/>
        <v>12.000000000000455</v>
      </c>
      <c r="F260">
        <f>VLOOKUP(ROUND(E260,0),Lignes!$B$2:$N$847,13,FALSE)</f>
        <v>11</v>
      </c>
      <c r="G260">
        <f t="shared" si="18"/>
        <v>2</v>
      </c>
      <c r="I260" t="str">
        <f t="shared" si="19"/>
        <v>258,198,11</v>
      </c>
    </row>
    <row r="261" spans="1:9">
      <c r="A261">
        <v>199.05</v>
      </c>
      <c r="B261">
        <v>259</v>
      </c>
      <c r="C261">
        <f t="shared" si="16"/>
        <v>199</v>
      </c>
      <c r="D261" t="str">
        <f>VLOOKUP(C261,Stations!$A$2:$B$300,2,FALSE)</f>
        <v>Place d'Italie</v>
      </c>
      <c r="E261">
        <f t="shared" si="17"/>
        <v>5.0000000000011369</v>
      </c>
      <c r="F261">
        <f>VLOOKUP(ROUND(E261,0),Lignes!$B$2:$N$847,13,FALSE)</f>
        <v>5</v>
      </c>
      <c r="G261">
        <f t="shared" si="18"/>
        <v>3</v>
      </c>
      <c r="I261" t="str">
        <f t="shared" si="19"/>
        <v>259,199,5</v>
      </c>
    </row>
    <row r="262" spans="1:9">
      <c r="A262">
        <v>199.06</v>
      </c>
      <c r="B262">
        <v>260</v>
      </c>
      <c r="C262">
        <f t="shared" si="16"/>
        <v>199</v>
      </c>
      <c r="D262" t="str">
        <f>VLOOKUP(C262,Stations!$A$2:$B$300,2,FALSE)</f>
        <v>Place d'Italie</v>
      </c>
      <c r="E262">
        <f t="shared" si="17"/>
        <v>6.0000000000002274</v>
      </c>
      <c r="F262">
        <f>VLOOKUP(ROUND(E262,0),Lignes!$B$2:$N$847,13,FALSE)</f>
        <v>6</v>
      </c>
      <c r="G262">
        <f t="shared" si="18"/>
        <v>3</v>
      </c>
      <c r="I262" t="str">
        <f t="shared" si="19"/>
        <v>260,199,6</v>
      </c>
    </row>
    <row r="263" spans="1:9">
      <c r="A263">
        <v>199.07</v>
      </c>
      <c r="B263">
        <v>261</v>
      </c>
      <c r="C263">
        <f t="shared" si="16"/>
        <v>199</v>
      </c>
      <c r="D263" t="str">
        <f>VLOOKUP(C263,Stations!$A$2:$B$300,2,FALSE)</f>
        <v>Place d'Italie</v>
      </c>
      <c r="E263">
        <f t="shared" si="17"/>
        <v>6.9999999999993179</v>
      </c>
      <c r="F263">
        <f>VLOOKUP(ROUND(E263,0),Lignes!$B$2:$N$847,13,FALSE)</f>
        <v>7</v>
      </c>
      <c r="G263">
        <f t="shared" si="18"/>
        <v>3</v>
      </c>
      <c r="I263" t="str">
        <f t="shared" si="19"/>
        <v>261,199,7</v>
      </c>
    </row>
    <row r="264" spans="1:9">
      <c r="A264">
        <v>200.07</v>
      </c>
      <c r="B264">
        <v>262</v>
      </c>
      <c r="C264">
        <f t="shared" si="16"/>
        <v>200</v>
      </c>
      <c r="D264" t="str">
        <f>VLOOKUP(C264,Stations!$A$2:$B$300,2,FALSE)</f>
        <v>Place Monge</v>
      </c>
      <c r="E264">
        <f t="shared" si="17"/>
        <v>6.9999999999993179</v>
      </c>
      <c r="F264">
        <f>VLOOKUP(ROUND(E264,0),Lignes!$B$2:$N$847,13,FALSE)</f>
        <v>7</v>
      </c>
      <c r="G264">
        <f t="shared" si="18"/>
        <v>1</v>
      </c>
      <c r="I264" t="str">
        <f t="shared" si="19"/>
        <v>262,200,7</v>
      </c>
    </row>
    <row r="265" spans="1:9">
      <c r="A265">
        <v>201.14</v>
      </c>
      <c r="B265">
        <v>263</v>
      </c>
      <c r="C265">
        <f t="shared" si="16"/>
        <v>201</v>
      </c>
      <c r="D265" t="str">
        <f>VLOOKUP(C265,Stations!$A$2:$B$300,2,FALSE)</f>
        <v>Plaisance</v>
      </c>
      <c r="E265">
        <f t="shared" si="17"/>
        <v>13.999999999998636</v>
      </c>
      <c r="F265">
        <f>VLOOKUP(ROUND(E265,0),Lignes!$B$2:$N$847,13,FALSE)</f>
        <v>13</v>
      </c>
      <c r="G265">
        <f t="shared" si="18"/>
        <v>1</v>
      </c>
      <c r="I265" t="str">
        <f t="shared" si="19"/>
        <v>263,201,13</v>
      </c>
    </row>
    <row r="266" spans="1:9">
      <c r="A266">
        <v>202.07</v>
      </c>
      <c r="B266">
        <v>264</v>
      </c>
      <c r="C266">
        <f t="shared" si="16"/>
        <v>202</v>
      </c>
      <c r="D266" t="str">
        <f>VLOOKUP(C266,Stations!$A$2:$B$300,2,FALSE)</f>
        <v>Poissonnière</v>
      </c>
      <c r="E266">
        <f t="shared" si="17"/>
        <v>6.9999999999993179</v>
      </c>
      <c r="F266">
        <f>VLOOKUP(ROUND(E266,0),Lignes!$B$2:$N$847,13,FALSE)</f>
        <v>7</v>
      </c>
      <c r="G266">
        <f t="shared" si="18"/>
        <v>1</v>
      </c>
      <c r="I266" t="str">
        <f t="shared" si="19"/>
        <v>264,202,7</v>
      </c>
    </row>
    <row r="267" spans="1:9">
      <c r="A267">
        <v>203.02</v>
      </c>
      <c r="B267">
        <v>265</v>
      </c>
      <c r="C267">
        <f t="shared" si="16"/>
        <v>203</v>
      </c>
      <c r="D267" t="str">
        <f>VLOOKUP(C267,Stations!$A$2:$B$300,2,FALSE)</f>
        <v>Pont de Levallois — Bécon</v>
      </c>
      <c r="E267">
        <f t="shared" si="17"/>
        <v>2.0000000000010232</v>
      </c>
      <c r="F267">
        <f>VLOOKUP(ROUND(E267,0),Lignes!$B$2:$N$847,13,FALSE)</f>
        <v>3</v>
      </c>
      <c r="G267">
        <f t="shared" si="18"/>
        <v>1</v>
      </c>
      <c r="I267" t="str">
        <f t="shared" si="19"/>
        <v>265,203,3</v>
      </c>
    </row>
    <row r="268" spans="1:9">
      <c r="A268">
        <v>204</v>
      </c>
      <c r="B268">
        <v>266</v>
      </c>
      <c r="C268">
        <f t="shared" si="16"/>
        <v>204</v>
      </c>
      <c r="D268" t="str">
        <f>VLOOKUP(C268,Stations!$A$2:$B$300,2,FALSE)</f>
        <v>Pont de Neuilly</v>
      </c>
      <c r="E268">
        <f t="shared" si="17"/>
        <v>0</v>
      </c>
      <c r="F268">
        <f>VLOOKUP(ROUND(E268,0),Lignes!$B$2:$N$847,13,FALSE)</f>
        <v>1</v>
      </c>
      <c r="G268">
        <f t="shared" si="18"/>
        <v>1</v>
      </c>
      <c r="I268" t="str">
        <f t="shared" si="19"/>
        <v>266,204,1</v>
      </c>
    </row>
    <row r="269" spans="1:9">
      <c r="A269">
        <v>205.1</v>
      </c>
      <c r="B269">
        <v>267</v>
      </c>
      <c r="C269">
        <f t="shared" si="16"/>
        <v>205</v>
      </c>
      <c r="D269" t="str">
        <f>VLOOKUP(C269,Stations!$A$2:$B$300,2,FALSE)</f>
        <v>Pont de Sèvres</v>
      </c>
      <c r="E269">
        <f t="shared" si="17"/>
        <v>9.9999999999994316</v>
      </c>
      <c r="F269">
        <f>VLOOKUP(ROUND(E269,0),Lignes!$B$2:$N$847,13,FALSE)</f>
        <v>9</v>
      </c>
      <c r="G269">
        <f t="shared" si="18"/>
        <v>1</v>
      </c>
      <c r="I269" t="str">
        <f t="shared" si="19"/>
        <v>267,205,9</v>
      </c>
    </row>
    <row r="270" spans="1:9">
      <c r="A270">
        <v>206.07</v>
      </c>
      <c r="B270">
        <v>268</v>
      </c>
      <c r="C270">
        <f t="shared" si="16"/>
        <v>206</v>
      </c>
      <c r="D270" t="str">
        <f>VLOOKUP(C270,Stations!$A$2:$B$300,2,FALSE)</f>
        <v>Pont Marie</v>
      </c>
      <c r="E270">
        <f t="shared" si="17"/>
        <v>6.9999999999993179</v>
      </c>
      <c r="F270">
        <f>VLOOKUP(ROUND(E270,0),Lignes!$B$2:$N$847,13,FALSE)</f>
        <v>7</v>
      </c>
      <c r="G270">
        <f t="shared" si="18"/>
        <v>1</v>
      </c>
      <c r="I270" t="str">
        <f t="shared" si="19"/>
        <v>268,206,7</v>
      </c>
    </row>
    <row r="271" spans="1:9">
      <c r="A271">
        <v>207.07</v>
      </c>
      <c r="B271">
        <v>269</v>
      </c>
      <c r="C271">
        <f t="shared" si="16"/>
        <v>207</v>
      </c>
      <c r="D271" t="str">
        <f>VLOOKUP(C271,Stations!$A$2:$B$300,2,FALSE)</f>
        <v>Pont-Neuf</v>
      </c>
      <c r="E271">
        <f t="shared" si="17"/>
        <v>6.9999999999993179</v>
      </c>
      <c r="F271">
        <f>VLOOKUP(ROUND(E271,0),Lignes!$B$2:$N$847,13,FALSE)</f>
        <v>7</v>
      </c>
      <c r="G271">
        <f t="shared" si="18"/>
        <v>1</v>
      </c>
      <c r="I271" t="str">
        <f t="shared" si="19"/>
        <v>269,207,7</v>
      </c>
    </row>
    <row r="272" spans="1:9">
      <c r="A272">
        <v>208.01</v>
      </c>
      <c r="B272">
        <v>270</v>
      </c>
      <c r="C272">
        <f t="shared" si="16"/>
        <v>208</v>
      </c>
      <c r="D272" t="str">
        <f>VLOOKUP(C272,Stations!$A$2:$B$300,2,FALSE)</f>
        <v>Porte Dauphine</v>
      </c>
      <c r="E272">
        <f t="shared" si="17"/>
        <v>0.99999999999909051</v>
      </c>
      <c r="F272">
        <f>VLOOKUP(ROUND(E272,0),Lignes!$B$2:$N$847,13,FALSE)</f>
        <v>2</v>
      </c>
      <c r="G272">
        <f t="shared" si="18"/>
        <v>1</v>
      </c>
      <c r="I272" t="str">
        <f t="shared" si="19"/>
        <v>270,208,2</v>
      </c>
    </row>
    <row r="273" spans="1:9">
      <c r="A273">
        <v>209.11</v>
      </c>
      <c r="B273">
        <v>271</v>
      </c>
      <c r="C273">
        <f t="shared" si="16"/>
        <v>209</v>
      </c>
      <c r="D273" t="str">
        <f>VLOOKUP(C273,Stations!$A$2:$B$300,2,FALSE)</f>
        <v>Porte d'Auteuil</v>
      </c>
      <c r="E273">
        <f t="shared" si="17"/>
        <v>11.000000000001364</v>
      </c>
      <c r="F273">
        <f>VLOOKUP(ROUND(E273,0),Lignes!$B$2:$N$847,13,FALSE)</f>
        <v>10</v>
      </c>
      <c r="G273">
        <f t="shared" si="18"/>
        <v>1</v>
      </c>
      <c r="I273" t="str">
        <f t="shared" si="19"/>
        <v>271,209,10</v>
      </c>
    </row>
    <row r="274" spans="1:9">
      <c r="A274">
        <v>210.02</v>
      </c>
      <c r="B274">
        <v>272</v>
      </c>
      <c r="C274">
        <f t="shared" si="16"/>
        <v>210</v>
      </c>
      <c r="D274" t="str">
        <f>VLOOKUP(C274,Stations!$A$2:$B$300,2,FALSE)</f>
        <v>Porte de Bagnolet</v>
      </c>
      <c r="E274">
        <f t="shared" si="17"/>
        <v>2.0000000000010232</v>
      </c>
      <c r="F274">
        <f>VLOOKUP(ROUND(E274,0),Lignes!$B$2:$N$847,13,FALSE)</f>
        <v>3</v>
      </c>
      <c r="G274">
        <f t="shared" si="18"/>
        <v>1</v>
      </c>
      <c r="I274" t="str">
        <f t="shared" si="19"/>
        <v>272,210,3</v>
      </c>
    </row>
    <row r="275" spans="1:9">
      <c r="A275">
        <v>211.02</v>
      </c>
      <c r="B275">
        <v>273</v>
      </c>
      <c r="C275">
        <f t="shared" si="16"/>
        <v>211</v>
      </c>
      <c r="D275" t="str">
        <f>VLOOKUP(C275,Stations!$A$2:$B$300,2,FALSE)</f>
        <v>Porte de Champerret</v>
      </c>
      <c r="E275">
        <f t="shared" si="17"/>
        <v>2.0000000000010232</v>
      </c>
      <c r="F275">
        <f>VLOOKUP(ROUND(E275,0),Lignes!$B$2:$N$847,13,FALSE)</f>
        <v>3</v>
      </c>
      <c r="G275">
        <f t="shared" si="18"/>
        <v>1</v>
      </c>
      <c r="I275" t="str">
        <f t="shared" si="19"/>
        <v>273,211,3</v>
      </c>
    </row>
    <row r="276" spans="1:9">
      <c r="A276">
        <v>212.09</v>
      </c>
      <c r="B276">
        <v>274</v>
      </c>
      <c r="C276">
        <f t="shared" si="16"/>
        <v>212</v>
      </c>
      <c r="D276" t="str">
        <f>VLOOKUP(C276,Stations!$A$2:$B$300,2,FALSE)</f>
        <v>Porte de Charenton</v>
      </c>
      <c r="E276">
        <f t="shared" si="17"/>
        <v>9.0000000000003411</v>
      </c>
      <c r="F276">
        <f>VLOOKUP(ROUND(E276,0),Lignes!$B$2:$N$847,13,FALSE)</f>
        <v>8</v>
      </c>
      <c r="G276">
        <f t="shared" si="18"/>
        <v>1</v>
      </c>
      <c r="I276" t="str">
        <f t="shared" si="19"/>
        <v>274,212,8</v>
      </c>
    </row>
    <row r="277" spans="1:9">
      <c r="A277">
        <v>213.07</v>
      </c>
      <c r="B277">
        <v>275</v>
      </c>
      <c r="C277">
        <f t="shared" si="16"/>
        <v>213</v>
      </c>
      <c r="D277" t="str">
        <f>VLOOKUP(C277,Stations!$A$2:$B$300,2,FALSE)</f>
        <v>Porte de Choisy</v>
      </c>
      <c r="E277">
        <f t="shared" si="17"/>
        <v>6.9999999999993179</v>
      </c>
      <c r="F277">
        <f>VLOOKUP(ROUND(E277,0),Lignes!$B$2:$N$847,13,FALSE)</f>
        <v>7</v>
      </c>
      <c r="G277">
        <f t="shared" si="18"/>
        <v>1</v>
      </c>
      <c r="I277" t="str">
        <f t="shared" si="19"/>
        <v>275,213,7</v>
      </c>
    </row>
    <row r="278" spans="1:9">
      <c r="A278">
        <v>214.14</v>
      </c>
      <c r="B278">
        <v>276</v>
      </c>
      <c r="C278">
        <f t="shared" si="16"/>
        <v>214</v>
      </c>
      <c r="D278" t="str">
        <f>VLOOKUP(C278,Stations!$A$2:$B$300,2,FALSE)</f>
        <v>Porte de Clichy</v>
      </c>
      <c r="E278">
        <f t="shared" si="17"/>
        <v>13.999999999998636</v>
      </c>
      <c r="F278">
        <f>VLOOKUP(ROUND(E278,0),Lignes!$B$2:$N$847,13,FALSE)</f>
        <v>13</v>
      </c>
      <c r="G278">
        <f t="shared" si="18"/>
        <v>1</v>
      </c>
      <c r="I278" t="str">
        <f t="shared" si="19"/>
        <v>276,214,13</v>
      </c>
    </row>
    <row r="279" spans="1:9">
      <c r="A279">
        <v>215.04</v>
      </c>
      <c r="B279">
        <v>277</v>
      </c>
      <c r="C279">
        <f t="shared" si="16"/>
        <v>215</v>
      </c>
      <c r="D279" t="str">
        <f>VLOOKUP(C279,Stations!$A$2:$B$300,2,FALSE)</f>
        <v>Porte de Clignancourt</v>
      </c>
      <c r="E279">
        <f t="shared" si="17"/>
        <v>3.9999999999992042</v>
      </c>
      <c r="F279">
        <f>VLOOKUP(ROUND(E279,0),Lignes!$B$2:$N$847,13,FALSE)</f>
        <v>4</v>
      </c>
      <c r="G279">
        <f t="shared" si="18"/>
        <v>1</v>
      </c>
      <c r="I279" t="str">
        <f t="shared" si="19"/>
        <v>277,215,4</v>
      </c>
    </row>
    <row r="280" spans="1:9">
      <c r="A280">
        <v>216.13</v>
      </c>
      <c r="B280">
        <v>278</v>
      </c>
      <c r="C280">
        <f t="shared" si="16"/>
        <v>216</v>
      </c>
      <c r="D280" t="str">
        <f>VLOOKUP(C280,Stations!$A$2:$B$300,2,FALSE)</f>
        <v>Porte de la Chapelle</v>
      </c>
      <c r="E280">
        <f t="shared" si="17"/>
        <v>12.999999999999545</v>
      </c>
      <c r="F280">
        <f>VLOOKUP(ROUND(E280,0),Lignes!$B$2:$N$847,13,FALSE)</f>
        <v>12</v>
      </c>
      <c r="G280">
        <f t="shared" si="18"/>
        <v>1</v>
      </c>
      <c r="I280" t="str">
        <f t="shared" si="19"/>
        <v>278,216,12</v>
      </c>
    </row>
    <row r="281" spans="1:9">
      <c r="A281">
        <v>217.07</v>
      </c>
      <c r="B281">
        <v>279</v>
      </c>
      <c r="C281">
        <f t="shared" si="16"/>
        <v>217</v>
      </c>
      <c r="D281" t="str">
        <f>VLOOKUP(C281,Stations!$A$2:$B$300,2,FALSE)</f>
        <v>Porte de la Villette</v>
      </c>
      <c r="E281">
        <f t="shared" si="17"/>
        <v>6.9999999999993179</v>
      </c>
      <c r="F281">
        <f>VLOOKUP(ROUND(E281,0),Lignes!$B$2:$N$847,13,FALSE)</f>
        <v>7</v>
      </c>
      <c r="G281">
        <f t="shared" si="18"/>
        <v>1</v>
      </c>
      <c r="I281" t="str">
        <f t="shared" si="19"/>
        <v>279,217,7</v>
      </c>
    </row>
    <row r="282" spans="1:9">
      <c r="A282">
        <v>218.1</v>
      </c>
      <c r="B282">
        <v>280</v>
      </c>
      <c r="C282">
        <f t="shared" si="16"/>
        <v>218</v>
      </c>
      <c r="D282" t="str">
        <f>VLOOKUP(C282,Stations!$A$2:$B$300,2,FALSE)</f>
        <v>Porte de Montreuil</v>
      </c>
      <c r="E282">
        <f t="shared" si="17"/>
        <v>9.9999999999994316</v>
      </c>
      <c r="F282">
        <f>VLOOKUP(ROUND(E282,0),Lignes!$B$2:$N$847,13,FALSE)</f>
        <v>9</v>
      </c>
      <c r="G282">
        <f t="shared" si="18"/>
        <v>1</v>
      </c>
      <c r="I282" t="str">
        <f t="shared" si="19"/>
        <v>280,218,9</v>
      </c>
    </row>
    <row r="283" spans="1:9">
      <c r="A283">
        <v>219.05</v>
      </c>
      <c r="B283">
        <v>281</v>
      </c>
      <c r="C283">
        <f t="shared" si="16"/>
        <v>219</v>
      </c>
      <c r="D283" t="str">
        <f>VLOOKUP(C283,Stations!$A$2:$B$300,2,FALSE)</f>
        <v>Porte de Pantin</v>
      </c>
      <c r="E283">
        <f t="shared" si="17"/>
        <v>5.0000000000011369</v>
      </c>
      <c r="F283">
        <f>VLOOKUP(ROUND(E283,0),Lignes!$B$2:$N$847,13,FALSE)</f>
        <v>5</v>
      </c>
      <c r="G283">
        <f t="shared" si="18"/>
        <v>1</v>
      </c>
      <c r="I283" t="str">
        <f t="shared" si="19"/>
        <v>281,219,5</v>
      </c>
    </row>
    <row r="284" spans="1:9">
      <c r="A284">
        <v>220.1</v>
      </c>
      <c r="B284">
        <v>282</v>
      </c>
      <c r="C284">
        <f t="shared" si="16"/>
        <v>220</v>
      </c>
      <c r="D284" t="str">
        <f>VLOOKUP(C284,Stations!$A$2:$B$300,2,FALSE)</f>
        <v>Porte de Saint-Cloud</v>
      </c>
      <c r="E284">
        <f t="shared" si="17"/>
        <v>9.9999999999994316</v>
      </c>
      <c r="F284">
        <f>VLOOKUP(ROUND(E284,0),Lignes!$B$2:$N$847,13,FALSE)</f>
        <v>9</v>
      </c>
      <c r="G284">
        <f t="shared" si="18"/>
        <v>1</v>
      </c>
      <c r="I284" t="str">
        <f t="shared" si="19"/>
        <v>282,220,9</v>
      </c>
    </row>
    <row r="285" spans="1:9">
      <c r="A285">
        <v>221.14</v>
      </c>
      <c r="B285">
        <v>283</v>
      </c>
      <c r="C285">
        <f t="shared" si="16"/>
        <v>221</v>
      </c>
      <c r="D285" t="str">
        <f>VLOOKUP(C285,Stations!$A$2:$B$300,2,FALSE)</f>
        <v>Porte de Saint-Ouen</v>
      </c>
      <c r="E285">
        <f t="shared" si="17"/>
        <v>13.999999999998636</v>
      </c>
      <c r="F285">
        <f>VLOOKUP(ROUND(E285,0),Lignes!$B$2:$N$847,13,FALSE)</f>
        <v>13</v>
      </c>
      <c r="G285">
        <f t="shared" si="18"/>
        <v>1</v>
      </c>
      <c r="I285" t="str">
        <f t="shared" si="19"/>
        <v>283,221,13</v>
      </c>
    </row>
    <row r="286" spans="1:9">
      <c r="A286">
        <v>222.14</v>
      </c>
      <c r="B286">
        <v>284</v>
      </c>
      <c r="C286">
        <f t="shared" si="16"/>
        <v>222</v>
      </c>
      <c r="D286" t="str">
        <f>VLOOKUP(C286,Stations!$A$2:$B$300,2,FALSE)</f>
        <v>Porte de Vanves</v>
      </c>
      <c r="E286">
        <f t="shared" si="17"/>
        <v>13.999999999998636</v>
      </c>
      <c r="F286">
        <f>VLOOKUP(ROUND(E286,0),Lignes!$B$2:$N$847,13,FALSE)</f>
        <v>13</v>
      </c>
      <c r="G286">
        <f t="shared" si="18"/>
        <v>1</v>
      </c>
      <c r="I286" t="str">
        <f t="shared" si="19"/>
        <v>284,222,13</v>
      </c>
    </row>
    <row r="287" spans="1:9">
      <c r="A287">
        <v>223.13</v>
      </c>
      <c r="B287">
        <v>285</v>
      </c>
      <c r="C287">
        <f t="shared" si="16"/>
        <v>223</v>
      </c>
      <c r="D287" t="str">
        <f>VLOOKUP(C287,Stations!$A$2:$B$300,2,FALSE)</f>
        <v>Porte de Versailles</v>
      </c>
      <c r="E287">
        <f t="shared" si="17"/>
        <v>12.999999999999545</v>
      </c>
      <c r="F287">
        <f>VLOOKUP(ROUND(E287,0),Lignes!$B$2:$N$847,13,FALSE)</f>
        <v>12</v>
      </c>
      <c r="G287">
        <f t="shared" si="18"/>
        <v>1</v>
      </c>
      <c r="I287" t="str">
        <f t="shared" si="19"/>
        <v>285,223,12</v>
      </c>
    </row>
    <row r="288" spans="1:9">
      <c r="A288">
        <v>224</v>
      </c>
      <c r="B288">
        <v>286</v>
      </c>
      <c r="C288">
        <f t="shared" si="16"/>
        <v>224</v>
      </c>
      <c r="D288" t="str">
        <f>VLOOKUP(C288,Stations!$A$2:$B$300,2,FALSE)</f>
        <v>Porte de Vincennes</v>
      </c>
      <c r="E288">
        <f t="shared" si="17"/>
        <v>0</v>
      </c>
      <c r="F288">
        <f>VLOOKUP(ROUND(E288,0),Lignes!$B$2:$N$847,13,FALSE)</f>
        <v>1</v>
      </c>
      <c r="G288">
        <f t="shared" si="18"/>
        <v>1</v>
      </c>
      <c r="I288" t="str">
        <f t="shared" si="19"/>
        <v>286,224,1</v>
      </c>
    </row>
    <row r="289" spans="1:9">
      <c r="A289">
        <v>225.03</v>
      </c>
      <c r="B289">
        <v>287</v>
      </c>
      <c r="C289">
        <f t="shared" si="16"/>
        <v>225</v>
      </c>
      <c r="D289" t="str">
        <f>VLOOKUP(C289,Stations!$A$2:$B$300,2,FALSE)</f>
        <v>Porte des Lilas</v>
      </c>
      <c r="E289">
        <f t="shared" si="17"/>
        <v>3.0000000000001137</v>
      </c>
      <c r="F289" t="str">
        <f>VLOOKUP(ROUND(E289,0),Lignes!$B$2:$N$847,13,FALSE)</f>
        <v>3bis</v>
      </c>
      <c r="G289">
        <f t="shared" si="18"/>
        <v>2</v>
      </c>
      <c r="I289" t="str">
        <f t="shared" si="19"/>
        <v>287,225,3bis</v>
      </c>
    </row>
    <row r="290" spans="1:9">
      <c r="A290">
        <v>225.12</v>
      </c>
      <c r="B290">
        <v>288</v>
      </c>
      <c r="C290">
        <f t="shared" si="16"/>
        <v>225</v>
      </c>
      <c r="D290" t="str">
        <f>VLOOKUP(C290,Stations!$A$2:$B$300,2,FALSE)</f>
        <v>Porte des Lilas</v>
      </c>
      <c r="E290">
        <f t="shared" si="17"/>
        <v>12.000000000000455</v>
      </c>
      <c r="F290">
        <f>VLOOKUP(ROUND(E290,0),Lignes!$B$2:$N$847,13,FALSE)</f>
        <v>11</v>
      </c>
      <c r="G290">
        <f t="shared" si="18"/>
        <v>2</v>
      </c>
      <c r="I290" t="str">
        <f t="shared" si="19"/>
        <v>288,225,11</v>
      </c>
    </row>
    <row r="291" spans="1:9">
      <c r="A291">
        <v>226.07</v>
      </c>
      <c r="B291">
        <v>289</v>
      </c>
      <c r="C291">
        <f t="shared" si="16"/>
        <v>226</v>
      </c>
      <c r="D291" t="str">
        <f>VLOOKUP(C291,Stations!$A$2:$B$300,2,FALSE)</f>
        <v>Porte d'Italie</v>
      </c>
      <c r="E291">
        <f t="shared" si="17"/>
        <v>6.9999999999993179</v>
      </c>
      <c r="F291">
        <f>VLOOKUP(ROUND(E291,0),Lignes!$B$2:$N$847,13,FALSE)</f>
        <v>7</v>
      </c>
      <c r="G291">
        <f t="shared" si="18"/>
        <v>1</v>
      </c>
      <c r="I291" t="str">
        <f t="shared" si="19"/>
        <v>289,226,7</v>
      </c>
    </row>
    <row r="292" spans="1:9">
      <c r="A292">
        <v>227.07</v>
      </c>
      <c r="B292">
        <v>290</v>
      </c>
      <c r="C292">
        <f t="shared" si="16"/>
        <v>227</v>
      </c>
      <c r="D292" t="str">
        <f>VLOOKUP(C292,Stations!$A$2:$B$300,2,FALSE)</f>
        <v>Porte d'Ivry</v>
      </c>
      <c r="E292">
        <f t="shared" si="17"/>
        <v>6.9999999999993179</v>
      </c>
      <c r="F292">
        <f>VLOOKUP(ROUND(E292,0),Lignes!$B$2:$N$847,13,FALSE)</f>
        <v>7</v>
      </c>
      <c r="G292">
        <f t="shared" si="18"/>
        <v>1</v>
      </c>
      <c r="I292" t="str">
        <f t="shared" si="19"/>
        <v>290,227,7</v>
      </c>
    </row>
    <row r="293" spans="1:9">
      <c r="A293">
        <v>228.09</v>
      </c>
      <c r="B293">
        <v>291</v>
      </c>
      <c r="C293">
        <f t="shared" si="16"/>
        <v>228</v>
      </c>
      <c r="D293" t="str">
        <f>VLOOKUP(C293,Stations!$A$2:$B$300,2,FALSE)</f>
        <v>Porte Dorée</v>
      </c>
      <c r="E293">
        <f t="shared" si="17"/>
        <v>9.0000000000003411</v>
      </c>
      <c r="F293">
        <f>VLOOKUP(ROUND(E293,0),Lignes!$B$2:$N$847,13,FALSE)</f>
        <v>8</v>
      </c>
      <c r="G293">
        <f t="shared" si="18"/>
        <v>1</v>
      </c>
      <c r="I293" t="str">
        <f t="shared" si="19"/>
        <v>291,228,8</v>
      </c>
    </row>
    <row r="294" spans="1:9">
      <c r="A294">
        <v>229.04</v>
      </c>
      <c r="B294">
        <v>292</v>
      </c>
      <c r="C294">
        <f t="shared" si="16"/>
        <v>229</v>
      </c>
      <c r="D294" t="str">
        <f>VLOOKUP(C294,Stations!$A$2:$B$300,2,FALSE)</f>
        <v>Porte d'Orléans</v>
      </c>
      <c r="E294">
        <f t="shared" si="17"/>
        <v>3.9999999999992042</v>
      </c>
      <c r="F294">
        <f>VLOOKUP(ROUND(E294,0),Lignes!$B$2:$N$847,13,FALSE)</f>
        <v>4</v>
      </c>
      <c r="G294">
        <f t="shared" si="18"/>
        <v>1</v>
      </c>
      <c r="I294" t="str">
        <f t="shared" si="19"/>
        <v>292,229,4</v>
      </c>
    </row>
    <row r="295" spans="1:9">
      <c r="A295">
        <v>230</v>
      </c>
      <c r="B295">
        <v>293</v>
      </c>
      <c r="C295">
        <f t="shared" si="16"/>
        <v>230</v>
      </c>
      <c r="D295" t="str">
        <f>VLOOKUP(C295,Stations!$A$2:$B$300,2,FALSE)</f>
        <v>Porte Maillot</v>
      </c>
      <c r="E295">
        <f t="shared" si="17"/>
        <v>0</v>
      </c>
      <c r="F295">
        <f>VLOOKUP(ROUND(E295,0),Lignes!$B$2:$N$847,13,FALSE)</f>
        <v>1</v>
      </c>
      <c r="G295">
        <f t="shared" si="18"/>
        <v>1</v>
      </c>
      <c r="I295" t="str">
        <f t="shared" si="19"/>
        <v>293,230,1</v>
      </c>
    </row>
    <row r="296" spans="1:9">
      <c r="A296">
        <v>231.08</v>
      </c>
      <c r="B296">
        <v>294</v>
      </c>
      <c r="C296">
        <f t="shared" si="16"/>
        <v>231</v>
      </c>
      <c r="D296" t="str">
        <f>VLOOKUP(C296,Stations!$A$2:$B$300,2,FALSE)</f>
        <v>Pré-Saint-Gervais</v>
      </c>
      <c r="E296">
        <f t="shared" si="17"/>
        <v>8.0000000000012506</v>
      </c>
      <c r="F296" t="str">
        <f>VLOOKUP(ROUND(E296,0),Lignes!$B$2:$N$847,13,FALSE)</f>
        <v>7bis</v>
      </c>
      <c r="G296">
        <f t="shared" si="18"/>
        <v>1</v>
      </c>
      <c r="I296" t="str">
        <f t="shared" si="19"/>
        <v>294,231,7bis</v>
      </c>
    </row>
    <row r="297" spans="1:9">
      <c r="A297">
        <v>232.07</v>
      </c>
      <c r="B297">
        <v>295</v>
      </c>
      <c r="C297">
        <f t="shared" si="16"/>
        <v>232</v>
      </c>
      <c r="D297" t="str">
        <f>VLOOKUP(C297,Stations!$A$2:$B$300,2,FALSE)</f>
        <v>Pyramides</v>
      </c>
      <c r="E297">
        <f t="shared" si="17"/>
        <v>6.9999999999993179</v>
      </c>
      <c r="F297">
        <f>VLOOKUP(ROUND(E297,0),Lignes!$B$2:$N$847,13,FALSE)</f>
        <v>7</v>
      </c>
      <c r="G297">
        <f t="shared" si="18"/>
        <v>2</v>
      </c>
      <c r="I297" t="str">
        <f t="shared" si="19"/>
        <v>295,232,7</v>
      </c>
    </row>
    <row r="298" spans="1:9">
      <c r="A298">
        <v>232.15</v>
      </c>
      <c r="B298">
        <v>296</v>
      </c>
      <c r="C298">
        <f t="shared" si="16"/>
        <v>232</v>
      </c>
      <c r="D298" t="str">
        <f>VLOOKUP(C298,Stations!$A$2:$B$300,2,FALSE)</f>
        <v>Pyramides</v>
      </c>
      <c r="E298">
        <f t="shared" si="17"/>
        <v>15.000000000000568</v>
      </c>
      <c r="F298">
        <f>VLOOKUP(ROUND(E298,0),Lignes!$B$2:$N$847,13,FALSE)</f>
        <v>14</v>
      </c>
      <c r="G298">
        <f t="shared" si="18"/>
        <v>2</v>
      </c>
      <c r="I298" t="str">
        <f t="shared" si="19"/>
        <v>296,232,14</v>
      </c>
    </row>
    <row r="299" spans="1:9">
      <c r="A299">
        <v>233.12</v>
      </c>
      <c r="B299">
        <v>297</v>
      </c>
      <c r="C299">
        <f t="shared" si="16"/>
        <v>233</v>
      </c>
      <c r="D299" t="str">
        <f>VLOOKUP(C299,Stations!$A$2:$B$300,2,FALSE)</f>
        <v>Pyrénées</v>
      </c>
      <c r="E299">
        <f t="shared" si="17"/>
        <v>12.000000000000455</v>
      </c>
      <c r="F299">
        <f>VLOOKUP(ROUND(E299,0),Lignes!$B$2:$N$847,13,FALSE)</f>
        <v>11</v>
      </c>
      <c r="G299">
        <f t="shared" si="18"/>
        <v>1</v>
      </c>
      <c r="I299" t="str">
        <f t="shared" si="19"/>
        <v>297,233,11</v>
      </c>
    </row>
    <row r="300" spans="1:9">
      <c r="A300">
        <v>234.06</v>
      </c>
      <c r="B300">
        <v>298</v>
      </c>
      <c r="C300">
        <f t="shared" si="16"/>
        <v>234</v>
      </c>
      <c r="D300" t="str">
        <f>VLOOKUP(C300,Stations!$A$2:$B$300,2,FALSE)</f>
        <v>Quai de La Gare</v>
      </c>
      <c r="E300">
        <f t="shared" si="17"/>
        <v>6.0000000000002274</v>
      </c>
      <c r="F300">
        <f>VLOOKUP(ROUND(E300,0),Lignes!$B$2:$N$847,13,FALSE)</f>
        <v>6</v>
      </c>
      <c r="G300">
        <f t="shared" si="18"/>
        <v>1</v>
      </c>
      <c r="I300" t="str">
        <f t="shared" si="19"/>
        <v>298,234,6</v>
      </c>
    </row>
    <row r="301" spans="1:9">
      <c r="A301">
        <v>235.05</v>
      </c>
      <c r="B301">
        <v>299</v>
      </c>
      <c r="C301">
        <f t="shared" si="16"/>
        <v>235</v>
      </c>
      <c r="D301" t="str">
        <f>VLOOKUP(C301,Stations!$A$2:$B$300,2,FALSE)</f>
        <v>Quai de La Rapée</v>
      </c>
      <c r="E301">
        <f t="shared" si="17"/>
        <v>5.0000000000011369</v>
      </c>
      <c r="F301">
        <f>VLOOKUP(ROUND(E301,0),Lignes!$B$2:$N$847,13,FALSE)</f>
        <v>5</v>
      </c>
      <c r="G301">
        <f t="shared" si="18"/>
        <v>1</v>
      </c>
      <c r="I301" t="str">
        <f t="shared" si="19"/>
        <v>299,235,5</v>
      </c>
    </row>
    <row r="302" spans="1:9">
      <c r="A302">
        <v>236.02</v>
      </c>
      <c r="B302">
        <v>300</v>
      </c>
      <c r="C302">
        <f t="shared" si="16"/>
        <v>236</v>
      </c>
      <c r="D302" t="str">
        <f>VLOOKUP(C302,Stations!$A$2:$B$300,2,FALSE)</f>
        <v>Quatre-Septembre</v>
      </c>
      <c r="E302">
        <f t="shared" si="17"/>
        <v>2.0000000000010232</v>
      </c>
      <c r="F302">
        <f>VLOOKUP(ROUND(E302,0),Lignes!$B$2:$N$847,13,FALSE)</f>
        <v>3</v>
      </c>
      <c r="G302">
        <f t="shared" si="18"/>
        <v>1</v>
      </c>
      <c r="I302" t="str">
        <f t="shared" si="19"/>
        <v>300,236,3</v>
      </c>
    </row>
    <row r="303" spans="1:9">
      <c r="A303">
        <v>237.12</v>
      </c>
      <c r="B303">
        <v>301</v>
      </c>
      <c r="C303">
        <f t="shared" si="16"/>
        <v>237</v>
      </c>
      <c r="D303" t="str">
        <f>VLOOKUP(C303,Stations!$A$2:$B$300,2,FALSE)</f>
        <v>Rambuteau</v>
      </c>
      <c r="E303">
        <f t="shared" si="17"/>
        <v>12.000000000000455</v>
      </c>
      <c r="F303">
        <f>VLOOKUP(ROUND(E303,0),Lignes!$B$2:$N$847,13,FALSE)</f>
        <v>11</v>
      </c>
      <c r="G303">
        <f t="shared" si="18"/>
        <v>1</v>
      </c>
      <c r="I303" t="str">
        <f t="shared" si="19"/>
        <v>301,237,11</v>
      </c>
    </row>
    <row r="304" spans="1:9">
      <c r="A304">
        <v>238.1</v>
      </c>
      <c r="B304">
        <v>302</v>
      </c>
      <c r="C304">
        <f t="shared" si="16"/>
        <v>238</v>
      </c>
      <c r="D304" t="str">
        <f>VLOOKUP(C304,Stations!$A$2:$B$300,2,FALSE)</f>
        <v>Ranelagh</v>
      </c>
      <c r="E304">
        <f t="shared" si="17"/>
        <v>9.9999999999994316</v>
      </c>
      <c r="F304">
        <f>VLOOKUP(ROUND(E304,0),Lignes!$B$2:$N$847,13,FALSE)</f>
        <v>9</v>
      </c>
      <c r="G304">
        <f t="shared" si="18"/>
        <v>1</v>
      </c>
      <c r="I304" t="str">
        <f t="shared" si="19"/>
        <v>302,238,9</v>
      </c>
    </row>
    <row r="305" spans="1:9">
      <c r="A305">
        <v>239.04</v>
      </c>
      <c r="B305">
        <v>303</v>
      </c>
      <c r="C305">
        <f t="shared" si="16"/>
        <v>239</v>
      </c>
      <c r="D305" t="str">
        <f>VLOOKUP(C305,Stations!$A$2:$B$300,2,FALSE)</f>
        <v>Raspail</v>
      </c>
      <c r="E305">
        <f t="shared" si="17"/>
        <v>3.9999999999992042</v>
      </c>
      <c r="F305">
        <f>VLOOKUP(ROUND(E305,0),Lignes!$B$2:$N$847,13,FALSE)</f>
        <v>4</v>
      </c>
      <c r="G305">
        <f t="shared" si="18"/>
        <v>2</v>
      </c>
      <c r="I305" t="str">
        <f t="shared" si="19"/>
        <v>303,239,4</v>
      </c>
    </row>
    <row r="306" spans="1:9">
      <c r="A306">
        <v>239.06</v>
      </c>
      <c r="B306">
        <v>304</v>
      </c>
      <c r="C306">
        <f t="shared" si="16"/>
        <v>239</v>
      </c>
      <c r="D306" t="str">
        <f>VLOOKUP(C306,Stations!$A$2:$B$300,2,FALSE)</f>
        <v>Raspail</v>
      </c>
      <c r="E306">
        <f t="shared" si="17"/>
        <v>6.0000000000002274</v>
      </c>
      <c r="F306">
        <f>VLOOKUP(ROUND(E306,0),Lignes!$B$2:$N$847,13,FALSE)</f>
        <v>6</v>
      </c>
      <c r="G306">
        <f t="shared" si="18"/>
        <v>2</v>
      </c>
      <c r="I306" t="str">
        <f t="shared" si="19"/>
        <v>304,239,6</v>
      </c>
    </row>
    <row r="307" spans="1:9">
      <c r="A307">
        <v>240.02</v>
      </c>
      <c r="B307">
        <v>305</v>
      </c>
      <c r="C307">
        <f t="shared" si="16"/>
        <v>240</v>
      </c>
      <c r="D307" t="str">
        <f>VLOOKUP(C307,Stations!$A$2:$B$300,2,FALSE)</f>
        <v>Réaumur — Sébastopol</v>
      </c>
      <c r="E307">
        <f t="shared" si="17"/>
        <v>2.0000000000010232</v>
      </c>
      <c r="F307">
        <f>VLOOKUP(ROUND(E307,0),Lignes!$B$2:$N$847,13,FALSE)</f>
        <v>3</v>
      </c>
      <c r="G307">
        <f t="shared" si="18"/>
        <v>2</v>
      </c>
      <c r="I307" t="str">
        <f t="shared" si="19"/>
        <v>305,240,3</v>
      </c>
    </row>
    <row r="308" spans="1:9">
      <c r="A308">
        <v>240.04</v>
      </c>
      <c r="B308">
        <v>306</v>
      </c>
      <c r="C308">
        <f t="shared" si="16"/>
        <v>240</v>
      </c>
      <c r="D308" t="str">
        <f>VLOOKUP(C308,Stations!$A$2:$B$300,2,FALSE)</f>
        <v>Réaumur — Sébastopol</v>
      </c>
      <c r="E308">
        <f t="shared" si="17"/>
        <v>3.9999999999992042</v>
      </c>
      <c r="F308">
        <f>VLOOKUP(ROUND(E308,0),Lignes!$B$2:$N$847,13,FALSE)</f>
        <v>4</v>
      </c>
      <c r="G308">
        <f t="shared" si="18"/>
        <v>2</v>
      </c>
      <c r="I308" t="str">
        <f t="shared" si="19"/>
        <v>306,240,4</v>
      </c>
    </row>
    <row r="309" spans="1:9">
      <c r="A309">
        <v>241.13</v>
      </c>
      <c r="B309">
        <v>307</v>
      </c>
      <c r="C309">
        <f t="shared" si="16"/>
        <v>241</v>
      </c>
      <c r="D309" t="str">
        <f>VLOOKUP(C309,Stations!$A$2:$B$300,2,FALSE)</f>
        <v>Rennes</v>
      </c>
      <c r="E309">
        <f t="shared" si="17"/>
        <v>12.999999999999545</v>
      </c>
      <c r="F309">
        <f>VLOOKUP(ROUND(E309,0),Lignes!$B$2:$N$847,13,FALSE)</f>
        <v>12</v>
      </c>
      <c r="G309">
        <f t="shared" si="18"/>
        <v>1</v>
      </c>
      <c r="I309" t="str">
        <f t="shared" si="19"/>
        <v>307,241,12</v>
      </c>
    </row>
    <row r="310" spans="1:9">
      <c r="A310">
        <v>242.02</v>
      </c>
      <c r="B310">
        <v>308</v>
      </c>
      <c r="C310">
        <f t="shared" si="16"/>
        <v>242</v>
      </c>
      <c r="D310" t="str">
        <f>VLOOKUP(C310,Stations!$A$2:$B$300,2,FALSE)</f>
        <v>République</v>
      </c>
      <c r="E310">
        <f t="shared" si="17"/>
        <v>2.0000000000010232</v>
      </c>
      <c r="F310">
        <f>VLOOKUP(ROUND(E310,0),Lignes!$B$2:$N$847,13,FALSE)</f>
        <v>3</v>
      </c>
      <c r="G310">
        <f t="shared" si="18"/>
        <v>5</v>
      </c>
      <c r="I310" t="str">
        <f t="shared" si="19"/>
        <v>308,242,3</v>
      </c>
    </row>
    <row r="311" spans="1:9">
      <c r="A311">
        <v>242.05</v>
      </c>
      <c r="B311">
        <v>309</v>
      </c>
      <c r="C311">
        <f t="shared" si="16"/>
        <v>242</v>
      </c>
      <c r="D311" t="str">
        <f>VLOOKUP(C311,Stations!$A$2:$B$300,2,FALSE)</f>
        <v>République</v>
      </c>
      <c r="E311">
        <f t="shared" si="17"/>
        <v>5.0000000000011369</v>
      </c>
      <c r="F311">
        <f>VLOOKUP(ROUND(E311,0),Lignes!$B$2:$N$847,13,FALSE)</f>
        <v>5</v>
      </c>
      <c r="G311">
        <f t="shared" si="18"/>
        <v>5</v>
      </c>
      <c r="I311" t="str">
        <f t="shared" si="19"/>
        <v>309,242,5</v>
      </c>
    </row>
    <row r="312" spans="1:9">
      <c r="A312">
        <v>242.09</v>
      </c>
      <c r="B312">
        <v>310</v>
      </c>
      <c r="C312">
        <f t="shared" si="16"/>
        <v>242</v>
      </c>
      <c r="D312" t="str">
        <f>VLOOKUP(C312,Stations!$A$2:$B$300,2,FALSE)</f>
        <v>République</v>
      </c>
      <c r="E312">
        <f t="shared" si="17"/>
        <v>9.0000000000003411</v>
      </c>
      <c r="F312">
        <f>VLOOKUP(ROUND(E312,0),Lignes!$B$2:$N$847,13,FALSE)</f>
        <v>8</v>
      </c>
      <c r="G312">
        <f t="shared" si="18"/>
        <v>5</v>
      </c>
      <c r="I312" t="str">
        <f t="shared" si="19"/>
        <v>310,242,8</v>
      </c>
    </row>
    <row r="313" spans="1:9">
      <c r="A313">
        <v>242.1</v>
      </c>
      <c r="B313">
        <v>311</v>
      </c>
      <c r="C313">
        <f t="shared" si="16"/>
        <v>242</v>
      </c>
      <c r="D313" t="str">
        <f>VLOOKUP(C313,Stations!$A$2:$B$300,2,FALSE)</f>
        <v>République</v>
      </c>
      <c r="E313">
        <f t="shared" si="17"/>
        <v>9.9999999999994316</v>
      </c>
      <c r="F313">
        <f>VLOOKUP(ROUND(E313,0),Lignes!$B$2:$N$847,13,FALSE)</f>
        <v>9</v>
      </c>
      <c r="G313">
        <f t="shared" si="18"/>
        <v>5</v>
      </c>
      <c r="I313" t="str">
        <f t="shared" si="19"/>
        <v>311,242,9</v>
      </c>
    </row>
    <row r="314" spans="1:9">
      <c r="A314">
        <v>242.12</v>
      </c>
      <c r="B314">
        <v>312</v>
      </c>
      <c r="C314">
        <f t="shared" si="16"/>
        <v>242</v>
      </c>
      <c r="D314" t="str">
        <f>VLOOKUP(C314,Stations!$A$2:$B$300,2,FALSE)</f>
        <v>République</v>
      </c>
      <c r="E314">
        <f t="shared" si="17"/>
        <v>12.000000000000455</v>
      </c>
      <c r="F314">
        <f>VLOOKUP(ROUND(E314,0),Lignes!$B$2:$N$847,13,FALSE)</f>
        <v>11</v>
      </c>
      <c r="G314">
        <f t="shared" si="18"/>
        <v>5</v>
      </c>
      <c r="I314" t="str">
        <f t="shared" si="19"/>
        <v>312,242,11</v>
      </c>
    </row>
    <row r="315" spans="1:9">
      <c r="A315">
        <v>243</v>
      </c>
      <c r="B315">
        <v>313</v>
      </c>
      <c r="C315">
        <f t="shared" si="16"/>
        <v>243</v>
      </c>
      <c r="D315" t="str">
        <f>VLOOKUP(C315,Stations!$A$2:$B$300,2,FALSE)</f>
        <v>Reuilly — Diderot</v>
      </c>
      <c r="E315">
        <f t="shared" si="17"/>
        <v>0</v>
      </c>
      <c r="F315">
        <f>VLOOKUP(ROUND(E315,0),Lignes!$B$2:$N$847,13,FALSE)</f>
        <v>1</v>
      </c>
      <c r="G315">
        <f t="shared" si="18"/>
        <v>2</v>
      </c>
      <c r="I315" t="str">
        <f t="shared" si="19"/>
        <v>313,243,1</v>
      </c>
    </row>
    <row r="316" spans="1:9">
      <c r="A316">
        <v>243.09</v>
      </c>
      <c r="B316">
        <v>314</v>
      </c>
      <c r="C316">
        <f t="shared" si="16"/>
        <v>243</v>
      </c>
      <c r="D316" t="str">
        <f>VLOOKUP(C316,Stations!$A$2:$B$300,2,FALSE)</f>
        <v>Reuilly — Diderot</v>
      </c>
      <c r="E316">
        <f t="shared" si="17"/>
        <v>9.0000000000003411</v>
      </c>
      <c r="F316">
        <f>VLOOKUP(ROUND(E316,0),Lignes!$B$2:$N$847,13,FALSE)</f>
        <v>8</v>
      </c>
      <c r="G316">
        <f t="shared" si="18"/>
        <v>2</v>
      </c>
      <c r="I316" t="str">
        <f t="shared" si="19"/>
        <v>314,243,8</v>
      </c>
    </row>
    <row r="317" spans="1:9">
      <c r="A317">
        <v>244.05</v>
      </c>
      <c r="B317">
        <v>315</v>
      </c>
      <c r="C317">
        <f t="shared" si="16"/>
        <v>244</v>
      </c>
      <c r="D317" t="str">
        <f>VLOOKUP(C317,Stations!$A$2:$B$300,2,FALSE)</f>
        <v>Richard-Lenoir</v>
      </c>
      <c r="E317">
        <f t="shared" si="17"/>
        <v>5.0000000000011369</v>
      </c>
      <c r="F317">
        <f>VLOOKUP(ROUND(E317,0),Lignes!$B$2:$N$847,13,FALSE)</f>
        <v>5</v>
      </c>
      <c r="G317">
        <f t="shared" si="18"/>
        <v>1</v>
      </c>
      <c r="I317" t="str">
        <f t="shared" si="19"/>
        <v>315,244,5</v>
      </c>
    </row>
    <row r="318" spans="1:9">
      <c r="A318">
        <v>245.09</v>
      </c>
      <c r="B318">
        <v>316</v>
      </c>
      <c r="C318">
        <f t="shared" si="16"/>
        <v>245</v>
      </c>
      <c r="D318" t="str">
        <f>VLOOKUP(C318,Stations!$A$2:$B$300,2,FALSE)</f>
        <v>Richelieu — Drouot</v>
      </c>
      <c r="E318">
        <f t="shared" si="17"/>
        <v>9.0000000000003411</v>
      </c>
      <c r="F318">
        <f>VLOOKUP(ROUND(E318,0),Lignes!$B$2:$N$847,13,FALSE)</f>
        <v>8</v>
      </c>
      <c r="G318">
        <f t="shared" si="18"/>
        <v>2</v>
      </c>
      <c r="I318" t="str">
        <f t="shared" si="19"/>
        <v>316,245,8</v>
      </c>
    </row>
    <row r="319" spans="1:9">
      <c r="A319">
        <v>245.1</v>
      </c>
      <c r="B319">
        <v>317</v>
      </c>
      <c r="C319">
        <f t="shared" si="16"/>
        <v>245</v>
      </c>
      <c r="D319" t="str">
        <f>VLOOKUP(C319,Stations!$A$2:$B$300,2,FALSE)</f>
        <v>Richelieu — Drouot</v>
      </c>
      <c r="E319">
        <f t="shared" si="17"/>
        <v>9.9999999999994316</v>
      </c>
      <c r="F319">
        <f>VLOOKUP(ROUND(E319,0),Lignes!$B$2:$N$847,13,FALSE)</f>
        <v>9</v>
      </c>
      <c r="G319">
        <f t="shared" si="18"/>
        <v>2</v>
      </c>
      <c r="I319" t="str">
        <f t="shared" si="19"/>
        <v>317,245,9</v>
      </c>
    </row>
    <row r="320" spans="1:9">
      <c r="A320">
        <v>246.07</v>
      </c>
      <c r="B320">
        <v>318</v>
      </c>
      <c r="C320">
        <f t="shared" si="16"/>
        <v>246</v>
      </c>
      <c r="D320" t="str">
        <f>VLOOKUP(C320,Stations!$A$2:$B$300,2,FALSE)</f>
        <v>Riquet</v>
      </c>
      <c r="E320">
        <f t="shared" si="17"/>
        <v>6.9999999999993179</v>
      </c>
      <c r="F320">
        <f>VLOOKUP(ROUND(E320,0),Lignes!$B$2:$N$847,13,FALSE)</f>
        <v>7</v>
      </c>
      <c r="G320">
        <f t="shared" si="18"/>
        <v>1</v>
      </c>
      <c r="I320" t="str">
        <f t="shared" si="19"/>
        <v>318,246,7</v>
      </c>
    </row>
    <row r="321" spans="1:9">
      <c r="A321">
        <v>247.1</v>
      </c>
      <c r="B321">
        <v>319</v>
      </c>
      <c r="C321">
        <f t="shared" si="16"/>
        <v>247</v>
      </c>
      <c r="D321" t="str">
        <f>VLOOKUP(C321,Stations!$A$2:$B$300,2,FALSE)</f>
        <v>Robespierre</v>
      </c>
      <c r="E321">
        <f t="shared" si="17"/>
        <v>9.9999999999994316</v>
      </c>
      <c r="F321">
        <f>VLOOKUP(ROUND(E321,0),Lignes!$B$2:$N$847,13,FALSE)</f>
        <v>9</v>
      </c>
      <c r="G321">
        <f t="shared" si="18"/>
        <v>1</v>
      </c>
      <c r="I321" t="str">
        <f t="shared" si="19"/>
        <v>319,247,9</v>
      </c>
    </row>
    <row r="322" spans="1:9">
      <c r="A322">
        <v>248.01</v>
      </c>
      <c r="B322">
        <v>320</v>
      </c>
      <c r="C322">
        <f t="shared" si="16"/>
        <v>248</v>
      </c>
      <c r="D322" t="str">
        <f>VLOOKUP(C322,Stations!$A$2:$B$300,2,FALSE)</f>
        <v>Rome</v>
      </c>
      <c r="E322">
        <f t="shared" si="17"/>
        <v>0.99999999999909051</v>
      </c>
      <c r="F322">
        <f>VLOOKUP(ROUND(E322,0),Lignes!$B$2:$N$847,13,FALSE)</f>
        <v>2</v>
      </c>
      <c r="G322">
        <f t="shared" si="18"/>
        <v>1</v>
      </c>
      <c r="I322" t="str">
        <f t="shared" si="19"/>
        <v>320,248,2</v>
      </c>
    </row>
    <row r="323" spans="1:9">
      <c r="A323">
        <v>249.1</v>
      </c>
      <c r="B323">
        <v>321</v>
      </c>
      <c r="C323">
        <f t="shared" ref="C323:C382" si="20">INT(A323)</f>
        <v>249</v>
      </c>
      <c r="D323" t="str">
        <f>VLOOKUP(C323,Stations!$A$2:$B$300,2,FALSE)</f>
        <v>Rue de la Pompe</v>
      </c>
      <c r="E323">
        <f t="shared" ref="E323:E382" si="21">100*(A323-INT(A323))</f>
        <v>9.9999999999994316</v>
      </c>
      <c r="F323">
        <f>VLOOKUP(ROUND(E323,0),Lignes!$B$2:$N$847,13,FALSE)</f>
        <v>9</v>
      </c>
      <c r="G323">
        <f t="shared" ref="G323:G382" si="22">COUNTIF($D$2:$D$382,"="&amp;D323)</f>
        <v>1</v>
      </c>
      <c r="I323" t="str">
        <f t="shared" ref="I323:I386" si="23">B323&amp;","&amp;C323&amp;","&amp;F323</f>
        <v>321,249,9</v>
      </c>
    </row>
    <row r="324" spans="1:9">
      <c r="A324">
        <v>250.1</v>
      </c>
      <c r="B324">
        <v>322</v>
      </c>
      <c r="C324">
        <f t="shared" si="20"/>
        <v>250</v>
      </c>
      <c r="D324" t="str">
        <f>VLOOKUP(C324,Stations!$A$2:$B$300,2,FALSE)</f>
        <v>Rue des Boulets</v>
      </c>
      <c r="E324">
        <f t="shared" si="21"/>
        <v>9.9999999999994316</v>
      </c>
      <c r="F324">
        <f>VLOOKUP(ROUND(E324,0),Lignes!$B$2:$N$847,13,FALSE)</f>
        <v>9</v>
      </c>
      <c r="G324">
        <f t="shared" si="22"/>
        <v>1</v>
      </c>
      <c r="I324" t="str">
        <f t="shared" si="23"/>
        <v>322,250,9</v>
      </c>
    </row>
    <row r="325" spans="1:9">
      <c r="A325">
        <v>251.13</v>
      </c>
      <c r="B325">
        <v>323</v>
      </c>
      <c r="C325">
        <f t="shared" si="20"/>
        <v>251</v>
      </c>
      <c r="D325" t="str">
        <f>VLOOKUP(C325,Stations!$A$2:$B$300,2,FALSE)</f>
        <v>Rue du Bac</v>
      </c>
      <c r="E325">
        <f t="shared" si="21"/>
        <v>12.999999999999545</v>
      </c>
      <c r="F325">
        <f>VLOOKUP(ROUND(E325,0),Lignes!$B$2:$N$847,13,FALSE)</f>
        <v>12</v>
      </c>
      <c r="G325">
        <f t="shared" si="22"/>
        <v>1</v>
      </c>
      <c r="I325" t="str">
        <f t="shared" si="23"/>
        <v>323,251,12</v>
      </c>
    </row>
    <row r="326" spans="1:9">
      <c r="A326">
        <v>252.02</v>
      </c>
      <c r="B326">
        <v>324</v>
      </c>
      <c r="C326">
        <f t="shared" si="20"/>
        <v>252</v>
      </c>
      <c r="D326" t="str">
        <f>VLOOKUP(C326,Stations!$A$2:$B$300,2,FALSE)</f>
        <v>Rue Saint-Maur</v>
      </c>
      <c r="E326">
        <f t="shared" si="21"/>
        <v>2.0000000000010232</v>
      </c>
      <c r="F326">
        <f>VLOOKUP(ROUND(E326,0),Lignes!$B$2:$N$847,13,FALSE)</f>
        <v>3</v>
      </c>
      <c r="G326">
        <f t="shared" si="22"/>
        <v>1</v>
      </c>
      <c r="I326" t="str">
        <f t="shared" si="23"/>
        <v>324,252,3</v>
      </c>
    </row>
    <row r="327" spans="1:9">
      <c r="A327">
        <v>253.1</v>
      </c>
      <c r="B327">
        <v>325</v>
      </c>
      <c r="C327">
        <f t="shared" si="20"/>
        <v>253</v>
      </c>
      <c r="D327" t="str">
        <f>VLOOKUP(C327,Stations!$A$2:$B$300,2,FALSE)</f>
        <v>Saint-Ambroise</v>
      </c>
      <c r="E327">
        <f t="shared" si="21"/>
        <v>9.9999999999994316</v>
      </c>
      <c r="F327">
        <f>VLOOKUP(ROUND(E327,0),Lignes!$B$2:$N$847,13,FALSE)</f>
        <v>9</v>
      </c>
      <c r="G327">
        <f t="shared" si="22"/>
        <v>1</v>
      </c>
      <c r="I327" t="str">
        <f t="shared" si="23"/>
        <v>325,253,9</v>
      </c>
    </row>
    <row r="328" spans="1:9">
      <c r="A328">
        <v>254.1</v>
      </c>
      <c r="B328">
        <v>326</v>
      </c>
      <c r="C328">
        <f t="shared" si="20"/>
        <v>254</v>
      </c>
      <c r="D328" t="str">
        <f>VLOOKUP(C328,Stations!$A$2:$B$300,2,FALSE)</f>
        <v>Saint-Augustin</v>
      </c>
      <c r="E328">
        <f t="shared" si="21"/>
        <v>9.9999999999994316</v>
      </c>
      <c r="F328">
        <f>VLOOKUP(ROUND(E328,0),Lignes!$B$2:$N$847,13,FALSE)</f>
        <v>9</v>
      </c>
      <c r="G328">
        <f t="shared" si="22"/>
        <v>1</v>
      </c>
      <c r="I328" t="str">
        <f t="shared" si="23"/>
        <v>326,254,9</v>
      </c>
    </row>
    <row r="329" spans="1:9">
      <c r="A329">
        <v>255.14</v>
      </c>
      <c r="B329">
        <v>327</v>
      </c>
      <c r="C329">
        <f t="shared" si="20"/>
        <v>255</v>
      </c>
      <c r="D329" t="str">
        <f>VLOOKUP(C329,Stations!$A$2:$B$300,2,FALSE)</f>
        <v>Saint-Denis — Porte de Paris</v>
      </c>
      <c r="E329">
        <f t="shared" si="21"/>
        <v>13.999999999998636</v>
      </c>
      <c r="F329">
        <f>VLOOKUP(ROUND(E329,0),Lignes!$B$2:$N$847,13,FALSE)</f>
        <v>13</v>
      </c>
      <c r="G329">
        <f t="shared" si="22"/>
        <v>1</v>
      </c>
      <c r="I329" t="str">
        <f t="shared" si="23"/>
        <v>327,255,13</v>
      </c>
    </row>
    <row r="330" spans="1:9">
      <c r="A330">
        <v>256.14</v>
      </c>
      <c r="B330">
        <v>328</v>
      </c>
      <c r="C330">
        <f t="shared" si="20"/>
        <v>256</v>
      </c>
      <c r="D330" t="str">
        <f>VLOOKUP(C330,Stations!$A$2:$B$300,2,FALSE)</f>
        <v>Saint-Denis — Université</v>
      </c>
      <c r="E330">
        <f t="shared" si="21"/>
        <v>13.999999999998636</v>
      </c>
      <c r="F330">
        <f>VLOOKUP(ROUND(E330,0),Lignes!$B$2:$N$847,13,FALSE)</f>
        <v>13</v>
      </c>
      <c r="G330">
        <f t="shared" si="22"/>
        <v>1</v>
      </c>
      <c r="I330" t="str">
        <f t="shared" si="23"/>
        <v>328,256,13</v>
      </c>
    </row>
    <row r="331" spans="1:9">
      <c r="A331">
        <v>257.02999999999997</v>
      </c>
      <c r="B331">
        <v>329</v>
      </c>
      <c r="C331">
        <f t="shared" si="20"/>
        <v>257</v>
      </c>
      <c r="D331" t="str">
        <f>VLOOKUP(C331,Stations!$A$2:$B$300,2,FALSE)</f>
        <v>Saint-Fargeau</v>
      </c>
      <c r="E331">
        <f t="shared" si="21"/>
        <v>2.9999999999972715</v>
      </c>
      <c r="F331" t="str">
        <f>VLOOKUP(ROUND(E331,0),Lignes!$B$2:$N$847,13,FALSE)</f>
        <v>3bis</v>
      </c>
      <c r="G331">
        <f t="shared" si="22"/>
        <v>1</v>
      </c>
      <c r="I331" t="str">
        <f t="shared" si="23"/>
        <v>329,257,3bis</v>
      </c>
    </row>
    <row r="332" spans="1:9">
      <c r="A332">
        <v>258.14</v>
      </c>
      <c r="B332">
        <v>330</v>
      </c>
      <c r="C332">
        <f t="shared" si="20"/>
        <v>258</v>
      </c>
      <c r="D332" t="str">
        <f>VLOOKUP(C332,Stations!$A$2:$B$300,2,FALSE)</f>
        <v>Saint-François-Xavier</v>
      </c>
      <c r="E332">
        <f t="shared" si="21"/>
        <v>13.999999999998636</v>
      </c>
      <c r="F332">
        <f>VLOOKUP(ROUND(E332,0),Lignes!$B$2:$N$847,13,FALSE)</f>
        <v>13</v>
      </c>
      <c r="G332">
        <f t="shared" si="22"/>
        <v>1</v>
      </c>
      <c r="I332" t="str">
        <f t="shared" si="23"/>
        <v>330,258,13</v>
      </c>
    </row>
    <row r="333" spans="1:9">
      <c r="A333">
        <v>259.13</v>
      </c>
      <c r="B333">
        <v>331</v>
      </c>
      <c r="C333">
        <f t="shared" si="20"/>
        <v>259</v>
      </c>
      <c r="D333" t="str">
        <f>VLOOKUP(C333,Stations!$A$2:$B$300,2,FALSE)</f>
        <v>Saint-Georges</v>
      </c>
      <c r="E333">
        <f t="shared" si="21"/>
        <v>12.999999999999545</v>
      </c>
      <c r="F333">
        <f>VLOOKUP(ROUND(E333,0),Lignes!$B$2:$N$847,13,FALSE)</f>
        <v>12</v>
      </c>
      <c r="G333">
        <f t="shared" si="22"/>
        <v>1</v>
      </c>
      <c r="I333" t="str">
        <f t="shared" si="23"/>
        <v>331,259,12</v>
      </c>
    </row>
    <row r="334" spans="1:9">
      <c r="A334">
        <v>260.04000000000002</v>
      </c>
      <c r="B334">
        <v>332</v>
      </c>
      <c r="C334">
        <f t="shared" si="20"/>
        <v>260</v>
      </c>
      <c r="D334" t="str">
        <f>VLOOKUP(C334,Stations!$A$2:$B$300,2,FALSE)</f>
        <v>Saint-Germain-des-Prés</v>
      </c>
      <c r="E334">
        <f t="shared" si="21"/>
        <v>4.0000000000020464</v>
      </c>
      <c r="F334">
        <f>VLOOKUP(ROUND(E334,0),Lignes!$B$2:$N$847,13,FALSE)</f>
        <v>4</v>
      </c>
      <c r="G334">
        <f t="shared" si="22"/>
        <v>1</v>
      </c>
      <c r="I334" t="str">
        <f t="shared" si="23"/>
        <v>332,260,4</v>
      </c>
    </row>
    <row r="335" spans="1:9">
      <c r="A335">
        <v>261.06</v>
      </c>
      <c r="B335">
        <v>333</v>
      </c>
      <c r="C335">
        <f t="shared" si="20"/>
        <v>261</v>
      </c>
      <c r="D335" t="str">
        <f>VLOOKUP(C335,Stations!$A$2:$B$300,2,FALSE)</f>
        <v>Saint-Jacques</v>
      </c>
      <c r="E335">
        <f t="shared" si="21"/>
        <v>6.0000000000002274</v>
      </c>
      <c r="F335">
        <f>VLOOKUP(ROUND(E335,0),Lignes!$B$2:$N$847,13,FALSE)</f>
        <v>6</v>
      </c>
      <c r="G335">
        <f t="shared" si="22"/>
        <v>1</v>
      </c>
      <c r="I335" t="str">
        <f t="shared" si="23"/>
        <v>333,261,6</v>
      </c>
    </row>
    <row r="336" spans="1:9">
      <c r="A336">
        <v>262.02</v>
      </c>
      <c r="B336">
        <v>334</v>
      </c>
      <c r="C336">
        <f t="shared" si="20"/>
        <v>262</v>
      </c>
      <c r="D336" t="str">
        <f>VLOOKUP(C336,Stations!$A$2:$B$300,2,FALSE)</f>
        <v>Saint-Lazare</v>
      </c>
      <c r="E336">
        <f t="shared" si="21"/>
        <v>1.999999999998181</v>
      </c>
      <c r="F336">
        <f>VLOOKUP(ROUND(E336,0),Lignes!$B$2:$N$847,13,FALSE)</f>
        <v>3</v>
      </c>
      <c r="G336">
        <f t="shared" si="22"/>
        <v>4</v>
      </c>
      <c r="I336" t="str">
        <f t="shared" si="23"/>
        <v>334,262,3</v>
      </c>
    </row>
    <row r="337" spans="1:9">
      <c r="A337">
        <v>262.13</v>
      </c>
      <c r="B337">
        <v>335</v>
      </c>
      <c r="C337">
        <f t="shared" si="20"/>
        <v>262</v>
      </c>
      <c r="D337" t="str">
        <f>VLOOKUP(C337,Stations!$A$2:$B$300,2,FALSE)</f>
        <v>Saint-Lazare</v>
      </c>
      <c r="E337">
        <f t="shared" si="21"/>
        <v>12.999999999999545</v>
      </c>
      <c r="F337">
        <f>VLOOKUP(ROUND(E337,0),Lignes!$B$2:$N$847,13,FALSE)</f>
        <v>12</v>
      </c>
      <c r="G337">
        <f t="shared" si="22"/>
        <v>4</v>
      </c>
      <c r="I337" t="str">
        <f t="shared" si="23"/>
        <v>335,262,12</v>
      </c>
    </row>
    <row r="338" spans="1:9">
      <c r="A338">
        <v>262.14</v>
      </c>
      <c r="B338">
        <v>336</v>
      </c>
      <c r="C338">
        <f t="shared" si="20"/>
        <v>262</v>
      </c>
      <c r="D338" t="str">
        <f>VLOOKUP(C338,Stations!$A$2:$B$300,2,FALSE)</f>
        <v>Saint-Lazare</v>
      </c>
      <c r="E338">
        <f t="shared" si="21"/>
        <v>13.999999999998636</v>
      </c>
      <c r="F338">
        <f>VLOOKUP(ROUND(E338,0),Lignes!$B$2:$N$847,13,FALSE)</f>
        <v>13</v>
      </c>
      <c r="G338">
        <f t="shared" si="22"/>
        <v>4</v>
      </c>
      <c r="I338" t="str">
        <f t="shared" si="23"/>
        <v>336,262,13</v>
      </c>
    </row>
    <row r="339" spans="1:9">
      <c r="A339">
        <v>262.14999999999998</v>
      </c>
      <c r="B339">
        <v>337</v>
      </c>
      <c r="C339">
        <f t="shared" si="20"/>
        <v>262</v>
      </c>
      <c r="D339" t="str">
        <f>VLOOKUP(C339,Stations!$A$2:$B$300,2,FALSE)</f>
        <v>Saint-Lazare</v>
      </c>
      <c r="E339">
        <f t="shared" si="21"/>
        <v>14.999999999997726</v>
      </c>
      <c r="F339">
        <f>VLOOKUP(ROUND(E339,0),Lignes!$B$2:$N$847,13,FALSE)</f>
        <v>14</v>
      </c>
      <c r="G339">
        <f t="shared" si="22"/>
        <v>4</v>
      </c>
      <c r="I339" t="str">
        <f t="shared" si="23"/>
        <v>337,262,14</v>
      </c>
    </row>
    <row r="340" spans="1:9">
      <c r="A340">
        <v>263</v>
      </c>
      <c r="B340">
        <v>338</v>
      </c>
      <c r="C340">
        <f t="shared" si="20"/>
        <v>263</v>
      </c>
      <c r="D340" t="str">
        <f>VLOOKUP(C340,Stations!$A$2:$B$300,2,FALSE)</f>
        <v>Saint-Mandé</v>
      </c>
      <c r="E340">
        <f t="shared" si="21"/>
        <v>0</v>
      </c>
      <c r="F340">
        <f>VLOOKUP(ROUND(E340,0),Lignes!$B$2:$N$847,13,FALSE)</f>
        <v>1</v>
      </c>
      <c r="G340">
        <f t="shared" si="22"/>
        <v>1</v>
      </c>
      <c r="I340" t="str">
        <f t="shared" si="23"/>
        <v>338,263,1</v>
      </c>
    </row>
    <row r="341" spans="1:9">
      <c r="A341">
        <v>264.05</v>
      </c>
      <c r="B341">
        <v>339</v>
      </c>
      <c r="C341">
        <f t="shared" si="20"/>
        <v>264</v>
      </c>
      <c r="D341" t="str">
        <f>VLOOKUP(C341,Stations!$A$2:$B$300,2,FALSE)</f>
        <v>Saint-Marcel</v>
      </c>
      <c r="E341">
        <f t="shared" si="21"/>
        <v>5.0000000000011369</v>
      </c>
      <c r="F341">
        <f>VLOOKUP(ROUND(E341,0),Lignes!$B$2:$N$847,13,FALSE)</f>
        <v>5</v>
      </c>
      <c r="G341">
        <f t="shared" si="22"/>
        <v>1</v>
      </c>
      <c r="I341" t="str">
        <f t="shared" si="23"/>
        <v>339,264,5</v>
      </c>
    </row>
    <row r="342" spans="1:9">
      <c r="A342">
        <v>265.04000000000002</v>
      </c>
      <c r="B342">
        <v>340</v>
      </c>
      <c r="C342">
        <f t="shared" si="20"/>
        <v>265</v>
      </c>
      <c r="D342" t="str">
        <f>VLOOKUP(C342,Stations!$A$2:$B$300,2,FALSE)</f>
        <v>Saint-Michel</v>
      </c>
      <c r="E342">
        <f t="shared" si="21"/>
        <v>4.0000000000020464</v>
      </c>
      <c r="F342">
        <f>VLOOKUP(ROUND(E342,0),Lignes!$B$2:$N$847,13,FALSE)</f>
        <v>4</v>
      </c>
      <c r="G342">
        <f t="shared" si="22"/>
        <v>1</v>
      </c>
      <c r="I342" t="str">
        <f t="shared" si="23"/>
        <v>340,265,4</v>
      </c>
    </row>
    <row r="343" spans="1:9">
      <c r="A343">
        <v>266</v>
      </c>
      <c r="B343">
        <v>341</v>
      </c>
      <c r="C343">
        <f t="shared" si="20"/>
        <v>266</v>
      </c>
      <c r="D343" t="str">
        <f>VLOOKUP(C343,Stations!$A$2:$B$300,2,FALSE)</f>
        <v>Saint-Paul</v>
      </c>
      <c r="E343">
        <f t="shared" si="21"/>
        <v>0</v>
      </c>
      <c r="F343">
        <f>VLOOKUP(ROUND(E343,0),Lignes!$B$2:$N$847,13,FALSE)</f>
        <v>1</v>
      </c>
      <c r="G343">
        <f t="shared" si="22"/>
        <v>1</v>
      </c>
      <c r="I343" t="str">
        <f t="shared" si="23"/>
        <v>341,266,1</v>
      </c>
    </row>
    <row r="344" spans="1:9">
      <c r="A344">
        <v>267.10000000000002</v>
      </c>
      <c r="B344">
        <v>342</v>
      </c>
      <c r="C344">
        <f t="shared" si="20"/>
        <v>267</v>
      </c>
      <c r="D344" t="str">
        <f>VLOOKUP(C344,Stations!$A$2:$B$300,2,FALSE)</f>
        <v>Saint-Philippe-du-Roule</v>
      </c>
      <c r="E344">
        <f t="shared" si="21"/>
        <v>10.000000000002274</v>
      </c>
      <c r="F344">
        <f>VLOOKUP(ROUND(E344,0),Lignes!$B$2:$N$847,13,FALSE)</f>
        <v>9</v>
      </c>
      <c r="G344">
        <f t="shared" si="22"/>
        <v>1</v>
      </c>
      <c r="I344" t="str">
        <f t="shared" si="23"/>
        <v>342,267,9</v>
      </c>
    </row>
    <row r="345" spans="1:9">
      <c r="A345">
        <v>268.04000000000002</v>
      </c>
      <c r="B345">
        <v>343</v>
      </c>
      <c r="C345">
        <f t="shared" si="20"/>
        <v>268</v>
      </c>
      <c r="D345" t="str">
        <f>VLOOKUP(C345,Stations!$A$2:$B$300,2,FALSE)</f>
        <v>Saint-Placide</v>
      </c>
      <c r="E345">
        <f t="shared" si="21"/>
        <v>4.0000000000020464</v>
      </c>
      <c r="F345">
        <f>VLOOKUP(ROUND(E345,0),Lignes!$B$2:$N$847,13,FALSE)</f>
        <v>4</v>
      </c>
      <c r="G345">
        <f t="shared" si="22"/>
        <v>1</v>
      </c>
      <c r="I345" t="str">
        <f t="shared" si="23"/>
        <v>343,268,4</v>
      </c>
    </row>
    <row r="346" spans="1:9">
      <c r="A346">
        <v>269.08999999999997</v>
      </c>
      <c r="B346">
        <v>344</v>
      </c>
      <c r="C346">
        <f t="shared" si="20"/>
        <v>269</v>
      </c>
      <c r="D346" t="str">
        <f>VLOOKUP(C346,Stations!$A$2:$B$300,2,FALSE)</f>
        <v>Saint-Sébastien — Froissart</v>
      </c>
      <c r="E346">
        <f t="shared" si="21"/>
        <v>8.9999999999974989</v>
      </c>
      <c r="F346">
        <f>VLOOKUP(ROUND(E346,0),Lignes!$B$2:$N$847,13,FALSE)</f>
        <v>8</v>
      </c>
      <c r="G346">
        <f t="shared" si="22"/>
        <v>1</v>
      </c>
      <c r="I346" t="str">
        <f t="shared" si="23"/>
        <v>344,269,8</v>
      </c>
    </row>
    <row r="347" spans="1:9">
      <c r="A347">
        <v>270.04000000000002</v>
      </c>
      <c r="B347">
        <v>345</v>
      </c>
      <c r="C347">
        <f t="shared" si="20"/>
        <v>270</v>
      </c>
      <c r="D347" t="str">
        <f>VLOOKUP(C347,Stations!$A$2:$B$300,2,FALSE)</f>
        <v>Saint-Sulpice</v>
      </c>
      <c r="E347">
        <f t="shared" si="21"/>
        <v>4.0000000000020464</v>
      </c>
      <c r="F347">
        <f>VLOOKUP(ROUND(E347,0),Lignes!$B$2:$N$847,13,FALSE)</f>
        <v>4</v>
      </c>
      <c r="G347">
        <f t="shared" si="22"/>
        <v>1</v>
      </c>
      <c r="I347" t="str">
        <f t="shared" si="23"/>
        <v>345,270,4</v>
      </c>
    </row>
    <row r="348" spans="1:9">
      <c r="A348">
        <v>271.11</v>
      </c>
      <c r="B348">
        <v>346</v>
      </c>
      <c r="C348">
        <f t="shared" si="20"/>
        <v>271</v>
      </c>
      <c r="D348" t="str">
        <f>VLOOKUP(C348,Stations!$A$2:$B$300,2,FALSE)</f>
        <v>Ségur</v>
      </c>
      <c r="E348">
        <f t="shared" si="21"/>
        <v>11.000000000001364</v>
      </c>
      <c r="F348">
        <f>VLOOKUP(ROUND(E348,0),Lignes!$B$2:$N$847,13,FALSE)</f>
        <v>10</v>
      </c>
      <c r="G348">
        <f t="shared" si="22"/>
        <v>1</v>
      </c>
      <c r="I348" t="str">
        <f t="shared" si="23"/>
        <v>346,271,10</v>
      </c>
    </row>
    <row r="349" spans="1:9">
      <c r="A349">
        <v>272.02</v>
      </c>
      <c r="B349">
        <v>347</v>
      </c>
      <c r="C349">
        <f t="shared" si="20"/>
        <v>272</v>
      </c>
      <c r="D349" t="str">
        <f>VLOOKUP(C349,Stations!$A$2:$B$300,2,FALSE)</f>
        <v>Sentier</v>
      </c>
      <c r="E349">
        <f t="shared" si="21"/>
        <v>1.999999999998181</v>
      </c>
      <c r="F349">
        <f>VLOOKUP(ROUND(E349,0),Lignes!$B$2:$N$847,13,FALSE)</f>
        <v>3</v>
      </c>
      <c r="G349">
        <f t="shared" si="22"/>
        <v>1</v>
      </c>
      <c r="I349" t="str">
        <f t="shared" si="23"/>
        <v>347,272,3</v>
      </c>
    </row>
    <row r="350" spans="1:9">
      <c r="A350">
        <v>273.11</v>
      </c>
      <c r="B350">
        <v>348</v>
      </c>
      <c r="C350">
        <f t="shared" si="20"/>
        <v>273</v>
      </c>
      <c r="D350" t="str">
        <f>VLOOKUP(C350,Stations!$A$2:$B$300,2,FALSE)</f>
        <v>Sèvres — Babylone</v>
      </c>
      <c r="E350">
        <f t="shared" si="21"/>
        <v>11.000000000001364</v>
      </c>
      <c r="F350">
        <f>VLOOKUP(ROUND(E350,0),Lignes!$B$2:$N$847,13,FALSE)</f>
        <v>10</v>
      </c>
      <c r="G350">
        <f t="shared" si="22"/>
        <v>2</v>
      </c>
      <c r="I350" t="str">
        <f t="shared" si="23"/>
        <v>348,273,10</v>
      </c>
    </row>
    <row r="351" spans="1:9">
      <c r="A351">
        <v>273.13</v>
      </c>
      <c r="B351">
        <v>349</v>
      </c>
      <c r="C351">
        <f t="shared" si="20"/>
        <v>273</v>
      </c>
      <c r="D351" t="str">
        <f>VLOOKUP(C351,Stations!$A$2:$B$300,2,FALSE)</f>
        <v>Sèvres — Babylone</v>
      </c>
      <c r="E351">
        <f t="shared" si="21"/>
        <v>12.999999999999545</v>
      </c>
      <c r="F351">
        <f>VLOOKUP(ROUND(E351,0),Lignes!$B$2:$N$847,13,FALSE)</f>
        <v>12</v>
      </c>
      <c r="G351">
        <f t="shared" si="22"/>
        <v>2</v>
      </c>
      <c r="I351" t="str">
        <f t="shared" si="23"/>
        <v>349,273,12</v>
      </c>
    </row>
    <row r="352" spans="1:9">
      <c r="A352">
        <v>274.06</v>
      </c>
      <c r="B352">
        <v>350</v>
      </c>
      <c r="C352">
        <f t="shared" si="20"/>
        <v>274</v>
      </c>
      <c r="D352" t="str">
        <f>VLOOKUP(C352,Stations!$A$2:$B$300,2,FALSE)</f>
        <v>Sèvres — Lecourbe</v>
      </c>
      <c r="E352">
        <f t="shared" si="21"/>
        <v>6.0000000000002274</v>
      </c>
      <c r="F352">
        <f>VLOOKUP(ROUND(E352,0),Lignes!$B$2:$N$847,13,FALSE)</f>
        <v>6</v>
      </c>
      <c r="G352">
        <f t="shared" si="22"/>
        <v>1</v>
      </c>
      <c r="I352" t="str">
        <f t="shared" si="23"/>
        <v>350,274,6</v>
      </c>
    </row>
    <row r="353" spans="1:9">
      <c r="A353">
        <v>275.04000000000002</v>
      </c>
      <c r="B353">
        <v>351</v>
      </c>
      <c r="C353">
        <f t="shared" si="20"/>
        <v>275</v>
      </c>
      <c r="D353" t="str">
        <f>VLOOKUP(C353,Stations!$A$2:$B$300,2,FALSE)</f>
        <v>Simplon</v>
      </c>
      <c r="E353">
        <f t="shared" si="21"/>
        <v>4.0000000000020464</v>
      </c>
      <c r="F353">
        <f>VLOOKUP(ROUND(E353,0),Lignes!$B$2:$N$847,13,FALSE)</f>
        <v>4</v>
      </c>
      <c r="G353">
        <f t="shared" si="22"/>
        <v>1</v>
      </c>
      <c r="I353" t="str">
        <f t="shared" si="23"/>
        <v>351,275,4</v>
      </c>
    </row>
    <row r="354" spans="1:9">
      <c r="A354">
        <v>276.13</v>
      </c>
      <c r="B354">
        <v>352</v>
      </c>
      <c r="C354">
        <f t="shared" si="20"/>
        <v>276</v>
      </c>
      <c r="D354" t="str">
        <f>VLOOKUP(C354,Stations!$A$2:$B$300,2,FALSE)</f>
        <v>Solférino</v>
      </c>
      <c r="E354">
        <f t="shared" si="21"/>
        <v>12.999999999999545</v>
      </c>
      <c r="F354">
        <f>VLOOKUP(ROUND(E354,0),Lignes!$B$2:$N$847,13,FALSE)</f>
        <v>12</v>
      </c>
      <c r="G354">
        <f t="shared" si="22"/>
        <v>1</v>
      </c>
      <c r="I354" t="str">
        <f t="shared" si="23"/>
        <v>352,276,12</v>
      </c>
    </row>
    <row r="355" spans="1:9">
      <c r="A355">
        <v>277.01</v>
      </c>
      <c r="B355">
        <v>353</v>
      </c>
      <c r="C355">
        <f t="shared" si="20"/>
        <v>277</v>
      </c>
      <c r="D355" t="str">
        <f>VLOOKUP(C355,Stations!$A$2:$B$300,2,FALSE)</f>
        <v>Stalingrad</v>
      </c>
      <c r="E355">
        <f t="shared" si="21"/>
        <v>0.99999999999909051</v>
      </c>
      <c r="F355">
        <f>VLOOKUP(ROUND(E355,0),Lignes!$B$2:$N$847,13,FALSE)</f>
        <v>2</v>
      </c>
      <c r="G355">
        <f t="shared" si="22"/>
        <v>3</v>
      </c>
      <c r="I355" t="str">
        <f t="shared" si="23"/>
        <v>353,277,2</v>
      </c>
    </row>
    <row r="356" spans="1:9">
      <c r="A356">
        <v>277.05</v>
      </c>
      <c r="B356">
        <v>354</v>
      </c>
      <c r="C356">
        <f t="shared" si="20"/>
        <v>277</v>
      </c>
      <c r="D356" t="str">
        <f>VLOOKUP(C356,Stations!$A$2:$B$300,2,FALSE)</f>
        <v>Stalingrad</v>
      </c>
      <c r="E356">
        <f t="shared" si="21"/>
        <v>5.0000000000011369</v>
      </c>
      <c r="F356">
        <f>VLOOKUP(ROUND(E356,0),Lignes!$B$2:$N$847,13,FALSE)</f>
        <v>5</v>
      </c>
      <c r="G356">
        <f t="shared" si="22"/>
        <v>3</v>
      </c>
      <c r="I356" t="str">
        <f t="shared" si="23"/>
        <v>354,277,5</v>
      </c>
    </row>
    <row r="357" spans="1:9">
      <c r="A357">
        <v>277.07</v>
      </c>
      <c r="B357">
        <v>355</v>
      </c>
      <c r="C357">
        <f t="shared" si="20"/>
        <v>277</v>
      </c>
      <c r="D357" t="str">
        <f>VLOOKUP(C357,Stations!$A$2:$B$300,2,FALSE)</f>
        <v>Stalingrad</v>
      </c>
      <c r="E357">
        <f t="shared" si="21"/>
        <v>6.9999999999993179</v>
      </c>
      <c r="F357">
        <f>VLOOKUP(ROUND(E357,0),Lignes!$B$2:$N$847,13,FALSE)</f>
        <v>7</v>
      </c>
      <c r="G357">
        <f t="shared" si="22"/>
        <v>3</v>
      </c>
      <c r="I357" t="str">
        <f t="shared" si="23"/>
        <v>355,277,7</v>
      </c>
    </row>
    <row r="358" spans="1:9">
      <c r="A358">
        <v>278.04000000000002</v>
      </c>
      <c r="B358">
        <v>356</v>
      </c>
      <c r="C358">
        <f t="shared" si="20"/>
        <v>278</v>
      </c>
      <c r="D358" t="str">
        <f>VLOOKUP(C358,Stations!$A$2:$B$300,2,FALSE)</f>
        <v>Strasbourg — Saint-Denis</v>
      </c>
      <c r="E358">
        <f t="shared" si="21"/>
        <v>4.0000000000020464</v>
      </c>
      <c r="F358">
        <f>VLOOKUP(ROUND(E358,0),Lignes!$B$2:$N$847,13,FALSE)</f>
        <v>4</v>
      </c>
      <c r="G358">
        <f t="shared" si="22"/>
        <v>3</v>
      </c>
      <c r="I358" t="str">
        <f t="shared" si="23"/>
        <v>356,278,4</v>
      </c>
    </row>
    <row r="359" spans="1:9">
      <c r="A359">
        <v>278.08999999999997</v>
      </c>
      <c r="B359">
        <v>357</v>
      </c>
      <c r="C359">
        <f t="shared" si="20"/>
        <v>278</v>
      </c>
      <c r="D359" t="str">
        <f>VLOOKUP(C359,Stations!$A$2:$B$300,2,FALSE)</f>
        <v>Strasbourg — Saint-Denis</v>
      </c>
      <c r="E359">
        <f t="shared" si="21"/>
        <v>8.9999999999974989</v>
      </c>
      <c r="F359">
        <f>VLOOKUP(ROUND(E359,0),Lignes!$B$2:$N$847,13,FALSE)</f>
        <v>8</v>
      </c>
      <c r="G359">
        <f t="shared" si="22"/>
        <v>3</v>
      </c>
      <c r="I359" t="str">
        <f t="shared" si="23"/>
        <v>357,278,8</v>
      </c>
    </row>
    <row r="360" spans="1:9">
      <c r="A360">
        <v>278.10000000000002</v>
      </c>
      <c r="B360">
        <v>358</v>
      </c>
      <c r="C360">
        <f t="shared" si="20"/>
        <v>278</v>
      </c>
      <c r="D360" t="str">
        <f>VLOOKUP(C360,Stations!$A$2:$B$300,2,FALSE)</f>
        <v>Strasbourg — Saint-Denis</v>
      </c>
      <c r="E360">
        <f t="shared" si="21"/>
        <v>10.000000000002274</v>
      </c>
      <c r="F360">
        <f>VLOOKUP(ROUND(E360,0),Lignes!$B$2:$N$847,13,FALSE)</f>
        <v>9</v>
      </c>
      <c r="G360">
        <f t="shared" si="22"/>
        <v>3</v>
      </c>
      <c r="I360" t="str">
        <f t="shared" si="23"/>
        <v>358,278,9</v>
      </c>
    </row>
    <row r="361" spans="1:9">
      <c r="A361">
        <v>279.07</v>
      </c>
      <c r="B361">
        <v>359</v>
      </c>
      <c r="C361">
        <f t="shared" si="20"/>
        <v>279</v>
      </c>
      <c r="D361" t="str">
        <f>VLOOKUP(C361,Stations!$A$2:$B$300,2,FALSE)</f>
        <v>Sully — Morland</v>
      </c>
      <c r="E361">
        <f t="shared" si="21"/>
        <v>6.9999999999993179</v>
      </c>
      <c r="F361">
        <f>VLOOKUP(ROUND(E361,0),Lignes!$B$2:$N$847,13,FALSE)</f>
        <v>7</v>
      </c>
      <c r="G361">
        <f t="shared" si="22"/>
        <v>1</v>
      </c>
      <c r="I361" t="str">
        <f t="shared" si="23"/>
        <v>359,279,7</v>
      </c>
    </row>
    <row r="362" spans="1:9">
      <c r="A362">
        <v>280.12</v>
      </c>
      <c r="B362">
        <v>360</v>
      </c>
      <c r="C362">
        <f t="shared" si="20"/>
        <v>280</v>
      </c>
      <c r="D362" t="str">
        <f>VLOOKUP(C362,Stations!$A$2:$B$300,2,FALSE)</f>
        <v>Télégraphe</v>
      </c>
      <c r="E362">
        <f t="shared" si="21"/>
        <v>12.000000000000455</v>
      </c>
      <c r="F362">
        <f>VLOOKUP(ROUND(E362,0),Lignes!$B$2:$N$847,13,FALSE)</f>
        <v>11</v>
      </c>
      <c r="G362">
        <f t="shared" si="22"/>
        <v>1</v>
      </c>
      <c r="I362" t="str">
        <f t="shared" si="23"/>
        <v>360,280,11</v>
      </c>
    </row>
    <row r="363" spans="1:9">
      <c r="A363">
        <v>281.02</v>
      </c>
      <c r="B363">
        <v>361</v>
      </c>
      <c r="C363">
        <f t="shared" si="20"/>
        <v>281</v>
      </c>
      <c r="D363" t="str">
        <f>VLOOKUP(C363,Stations!$A$2:$B$300,2,FALSE)</f>
        <v>Temple</v>
      </c>
      <c r="E363">
        <f t="shared" si="21"/>
        <v>1.999999999998181</v>
      </c>
      <c r="F363">
        <f>VLOOKUP(ROUND(E363,0),Lignes!$B$2:$N$847,13,FALSE)</f>
        <v>3</v>
      </c>
      <c r="G363">
        <f t="shared" si="22"/>
        <v>1</v>
      </c>
      <c r="I363" t="str">
        <f t="shared" si="23"/>
        <v>361,281,3</v>
      </c>
    </row>
    <row r="364" spans="1:9">
      <c r="A364">
        <v>282.01</v>
      </c>
      <c r="B364">
        <v>362</v>
      </c>
      <c r="C364">
        <f t="shared" si="20"/>
        <v>282</v>
      </c>
      <c r="D364" t="str">
        <f>VLOOKUP(C364,Stations!$A$2:$B$300,2,FALSE)</f>
        <v>Ternes</v>
      </c>
      <c r="E364">
        <f t="shared" si="21"/>
        <v>0.99999999999909051</v>
      </c>
      <c r="F364">
        <f>VLOOKUP(ROUND(E364,0),Lignes!$B$2:$N$847,13,FALSE)</f>
        <v>2</v>
      </c>
      <c r="G364">
        <f t="shared" si="22"/>
        <v>1</v>
      </c>
      <c r="I364" t="str">
        <f t="shared" si="23"/>
        <v>362,282,2</v>
      </c>
    </row>
    <row r="365" spans="1:9">
      <c r="A365">
        <v>283.07</v>
      </c>
      <c r="B365">
        <v>363</v>
      </c>
      <c r="C365">
        <f t="shared" si="20"/>
        <v>283</v>
      </c>
      <c r="D365" t="str">
        <f>VLOOKUP(C365,Stations!$A$2:$B$300,2,FALSE)</f>
        <v>Tolbiac</v>
      </c>
      <c r="E365">
        <f t="shared" si="21"/>
        <v>6.9999999999993179</v>
      </c>
      <c r="F365">
        <f>VLOOKUP(ROUND(E365,0),Lignes!$B$2:$N$847,13,FALSE)</f>
        <v>7</v>
      </c>
      <c r="G365">
        <f t="shared" si="22"/>
        <v>1</v>
      </c>
      <c r="I365" t="str">
        <f t="shared" si="23"/>
        <v>363,283,7</v>
      </c>
    </row>
    <row r="366" spans="1:9">
      <c r="A366">
        <v>284.13</v>
      </c>
      <c r="B366">
        <v>364</v>
      </c>
      <c r="C366">
        <f t="shared" si="20"/>
        <v>284</v>
      </c>
      <c r="D366" t="str">
        <f>VLOOKUP(C366,Stations!$A$2:$B$300,2,FALSE)</f>
        <v>Trinité — d'Estienne-d'Orves</v>
      </c>
      <c r="E366">
        <f t="shared" si="21"/>
        <v>12.999999999999545</v>
      </c>
      <c r="F366">
        <f>VLOOKUP(ROUND(E366,0),Lignes!$B$2:$N$847,13,FALSE)</f>
        <v>12</v>
      </c>
      <c r="G366">
        <f t="shared" si="22"/>
        <v>1</v>
      </c>
      <c r="I366" t="str">
        <f t="shared" si="23"/>
        <v>364,284,12</v>
      </c>
    </row>
    <row r="367" spans="1:9">
      <c r="A367">
        <v>285.06</v>
      </c>
      <c r="B367">
        <v>365</v>
      </c>
      <c r="C367">
        <f t="shared" si="20"/>
        <v>285</v>
      </c>
      <c r="D367" t="str">
        <f>VLOOKUP(C367,Stations!$A$2:$B$300,2,FALSE)</f>
        <v>Trocadéro</v>
      </c>
      <c r="E367">
        <f t="shared" si="21"/>
        <v>6.0000000000002274</v>
      </c>
      <c r="F367">
        <f>VLOOKUP(ROUND(E367,0),Lignes!$B$2:$N$847,13,FALSE)</f>
        <v>6</v>
      </c>
      <c r="G367">
        <f t="shared" si="22"/>
        <v>2</v>
      </c>
      <c r="I367" t="str">
        <f t="shared" si="23"/>
        <v>365,285,6</v>
      </c>
    </row>
    <row r="368" spans="1:9">
      <c r="A368">
        <v>285.10000000000002</v>
      </c>
      <c r="B368">
        <v>366</v>
      </c>
      <c r="C368">
        <f t="shared" si="20"/>
        <v>285</v>
      </c>
      <c r="D368" t="str">
        <f>VLOOKUP(C368,Stations!$A$2:$B$300,2,FALSE)</f>
        <v>Trocadéro</v>
      </c>
      <c r="E368">
        <f t="shared" si="21"/>
        <v>10.000000000002274</v>
      </c>
      <c r="F368">
        <f>VLOOKUP(ROUND(E368,0),Lignes!$B$2:$N$847,13,FALSE)</f>
        <v>9</v>
      </c>
      <c r="G368">
        <f t="shared" si="22"/>
        <v>2</v>
      </c>
      <c r="I368" t="str">
        <f t="shared" si="23"/>
        <v>366,285,9</v>
      </c>
    </row>
    <row r="369" spans="1:9">
      <c r="A369">
        <v>286</v>
      </c>
      <c r="B369">
        <v>367</v>
      </c>
      <c r="C369">
        <f t="shared" si="20"/>
        <v>286</v>
      </c>
      <c r="D369" t="str">
        <f>VLOOKUP(C369,Stations!$A$2:$B$300,2,FALSE)</f>
        <v>Tuileries</v>
      </c>
      <c r="E369">
        <f t="shared" si="21"/>
        <v>0</v>
      </c>
      <c r="F369">
        <f>VLOOKUP(ROUND(E369,0),Lignes!$B$2:$N$847,13,FALSE)</f>
        <v>1</v>
      </c>
      <c r="G369">
        <f t="shared" si="22"/>
        <v>1</v>
      </c>
      <c r="I369" t="str">
        <f t="shared" si="23"/>
        <v>367,286,1</v>
      </c>
    </row>
    <row r="370" spans="1:9">
      <c r="A370">
        <v>287.11</v>
      </c>
      <c r="B370">
        <v>368</v>
      </c>
      <c r="C370">
        <f t="shared" si="20"/>
        <v>287</v>
      </c>
      <c r="D370" t="str">
        <f>VLOOKUP(C370,Stations!$A$2:$B$300,2,FALSE)</f>
        <v>Vaneau</v>
      </c>
      <c r="E370">
        <f t="shared" si="21"/>
        <v>11.000000000001364</v>
      </c>
      <c r="F370">
        <f>VLOOKUP(ROUND(E370,0),Lignes!$B$2:$N$847,13,FALSE)</f>
        <v>10</v>
      </c>
      <c r="G370">
        <f t="shared" si="22"/>
        <v>1</v>
      </c>
      <c r="I370" t="str">
        <f t="shared" si="23"/>
        <v>368,287,10</v>
      </c>
    </row>
    <row r="371" spans="1:9">
      <c r="A371">
        <v>288.14</v>
      </c>
      <c r="B371">
        <v>369</v>
      </c>
      <c r="C371">
        <f t="shared" si="20"/>
        <v>288</v>
      </c>
      <c r="D371" t="str">
        <f>VLOOKUP(C371,Stations!$A$2:$B$300,2,FALSE)</f>
        <v>Varenne</v>
      </c>
      <c r="E371">
        <f t="shared" si="21"/>
        <v>13.999999999998636</v>
      </c>
      <c r="F371">
        <f>VLOOKUP(ROUND(E371,0),Lignes!$B$2:$N$847,13,FALSE)</f>
        <v>13</v>
      </c>
      <c r="G371">
        <f t="shared" si="22"/>
        <v>1</v>
      </c>
      <c r="I371" t="str">
        <f t="shared" si="23"/>
        <v>369,288,13</v>
      </c>
    </row>
    <row r="372" spans="1:9">
      <c r="A372">
        <v>289.13</v>
      </c>
      <c r="B372">
        <v>370</v>
      </c>
      <c r="C372">
        <f t="shared" si="20"/>
        <v>289</v>
      </c>
      <c r="D372" t="str">
        <f>VLOOKUP(C372,Stations!$A$2:$B$300,2,FALSE)</f>
        <v>Vaugirard</v>
      </c>
      <c r="E372">
        <f t="shared" si="21"/>
        <v>12.999999999999545</v>
      </c>
      <c r="F372">
        <f>VLOOKUP(ROUND(E372,0),Lignes!$B$2:$N$847,13,FALSE)</f>
        <v>12</v>
      </c>
      <c r="G372">
        <f t="shared" si="22"/>
        <v>1</v>
      </c>
      <c r="I372" t="str">
        <f t="shared" si="23"/>
        <v>370,289,12</v>
      </c>
    </row>
    <row r="373" spans="1:9">
      <c r="A373">
        <v>290.04000000000002</v>
      </c>
      <c r="B373">
        <v>371</v>
      </c>
      <c r="C373">
        <f t="shared" si="20"/>
        <v>290</v>
      </c>
      <c r="D373" t="str">
        <f>VLOOKUP(C373,Stations!$A$2:$B$300,2,FALSE)</f>
        <v>Vavin</v>
      </c>
      <c r="E373">
        <f t="shared" si="21"/>
        <v>4.0000000000020464</v>
      </c>
      <c r="F373">
        <f>VLOOKUP(ROUND(E373,0),Lignes!$B$2:$N$847,13,FALSE)</f>
        <v>4</v>
      </c>
      <c r="G373">
        <f t="shared" si="22"/>
        <v>1</v>
      </c>
      <c r="I373" t="str">
        <f t="shared" si="23"/>
        <v>371,290,4</v>
      </c>
    </row>
    <row r="374" spans="1:9">
      <c r="A374">
        <v>291.01</v>
      </c>
      <c r="B374">
        <v>372</v>
      </c>
      <c r="C374">
        <f t="shared" si="20"/>
        <v>291</v>
      </c>
      <c r="D374" t="str">
        <f>VLOOKUP(C374,Stations!$A$2:$B$300,2,FALSE)</f>
        <v>Victor Hugo</v>
      </c>
      <c r="E374">
        <f t="shared" si="21"/>
        <v>0.99999999999909051</v>
      </c>
      <c r="F374">
        <f>VLOOKUP(ROUND(E374,0),Lignes!$B$2:$N$847,13,FALSE)</f>
        <v>2</v>
      </c>
      <c r="G374">
        <f t="shared" si="22"/>
        <v>1</v>
      </c>
      <c r="I374" t="str">
        <f t="shared" si="23"/>
        <v>372,291,2</v>
      </c>
    </row>
    <row r="375" spans="1:9">
      <c r="A375">
        <v>292.07</v>
      </c>
      <c r="B375">
        <v>373</v>
      </c>
      <c r="C375">
        <f t="shared" si="20"/>
        <v>292</v>
      </c>
      <c r="D375" t="str">
        <f>VLOOKUP(C375,Stations!$A$2:$B$300,2,FALSE)</f>
        <v>Villejuif — Léo Lagrange</v>
      </c>
      <c r="E375">
        <f t="shared" si="21"/>
        <v>6.9999999999993179</v>
      </c>
      <c r="F375">
        <f>VLOOKUP(ROUND(E375,0),Lignes!$B$2:$N$847,13,FALSE)</f>
        <v>7</v>
      </c>
      <c r="G375">
        <f t="shared" si="22"/>
        <v>1</v>
      </c>
      <c r="I375" t="str">
        <f t="shared" si="23"/>
        <v>373,292,7</v>
      </c>
    </row>
    <row r="376" spans="1:9">
      <c r="A376">
        <v>293.07</v>
      </c>
      <c r="B376">
        <v>374</v>
      </c>
      <c r="C376">
        <f t="shared" si="20"/>
        <v>293</v>
      </c>
      <c r="D376" t="str">
        <f>VLOOKUP(C376,Stations!$A$2:$B$300,2,FALSE)</f>
        <v>Villejuif — Louis Aragon</v>
      </c>
      <c r="E376">
        <f t="shared" si="21"/>
        <v>6.9999999999993179</v>
      </c>
      <c r="F376">
        <f>VLOOKUP(ROUND(E376,0),Lignes!$B$2:$N$847,13,FALSE)</f>
        <v>7</v>
      </c>
      <c r="G376">
        <f t="shared" si="22"/>
        <v>1</v>
      </c>
      <c r="I376" t="str">
        <f t="shared" si="23"/>
        <v>374,293,7</v>
      </c>
    </row>
    <row r="377" spans="1:9">
      <c r="A377">
        <v>294.07</v>
      </c>
      <c r="B377">
        <v>375</v>
      </c>
      <c r="C377">
        <f t="shared" si="20"/>
        <v>294</v>
      </c>
      <c r="D377" t="str">
        <f>VLOOKUP(C377,Stations!$A$2:$B$300,2,FALSE)</f>
        <v>Villejuif — Paul Vaillant-Couturier</v>
      </c>
      <c r="E377">
        <f t="shared" si="21"/>
        <v>6.9999999999993179</v>
      </c>
      <c r="F377">
        <f>VLOOKUP(ROUND(E377,0),Lignes!$B$2:$N$847,13,FALSE)</f>
        <v>7</v>
      </c>
      <c r="G377">
        <f t="shared" si="22"/>
        <v>1</v>
      </c>
      <c r="I377" t="str">
        <f t="shared" si="23"/>
        <v>375,294,7</v>
      </c>
    </row>
    <row r="378" spans="1:9">
      <c r="A378">
        <v>295.01</v>
      </c>
      <c r="B378">
        <v>376</v>
      </c>
      <c r="C378">
        <f t="shared" si="20"/>
        <v>295</v>
      </c>
      <c r="D378" t="str">
        <f>VLOOKUP(C378,Stations!$A$2:$B$300,2,FALSE)</f>
        <v>Villiers</v>
      </c>
      <c r="E378">
        <f t="shared" si="21"/>
        <v>0.99999999999909051</v>
      </c>
      <c r="F378">
        <f>VLOOKUP(ROUND(E378,0),Lignes!$B$2:$N$847,13,FALSE)</f>
        <v>2</v>
      </c>
      <c r="G378">
        <f t="shared" si="22"/>
        <v>2</v>
      </c>
      <c r="I378" t="str">
        <f t="shared" si="23"/>
        <v>376,295,2</v>
      </c>
    </row>
    <row r="379" spans="1:9">
      <c r="A379">
        <v>295.02</v>
      </c>
      <c r="B379">
        <v>377</v>
      </c>
      <c r="C379">
        <f t="shared" si="20"/>
        <v>295</v>
      </c>
      <c r="D379" t="str">
        <f>VLOOKUP(C379,Stations!$A$2:$B$300,2,FALSE)</f>
        <v>Villiers</v>
      </c>
      <c r="E379">
        <f t="shared" si="21"/>
        <v>1.999999999998181</v>
      </c>
      <c r="F379">
        <f>VLOOKUP(ROUND(E379,0),Lignes!$B$2:$N$847,13,FALSE)</f>
        <v>3</v>
      </c>
      <c r="G379">
        <f t="shared" si="22"/>
        <v>2</v>
      </c>
      <c r="I379" t="str">
        <f t="shared" si="23"/>
        <v>377,295,3</v>
      </c>
    </row>
    <row r="380" spans="1:9">
      <c r="A380">
        <v>296.13</v>
      </c>
      <c r="B380">
        <v>378</v>
      </c>
      <c r="C380">
        <f t="shared" si="20"/>
        <v>296</v>
      </c>
      <c r="D380" t="str">
        <f>VLOOKUP(C380,Stations!$A$2:$B$300,2,FALSE)</f>
        <v>Volontaires</v>
      </c>
      <c r="E380">
        <f t="shared" si="21"/>
        <v>12.999999999999545</v>
      </c>
      <c r="F380">
        <f>VLOOKUP(ROUND(E380,0),Lignes!$B$2:$N$847,13,FALSE)</f>
        <v>12</v>
      </c>
      <c r="G380">
        <f t="shared" si="22"/>
        <v>1</v>
      </c>
      <c r="I380" t="str">
        <f t="shared" si="23"/>
        <v>378,296,12</v>
      </c>
    </row>
    <row r="381" spans="1:9">
      <c r="A381">
        <v>297.10000000000002</v>
      </c>
      <c r="B381">
        <v>379</v>
      </c>
      <c r="C381">
        <f t="shared" si="20"/>
        <v>297</v>
      </c>
      <c r="D381" t="str">
        <f>VLOOKUP(C381,Stations!$A$2:$B$300,2,FALSE)</f>
        <v>Voltaire</v>
      </c>
      <c r="E381">
        <f t="shared" si="21"/>
        <v>10.000000000002274</v>
      </c>
      <c r="F381">
        <f>VLOOKUP(ROUND(E381,0),Lignes!$B$2:$N$847,13,FALSE)</f>
        <v>9</v>
      </c>
      <c r="G381">
        <f t="shared" si="22"/>
        <v>1</v>
      </c>
      <c r="I381" t="str">
        <f t="shared" si="23"/>
        <v>379,297,9</v>
      </c>
    </row>
    <row r="382" spans="1:9">
      <c r="A382">
        <v>298.02</v>
      </c>
      <c r="B382">
        <v>380</v>
      </c>
      <c r="C382">
        <f t="shared" si="20"/>
        <v>298</v>
      </c>
      <c r="D382" t="str">
        <f>VLOOKUP(C382,Stations!$A$2:$B$300,2,FALSE)</f>
        <v>Wagram</v>
      </c>
      <c r="E382">
        <f t="shared" si="21"/>
        <v>1.999999999998181</v>
      </c>
      <c r="F382">
        <f>VLOOKUP(ROUND(E382,0),Lignes!$B$2:$N$847,13,FALSE)</f>
        <v>3</v>
      </c>
      <c r="G382">
        <f t="shared" si="22"/>
        <v>1</v>
      </c>
      <c r="I382" t="str">
        <f t="shared" si="23"/>
        <v>380,298,3</v>
      </c>
    </row>
    <row r="383" spans="1:9">
      <c r="B383">
        <v>381</v>
      </c>
      <c r="C383">
        <v>0</v>
      </c>
      <c r="D383" s="1" t="s">
        <v>0</v>
      </c>
      <c r="E383" t="s">
        <v>571</v>
      </c>
      <c r="I383" t="str">
        <f t="shared" si="23"/>
        <v>381,0,</v>
      </c>
    </row>
    <row r="384" spans="1:9">
      <c r="B384">
        <v>382</v>
      </c>
      <c r="C384">
        <v>1</v>
      </c>
      <c r="D384" s="1" t="s">
        <v>1</v>
      </c>
      <c r="E384" t="s">
        <v>571</v>
      </c>
      <c r="I384" t="str">
        <f t="shared" si="23"/>
        <v>382,1,</v>
      </c>
    </row>
    <row r="385" spans="2:9">
      <c r="B385">
        <v>383</v>
      </c>
      <c r="C385">
        <v>2</v>
      </c>
      <c r="D385" s="1" t="s">
        <v>2</v>
      </c>
      <c r="E385" t="s">
        <v>571</v>
      </c>
      <c r="I385" t="str">
        <f t="shared" si="23"/>
        <v>383,2,</v>
      </c>
    </row>
    <row r="386" spans="2:9">
      <c r="B386">
        <v>384</v>
      </c>
      <c r="C386">
        <v>3</v>
      </c>
      <c r="D386" s="1" t="s">
        <v>432</v>
      </c>
      <c r="E386" t="s">
        <v>571</v>
      </c>
      <c r="I386" t="str">
        <f t="shared" si="23"/>
        <v>384,3,</v>
      </c>
    </row>
    <row r="387" spans="2:9">
      <c r="B387">
        <v>385</v>
      </c>
      <c r="C387">
        <v>4</v>
      </c>
      <c r="D387" s="1" t="s">
        <v>3</v>
      </c>
      <c r="E387" t="s">
        <v>571</v>
      </c>
      <c r="I387" t="str">
        <f t="shared" ref="I387:I450" si="24">B387&amp;","&amp;C387&amp;","&amp;F387</f>
        <v>385,4,</v>
      </c>
    </row>
    <row r="388" spans="2:9">
      <c r="B388">
        <v>386</v>
      </c>
      <c r="C388">
        <v>5</v>
      </c>
      <c r="D388" s="1" t="s">
        <v>4</v>
      </c>
      <c r="E388" t="s">
        <v>571</v>
      </c>
      <c r="I388" t="str">
        <f t="shared" si="24"/>
        <v>386,5,</v>
      </c>
    </row>
    <row r="389" spans="2:9">
      <c r="B389">
        <v>387</v>
      </c>
      <c r="C389">
        <v>6</v>
      </c>
      <c r="D389" s="1" t="s">
        <v>5</v>
      </c>
      <c r="E389" t="s">
        <v>571</v>
      </c>
      <c r="I389" t="str">
        <f t="shared" si="24"/>
        <v>387,6,</v>
      </c>
    </row>
    <row r="390" spans="2:9">
      <c r="B390">
        <v>388</v>
      </c>
      <c r="C390">
        <v>7</v>
      </c>
      <c r="D390" s="1" t="s">
        <v>6</v>
      </c>
      <c r="E390" t="s">
        <v>571</v>
      </c>
      <c r="I390" t="str">
        <f t="shared" si="24"/>
        <v>388,7,</v>
      </c>
    </row>
    <row r="391" spans="2:9">
      <c r="B391">
        <v>389</v>
      </c>
      <c r="C391">
        <v>8</v>
      </c>
      <c r="D391" s="1" t="s">
        <v>508</v>
      </c>
      <c r="E391" t="s">
        <v>571</v>
      </c>
      <c r="I391" t="str">
        <f t="shared" si="24"/>
        <v>389,8,</v>
      </c>
    </row>
    <row r="392" spans="2:9">
      <c r="B392">
        <v>390</v>
      </c>
      <c r="C392">
        <v>9</v>
      </c>
      <c r="D392" s="1" t="s">
        <v>507</v>
      </c>
      <c r="E392" t="s">
        <v>571</v>
      </c>
      <c r="I392" t="str">
        <f t="shared" si="24"/>
        <v>390,9,</v>
      </c>
    </row>
    <row r="393" spans="2:9">
      <c r="B393">
        <v>391</v>
      </c>
      <c r="C393">
        <v>10</v>
      </c>
      <c r="D393" s="1" t="s">
        <v>7</v>
      </c>
      <c r="E393" t="s">
        <v>571</v>
      </c>
      <c r="I393" t="str">
        <f t="shared" si="24"/>
        <v>391,10,</v>
      </c>
    </row>
    <row r="394" spans="2:9">
      <c r="B394">
        <v>392</v>
      </c>
      <c r="C394">
        <v>11</v>
      </c>
      <c r="D394" t="s">
        <v>385</v>
      </c>
      <c r="E394" t="s">
        <v>571</v>
      </c>
      <c r="I394" t="str">
        <f t="shared" si="24"/>
        <v>392,11,</v>
      </c>
    </row>
    <row r="395" spans="2:9">
      <c r="B395">
        <v>393</v>
      </c>
      <c r="C395">
        <v>12</v>
      </c>
      <c r="D395" s="1" t="s">
        <v>8</v>
      </c>
      <c r="E395" t="s">
        <v>571</v>
      </c>
      <c r="I395" t="str">
        <f t="shared" si="24"/>
        <v>393,12,</v>
      </c>
    </row>
    <row r="396" spans="2:9">
      <c r="B396">
        <v>394</v>
      </c>
      <c r="C396">
        <v>13</v>
      </c>
      <c r="D396" s="1" t="s">
        <v>9</v>
      </c>
      <c r="E396" t="s">
        <v>571</v>
      </c>
      <c r="I396" t="str">
        <f t="shared" si="24"/>
        <v>394,13,</v>
      </c>
    </row>
    <row r="397" spans="2:9">
      <c r="B397">
        <v>395</v>
      </c>
      <c r="C397">
        <v>14</v>
      </c>
      <c r="D397" s="1" t="s">
        <v>10</v>
      </c>
      <c r="E397" t="s">
        <v>571</v>
      </c>
      <c r="I397" t="str">
        <f t="shared" si="24"/>
        <v>395,14,</v>
      </c>
    </row>
    <row r="398" spans="2:9">
      <c r="B398">
        <v>396</v>
      </c>
      <c r="C398">
        <v>15</v>
      </c>
      <c r="D398" t="s">
        <v>294</v>
      </c>
      <c r="E398" t="s">
        <v>571</v>
      </c>
      <c r="I398" t="str">
        <f t="shared" si="24"/>
        <v>396,15,</v>
      </c>
    </row>
    <row r="399" spans="2:9">
      <c r="B399">
        <v>397</v>
      </c>
      <c r="C399">
        <v>16</v>
      </c>
      <c r="D399" s="1" t="s">
        <v>11</v>
      </c>
      <c r="E399" t="s">
        <v>571</v>
      </c>
      <c r="I399" t="str">
        <f t="shared" si="24"/>
        <v>397,16,</v>
      </c>
    </row>
    <row r="400" spans="2:9">
      <c r="B400">
        <v>398</v>
      </c>
      <c r="C400">
        <v>17</v>
      </c>
      <c r="D400" s="1" t="s">
        <v>12</v>
      </c>
      <c r="E400" t="s">
        <v>571</v>
      </c>
      <c r="I400" t="str">
        <f t="shared" si="24"/>
        <v>398,17,</v>
      </c>
    </row>
    <row r="401" spans="2:9">
      <c r="B401">
        <v>399</v>
      </c>
      <c r="C401">
        <v>18</v>
      </c>
      <c r="D401" s="1" t="s">
        <v>13</v>
      </c>
      <c r="E401" t="s">
        <v>571</v>
      </c>
      <c r="I401" t="str">
        <f t="shared" si="24"/>
        <v>399,18,</v>
      </c>
    </row>
    <row r="402" spans="2:9">
      <c r="B402">
        <v>400</v>
      </c>
      <c r="C402">
        <v>19</v>
      </c>
      <c r="D402" s="1" t="s">
        <v>14</v>
      </c>
      <c r="E402" t="s">
        <v>571</v>
      </c>
      <c r="I402" t="str">
        <f t="shared" si="24"/>
        <v>400,19,</v>
      </c>
    </row>
    <row r="403" spans="2:9">
      <c r="B403">
        <v>401</v>
      </c>
      <c r="C403">
        <v>20</v>
      </c>
      <c r="D403" s="1" t="s">
        <v>15</v>
      </c>
      <c r="E403" t="s">
        <v>571</v>
      </c>
      <c r="I403" t="str">
        <f t="shared" si="24"/>
        <v>401,20,</v>
      </c>
    </row>
    <row r="404" spans="2:9">
      <c r="B404">
        <v>402</v>
      </c>
      <c r="C404">
        <v>21</v>
      </c>
      <c r="D404" s="1" t="s">
        <v>16</v>
      </c>
      <c r="E404" t="s">
        <v>571</v>
      </c>
      <c r="I404" t="str">
        <f t="shared" si="24"/>
        <v>402,21,</v>
      </c>
    </row>
    <row r="405" spans="2:9">
      <c r="B405">
        <v>403</v>
      </c>
      <c r="C405">
        <v>22</v>
      </c>
      <c r="D405" s="1" t="s">
        <v>17</v>
      </c>
      <c r="E405" t="s">
        <v>571</v>
      </c>
      <c r="I405" t="str">
        <f t="shared" si="24"/>
        <v>403,22,</v>
      </c>
    </row>
    <row r="406" spans="2:9">
      <c r="B406">
        <v>404</v>
      </c>
      <c r="C406">
        <v>23</v>
      </c>
      <c r="D406" s="1" t="s">
        <v>18</v>
      </c>
      <c r="E406" t="s">
        <v>571</v>
      </c>
      <c r="I406" t="str">
        <f t="shared" si="24"/>
        <v>404,23,</v>
      </c>
    </row>
    <row r="407" spans="2:9">
      <c r="B407">
        <v>405</v>
      </c>
      <c r="C407">
        <v>24</v>
      </c>
      <c r="D407" s="1" t="s">
        <v>19</v>
      </c>
      <c r="E407" t="s">
        <v>571</v>
      </c>
      <c r="I407" t="str">
        <f t="shared" si="24"/>
        <v>405,24,</v>
      </c>
    </row>
    <row r="408" spans="2:9">
      <c r="B408">
        <v>406</v>
      </c>
      <c r="C408">
        <v>25</v>
      </c>
      <c r="D408" s="1" t="s">
        <v>20</v>
      </c>
      <c r="E408" t="s">
        <v>571</v>
      </c>
      <c r="I408" t="str">
        <f t="shared" si="24"/>
        <v>406,25,</v>
      </c>
    </row>
    <row r="409" spans="2:9">
      <c r="B409">
        <v>407</v>
      </c>
      <c r="C409">
        <v>26</v>
      </c>
      <c r="D409" t="s">
        <v>357</v>
      </c>
      <c r="E409" t="s">
        <v>571</v>
      </c>
      <c r="I409" t="str">
        <f t="shared" si="24"/>
        <v>407,26,</v>
      </c>
    </row>
    <row r="410" spans="2:9">
      <c r="B410">
        <v>408</v>
      </c>
      <c r="C410">
        <v>27</v>
      </c>
      <c r="D410" t="s">
        <v>358</v>
      </c>
      <c r="E410" t="s">
        <v>571</v>
      </c>
      <c r="I410" t="str">
        <f t="shared" si="24"/>
        <v>408,27,</v>
      </c>
    </row>
    <row r="411" spans="2:9">
      <c r="B411">
        <v>409</v>
      </c>
      <c r="C411">
        <v>28</v>
      </c>
      <c r="D411" s="1" t="s">
        <v>21</v>
      </c>
      <c r="E411" t="s">
        <v>571</v>
      </c>
      <c r="I411" t="str">
        <f t="shared" si="24"/>
        <v>409,28,</v>
      </c>
    </row>
    <row r="412" spans="2:9">
      <c r="B412">
        <v>410</v>
      </c>
      <c r="C412">
        <v>29</v>
      </c>
      <c r="D412" s="1" t="s">
        <v>22</v>
      </c>
      <c r="E412" t="s">
        <v>571</v>
      </c>
      <c r="I412" t="str">
        <f t="shared" si="24"/>
        <v>410,29,</v>
      </c>
    </row>
    <row r="413" spans="2:9">
      <c r="B413">
        <v>411</v>
      </c>
      <c r="C413">
        <v>30</v>
      </c>
      <c r="D413" s="1" t="s">
        <v>23</v>
      </c>
      <c r="E413" t="s">
        <v>571</v>
      </c>
      <c r="I413" t="str">
        <f t="shared" si="24"/>
        <v>411,30,</v>
      </c>
    </row>
    <row r="414" spans="2:9">
      <c r="B414">
        <v>412</v>
      </c>
      <c r="C414">
        <v>31</v>
      </c>
      <c r="D414" s="1" t="s">
        <v>24</v>
      </c>
      <c r="E414" t="s">
        <v>571</v>
      </c>
      <c r="I414" t="str">
        <f t="shared" si="24"/>
        <v>412,31,</v>
      </c>
    </row>
    <row r="415" spans="2:9">
      <c r="B415">
        <v>413</v>
      </c>
      <c r="C415">
        <v>32</v>
      </c>
      <c r="D415" s="1" t="s">
        <v>25</v>
      </c>
      <c r="E415" t="s">
        <v>571</v>
      </c>
      <c r="I415" t="str">
        <f t="shared" si="24"/>
        <v>413,32,</v>
      </c>
    </row>
    <row r="416" spans="2:9">
      <c r="B416">
        <v>414</v>
      </c>
      <c r="C416">
        <v>33</v>
      </c>
      <c r="D416" s="1" t="s">
        <v>506</v>
      </c>
      <c r="E416" t="s">
        <v>571</v>
      </c>
      <c r="I416" t="str">
        <f t="shared" si="24"/>
        <v>414,33,</v>
      </c>
    </row>
    <row r="417" spans="2:9">
      <c r="B417">
        <v>415</v>
      </c>
      <c r="C417">
        <v>34</v>
      </c>
      <c r="D417" s="1" t="s">
        <v>442</v>
      </c>
      <c r="E417" t="s">
        <v>571</v>
      </c>
      <c r="I417" t="str">
        <f t="shared" si="24"/>
        <v>415,34,</v>
      </c>
    </row>
    <row r="418" spans="2:9">
      <c r="B418">
        <v>416</v>
      </c>
      <c r="C418">
        <v>35</v>
      </c>
      <c r="D418" s="1" t="s">
        <v>26</v>
      </c>
      <c r="E418" t="s">
        <v>571</v>
      </c>
      <c r="I418" t="str">
        <f t="shared" si="24"/>
        <v>416,35,</v>
      </c>
    </row>
    <row r="419" spans="2:9">
      <c r="B419">
        <v>417</v>
      </c>
      <c r="C419">
        <v>36</v>
      </c>
      <c r="D419" t="s">
        <v>361</v>
      </c>
      <c r="E419" t="s">
        <v>571</v>
      </c>
      <c r="I419" t="str">
        <f t="shared" si="24"/>
        <v>417,36,</v>
      </c>
    </row>
    <row r="420" spans="2:9">
      <c r="B420">
        <v>418</v>
      </c>
      <c r="C420">
        <v>37</v>
      </c>
      <c r="D420" s="1" t="s">
        <v>27</v>
      </c>
      <c r="E420" t="s">
        <v>571</v>
      </c>
      <c r="I420" t="str">
        <f t="shared" si="24"/>
        <v>418,37,</v>
      </c>
    </row>
    <row r="421" spans="2:9">
      <c r="B421">
        <v>419</v>
      </c>
      <c r="C421">
        <v>38</v>
      </c>
      <c r="D421" s="1" t="s">
        <v>28</v>
      </c>
      <c r="E421" t="s">
        <v>571</v>
      </c>
      <c r="I421" t="str">
        <f t="shared" si="24"/>
        <v>419,38,</v>
      </c>
    </row>
    <row r="422" spans="2:9">
      <c r="B422">
        <v>420</v>
      </c>
      <c r="C422">
        <v>39</v>
      </c>
      <c r="D422" s="1" t="s">
        <v>29</v>
      </c>
      <c r="E422" t="s">
        <v>571</v>
      </c>
      <c r="I422" t="str">
        <f t="shared" si="24"/>
        <v>420,39,</v>
      </c>
    </row>
    <row r="423" spans="2:9">
      <c r="B423">
        <v>421</v>
      </c>
      <c r="C423">
        <v>40</v>
      </c>
      <c r="D423" s="1" t="s">
        <v>30</v>
      </c>
      <c r="E423" t="s">
        <v>571</v>
      </c>
      <c r="I423" t="str">
        <f t="shared" si="24"/>
        <v>421,40,</v>
      </c>
    </row>
    <row r="424" spans="2:9">
      <c r="B424">
        <v>422</v>
      </c>
      <c r="C424">
        <v>41</v>
      </c>
      <c r="D424" s="1" t="s">
        <v>31</v>
      </c>
      <c r="E424" t="s">
        <v>571</v>
      </c>
      <c r="I424" t="str">
        <f t="shared" si="24"/>
        <v>422,41,</v>
      </c>
    </row>
    <row r="425" spans="2:9">
      <c r="B425">
        <v>423</v>
      </c>
      <c r="C425">
        <v>42</v>
      </c>
      <c r="D425" s="1" t="s">
        <v>32</v>
      </c>
      <c r="E425" t="s">
        <v>571</v>
      </c>
      <c r="I425" t="str">
        <f t="shared" si="24"/>
        <v>423,42,</v>
      </c>
    </row>
    <row r="426" spans="2:9">
      <c r="B426">
        <v>424</v>
      </c>
      <c r="C426">
        <v>43</v>
      </c>
      <c r="D426" s="1" t="s">
        <v>33</v>
      </c>
      <c r="E426" t="s">
        <v>571</v>
      </c>
      <c r="I426" t="str">
        <f t="shared" si="24"/>
        <v>424,43,</v>
      </c>
    </row>
    <row r="427" spans="2:9">
      <c r="B427">
        <v>425</v>
      </c>
      <c r="C427">
        <v>44</v>
      </c>
      <c r="D427" s="1" t="s">
        <v>34</v>
      </c>
      <c r="E427" t="s">
        <v>571</v>
      </c>
      <c r="I427" t="str">
        <f t="shared" si="24"/>
        <v>425,44,</v>
      </c>
    </row>
    <row r="428" spans="2:9">
      <c r="B428">
        <v>426</v>
      </c>
      <c r="C428">
        <v>45</v>
      </c>
      <c r="D428" t="s">
        <v>390</v>
      </c>
      <c r="E428" t="s">
        <v>571</v>
      </c>
      <c r="I428" t="str">
        <f t="shared" si="24"/>
        <v>426,45,</v>
      </c>
    </row>
    <row r="429" spans="2:9">
      <c r="B429">
        <v>427</v>
      </c>
      <c r="C429">
        <v>46</v>
      </c>
      <c r="D429" t="s">
        <v>259</v>
      </c>
      <c r="E429" t="s">
        <v>571</v>
      </c>
      <c r="I429" t="str">
        <f t="shared" si="24"/>
        <v>427,46,</v>
      </c>
    </row>
    <row r="430" spans="2:9">
      <c r="B430">
        <v>428</v>
      </c>
      <c r="C430">
        <v>47</v>
      </c>
      <c r="D430" s="1" t="s">
        <v>35</v>
      </c>
      <c r="E430" t="s">
        <v>571</v>
      </c>
      <c r="I430" t="str">
        <f t="shared" si="24"/>
        <v>428,47,</v>
      </c>
    </row>
    <row r="431" spans="2:9">
      <c r="B431">
        <v>429</v>
      </c>
      <c r="C431">
        <v>48</v>
      </c>
      <c r="D431" t="s">
        <v>411</v>
      </c>
      <c r="E431" t="s">
        <v>571</v>
      </c>
      <c r="I431" t="str">
        <f t="shared" si="24"/>
        <v>429,48,</v>
      </c>
    </row>
    <row r="432" spans="2:9">
      <c r="B432">
        <v>430</v>
      </c>
      <c r="C432">
        <v>49</v>
      </c>
      <c r="D432" t="s">
        <v>257</v>
      </c>
      <c r="E432" t="s">
        <v>571</v>
      </c>
      <c r="I432" t="str">
        <f t="shared" si="24"/>
        <v>430,49,</v>
      </c>
    </row>
    <row r="433" spans="2:9">
      <c r="B433">
        <v>431</v>
      </c>
      <c r="C433">
        <v>50</v>
      </c>
      <c r="D433" s="1" t="s">
        <v>36</v>
      </c>
      <c r="E433" t="s">
        <v>571</v>
      </c>
      <c r="I433" t="str">
        <f t="shared" si="24"/>
        <v>431,50,</v>
      </c>
    </row>
    <row r="434" spans="2:9">
      <c r="B434">
        <v>432</v>
      </c>
      <c r="C434">
        <v>51</v>
      </c>
      <c r="D434" s="1" t="s">
        <v>37</v>
      </c>
      <c r="E434" t="s">
        <v>571</v>
      </c>
      <c r="I434" t="str">
        <f t="shared" si="24"/>
        <v>432,51,</v>
      </c>
    </row>
    <row r="435" spans="2:9">
      <c r="B435">
        <v>433</v>
      </c>
      <c r="C435">
        <v>52</v>
      </c>
      <c r="D435" s="1" t="s">
        <v>38</v>
      </c>
      <c r="E435" t="s">
        <v>571</v>
      </c>
      <c r="I435" t="str">
        <f t="shared" si="24"/>
        <v>433,52,</v>
      </c>
    </row>
    <row r="436" spans="2:9">
      <c r="B436">
        <v>434</v>
      </c>
      <c r="C436">
        <v>53</v>
      </c>
      <c r="D436" s="1" t="s">
        <v>39</v>
      </c>
      <c r="E436" t="s">
        <v>571</v>
      </c>
      <c r="I436" t="str">
        <f t="shared" si="24"/>
        <v>434,53,</v>
      </c>
    </row>
    <row r="437" spans="2:9">
      <c r="B437">
        <v>435</v>
      </c>
      <c r="C437">
        <v>54</v>
      </c>
      <c r="D437" s="1" t="s">
        <v>40</v>
      </c>
      <c r="E437" t="s">
        <v>571</v>
      </c>
      <c r="I437" t="str">
        <f t="shared" si="24"/>
        <v>435,54,</v>
      </c>
    </row>
    <row r="438" spans="2:9">
      <c r="B438">
        <v>436</v>
      </c>
      <c r="C438">
        <v>55</v>
      </c>
      <c r="D438" s="1" t="s">
        <v>41</v>
      </c>
      <c r="E438" t="s">
        <v>571</v>
      </c>
      <c r="I438" t="str">
        <f t="shared" si="24"/>
        <v>436,55,</v>
      </c>
    </row>
    <row r="439" spans="2:9">
      <c r="B439">
        <v>437</v>
      </c>
      <c r="C439">
        <v>56</v>
      </c>
      <c r="D439" s="1" t="s">
        <v>42</v>
      </c>
      <c r="E439" t="s">
        <v>571</v>
      </c>
      <c r="I439" t="str">
        <f t="shared" si="24"/>
        <v>437,56,</v>
      </c>
    </row>
    <row r="440" spans="2:9">
      <c r="B440">
        <v>438</v>
      </c>
      <c r="C440">
        <v>57</v>
      </c>
      <c r="D440" s="1" t="s">
        <v>479</v>
      </c>
      <c r="E440" t="s">
        <v>571</v>
      </c>
      <c r="I440" t="str">
        <f t="shared" si="24"/>
        <v>438,57,</v>
      </c>
    </row>
    <row r="441" spans="2:9">
      <c r="B441">
        <v>439</v>
      </c>
      <c r="C441">
        <v>58</v>
      </c>
      <c r="D441" t="s">
        <v>386</v>
      </c>
      <c r="E441" t="s">
        <v>571</v>
      </c>
      <c r="I441" t="str">
        <f t="shared" si="24"/>
        <v>439,58,</v>
      </c>
    </row>
    <row r="442" spans="2:9">
      <c r="B442">
        <v>440</v>
      </c>
      <c r="C442">
        <v>59</v>
      </c>
      <c r="D442" s="1" t="s">
        <v>43</v>
      </c>
      <c r="E442" t="s">
        <v>571</v>
      </c>
      <c r="I442" t="str">
        <f t="shared" si="24"/>
        <v>440,59,</v>
      </c>
    </row>
    <row r="443" spans="2:9">
      <c r="B443">
        <v>441</v>
      </c>
      <c r="C443">
        <v>60</v>
      </c>
      <c r="D443" s="1" t="s">
        <v>44</v>
      </c>
      <c r="E443" t="s">
        <v>571</v>
      </c>
      <c r="I443" t="str">
        <f t="shared" si="24"/>
        <v>441,60,</v>
      </c>
    </row>
    <row r="444" spans="2:9">
      <c r="B444">
        <v>442</v>
      </c>
      <c r="C444">
        <v>61</v>
      </c>
      <c r="D444" s="1" t="s">
        <v>45</v>
      </c>
      <c r="E444" t="s">
        <v>571</v>
      </c>
      <c r="I444" t="str">
        <f t="shared" si="24"/>
        <v>442,61,</v>
      </c>
    </row>
    <row r="445" spans="2:9">
      <c r="B445">
        <v>443</v>
      </c>
      <c r="C445">
        <v>62</v>
      </c>
      <c r="D445" s="1" t="s">
        <v>448</v>
      </c>
      <c r="E445" t="s">
        <v>571</v>
      </c>
      <c r="I445" t="str">
        <f t="shared" si="24"/>
        <v>443,62,</v>
      </c>
    </row>
    <row r="446" spans="2:9">
      <c r="B446">
        <v>444</v>
      </c>
      <c r="C446">
        <v>63</v>
      </c>
      <c r="D446" s="1" t="s">
        <v>46</v>
      </c>
      <c r="E446" t="s">
        <v>571</v>
      </c>
      <c r="I446" t="str">
        <f t="shared" si="24"/>
        <v>444,63,</v>
      </c>
    </row>
    <row r="447" spans="2:9">
      <c r="B447">
        <v>445</v>
      </c>
      <c r="C447">
        <v>64</v>
      </c>
      <c r="D447" s="1" t="s">
        <v>47</v>
      </c>
      <c r="E447" t="s">
        <v>571</v>
      </c>
      <c r="I447" t="str">
        <f t="shared" si="24"/>
        <v>445,64,</v>
      </c>
    </row>
    <row r="448" spans="2:9">
      <c r="B448">
        <v>446</v>
      </c>
      <c r="C448">
        <v>65</v>
      </c>
      <c r="D448" s="1" t="s">
        <v>48</v>
      </c>
      <c r="E448" t="s">
        <v>571</v>
      </c>
      <c r="I448" t="str">
        <f t="shared" si="24"/>
        <v>446,65,</v>
      </c>
    </row>
    <row r="449" spans="2:9">
      <c r="B449">
        <v>447</v>
      </c>
      <c r="C449">
        <v>66</v>
      </c>
      <c r="D449" s="1" t="s">
        <v>49</v>
      </c>
      <c r="E449" t="s">
        <v>571</v>
      </c>
      <c r="I449" t="str">
        <f t="shared" si="24"/>
        <v>447,66,</v>
      </c>
    </row>
    <row r="450" spans="2:9">
      <c r="B450">
        <v>448</v>
      </c>
      <c r="C450">
        <v>67</v>
      </c>
      <c r="D450" s="1" t="s">
        <v>50</v>
      </c>
      <c r="E450" t="s">
        <v>571</v>
      </c>
      <c r="I450" t="str">
        <f t="shared" si="24"/>
        <v>448,67,</v>
      </c>
    </row>
    <row r="451" spans="2:9">
      <c r="B451">
        <v>449</v>
      </c>
      <c r="C451">
        <v>68</v>
      </c>
      <c r="D451" s="1" t="s">
        <v>51</v>
      </c>
      <c r="E451" t="s">
        <v>571</v>
      </c>
      <c r="I451" t="str">
        <f t="shared" ref="I451:I514" si="25">B451&amp;","&amp;C451&amp;","&amp;F451</f>
        <v>449,68,</v>
      </c>
    </row>
    <row r="452" spans="2:9">
      <c r="B452">
        <v>450</v>
      </c>
      <c r="C452">
        <v>69</v>
      </c>
      <c r="D452" s="1" t="s">
        <v>52</v>
      </c>
      <c r="E452" t="s">
        <v>571</v>
      </c>
      <c r="I452" t="str">
        <f t="shared" si="25"/>
        <v>450,69,</v>
      </c>
    </row>
    <row r="453" spans="2:9">
      <c r="B453">
        <v>451</v>
      </c>
      <c r="C453">
        <v>70</v>
      </c>
      <c r="D453" s="1" t="s">
        <v>53</v>
      </c>
      <c r="E453" t="s">
        <v>571</v>
      </c>
      <c r="I453" t="str">
        <f t="shared" si="25"/>
        <v>451,70,</v>
      </c>
    </row>
    <row r="454" spans="2:9">
      <c r="B454">
        <v>452</v>
      </c>
      <c r="C454">
        <v>71</v>
      </c>
      <c r="D454" s="1" t="s">
        <v>54</v>
      </c>
      <c r="E454" t="s">
        <v>571</v>
      </c>
      <c r="I454" t="str">
        <f t="shared" si="25"/>
        <v>452,71,</v>
      </c>
    </row>
    <row r="455" spans="2:9">
      <c r="B455">
        <v>453</v>
      </c>
      <c r="C455">
        <v>72</v>
      </c>
      <c r="D455" s="1" t="s">
        <v>55</v>
      </c>
      <c r="E455" t="s">
        <v>571</v>
      </c>
      <c r="I455" t="str">
        <f t="shared" si="25"/>
        <v>453,72,</v>
      </c>
    </row>
    <row r="456" spans="2:9">
      <c r="B456">
        <v>454</v>
      </c>
      <c r="C456">
        <v>73</v>
      </c>
      <c r="D456" s="1" t="s">
        <v>415</v>
      </c>
      <c r="E456" t="s">
        <v>571</v>
      </c>
      <c r="I456" t="str">
        <f t="shared" si="25"/>
        <v>454,73,</v>
      </c>
    </row>
    <row r="457" spans="2:9">
      <c r="B457">
        <v>455</v>
      </c>
      <c r="C457">
        <v>74</v>
      </c>
      <c r="D457" s="1" t="s">
        <v>418</v>
      </c>
      <c r="E457" t="s">
        <v>571</v>
      </c>
      <c r="I457" t="str">
        <f t="shared" si="25"/>
        <v>455,74,</v>
      </c>
    </row>
    <row r="458" spans="2:9">
      <c r="B458">
        <v>456</v>
      </c>
      <c r="C458">
        <v>75</v>
      </c>
      <c r="D458" s="1" t="s">
        <v>417</v>
      </c>
      <c r="E458" t="s">
        <v>571</v>
      </c>
      <c r="I458" t="str">
        <f t="shared" si="25"/>
        <v>456,75,</v>
      </c>
    </row>
    <row r="459" spans="2:9">
      <c r="B459">
        <v>457</v>
      </c>
      <c r="C459">
        <v>76</v>
      </c>
      <c r="D459" s="1" t="s">
        <v>56</v>
      </c>
      <c r="E459" t="s">
        <v>571</v>
      </c>
      <c r="I459" t="str">
        <f t="shared" si="25"/>
        <v>457,76,</v>
      </c>
    </row>
    <row r="460" spans="2:9">
      <c r="B460">
        <v>458</v>
      </c>
      <c r="C460">
        <v>77</v>
      </c>
      <c r="D460" s="1" t="s">
        <v>57</v>
      </c>
      <c r="E460" t="s">
        <v>571</v>
      </c>
      <c r="I460" t="str">
        <f t="shared" si="25"/>
        <v>458,77,</v>
      </c>
    </row>
    <row r="461" spans="2:9">
      <c r="B461">
        <v>459</v>
      </c>
      <c r="C461">
        <v>78</v>
      </c>
      <c r="D461" s="1" t="s">
        <v>58</v>
      </c>
      <c r="E461" t="s">
        <v>571</v>
      </c>
      <c r="I461" t="str">
        <f t="shared" si="25"/>
        <v>459,78,</v>
      </c>
    </row>
    <row r="462" spans="2:9">
      <c r="B462">
        <v>460</v>
      </c>
      <c r="C462">
        <v>79</v>
      </c>
      <c r="D462" s="1" t="s">
        <v>59</v>
      </c>
      <c r="E462" t="s">
        <v>571</v>
      </c>
      <c r="I462" t="str">
        <f t="shared" si="25"/>
        <v>460,79,</v>
      </c>
    </row>
    <row r="463" spans="2:9">
      <c r="B463">
        <v>461</v>
      </c>
      <c r="C463">
        <v>80</v>
      </c>
      <c r="D463" s="1" t="s">
        <v>60</v>
      </c>
      <c r="E463" t="s">
        <v>571</v>
      </c>
      <c r="I463" t="str">
        <f t="shared" si="25"/>
        <v>461,80,</v>
      </c>
    </row>
    <row r="464" spans="2:9">
      <c r="B464">
        <v>462</v>
      </c>
      <c r="C464">
        <v>81</v>
      </c>
      <c r="D464" s="1" t="s">
        <v>61</v>
      </c>
      <c r="E464" t="s">
        <v>571</v>
      </c>
      <c r="I464" t="str">
        <f t="shared" si="25"/>
        <v>462,81,</v>
      </c>
    </row>
    <row r="465" spans="2:9">
      <c r="B465">
        <v>463</v>
      </c>
      <c r="C465">
        <v>82</v>
      </c>
      <c r="D465" s="1" t="s">
        <v>62</v>
      </c>
      <c r="E465" t="s">
        <v>571</v>
      </c>
      <c r="I465" t="str">
        <f t="shared" si="25"/>
        <v>463,82,</v>
      </c>
    </row>
    <row r="466" spans="2:9">
      <c r="B466">
        <v>464</v>
      </c>
      <c r="C466">
        <v>83</v>
      </c>
      <c r="D466" s="1" t="s">
        <v>63</v>
      </c>
      <c r="E466" t="s">
        <v>571</v>
      </c>
      <c r="I466" t="str">
        <f t="shared" si="25"/>
        <v>464,83,</v>
      </c>
    </row>
    <row r="467" spans="2:9">
      <c r="B467">
        <v>465</v>
      </c>
      <c r="C467">
        <v>84</v>
      </c>
      <c r="D467" s="1" t="s">
        <v>64</v>
      </c>
      <c r="E467" t="s">
        <v>571</v>
      </c>
      <c r="I467" t="str">
        <f t="shared" si="25"/>
        <v>465,84,</v>
      </c>
    </row>
    <row r="468" spans="2:9">
      <c r="B468">
        <v>466</v>
      </c>
      <c r="C468">
        <v>85</v>
      </c>
      <c r="D468" s="1" t="s">
        <v>65</v>
      </c>
      <c r="E468" t="s">
        <v>571</v>
      </c>
      <c r="I468" t="str">
        <f t="shared" si="25"/>
        <v>466,85,</v>
      </c>
    </row>
    <row r="469" spans="2:9">
      <c r="B469">
        <v>467</v>
      </c>
      <c r="C469">
        <v>86</v>
      </c>
      <c r="D469" s="1" t="s">
        <v>66</v>
      </c>
      <c r="E469" t="s">
        <v>571</v>
      </c>
      <c r="I469" t="str">
        <f t="shared" si="25"/>
        <v>467,86,</v>
      </c>
    </row>
    <row r="470" spans="2:9">
      <c r="B470">
        <v>468</v>
      </c>
      <c r="C470">
        <v>87</v>
      </c>
      <c r="D470" s="1" t="s">
        <v>67</v>
      </c>
      <c r="E470" t="s">
        <v>571</v>
      </c>
      <c r="I470" t="str">
        <f t="shared" si="25"/>
        <v>468,87,</v>
      </c>
    </row>
    <row r="471" spans="2:9">
      <c r="B471">
        <v>469</v>
      </c>
      <c r="C471">
        <v>88</v>
      </c>
      <c r="D471" s="1" t="s">
        <v>68</v>
      </c>
      <c r="E471" t="s">
        <v>571</v>
      </c>
      <c r="I471" t="str">
        <f t="shared" si="25"/>
        <v>469,88,</v>
      </c>
    </row>
    <row r="472" spans="2:9">
      <c r="B472">
        <v>470</v>
      </c>
      <c r="C472">
        <v>89</v>
      </c>
      <c r="D472" s="1" t="s">
        <v>69</v>
      </c>
      <c r="E472" t="s">
        <v>571</v>
      </c>
      <c r="I472" t="str">
        <f t="shared" si="25"/>
        <v>470,89,</v>
      </c>
    </row>
    <row r="473" spans="2:9">
      <c r="B473">
        <v>471</v>
      </c>
      <c r="C473">
        <v>90</v>
      </c>
      <c r="D473" s="1" t="s">
        <v>70</v>
      </c>
      <c r="E473" t="s">
        <v>571</v>
      </c>
      <c r="I473" t="str">
        <f t="shared" si="25"/>
        <v>471,90,</v>
      </c>
    </row>
    <row r="474" spans="2:9">
      <c r="B474">
        <v>472</v>
      </c>
      <c r="C474">
        <v>91</v>
      </c>
      <c r="D474" s="1" t="s">
        <v>71</v>
      </c>
      <c r="E474" t="s">
        <v>571</v>
      </c>
      <c r="I474" t="str">
        <f t="shared" si="25"/>
        <v>472,91,</v>
      </c>
    </row>
    <row r="475" spans="2:9">
      <c r="B475">
        <v>473</v>
      </c>
      <c r="C475">
        <v>92</v>
      </c>
      <c r="D475" s="1" t="s">
        <v>72</v>
      </c>
      <c r="E475" t="s">
        <v>571</v>
      </c>
      <c r="I475" t="str">
        <f t="shared" si="25"/>
        <v>473,92,</v>
      </c>
    </row>
    <row r="476" spans="2:9">
      <c r="B476">
        <v>474</v>
      </c>
      <c r="C476">
        <v>93</v>
      </c>
      <c r="D476" t="s">
        <v>409</v>
      </c>
      <c r="E476" t="s">
        <v>571</v>
      </c>
      <c r="I476" t="str">
        <f t="shared" si="25"/>
        <v>474,93,</v>
      </c>
    </row>
    <row r="477" spans="2:9">
      <c r="B477">
        <v>475</v>
      </c>
      <c r="C477">
        <v>94</v>
      </c>
      <c r="D477" s="1" t="s">
        <v>73</v>
      </c>
      <c r="E477" t="s">
        <v>571</v>
      </c>
      <c r="I477" t="str">
        <f t="shared" si="25"/>
        <v>475,94,</v>
      </c>
    </row>
    <row r="478" spans="2:9">
      <c r="B478">
        <v>476</v>
      </c>
      <c r="C478">
        <v>95</v>
      </c>
      <c r="D478" s="1" t="s">
        <v>74</v>
      </c>
      <c r="E478" t="s">
        <v>571</v>
      </c>
      <c r="I478" t="str">
        <f t="shared" si="25"/>
        <v>476,95,</v>
      </c>
    </row>
    <row r="479" spans="2:9">
      <c r="B479">
        <v>477</v>
      </c>
      <c r="C479">
        <v>96</v>
      </c>
      <c r="D479" s="1" t="s">
        <v>75</v>
      </c>
      <c r="E479" t="s">
        <v>571</v>
      </c>
      <c r="I479" t="str">
        <f t="shared" si="25"/>
        <v>477,96,</v>
      </c>
    </row>
    <row r="480" spans="2:9">
      <c r="B480">
        <v>478</v>
      </c>
      <c r="C480">
        <v>97</v>
      </c>
      <c r="D480" s="1" t="s">
        <v>76</v>
      </c>
      <c r="E480" t="s">
        <v>571</v>
      </c>
      <c r="I480" t="str">
        <f t="shared" si="25"/>
        <v>478,97,</v>
      </c>
    </row>
    <row r="481" spans="2:9">
      <c r="B481">
        <v>479</v>
      </c>
      <c r="C481">
        <v>98</v>
      </c>
      <c r="D481" s="1" t="s">
        <v>77</v>
      </c>
      <c r="E481" t="s">
        <v>571</v>
      </c>
      <c r="I481" t="str">
        <f t="shared" si="25"/>
        <v>479,98,</v>
      </c>
    </row>
    <row r="482" spans="2:9">
      <c r="B482">
        <v>480</v>
      </c>
      <c r="C482">
        <v>99</v>
      </c>
      <c r="D482" s="1" t="s">
        <v>78</v>
      </c>
      <c r="E482" t="s">
        <v>571</v>
      </c>
      <c r="I482" t="str">
        <f t="shared" si="25"/>
        <v>480,99,</v>
      </c>
    </row>
    <row r="483" spans="2:9">
      <c r="B483">
        <v>481</v>
      </c>
      <c r="C483">
        <v>100</v>
      </c>
      <c r="D483" s="1" t="s">
        <v>79</v>
      </c>
      <c r="E483" t="s">
        <v>571</v>
      </c>
      <c r="I483" t="str">
        <f t="shared" si="25"/>
        <v>481,100,</v>
      </c>
    </row>
    <row r="484" spans="2:9">
      <c r="B484">
        <v>482</v>
      </c>
      <c r="C484">
        <v>101</v>
      </c>
      <c r="D484" s="1" t="s">
        <v>80</v>
      </c>
      <c r="E484" t="s">
        <v>571</v>
      </c>
      <c r="I484" t="str">
        <f t="shared" si="25"/>
        <v>482,101,</v>
      </c>
    </row>
    <row r="485" spans="2:9">
      <c r="B485">
        <v>483</v>
      </c>
      <c r="C485">
        <v>102</v>
      </c>
      <c r="D485" s="1" t="s">
        <v>81</v>
      </c>
      <c r="E485" t="s">
        <v>571</v>
      </c>
      <c r="I485" t="str">
        <f t="shared" si="25"/>
        <v>483,102,</v>
      </c>
    </row>
    <row r="486" spans="2:9">
      <c r="B486">
        <v>484</v>
      </c>
      <c r="C486">
        <v>103</v>
      </c>
      <c r="D486" s="1" t="s">
        <v>82</v>
      </c>
      <c r="E486" t="s">
        <v>571</v>
      </c>
      <c r="I486" t="str">
        <f t="shared" si="25"/>
        <v>484,103,</v>
      </c>
    </row>
    <row r="487" spans="2:9">
      <c r="B487">
        <v>485</v>
      </c>
      <c r="C487">
        <v>104</v>
      </c>
      <c r="D487" s="1" t="s">
        <v>83</v>
      </c>
      <c r="E487" t="s">
        <v>571</v>
      </c>
      <c r="I487" t="str">
        <f t="shared" si="25"/>
        <v>485,104,</v>
      </c>
    </row>
    <row r="488" spans="2:9">
      <c r="B488">
        <v>486</v>
      </c>
      <c r="C488">
        <v>105</v>
      </c>
      <c r="D488" s="1" t="s">
        <v>84</v>
      </c>
      <c r="E488" t="s">
        <v>571</v>
      </c>
      <c r="I488" t="str">
        <f t="shared" si="25"/>
        <v>486,105,</v>
      </c>
    </row>
    <row r="489" spans="2:9">
      <c r="B489">
        <v>487</v>
      </c>
      <c r="C489">
        <v>106</v>
      </c>
      <c r="D489" s="1" t="s">
        <v>85</v>
      </c>
      <c r="E489" t="s">
        <v>571</v>
      </c>
      <c r="I489" t="str">
        <f t="shared" si="25"/>
        <v>487,106,</v>
      </c>
    </row>
    <row r="490" spans="2:9">
      <c r="B490">
        <v>488</v>
      </c>
      <c r="C490">
        <v>107</v>
      </c>
      <c r="D490" s="1" t="s">
        <v>86</v>
      </c>
      <c r="E490" t="s">
        <v>571</v>
      </c>
      <c r="I490" t="str">
        <f t="shared" si="25"/>
        <v>488,107,</v>
      </c>
    </row>
    <row r="491" spans="2:9">
      <c r="B491">
        <v>489</v>
      </c>
      <c r="C491">
        <v>108</v>
      </c>
      <c r="D491" s="1" t="s">
        <v>87</v>
      </c>
      <c r="E491" t="s">
        <v>571</v>
      </c>
      <c r="I491" t="str">
        <f t="shared" si="25"/>
        <v>489,108,</v>
      </c>
    </row>
    <row r="492" spans="2:9">
      <c r="B492">
        <v>490</v>
      </c>
      <c r="C492">
        <v>109</v>
      </c>
      <c r="D492" s="1" t="s">
        <v>88</v>
      </c>
      <c r="E492" t="s">
        <v>571</v>
      </c>
      <c r="I492" t="str">
        <f t="shared" si="25"/>
        <v>490,109,</v>
      </c>
    </row>
    <row r="493" spans="2:9">
      <c r="B493">
        <v>491</v>
      </c>
      <c r="C493">
        <v>110</v>
      </c>
      <c r="D493" s="1" t="s">
        <v>89</v>
      </c>
      <c r="E493" t="s">
        <v>571</v>
      </c>
      <c r="I493" t="str">
        <f t="shared" si="25"/>
        <v>491,110,</v>
      </c>
    </row>
    <row r="494" spans="2:9">
      <c r="B494">
        <v>492</v>
      </c>
      <c r="C494">
        <v>111</v>
      </c>
      <c r="D494" s="1" t="s">
        <v>90</v>
      </c>
      <c r="E494" t="s">
        <v>571</v>
      </c>
      <c r="I494" t="str">
        <f t="shared" si="25"/>
        <v>492,111,</v>
      </c>
    </row>
    <row r="495" spans="2:9">
      <c r="B495">
        <v>493</v>
      </c>
      <c r="C495">
        <v>112</v>
      </c>
      <c r="D495" s="1" t="s">
        <v>91</v>
      </c>
      <c r="E495" t="s">
        <v>571</v>
      </c>
      <c r="I495" t="str">
        <f t="shared" si="25"/>
        <v>493,112,</v>
      </c>
    </row>
    <row r="496" spans="2:9">
      <c r="B496">
        <v>494</v>
      </c>
      <c r="C496">
        <v>113</v>
      </c>
      <c r="D496" t="s">
        <v>315</v>
      </c>
      <c r="E496" t="s">
        <v>571</v>
      </c>
      <c r="I496" t="str">
        <f t="shared" si="25"/>
        <v>494,113,</v>
      </c>
    </row>
    <row r="497" spans="2:9">
      <c r="B497">
        <v>495</v>
      </c>
      <c r="C497">
        <v>114</v>
      </c>
      <c r="D497" s="1" t="s">
        <v>92</v>
      </c>
      <c r="E497" t="s">
        <v>571</v>
      </c>
      <c r="I497" t="str">
        <f t="shared" si="25"/>
        <v>495,114,</v>
      </c>
    </row>
    <row r="498" spans="2:9">
      <c r="B498">
        <v>496</v>
      </c>
      <c r="C498">
        <v>115</v>
      </c>
      <c r="D498" s="1" t="s">
        <v>93</v>
      </c>
      <c r="E498" t="s">
        <v>571</v>
      </c>
      <c r="I498" t="str">
        <f t="shared" si="25"/>
        <v>496,115,</v>
      </c>
    </row>
    <row r="499" spans="2:9">
      <c r="B499">
        <v>497</v>
      </c>
      <c r="C499">
        <v>116</v>
      </c>
      <c r="D499" s="1" t="s">
        <v>94</v>
      </c>
      <c r="E499" t="s">
        <v>571</v>
      </c>
      <c r="I499" t="str">
        <f t="shared" si="25"/>
        <v>497,116,</v>
      </c>
    </row>
    <row r="500" spans="2:9">
      <c r="B500">
        <v>498</v>
      </c>
      <c r="C500">
        <v>117</v>
      </c>
      <c r="D500" s="1" t="s">
        <v>95</v>
      </c>
      <c r="E500" t="s">
        <v>571</v>
      </c>
      <c r="I500" t="str">
        <f t="shared" si="25"/>
        <v>498,117,</v>
      </c>
    </row>
    <row r="501" spans="2:9">
      <c r="B501">
        <v>499</v>
      </c>
      <c r="C501">
        <v>118</v>
      </c>
      <c r="D501" s="1" t="s">
        <v>96</v>
      </c>
      <c r="E501" t="s">
        <v>571</v>
      </c>
      <c r="I501" t="str">
        <f t="shared" si="25"/>
        <v>499,118,</v>
      </c>
    </row>
    <row r="502" spans="2:9">
      <c r="B502">
        <v>500</v>
      </c>
      <c r="C502">
        <v>119</v>
      </c>
      <c r="D502" s="1" t="s">
        <v>97</v>
      </c>
      <c r="E502" t="s">
        <v>571</v>
      </c>
      <c r="I502" t="str">
        <f t="shared" si="25"/>
        <v>500,119,</v>
      </c>
    </row>
    <row r="503" spans="2:9">
      <c r="B503">
        <v>501</v>
      </c>
      <c r="C503">
        <v>120</v>
      </c>
      <c r="D503" s="1" t="s">
        <v>98</v>
      </c>
      <c r="E503" t="s">
        <v>571</v>
      </c>
      <c r="I503" t="str">
        <f t="shared" si="25"/>
        <v>501,120,</v>
      </c>
    </row>
    <row r="504" spans="2:9">
      <c r="B504">
        <v>502</v>
      </c>
      <c r="C504">
        <v>121</v>
      </c>
      <c r="D504" s="1" t="s">
        <v>505</v>
      </c>
      <c r="E504" t="s">
        <v>571</v>
      </c>
      <c r="I504" t="str">
        <f t="shared" si="25"/>
        <v>502,121,</v>
      </c>
    </row>
    <row r="505" spans="2:9">
      <c r="B505">
        <v>503</v>
      </c>
      <c r="C505">
        <v>122</v>
      </c>
      <c r="D505" s="1" t="s">
        <v>99</v>
      </c>
      <c r="E505" t="s">
        <v>571</v>
      </c>
      <c r="I505" t="str">
        <f t="shared" si="25"/>
        <v>503,122,</v>
      </c>
    </row>
    <row r="506" spans="2:9">
      <c r="B506">
        <v>504</v>
      </c>
      <c r="C506">
        <v>123</v>
      </c>
      <c r="D506" s="1" t="s">
        <v>100</v>
      </c>
      <c r="E506" t="s">
        <v>571</v>
      </c>
      <c r="I506" t="str">
        <f t="shared" si="25"/>
        <v>504,123,</v>
      </c>
    </row>
    <row r="507" spans="2:9">
      <c r="B507">
        <v>505</v>
      </c>
      <c r="C507">
        <v>124</v>
      </c>
      <c r="D507" s="1" t="s">
        <v>101</v>
      </c>
      <c r="E507" t="s">
        <v>571</v>
      </c>
      <c r="I507" t="str">
        <f t="shared" si="25"/>
        <v>505,124,</v>
      </c>
    </row>
    <row r="508" spans="2:9">
      <c r="B508">
        <v>506</v>
      </c>
      <c r="C508">
        <v>125</v>
      </c>
      <c r="D508" s="1" t="s">
        <v>102</v>
      </c>
      <c r="E508" t="s">
        <v>571</v>
      </c>
      <c r="I508" t="str">
        <f t="shared" si="25"/>
        <v>506,125,</v>
      </c>
    </row>
    <row r="509" spans="2:9">
      <c r="B509">
        <v>507</v>
      </c>
      <c r="C509">
        <v>126</v>
      </c>
      <c r="D509" s="1" t="s">
        <v>103</v>
      </c>
      <c r="E509" t="s">
        <v>571</v>
      </c>
      <c r="I509" t="str">
        <f t="shared" si="25"/>
        <v>507,126,</v>
      </c>
    </row>
    <row r="510" spans="2:9">
      <c r="B510">
        <v>508</v>
      </c>
      <c r="C510">
        <v>127</v>
      </c>
      <c r="D510" t="s">
        <v>382</v>
      </c>
      <c r="E510" t="s">
        <v>571</v>
      </c>
      <c r="I510" t="str">
        <f t="shared" si="25"/>
        <v>508,127,</v>
      </c>
    </row>
    <row r="511" spans="2:9">
      <c r="B511">
        <v>509</v>
      </c>
      <c r="C511">
        <v>128</v>
      </c>
      <c r="D511" s="1" t="s">
        <v>104</v>
      </c>
      <c r="E511" t="s">
        <v>571</v>
      </c>
      <c r="I511" t="str">
        <f t="shared" si="25"/>
        <v>509,128,</v>
      </c>
    </row>
    <row r="512" spans="2:9">
      <c r="B512">
        <v>510</v>
      </c>
      <c r="C512">
        <v>129</v>
      </c>
      <c r="D512" s="1" t="s">
        <v>105</v>
      </c>
      <c r="E512" t="s">
        <v>571</v>
      </c>
      <c r="I512" t="str">
        <f t="shared" si="25"/>
        <v>510,129,</v>
      </c>
    </row>
    <row r="513" spans="2:9">
      <c r="B513">
        <v>511</v>
      </c>
      <c r="C513">
        <v>130</v>
      </c>
      <c r="D513" t="s">
        <v>375</v>
      </c>
      <c r="E513" t="s">
        <v>571</v>
      </c>
      <c r="I513" t="str">
        <f t="shared" si="25"/>
        <v>511,130,</v>
      </c>
    </row>
    <row r="514" spans="2:9">
      <c r="B514">
        <v>512</v>
      </c>
      <c r="C514">
        <v>131</v>
      </c>
      <c r="D514" s="1" t="s">
        <v>106</v>
      </c>
      <c r="E514" t="s">
        <v>571</v>
      </c>
      <c r="I514" t="str">
        <f t="shared" si="25"/>
        <v>512,131,</v>
      </c>
    </row>
    <row r="515" spans="2:9">
      <c r="B515">
        <v>513</v>
      </c>
      <c r="C515">
        <v>132</v>
      </c>
      <c r="D515" s="1" t="s">
        <v>107</v>
      </c>
      <c r="E515" t="s">
        <v>571</v>
      </c>
      <c r="I515" t="str">
        <f t="shared" ref="I515:I578" si="26">B515&amp;","&amp;C515&amp;","&amp;F515</f>
        <v>513,132,</v>
      </c>
    </row>
    <row r="516" spans="2:9">
      <c r="B516">
        <v>514</v>
      </c>
      <c r="C516">
        <v>133</v>
      </c>
      <c r="D516" s="1" t="s">
        <v>462</v>
      </c>
      <c r="E516" t="s">
        <v>571</v>
      </c>
      <c r="I516" t="str">
        <f t="shared" si="26"/>
        <v>514,133,</v>
      </c>
    </row>
    <row r="517" spans="2:9">
      <c r="B517">
        <v>515</v>
      </c>
      <c r="C517">
        <v>134</v>
      </c>
      <c r="D517" s="1" t="s">
        <v>108</v>
      </c>
      <c r="E517" t="s">
        <v>571</v>
      </c>
      <c r="I517" t="str">
        <f t="shared" si="26"/>
        <v>515,134,</v>
      </c>
    </row>
    <row r="518" spans="2:9">
      <c r="B518">
        <v>516</v>
      </c>
      <c r="C518">
        <v>135</v>
      </c>
      <c r="D518" s="1" t="s">
        <v>109</v>
      </c>
      <c r="E518" t="s">
        <v>571</v>
      </c>
      <c r="I518" t="str">
        <f t="shared" si="26"/>
        <v>516,135,</v>
      </c>
    </row>
    <row r="519" spans="2:9">
      <c r="B519">
        <v>517</v>
      </c>
      <c r="C519">
        <v>136</v>
      </c>
      <c r="D519" s="1" t="s">
        <v>110</v>
      </c>
      <c r="E519" t="s">
        <v>571</v>
      </c>
      <c r="I519" t="str">
        <f t="shared" si="26"/>
        <v>517,136,</v>
      </c>
    </row>
    <row r="520" spans="2:9">
      <c r="B520">
        <v>518</v>
      </c>
      <c r="C520">
        <v>137</v>
      </c>
      <c r="D520" s="1" t="s">
        <v>111</v>
      </c>
      <c r="E520" t="s">
        <v>571</v>
      </c>
      <c r="I520" t="str">
        <f t="shared" si="26"/>
        <v>518,137,</v>
      </c>
    </row>
    <row r="521" spans="2:9">
      <c r="B521">
        <v>519</v>
      </c>
      <c r="C521">
        <v>138</v>
      </c>
      <c r="D521" s="1" t="s">
        <v>112</v>
      </c>
      <c r="E521" t="s">
        <v>571</v>
      </c>
      <c r="I521" t="str">
        <f t="shared" si="26"/>
        <v>519,138,</v>
      </c>
    </row>
    <row r="522" spans="2:9">
      <c r="B522">
        <v>520</v>
      </c>
      <c r="C522">
        <v>139</v>
      </c>
      <c r="D522" s="1" t="s">
        <v>113</v>
      </c>
      <c r="E522" t="s">
        <v>571</v>
      </c>
      <c r="I522" t="str">
        <f t="shared" si="26"/>
        <v>520,139,</v>
      </c>
    </row>
    <row r="523" spans="2:9">
      <c r="B523">
        <v>521</v>
      </c>
      <c r="C523">
        <v>140</v>
      </c>
      <c r="D523" s="1" t="s">
        <v>114</v>
      </c>
      <c r="E523" t="s">
        <v>571</v>
      </c>
      <c r="I523" t="str">
        <f t="shared" si="26"/>
        <v>521,140,</v>
      </c>
    </row>
    <row r="524" spans="2:9">
      <c r="B524">
        <v>522</v>
      </c>
      <c r="C524">
        <v>141</v>
      </c>
      <c r="D524" s="1" t="s">
        <v>115</v>
      </c>
      <c r="E524" t="s">
        <v>571</v>
      </c>
      <c r="I524" t="str">
        <f t="shared" si="26"/>
        <v>522,141,</v>
      </c>
    </row>
    <row r="525" spans="2:9">
      <c r="B525">
        <v>523</v>
      </c>
      <c r="C525">
        <v>142</v>
      </c>
      <c r="D525" s="1" t="s">
        <v>116</v>
      </c>
      <c r="E525" t="s">
        <v>571</v>
      </c>
      <c r="I525" t="str">
        <f t="shared" si="26"/>
        <v>523,142,</v>
      </c>
    </row>
    <row r="526" spans="2:9">
      <c r="B526">
        <v>524</v>
      </c>
      <c r="C526">
        <v>143</v>
      </c>
      <c r="D526" s="1" t="s">
        <v>117</v>
      </c>
      <c r="E526" t="s">
        <v>571</v>
      </c>
      <c r="I526" t="str">
        <f t="shared" si="26"/>
        <v>524,143,</v>
      </c>
    </row>
    <row r="527" spans="2:9">
      <c r="B527">
        <v>525</v>
      </c>
      <c r="C527">
        <v>144</v>
      </c>
      <c r="D527" s="1" t="s">
        <v>118</v>
      </c>
      <c r="E527" t="s">
        <v>571</v>
      </c>
      <c r="I527" t="str">
        <f t="shared" si="26"/>
        <v>525,144,</v>
      </c>
    </row>
    <row r="528" spans="2:9">
      <c r="B528">
        <v>526</v>
      </c>
      <c r="C528">
        <v>145</v>
      </c>
      <c r="D528" s="1" t="s">
        <v>119</v>
      </c>
      <c r="E528" t="s">
        <v>571</v>
      </c>
      <c r="I528" t="str">
        <f t="shared" si="26"/>
        <v>526,145,</v>
      </c>
    </row>
    <row r="529" spans="2:9">
      <c r="B529">
        <v>527</v>
      </c>
      <c r="C529">
        <v>146</v>
      </c>
      <c r="D529" t="s">
        <v>262</v>
      </c>
      <c r="E529" t="s">
        <v>571</v>
      </c>
      <c r="I529" t="str">
        <f t="shared" si="26"/>
        <v>527,146,</v>
      </c>
    </row>
    <row r="530" spans="2:9">
      <c r="B530">
        <v>528</v>
      </c>
      <c r="C530">
        <v>147</v>
      </c>
      <c r="D530" s="1" t="s">
        <v>120</v>
      </c>
      <c r="E530" t="s">
        <v>571</v>
      </c>
      <c r="I530" t="str">
        <f t="shared" si="26"/>
        <v>528,147,</v>
      </c>
    </row>
    <row r="531" spans="2:9">
      <c r="B531">
        <v>529</v>
      </c>
      <c r="C531">
        <v>148</v>
      </c>
      <c r="D531" s="1" t="s">
        <v>121</v>
      </c>
      <c r="E531" t="s">
        <v>571</v>
      </c>
      <c r="I531" t="str">
        <f t="shared" si="26"/>
        <v>529,148,</v>
      </c>
    </row>
    <row r="532" spans="2:9">
      <c r="B532">
        <v>530</v>
      </c>
      <c r="C532">
        <v>149</v>
      </c>
      <c r="D532" s="1" t="s">
        <v>122</v>
      </c>
      <c r="E532" t="s">
        <v>571</v>
      </c>
      <c r="I532" t="str">
        <f t="shared" si="26"/>
        <v>530,149,</v>
      </c>
    </row>
    <row r="533" spans="2:9">
      <c r="B533">
        <v>531</v>
      </c>
      <c r="C533">
        <v>150</v>
      </c>
      <c r="D533" s="1" t="s">
        <v>123</v>
      </c>
      <c r="E533" t="s">
        <v>571</v>
      </c>
      <c r="I533" t="str">
        <f t="shared" si="26"/>
        <v>531,150,</v>
      </c>
    </row>
    <row r="534" spans="2:9">
      <c r="B534">
        <v>532</v>
      </c>
      <c r="C534">
        <v>151</v>
      </c>
      <c r="D534" s="1" t="s">
        <v>124</v>
      </c>
      <c r="E534" t="s">
        <v>571</v>
      </c>
      <c r="I534" t="str">
        <f t="shared" si="26"/>
        <v>532,151,</v>
      </c>
    </row>
    <row r="535" spans="2:9">
      <c r="B535">
        <v>533</v>
      </c>
      <c r="C535">
        <v>152</v>
      </c>
      <c r="D535" s="1" t="s">
        <v>125</v>
      </c>
      <c r="E535" t="s">
        <v>571</v>
      </c>
      <c r="I535" t="str">
        <f t="shared" si="26"/>
        <v>533,152,</v>
      </c>
    </row>
    <row r="536" spans="2:9">
      <c r="B536">
        <v>534</v>
      </c>
      <c r="C536">
        <v>153</v>
      </c>
      <c r="D536" s="1" t="s">
        <v>126</v>
      </c>
      <c r="E536" t="s">
        <v>571</v>
      </c>
      <c r="I536" t="str">
        <f t="shared" si="26"/>
        <v>534,153,</v>
      </c>
    </row>
    <row r="537" spans="2:9">
      <c r="B537">
        <v>535</v>
      </c>
      <c r="C537">
        <v>154</v>
      </c>
      <c r="D537" s="1" t="s">
        <v>127</v>
      </c>
      <c r="E537" t="s">
        <v>571</v>
      </c>
      <c r="I537" t="str">
        <f t="shared" si="26"/>
        <v>535,154,</v>
      </c>
    </row>
    <row r="538" spans="2:9">
      <c r="B538">
        <v>536</v>
      </c>
      <c r="C538">
        <v>155</v>
      </c>
      <c r="D538" s="1" t="s">
        <v>128</v>
      </c>
      <c r="E538" t="s">
        <v>571</v>
      </c>
      <c r="I538" t="str">
        <f t="shared" si="26"/>
        <v>536,155,</v>
      </c>
    </row>
    <row r="539" spans="2:9">
      <c r="B539">
        <v>537</v>
      </c>
      <c r="C539">
        <v>156</v>
      </c>
      <c r="D539" t="s">
        <v>414</v>
      </c>
      <c r="E539" t="s">
        <v>571</v>
      </c>
      <c r="I539" t="str">
        <f t="shared" si="26"/>
        <v>537,156,</v>
      </c>
    </row>
    <row r="540" spans="2:9">
      <c r="B540">
        <v>538</v>
      </c>
      <c r="C540">
        <v>157</v>
      </c>
      <c r="D540" s="1" t="s">
        <v>413</v>
      </c>
      <c r="E540" t="s">
        <v>571</v>
      </c>
      <c r="I540" t="str">
        <f t="shared" si="26"/>
        <v>538,157,</v>
      </c>
    </row>
    <row r="541" spans="2:9">
      <c r="B541">
        <v>539</v>
      </c>
      <c r="C541">
        <v>158</v>
      </c>
      <c r="D541" s="1" t="s">
        <v>477</v>
      </c>
      <c r="E541" t="s">
        <v>571</v>
      </c>
      <c r="I541" t="str">
        <f t="shared" si="26"/>
        <v>539,158,</v>
      </c>
    </row>
    <row r="542" spans="2:9">
      <c r="B542">
        <v>540</v>
      </c>
      <c r="C542">
        <v>159</v>
      </c>
      <c r="D542" s="1" t="s">
        <v>502</v>
      </c>
      <c r="E542" t="s">
        <v>571</v>
      </c>
      <c r="I542" t="str">
        <f t="shared" si="26"/>
        <v>540,159,</v>
      </c>
    </row>
    <row r="543" spans="2:9">
      <c r="B543">
        <v>541</v>
      </c>
      <c r="C543">
        <v>160</v>
      </c>
      <c r="D543" s="1" t="s">
        <v>129</v>
      </c>
      <c r="E543" t="s">
        <v>571</v>
      </c>
      <c r="I543" t="str">
        <f t="shared" si="26"/>
        <v>541,160,</v>
      </c>
    </row>
    <row r="544" spans="2:9">
      <c r="B544">
        <v>542</v>
      </c>
      <c r="C544">
        <v>161</v>
      </c>
      <c r="D544" s="1" t="s">
        <v>130</v>
      </c>
      <c r="E544" t="s">
        <v>571</v>
      </c>
      <c r="I544" t="str">
        <f t="shared" si="26"/>
        <v>542,161,</v>
      </c>
    </row>
    <row r="545" spans="2:9">
      <c r="B545">
        <v>543</v>
      </c>
      <c r="C545">
        <v>162</v>
      </c>
      <c r="D545" t="s">
        <v>335</v>
      </c>
      <c r="E545" t="s">
        <v>571</v>
      </c>
      <c r="I545" t="str">
        <f t="shared" si="26"/>
        <v>543,162,</v>
      </c>
    </row>
    <row r="546" spans="2:9">
      <c r="B546">
        <v>544</v>
      </c>
      <c r="C546">
        <v>163</v>
      </c>
      <c r="D546" s="1" t="s">
        <v>131</v>
      </c>
      <c r="E546" t="s">
        <v>571</v>
      </c>
      <c r="I546" t="str">
        <f t="shared" si="26"/>
        <v>544,163,</v>
      </c>
    </row>
    <row r="547" spans="2:9">
      <c r="B547">
        <v>545</v>
      </c>
      <c r="C547">
        <v>164</v>
      </c>
      <c r="D547" s="1" t="s">
        <v>132</v>
      </c>
      <c r="E547" t="s">
        <v>571</v>
      </c>
      <c r="I547" t="str">
        <f t="shared" si="26"/>
        <v>545,164,</v>
      </c>
    </row>
    <row r="548" spans="2:9">
      <c r="B548">
        <v>546</v>
      </c>
      <c r="C548">
        <v>165</v>
      </c>
      <c r="D548" s="1" t="s">
        <v>449</v>
      </c>
      <c r="E548" t="s">
        <v>571</v>
      </c>
      <c r="I548" t="str">
        <f t="shared" si="26"/>
        <v>546,165,</v>
      </c>
    </row>
    <row r="549" spans="2:9">
      <c r="B549">
        <v>547</v>
      </c>
      <c r="C549">
        <v>166</v>
      </c>
      <c r="D549" s="1" t="s">
        <v>133</v>
      </c>
      <c r="E549" t="s">
        <v>571</v>
      </c>
      <c r="I549" t="str">
        <f t="shared" si="26"/>
        <v>547,166,</v>
      </c>
    </row>
    <row r="550" spans="2:9">
      <c r="B550">
        <v>548</v>
      </c>
      <c r="C550">
        <v>167</v>
      </c>
      <c r="D550" s="1" t="s">
        <v>134</v>
      </c>
      <c r="E550" t="s">
        <v>571</v>
      </c>
      <c r="I550" t="str">
        <f t="shared" si="26"/>
        <v>548,167,</v>
      </c>
    </row>
    <row r="551" spans="2:9">
      <c r="B551">
        <v>549</v>
      </c>
      <c r="C551">
        <v>168</v>
      </c>
      <c r="D551" t="s">
        <v>431</v>
      </c>
      <c r="E551" t="s">
        <v>571</v>
      </c>
      <c r="I551" t="str">
        <f t="shared" si="26"/>
        <v>549,168,</v>
      </c>
    </row>
    <row r="552" spans="2:9">
      <c r="B552">
        <v>550</v>
      </c>
      <c r="C552">
        <v>169</v>
      </c>
      <c r="D552" s="1" t="s">
        <v>430</v>
      </c>
      <c r="E552" t="s">
        <v>571</v>
      </c>
      <c r="I552" t="str">
        <f t="shared" si="26"/>
        <v>550,169,</v>
      </c>
    </row>
    <row r="553" spans="2:9">
      <c r="B553">
        <v>551</v>
      </c>
      <c r="C553">
        <v>170</v>
      </c>
      <c r="D553" s="1" t="s">
        <v>135</v>
      </c>
      <c r="E553" t="s">
        <v>571</v>
      </c>
      <c r="I553" t="str">
        <f t="shared" si="26"/>
        <v>551,170,</v>
      </c>
    </row>
    <row r="554" spans="2:9">
      <c r="B554">
        <v>552</v>
      </c>
      <c r="C554">
        <v>171</v>
      </c>
      <c r="D554" s="1" t="s">
        <v>136</v>
      </c>
      <c r="E554" t="s">
        <v>571</v>
      </c>
      <c r="I554" t="str">
        <f t="shared" si="26"/>
        <v>552,171,</v>
      </c>
    </row>
    <row r="555" spans="2:9">
      <c r="B555">
        <v>553</v>
      </c>
      <c r="C555">
        <v>172</v>
      </c>
      <c r="D555" s="1" t="s">
        <v>137</v>
      </c>
      <c r="E555" t="s">
        <v>571</v>
      </c>
      <c r="I555" t="str">
        <f t="shared" si="26"/>
        <v>553,172,</v>
      </c>
    </row>
    <row r="556" spans="2:9">
      <c r="B556">
        <v>554</v>
      </c>
      <c r="C556">
        <v>173</v>
      </c>
      <c r="D556" s="1" t="s">
        <v>138</v>
      </c>
      <c r="E556" t="s">
        <v>571</v>
      </c>
      <c r="I556" t="str">
        <f t="shared" si="26"/>
        <v>554,173,</v>
      </c>
    </row>
    <row r="557" spans="2:9">
      <c r="B557">
        <v>555</v>
      </c>
      <c r="C557">
        <v>174</v>
      </c>
      <c r="D557" t="s">
        <v>340</v>
      </c>
      <c r="E557" t="s">
        <v>571</v>
      </c>
      <c r="I557" t="str">
        <f t="shared" si="26"/>
        <v>555,174,</v>
      </c>
    </row>
    <row r="558" spans="2:9">
      <c r="B558">
        <v>556</v>
      </c>
      <c r="C558">
        <v>175</v>
      </c>
      <c r="D558" s="1" t="s">
        <v>139</v>
      </c>
      <c r="E558" t="s">
        <v>571</v>
      </c>
      <c r="I558" t="str">
        <f t="shared" si="26"/>
        <v>556,175,</v>
      </c>
    </row>
    <row r="559" spans="2:9">
      <c r="B559">
        <v>557</v>
      </c>
      <c r="C559">
        <v>176</v>
      </c>
      <c r="D559" s="1" t="s">
        <v>140</v>
      </c>
      <c r="E559" t="s">
        <v>571</v>
      </c>
      <c r="I559" t="str">
        <f t="shared" si="26"/>
        <v>557,176,</v>
      </c>
    </row>
    <row r="560" spans="2:9">
      <c r="B560">
        <v>558</v>
      </c>
      <c r="C560">
        <v>177</v>
      </c>
      <c r="D560" s="1" t="s">
        <v>141</v>
      </c>
      <c r="E560" t="s">
        <v>571</v>
      </c>
      <c r="I560" t="str">
        <f t="shared" si="26"/>
        <v>558,177,</v>
      </c>
    </row>
    <row r="561" spans="2:9">
      <c r="B561">
        <v>559</v>
      </c>
      <c r="C561">
        <v>178</v>
      </c>
      <c r="D561" s="1" t="s">
        <v>142</v>
      </c>
      <c r="E561" t="s">
        <v>571</v>
      </c>
      <c r="I561" t="str">
        <f t="shared" si="26"/>
        <v>559,178,</v>
      </c>
    </row>
    <row r="562" spans="2:9">
      <c r="B562">
        <v>560</v>
      </c>
      <c r="C562">
        <v>179</v>
      </c>
      <c r="D562" s="1" t="s">
        <v>143</v>
      </c>
      <c r="E562" t="s">
        <v>571</v>
      </c>
      <c r="I562" t="str">
        <f t="shared" si="26"/>
        <v>560,179,</v>
      </c>
    </row>
    <row r="563" spans="2:9">
      <c r="B563">
        <v>561</v>
      </c>
      <c r="C563">
        <v>180</v>
      </c>
      <c r="D563" s="1" t="s">
        <v>144</v>
      </c>
      <c r="E563" t="s">
        <v>571</v>
      </c>
      <c r="I563" t="str">
        <f t="shared" si="26"/>
        <v>561,180,</v>
      </c>
    </row>
    <row r="564" spans="2:9">
      <c r="B564">
        <v>562</v>
      </c>
      <c r="C564">
        <v>181</v>
      </c>
      <c r="D564" s="1" t="s">
        <v>145</v>
      </c>
      <c r="E564" t="s">
        <v>571</v>
      </c>
      <c r="I564" t="str">
        <f t="shared" si="26"/>
        <v>562,181,</v>
      </c>
    </row>
    <row r="565" spans="2:9">
      <c r="B565">
        <v>563</v>
      </c>
      <c r="C565">
        <v>182</v>
      </c>
      <c r="D565" s="1" t="s">
        <v>146</v>
      </c>
      <c r="E565" t="s">
        <v>571</v>
      </c>
      <c r="I565" t="str">
        <f t="shared" si="26"/>
        <v>563,182,</v>
      </c>
    </row>
    <row r="566" spans="2:9">
      <c r="B566">
        <v>564</v>
      </c>
      <c r="C566">
        <v>183</v>
      </c>
      <c r="D566" s="1" t="s">
        <v>147</v>
      </c>
      <c r="E566" t="s">
        <v>571</v>
      </c>
      <c r="I566" t="str">
        <f t="shared" si="26"/>
        <v>564,183,</v>
      </c>
    </row>
    <row r="567" spans="2:9">
      <c r="B567">
        <v>565</v>
      </c>
      <c r="C567">
        <v>184</v>
      </c>
      <c r="D567" s="1" t="s">
        <v>148</v>
      </c>
      <c r="E567" t="s">
        <v>571</v>
      </c>
      <c r="I567" t="str">
        <f t="shared" si="26"/>
        <v>565,184,</v>
      </c>
    </row>
    <row r="568" spans="2:9">
      <c r="B568">
        <v>566</v>
      </c>
      <c r="C568">
        <v>185</v>
      </c>
      <c r="D568" t="s">
        <v>261</v>
      </c>
      <c r="E568" t="s">
        <v>571</v>
      </c>
      <c r="I568" t="str">
        <f t="shared" si="26"/>
        <v>566,185,</v>
      </c>
    </row>
    <row r="569" spans="2:9">
      <c r="B569">
        <v>567</v>
      </c>
      <c r="C569">
        <v>186</v>
      </c>
      <c r="D569" s="1" t="s">
        <v>149</v>
      </c>
      <c r="E569" t="s">
        <v>571</v>
      </c>
      <c r="I569" t="str">
        <f t="shared" si="26"/>
        <v>567,186,</v>
      </c>
    </row>
    <row r="570" spans="2:9">
      <c r="B570">
        <v>568</v>
      </c>
      <c r="C570">
        <v>187</v>
      </c>
      <c r="D570" s="1" t="s">
        <v>150</v>
      </c>
      <c r="E570" t="s">
        <v>571</v>
      </c>
      <c r="I570" t="str">
        <f t="shared" si="26"/>
        <v>568,187,</v>
      </c>
    </row>
    <row r="571" spans="2:9">
      <c r="B571">
        <v>569</v>
      </c>
      <c r="C571">
        <v>188</v>
      </c>
      <c r="D571" s="1" t="s">
        <v>151</v>
      </c>
      <c r="E571" t="s">
        <v>571</v>
      </c>
      <c r="I571" t="str">
        <f t="shared" si="26"/>
        <v>569,188,</v>
      </c>
    </row>
    <row r="572" spans="2:9">
      <c r="B572">
        <v>570</v>
      </c>
      <c r="C572">
        <v>189</v>
      </c>
      <c r="D572" s="1" t="s">
        <v>152</v>
      </c>
      <c r="E572" t="s">
        <v>571</v>
      </c>
      <c r="I572" t="str">
        <f t="shared" si="26"/>
        <v>570,189,</v>
      </c>
    </row>
    <row r="573" spans="2:9">
      <c r="B573">
        <v>571</v>
      </c>
      <c r="C573">
        <v>190</v>
      </c>
      <c r="D573" s="1" t="s">
        <v>153</v>
      </c>
      <c r="E573" t="s">
        <v>571</v>
      </c>
      <c r="I573" t="str">
        <f t="shared" si="26"/>
        <v>571,190,</v>
      </c>
    </row>
    <row r="574" spans="2:9">
      <c r="B574">
        <v>572</v>
      </c>
      <c r="C574">
        <v>191</v>
      </c>
      <c r="D574" s="1" t="s">
        <v>154</v>
      </c>
      <c r="E574" t="s">
        <v>571</v>
      </c>
      <c r="I574" t="str">
        <f t="shared" si="26"/>
        <v>572,191,</v>
      </c>
    </row>
    <row r="575" spans="2:9">
      <c r="B575">
        <v>573</v>
      </c>
      <c r="C575">
        <v>192</v>
      </c>
      <c r="D575" s="1" t="s">
        <v>155</v>
      </c>
      <c r="E575" t="s">
        <v>571</v>
      </c>
      <c r="I575" t="str">
        <f t="shared" si="26"/>
        <v>573,192,</v>
      </c>
    </row>
    <row r="576" spans="2:9">
      <c r="B576">
        <v>574</v>
      </c>
      <c r="C576">
        <v>193</v>
      </c>
      <c r="D576" s="1" t="s">
        <v>156</v>
      </c>
      <c r="E576" t="s">
        <v>571</v>
      </c>
      <c r="I576" t="str">
        <f t="shared" si="26"/>
        <v>574,193,</v>
      </c>
    </row>
    <row r="577" spans="2:9">
      <c r="B577">
        <v>575</v>
      </c>
      <c r="C577">
        <v>194</v>
      </c>
      <c r="D577" s="1" t="s">
        <v>157</v>
      </c>
      <c r="E577" t="s">
        <v>571</v>
      </c>
      <c r="I577" t="str">
        <f t="shared" si="26"/>
        <v>575,194,</v>
      </c>
    </row>
    <row r="578" spans="2:9">
      <c r="B578">
        <v>576</v>
      </c>
      <c r="C578">
        <v>195</v>
      </c>
      <c r="D578" s="1" t="s">
        <v>158</v>
      </c>
      <c r="E578" t="s">
        <v>571</v>
      </c>
      <c r="I578" t="str">
        <f t="shared" si="26"/>
        <v>576,195,</v>
      </c>
    </row>
    <row r="579" spans="2:9">
      <c r="B579">
        <v>577</v>
      </c>
      <c r="C579">
        <v>196</v>
      </c>
      <c r="D579" s="1" t="s">
        <v>159</v>
      </c>
      <c r="E579" t="s">
        <v>571</v>
      </c>
      <c r="I579" t="str">
        <f t="shared" ref="I579:I642" si="27">B579&amp;","&amp;C579&amp;","&amp;F579</f>
        <v>577,196,</v>
      </c>
    </row>
    <row r="580" spans="2:9">
      <c r="B580">
        <v>578</v>
      </c>
      <c r="C580">
        <v>197</v>
      </c>
      <c r="D580" s="1" t="s">
        <v>160</v>
      </c>
      <c r="E580" t="s">
        <v>571</v>
      </c>
      <c r="I580" t="str">
        <f t="shared" si="27"/>
        <v>578,197,</v>
      </c>
    </row>
    <row r="581" spans="2:9">
      <c r="B581">
        <v>579</v>
      </c>
      <c r="C581">
        <v>198</v>
      </c>
      <c r="D581" s="1" t="s">
        <v>161</v>
      </c>
      <c r="E581" t="s">
        <v>571</v>
      </c>
      <c r="I581" t="str">
        <f t="shared" si="27"/>
        <v>579,198,</v>
      </c>
    </row>
    <row r="582" spans="2:9">
      <c r="B582">
        <v>580</v>
      </c>
      <c r="C582">
        <v>199</v>
      </c>
      <c r="D582" s="1" t="s">
        <v>162</v>
      </c>
      <c r="E582" t="s">
        <v>571</v>
      </c>
      <c r="I582" t="str">
        <f t="shared" si="27"/>
        <v>580,199,</v>
      </c>
    </row>
    <row r="583" spans="2:9">
      <c r="B583">
        <v>581</v>
      </c>
      <c r="C583">
        <v>200</v>
      </c>
      <c r="D583" s="1" t="s">
        <v>163</v>
      </c>
      <c r="E583" t="s">
        <v>571</v>
      </c>
      <c r="I583" t="str">
        <f t="shared" si="27"/>
        <v>581,200,</v>
      </c>
    </row>
    <row r="584" spans="2:9">
      <c r="B584">
        <v>582</v>
      </c>
      <c r="C584">
        <v>201</v>
      </c>
      <c r="D584" s="1" t="s">
        <v>164</v>
      </c>
      <c r="E584" t="s">
        <v>571</v>
      </c>
      <c r="I584" t="str">
        <f t="shared" si="27"/>
        <v>582,201,</v>
      </c>
    </row>
    <row r="585" spans="2:9">
      <c r="B585">
        <v>583</v>
      </c>
      <c r="C585">
        <v>202</v>
      </c>
      <c r="D585" s="1" t="s">
        <v>165</v>
      </c>
      <c r="E585" t="s">
        <v>571</v>
      </c>
      <c r="I585" t="str">
        <f t="shared" si="27"/>
        <v>583,202,</v>
      </c>
    </row>
    <row r="586" spans="2:9">
      <c r="B586">
        <v>584</v>
      </c>
      <c r="C586">
        <v>203</v>
      </c>
      <c r="D586" t="s">
        <v>312</v>
      </c>
      <c r="E586" t="s">
        <v>571</v>
      </c>
      <c r="I586" t="str">
        <f t="shared" si="27"/>
        <v>584,203,</v>
      </c>
    </row>
    <row r="587" spans="2:9">
      <c r="B587">
        <v>585</v>
      </c>
      <c r="C587">
        <v>204</v>
      </c>
      <c r="D587" s="1" t="s">
        <v>166</v>
      </c>
      <c r="E587" t="s">
        <v>571</v>
      </c>
      <c r="I587" t="str">
        <f t="shared" si="27"/>
        <v>585,204,</v>
      </c>
    </row>
    <row r="588" spans="2:9">
      <c r="B588">
        <v>586</v>
      </c>
      <c r="C588">
        <v>205</v>
      </c>
      <c r="D588" s="1" t="s">
        <v>167</v>
      </c>
      <c r="E588" t="s">
        <v>571</v>
      </c>
      <c r="I588" t="str">
        <f t="shared" si="27"/>
        <v>586,205,</v>
      </c>
    </row>
    <row r="589" spans="2:9">
      <c r="B589">
        <v>587</v>
      </c>
      <c r="C589">
        <v>206</v>
      </c>
      <c r="D589" s="1" t="s">
        <v>168</v>
      </c>
      <c r="E589" t="s">
        <v>571</v>
      </c>
      <c r="I589" t="str">
        <f t="shared" si="27"/>
        <v>587,206,</v>
      </c>
    </row>
    <row r="590" spans="2:9">
      <c r="B590">
        <v>588</v>
      </c>
      <c r="C590">
        <v>207</v>
      </c>
      <c r="D590" s="1" t="s">
        <v>169</v>
      </c>
      <c r="E590" t="s">
        <v>571</v>
      </c>
      <c r="I590" t="str">
        <f t="shared" si="27"/>
        <v>588,207,</v>
      </c>
    </row>
    <row r="591" spans="2:9">
      <c r="B591">
        <v>589</v>
      </c>
      <c r="C591">
        <v>208</v>
      </c>
      <c r="D591" s="1" t="s">
        <v>170</v>
      </c>
      <c r="E591" t="s">
        <v>571</v>
      </c>
      <c r="I591" t="str">
        <f t="shared" si="27"/>
        <v>589,208,</v>
      </c>
    </row>
    <row r="592" spans="2:9">
      <c r="B592">
        <v>590</v>
      </c>
      <c r="C592">
        <v>209</v>
      </c>
      <c r="D592" s="1" t="s">
        <v>171</v>
      </c>
      <c r="E592" t="s">
        <v>571</v>
      </c>
      <c r="I592" t="str">
        <f t="shared" si="27"/>
        <v>590,209,</v>
      </c>
    </row>
    <row r="593" spans="2:9">
      <c r="B593">
        <v>591</v>
      </c>
      <c r="C593">
        <v>210</v>
      </c>
      <c r="D593" s="1" t="s">
        <v>172</v>
      </c>
      <c r="E593" t="s">
        <v>571</v>
      </c>
      <c r="I593" t="str">
        <f t="shared" si="27"/>
        <v>591,210,</v>
      </c>
    </row>
    <row r="594" spans="2:9">
      <c r="B594">
        <v>592</v>
      </c>
      <c r="C594">
        <v>211</v>
      </c>
      <c r="D594" s="1" t="s">
        <v>173</v>
      </c>
      <c r="E594" t="s">
        <v>571</v>
      </c>
      <c r="I594" t="str">
        <f t="shared" si="27"/>
        <v>592,211,</v>
      </c>
    </row>
    <row r="595" spans="2:9">
      <c r="B595">
        <v>593</v>
      </c>
      <c r="C595">
        <v>212</v>
      </c>
      <c r="D595" s="1" t="s">
        <v>174</v>
      </c>
      <c r="E595" t="s">
        <v>571</v>
      </c>
      <c r="I595" t="str">
        <f t="shared" si="27"/>
        <v>593,212,</v>
      </c>
    </row>
    <row r="596" spans="2:9">
      <c r="B596">
        <v>594</v>
      </c>
      <c r="C596">
        <v>213</v>
      </c>
      <c r="D596" s="1" t="s">
        <v>175</v>
      </c>
      <c r="E596" t="s">
        <v>571</v>
      </c>
      <c r="I596" t="str">
        <f t="shared" si="27"/>
        <v>594,213,</v>
      </c>
    </row>
    <row r="597" spans="2:9">
      <c r="B597">
        <v>595</v>
      </c>
      <c r="C597">
        <v>214</v>
      </c>
      <c r="D597" s="1" t="s">
        <v>176</v>
      </c>
      <c r="E597" t="s">
        <v>571</v>
      </c>
      <c r="I597" t="str">
        <f t="shared" si="27"/>
        <v>595,214,</v>
      </c>
    </row>
    <row r="598" spans="2:9">
      <c r="B598">
        <v>596</v>
      </c>
      <c r="C598">
        <v>215</v>
      </c>
      <c r="D598" s="1" t="s">
        <v>177</v>
      </c>
      <c r="E598" t="s">
        <v>571</v>
      </c>
      <c r="I598" t="str">
        <f t="shared" si="27"/>
        <v>596,215,</v>
      </c>
    </row>
    <row r="599" spans="2:9">
      <c r="B599">
        <v>597</v>
      </c>
      <c r="C599">
        <v>216</v>
      </c>
      <c r="D599" s="1" t="s">
        <v>178</v>
      </c>
      <c r="E599" t="s">
        <v>571</v>
      </c>
      <c r="I599" t="str">
        <f t="shared" si="27"/>
        <v>597,216,</v>
      </c>
    </row>
    <row r="600" spans="2:9">
      <c r="B600">
        <v>598</v>
      </c>
      <c r="C600">
        <v>217</v>
      </c>
      <c r="D600" s="1" t="s">
        <v>179</v>
      </c>
      <c r="E600" t="s">
        <v>571</v>
      </c>
      <c r="I600" t="str">
        <f t="shared" si="27"/>
        <v>598,217,</v>
      </c>
    </row>
    <row r="601" spans="2:9">
      <c r="B601">
        <v>599</v>
      </c>
      <c r="C601">
        <v>218</v>
      </c>
      <c r="D601" s="1" t="s">
        <v>180</v>
      </c>
      <c r="E601" t="s">
        <v>571</v>
      </c>
      <c r="I601" t="str">
        <f t="shared" si="27"/>
        <v>599,218,</v>
      </c>
    </row>
    <row r="602" spans="2:9">
      <c r="B602">
        <v>600</v>
      </c>
      <c r="C602">
        <v>219</v>
      </c>
      <c r="D602" s="1" t="s">
        <v>181</v>
      </c>
      <c r="E602" t="s">
        <v>571</v>
      </c>
      <c r="I602" t="str">
        <f t="shared" si="27"/>
        <v>600,219,</v>
      </c>
    </row>
    <row r="603" spans="2:9">
      <c r="B603">
        <v>601</v>
      </c>
      <c r="C603">
        <v>220</v>
      </c>
      <c r="D603" s="1" t="s">
        <v>182</v>
      </c>
      <c r="E603" t="s">
        <v>571</v>
      </c>
      <c r="I603" t="str">
        <f t="shared" si="27"/>
        <v>601,220,</v>
      </c>
    </row>
    <row r="604" spans="2:9">
      <c r="B604">
        <v>602</v>
      </c>
      <c r="C604">
        <v>221</v>
      </c>
      <c r="D604" s="1" t="s">
        <v>183</v>
      </c>
      <c r="E604" t="s">
        <v>571</v>
      </c>
      <c r="I604" t="str">
        <f t="shared" si="27"/>
        <v>602,221,</v>
      </c>
    </row>
    <row r="605" spans="2:9">
      <c r="B605">
        <v>603</v>
      </c>
      <c r="C605">
        <v>222</v>
      </c>
      <c r="D605" s="1" t="s">
        <v>184</v>
      </c>
      <c r="E605" t="s">
        <v>571</v>
      </c>
      <c r="I605" t="str">
        <f t="shared" si="27"/>
        <v>603,222,</v>
      </c>
    </row>
    <row r="606" spans="2:9">
      <c r="B606">
        <v>604</v>
      </c>
      <c r="C606">
        <v>223</v>
      </c>
      <c r="D606" s="1" t="s">
        <v>185</v>
      </c>
      <c r="E606" t="s">
        <v>571</v>
      </c>
      <c r="I606" t="str">
        <f t="shared" si="27"/>
        <v>604,223,</v>
      </c>
    </row>
    <row r="607" spans="2:9">
      <c r="B607">
        <v>605</v>
      </c>
      <c r="C607">
        <v>224</v>
      </c>
      <c r="D607" s="1" t="s">
        <v>186</v>
      </c>
      <c r="E607" t="s">
        <v>571</v>
      </c>
      <c r="I607" t="str">
        <f t="shared" si="27"/>
        <v>605,224,</v>
      </c>
    </row>
    <row r="608" spans="2:9">
      <c r="B608">
        <v>606</v>
      </c>
      <c r="C608">
        <v>225</v>
      </c>
      <c r="D608" s="1" t="s">
        <v>187</v>
      </c>
      <c r="E608" t="s">
        <v>571</v>
      </c>
      <c r="I608" t="str">
        <f t="shared" si="27"/>
        <v>606,225,</v>
      </c>
    </row>
    <row r="609" spans="2:9">
      <c r="B609">
        <v>607</v>
      </c>
      <c r="C609">
        <v>226</v>
      </c>
      <c r="D609" s="1" t="s">
        <v>188</v>
      </c>
      <c r="E609" t="s">
        <v>571</v>
      </c>
      <c r="I609" t="str">
        <f t="shared" si="27"/>
        <v>607,226,</v>
      </c>
    </row>
    <row r="610" spans="2:9">
      <c r="B610">
        <v>608</v>
      </c>
      <c r="C610">
        <v>227</v>
      </c>
      <c r="D610" s="1" t="s">
        <v>189</v>
      </c>
      <c r="E610" t="s">
        <v>571</v>
      </c>
      <c r="I610" t="str">
        <f t="shared" si="27"/>
        <v>608,227,</v>
      </c>
    </row>
    <row r="611" spans="2:9">
      <c r="B611">
        <v>609</v>
      </c>
      <c r="C611">
        <v>228</v>
      </c>
      <c r="D611" s="1" t="s">
        <v>190</v>
      </c>
      <c r="E611" t="s">
        <v>571</v>
      </c>
      <c r="I611" t="str">
        <f t="shared" si="27"/>
        <v>609,228,</v>
      </c>
    </row>
    <row r="612" spans="2:9">
      <c r="B612">
        <v>610</v>
      </c>
      <c r="C612">
        <v>229</v>
      </c>
      <c r="D612" s="1" t="s">
        <v>191</v>
      </c>
      <c r="E612" t="s">
        <v>571</v>
      </c>
      <c r="I612" t="str">
        <f t="shared" si="27"/>
        <v>610,229,</v>
      </c>
    </row>
    <row r="613" spans="2:9">
      <c r="B613">
        <v>611</v>
      </c>
      <c r="C613">
        <v>230</v>
      </c>
      <c r="D613" s="1" t="s">
        <v>192</v>
      </c>
      <c r="E613" t="s">
        <v>571</v>
      </c>
      <c r="I613" t="str">
        <f t="shared" si="27"/>
        <v>611,230,</v>
      </c>
    </row>
    <row r="614" spans="2:9">
      <c r="B614">
        <v>612</v>
      </c>
      <c r="C614">
        <v>231</v>
      </c>
      <c r="D614" s="1" t="s">
        <v>193</v>
      </c>
      <c r="E614" t="s">
        <v>571</v>
      </c>
      <c r="I614" t="str">
        <f t="shared" si="27"/>
        <v>612,231,</v>
      </c>
    </row>
    <row r="615" spans="2:9">
      <c r="B615">
        <v>613</v>
      </c>
      <c r="C615">
        <v>232</v>
      </c>
      <c r="D615" s="1" t="s">
        <v>194</v>
      </c>
      <c r="E615" t="s">
        <v>571</v>
      </c>
      <c r="I615" t="str">
        <f t="shared" si="27"/>
        <v>613,232,</v>
      </c>
    </row>
    <row r="616" spans="2:9">
      <c r="B616">
        <v>614</v>
      </c>
      <c r="C616">
        <v>233</v>
      </c>
      <c r="D616" s="1" t="s">
        <v>195</v>
      </c>
      <c r="E616" t="s">
        <v>571</v>
      </c>
      <c r="I616" t="str">
        <f t="shared" si="27"/>
        <v>614,233,</v>
      </c>
    </row>
    <row r="617" spans="2:9">
      <c r="B617">
        <v>615</v>
      </c>
      <c r="C617">
        <v>234</v>
      </c>
      <c r="D617" s="1" t="s">
        <v>196</v>
      </c>
      <c r="E617" t="s">
        <v>571</v>
      </c>
      <c r="I617" t="str">
        <f t="shared" si="27"/>
        <v>615,234,</v>
      </c>
    </row>
    <row r="618" spans="2:9">
      <c r="B618">
        <v>616</v>
      </c>
      <c r="C618">
        <v>235</v>
      </c>
      <c r="D618" s="1" t="s">
        <v>197</v>
      </c>
      <c r="E618" t="s">
        <v>571</v>
      </c>
      <c r="I618" t="str">
        <f t="shared" si="27"/>
        <v>616,235,</v>
      </c>
    </row>
    <row r="619" spans="2:9">
      <c r="B619">
        <v>617</v>
      </c>
      <c r="C619">
        <v>236</v>
      </c>
      <c r="D619" s="1" t="s">
        <v>198</v>
      </c>
      <c r="E619" t="s">
        <v>571</v>
      </c>
      <c r="I619" t="str">
        <f t="shared" si="27"/>
        <v>617,236,</v>
      </c>
    </row>
    <row r="620" spans="2:9">
      <c r="B620">
        <v>618</v>
      </c>
      <c r="C620">
        <v>237</v>
      </c>
      <c r="D620" s="1" t="s">
        <v>199</v>
      </c>
      <c r="E620" t="s">
        <v>571</v>
      </c>
      <c r="I620" t="str">
        <f t="shared" si="27"/>
        <v>618,237,</v>
      </c>
    </row>
    <row r="621" spans="2:9">
      <c r="B621">
        <v>619</v>
      </c>
      <c r="C621">
        <v>238</v>
      </c>
      <c r="D621" s="1" t="s">
        <v>200</v>
      </c>
      <c r="E621" t="s">
        <v>571</v>
      </c>
      <c r="I621" t="str">
        <f t="shared" si="27"/>
        <v>619,238,</v>
      </c>
    </row>
    <row r="622" spans="2:9">
      <c r="B622">
        <v>620</v>
      </c>
      <c r="C622">
        <v>239</v>
      </c>
      <c r="D622" s="1" t="s">
        <v>201</v>
      </c>
      <c r="E622" t="s">
        <v>571</v>
      </c>
      <c r="I622" t="str">
        <f t="shared" si="27"/>
        <v>620,239,</v>
      </c>
    </row>
    <row r="623" spans="2:9">
      <c r="B623">
        <v>621</v>
      </c>
      <c r="C623">
        <v>240</v>
      </c>
      <c r="D623" t="s">
        <v>318</v>
      </c>
      <c r="E623" t="s">
        <v>571</v>
      </c>
      <c r="I623" t="str">
        <f t="shared" si="27"/>
        <v>621,240,</v>
      </c>
    </row>
    <row r="624" spans="2:9">
      <c r="B624">
        <v>622</v>
      </c>
      <c r="C624">
        <v>241</v>
      </c>
      <c r="D624" s="1" t="s">
        <v>202</v>
      </c>
      <c r="E624" t="s">
        <v>571</v>
      </c>
      <c r="I624" t="str">
        <f t="shared" si="27"/>
        <v>622,241,</v>
      </c>
    </row>
    <row r="625" spans="2:9">
      <c r="B625">
        <v>623</v>
      </c>
      <c r="C625">
        <v>242</v>
      </c>
      <c r="D625" s="1" t="s">
        <v>203</v>
      </c>
      <c r="E625" t="s">
        <v>571</v>
      </c>
      <c r="I625" t="str">
        <f t="shared" si="27"/>
        <v>623,242,</v>
      </c>
    </row>
    <row r="626" spans="2:9">
      <c r="B626">
        <v>624</v>
      </c>
      <c r="C626">
        <v>243</v>
      </c>
      <c r="D626" t="s">
        <v>266</v>
      </c>
      <c r="E626" t="s">
        <v>571</v>
      </c>
      <c r="I626" t="str">
        <f t="shared" si="27"/>
        <v>624,243,</v>
      </c>
    </row>
    <row r="627" spans="2:9">
      <c r="B627">
        <v>625</v>
      </c>
      <c r="C627">
        <v>244</v>
      </c>
      <c r="D627" s="1" t="s">
        <v>204</v>
      </c>
      <c r="E627" t="s">
        <v>571</v>
      </c>
      <c r="I627" t="str">
        <f t="shared" si="27"/>
        <v>625,244,</v>
      </c>
    </row>
    <row r="628" spans="2:9">
      <c r="B628">
        <v>626</v>
      </c>
      <c r="C628">
        <v>245</v>
      </c>
      <c r="D628" t="s">
        <v>407</v>
      </c>
      <c r="E628" t="s">
        <v>571</v>
      </c>
      <c r="I628" t="str">
        <f t="shared" si="27"/>
        <v>626,245,</v>
      </c>
    </row>
    <row r="629" spans="2:9">
      <c r="B629">
        <v>627</v>
      </c>
      <c r="C629">
        <v>246</v>
      </c>
      <c r="D629" s="1" t="s">
        <v>205</v>
      </c>
      <c r="E629" t="s">
        <v>571</v>
      </c>
      <c r="I629" t="str">
        <f t="shared" si="27"/>
        <v>627,246,</v>
      </c>
    </row>
    <row r="630" spans="2:9">
      <c r="B630">
        <v>628</v>
      </c>
      <c r="C630">
        <v>247</v>
      </c>
      <c r="D630" s="1" t="s">
        <v>206</v>
      </c>
      <c r="E630" t="s">
        <v>571</v>
      </c>
      <c r="I630" t="str">
        <f t="shared" si="27"/>
        <v>628,247,</v>
      </c>
    </row>
    <row r="631" spans="2:9">
      <c r="B631">
        <v>629</v>
      </c>
      <c r="C631">
        <v>248</v>
      </c>
      <c r="D631" s="1" t="s">
        <v>207</v>
      </c>
      <c r="E631" t="s">
        <v>571</v>
      </c>
      <c r="I631" t="str">
        <f t="shared" si="27"/>
        <v>629,248,</v>
      </c>
    </row>
    <row r="632" spans="2:9">
      <c r="B632">
        <v>630</v>
      </c>
      <c r="C632">
        <v>249</v>
      </c>
      <c r="D632" s="1" t="s">
        <v>208</v>
      </c>
      <c r="E632" t="s">
        <v>571</v>
      </c>
      <c r="I632" t="str">
        <f t="shared" si="27"/>
        <v>630,249,</v>
      </c>
    </row>
    <row r="633" spans="2:9">
      <c r="B633">
        <v>631</v>
      </c>
      <c r="C633">
        <v>250</v>
      </c>
      <c r="D633" s="1" t="s">
        <v>209</v>
      </c>
      <c r="E633" t="s">
        <v>571</v>
      </c>
      <c r="I633" t="str">
        <f t="shared" si="27"/>
        <v>631,250,</v>
      </c>
    </row>
    <row r="634" spans="2:9">
      <c r="B634">
        <v>632</v>
      </c>
      <c r="C634">
        <v>251</v>
      </c>
      <c r="D634" s="1" t="s">
        <v>210</v>
      </c>
      <c r="E634" t="s">
        <v>571</v>
      </c>
      <c r="I634" t="str">
        <f t="shared" si="27"/>
        <v>632,251,</v>
      </c>
    </row>
    <row r="635" spans="2:9">
      <c r="B635">
        <v>633</v>
      </c>
      <c r="C635">
        <v>252</v>
      </c>
      <c r="D635" s="1" t="s">
        <v>211</v>
      </c>
      <c r="E635" t="s">
        <v>571</v>
      </c>
      <c r="I635" t="str">
        <f t="shared" si="27"/>
        <v>633,252,</v>
      </c>
    </row>
    <row r="636" spans="2:9">
      <c r="B636">
        <v>634</v>
      </c>
      <c r="C636">
        <v>253</v>
      </c>
      <c r="D636" s="1" t="s">
        <v>212</v>
      </c>
      <c r="E636" t="s">
        <v>571</v>
      </c>
      <c r="I636" t="str">
        <f t="shared" si="27"/>
        <v>634,253,</v>
      </c>
    </row>
    <row r="637" spans="2:9">
      <c r="B637">
        <v>635</v>
      </c>
      <c r="C637">
        <v>254</v>
      </c>
      <c r="D637" s="1" t="s">
        <v>213</v>
      </c>
      <c r="E637" t="s">
        <v>571</v>
      </c>
      <c r="I637" t="str">
        <f t="shared" si="27"/>
        <v>635,254,</v>
      </c>
    </row>
    <row r="638" spans="2:9">
      <c r="B638">
        <v>636</v>
      </c>
      <c r="C638">
        <v>255</v>
      </c>
      <c r="D638" s="1" t="s">
        <v>475</v>
      </c>
      <c r="E638" t="s">
        <v>571</v>
      </c>
      <c r="I638" t="str">
        <f t="shared" si="27"/>
        <v>636,255,</v>
      </c>
    </row>
    <row r="639" spans="2:9">
      <c r="B639">
        <v>637</v>
      </c>
      <c r="C639">
        <v>256</v>
      </c>
      <c r="D639" s="1" t="s">
        <v>503</v>
      </c>
      <c r="E639" t="s">
        <v>571</v>
      </c>
      <c r="I639" t="str">
        <f t="shared" si="27"/>
        <v>637,256,</v>
      </c>
    </row>
    <row r="640" spans="2:9">
      <c r="B640">
        <v>638</v>
      </c>
      <c r="C640">
        <v>257</v>
      </c>
      <c r="D640" s="1" t="s">
        <v>214</v>
      </c>
      <c r="E640" t="s">
        <v>571</v>
      </c>
      <c r="I640" t="str">
        <f t="shared" si="27"/>
        <v>638,257,</v>
      </c>
    </row>
    <row r="641" spans="2:9">
      <c r="B641">
        <v>639</v>
      </c>
      <c r="C641">
        <v>258</v>
      </c>
      <c r="D641" s="1" t="s">
        <v>215</v>
      </c>
      <c r="E641" t="s">
        <v>571</v>
      </c>
      <c r="I641" t="str">
        <f t="shared" si="27"/>
        <v>639,258,</v>
      </c>
    </row>
    <row r="642" spans="2:9">
      <c r="B642">
        <v>640</v>
      </c>
      <c r="C642">
        <v>259</v>
      </c>
      <c r="D642" s="1" t="s">
        <v>216</v>
      </c>
      <c r="E642" t="s">
        <v>571</v>
      </c>
      <c r="I642" t="str">
        <f t="shared" si="27"/>
        <v>640,259,</v>
      </c>
    </row>
    <row r="643" spans="2:9">
      <c r="B643">
        <v>641</v>
      </c>
      <c r="C643">
        <v>260</v>
      </c>
      <c r="D643" s="1" t="s">
        <v>217</v>
      </c>
      <c r="E643" t="s">
        <v>571</v>
      </c>
      <c r="I643" t="str">
        <f t="shared" ref="I643:I681" si="28">B643&amp;","&amp;C643&amp;","&amp;F643</f>
        <v>641,260,</v>
      </c>
    </row>
    <row r="644" spans="2:9">
      <c r="B644">
        <v>642</v>
      </c>
      <c r="C644">
        <v>261</v>
      </c>
      <c r="D644" s="1" t="s">
        <v>218</v>
      </c>
      <c r="E644" t="s">
        <v>571</v>
      </c>
      <c r="I644" t="str">
        <f t="shared" si="28"/>
        <v>642,261,</v>
      </c>
    </row>
    <row r="645" spans="2:9">
      <c r="B645">
        <v>643</v>
      </c>
      <c r="C645">
        <v>262</v>
      </c>
      <c r="D645" s="1" t="s">
        <v>219</v>
      </c>
      <c r="E645" t="s">
        <v>571</v>
      </c>
      <c r="I645" t="str">
        <f t="shared" si="28"/>
        <v>643,262,</v>
      </c>
    </row>
    <row r="646" spans="2:9">
      <c r="B646">
        <v>644</v>
      </c>
      <c r="C646">
        <v>263</v>
      </c>
      <c r="D646" s="1" t="s">
        <v>220</v>
      </c>
      <c r="E646" t="s">
        <v>571</v>
      </c>
      <c r="I646" t="str">
        <f t="shared" si="28"/>
        <v>644,263,</v>
      </c>
    </row>
    <row r="647" spans="2:9">
      <c r="B647">
        <v>645</v>
      </c>
      <c r="C647">
        <v>264</v>
      </c>
      <c r="D647" s="1" t="s">
        <v>221</v>
      </c>
      <c r="E647" t="s">
        <v>571</v>
      </c>
      <c r="I647" t="str">
        <f t="shared" si="28"/>
        <v>645,264,</v>
      </c>
    </row>
    <row r="648" spans="2:9">
      <c r="B648">
        <v>646</v>
      </c>
      <c r="C648">
        <v>265</v>
      </c>
      <c r="D648" s="1" t="s">
        <v>222</v>
      </c>
      <c r="E648" t="s">
        <v>571</v>
      </c>
      <c r="I648" t="str">
        <f t="shared" si="28"/>
        <v>646,265,</v>
      </c>
    </row>
    <row r="649" spans="2:9">
      <c r="B649">
        <v>647</v>
      </c>
      <c r="C649">
        <v>266</v>
      </c>
      <c r="D649" s="1" t="s">
        <v>223</v>
      </c>
      <c r="E649" t="s">
        <v>571</v>
      </c>
      <c r="I649" t="str">
        <f t="shared" si="28"/>
        <v>647,266,</v>
      </c>
    </row>
    <row r="650" spans="2:9">
      <c r="B650">
        <v>648</v>
      </c>
      <c r="C650">
        <v>267</v>
      </c>
      <c r="D650" s="1" t="s">
        <v>224</v>
      </c>
      <c r="E650" t="s">
        <v>571</v>
      </c>
      <c r="I650" t="str">
        <f t="shared" si="28"/>
        <v>648,267,</v>
      </c>
    </row>
    <row r="651" spans="2:9">
      <c r="B651">
        <v>649</v>
      </c>
      <c r="C651">
        <v>268</v>
      </c>
      <c r="D651" s="1" t="s">
        <v>225</v>
      </c>
      <c r="E651" t="s">
        <v>571</v>
      </c>
      <c r="I651" t="str">
        <f t="shared" si="28"/>
        <v>649,268,</v>
      </c>
    </row>
    <row r="652" spans="2:9">
      <c r="B652">
        <v>650</v>
      </c>
      <c r="C652">
        <v>269</v>
      </c>
      <c r="D652" t="s">
        <v>408</v>
      </c>
      <c r="E652" t="s">
        <v>571</v>
      </c>
      <c r="I652" t="str">
        <f t="shared" si="28"/>
        <v>650,269,</v>
      </c>
    </row>
    <row r="653" spans="2:9">
      <c r="B653">
        <v>651</v>
      </c>
      <c r="C653">
        <v>270</v>
      </c>
      <c r="D653" s="1" t="s">
        <v>226</v>
      </c>
      <c r="E653" t="s">
        <v>571</v>
      </c>
      <c r="I653" t="str">
        <f t="shared" si="28"/>
        <v>651,270,</v>
      </c>
    </row>
    <row r="654" spans="2:9">
      <c r="B654">
        <v>652</v>
      </c>
      <c r="C654">
        <v>271</v>
      </c>
      <c r="D654" s="1" t="s">
        <v>227</v>
      </c>
      <c r="E654" t="s">
        <v>571</v>
      </c>
      <c r="I654" t="str">
        <f t="shared" si="28"/>
        <v>652,271,</v>
      </c>
    </row>
    <row r="655" spans="2:9">
      <c r="B655">
        <v>653</v>
      </c>
      <c r="C655">
        <v>272</v>
      </c>
      <c r="D655" s="1" t="s">
        <v>228</v>
      </c>
      <c r="E655" t="s">
        <v>571</v>
      </c>
      <c r="I655" t="str">
        <f t="shared" si="28"/>
        <v>653,272,</v>
      </c>
    </row>
    <row r="656" spans="2:9">
      <c r="B656">
        <v>654</v>
      </c>
      <c r="C656">
        <v>273</v>
      </c>
      <c r="D656" s="1" t="s">
        <v>447</v>
      </c>
      <c r="E656" t="s">
        <v>571</v>
      </c>
      <c r="I656" t="str">
        <f t="shared" si="28"/>
        <v>654,273,</v>
      </c>
    </row>
    <row r="657" spans="2:9">
      <c r="B657">
        <v>655</v>
      </c>
      <c r="C657">
        <v>274</v>
      </c>
      <c r="D657" t="s">
        <v>376</v>
      </c>
      <c r="E657" t="s">
        <v>571</v>
      </c>
      <c r="I657" t="str">
        <f t="shared" si="28"/>
        <v>655,274,</v>
      </c>
    </row>
    <row r="658" spans="2:9">
      <c r="B658">
        <v>656</v>
      </c>
      <c r="C658">
        <v>275</v>
      </c>
      <c r="D658" s="1" t="s">
        <v>229</v>
      </c>
      <c r="E658" t="s">
        <v>571</v>
      </c>
      <c r="I658" t="str">
        <f t="shared" si="28"/>
        <v>656,275,</v>
      </c>
    </row>
    <row r="659" spans="2:9">
      <c r="B659">
        <v>657</v>
      </c>
      <c r="C659">
        <v>276</v>
      </c>
      <c r="D659" s="1" t="s">
        <v>230</v>
      </c>
      <c r="E659" t="s">
        <v>571</v>
      </c>
      <c r="I659" t="str">
        <f t="shared" si="28"/>
        <v>657,276,</v>
      </c>
    </row>
    <row r="660" spans="2:9">
      <c r="B660">
        <v>658</v>
      </c>
      <c r="C660">
        <v>277</v>
      </c>
      <c r="D660" s="1" t="s">
        <v>231</v>
      </c>
      <c r="E660" t="s">
        <v>571</v>
      </c>
      <c r="I660" t="str">
        <f t="shared" si="28"/>
        <v>658,277,</v>
      </c>
    </row>
    <row r="661" spans="2:9">
      <c r="B661">
        <v>659</v>
      </c>
      <c r="C661">
        <v>278</v>
      </c>
      <c r="D661" t="s">
        <v>338</v>
      </c>
      <c r="E661" t="s">
        <v>571</v>
      </c>
      <c r="I661" t="str">
        <f t="shared" si="28"/>
        <v>659,278,</v>
      </c>
    </row>
    <row r="662" spans="2:9">
      <c r="B662">
        <v>660</v>
      </c>
      <c r="C662">
        <v>279</v>
      </c>
      <c r="D662" t="s">
        <v>388</v>
      </c>
      <c r="E662" t="s">
        <v>571</v>
      </c>
      <c r="I662" t="str">
        <f t="shared" si="28"/>
        <v>660,279,</v>
      </c>
    </row>
    <row r="663" spans="2:9">
      <c r="B663">
        <v>661</v>
      </c>
      <c r="C663">
        <v>280</v>
      </c>
      <c r="D663" s="1" t="s">
        <v>232</v>
      </c>
      <c r="E663" t="s">
        <v>571</v>
      </c>
      <c r="I663" t="str">
        <f t="shared" si="28"/>
        <v>661,280,</v>
      </c>
    </row>
    <row r="664" spans="2:9">
      <c r="B664">
        <v>662</v>
      </c>
      <c r="C664">
        <v>281</v>
      </c>
      <c r="D664" s="1" t="s">
        <v>233</v>
      </c>
      <c r="E664" t="s">
        <v>571</v>
      </c>
      <c r="I664" t="str">
        <f t="shared" si="28"/>
        <v>662,281,</v>
      </c>
    </row>
    <row r="665" spans="2:9">
      <c r="B665">
        <v>663</v>
      </c>
      <c r="C665">
        <v>282</v>
      </c>
      <c r="D665" s="1" t="s">
        <v>234</v>
      </c>
      <c r="E665" t="s">
        <v>571</v>
      </c>
      <c r="I665" t="str">
        <f t="shared" si="28"/>
        <v>663,282,</v>
      </c>
    </row>
    <row r="666" spans="2:9">
      <c r="B666">
        <v>664</v>
      </c>
      <c r="C666">
        <v>283</v>
      </c>
      <c r="D666" s="1" t="s">
        <v>235</v>
      </c>
      <c r="E666" t="s">
        <v>571</v>
      </c>
      <c r="I666" t="str">
        <f t="shared" si="28"/>
        <v>664,283,</v>
      </c>
    </row>
    <row r="667" spans="2:9">
      <c r="B667">
        <v>665</v>
      </c>
      <c r="C667">
        <v>284</v>
      </c>
      <c r="D667" s="1" t="s">
        <v>504</v>
      </c>
      <c r="E667" t="s">
        <v>571</v>
      </c>
      <c r="I667" t="str">
        <f t="shared" si="28"/>
        <v>665,284,</v>
      </c>
    </row>
    <row r="668" spans="2:9">
      <c r="B668">
        <v>666</v>
      </c>
      <c r="C668">
        <v>285</v>
      </c>
      <c r="D668" s="1" t="s">
        <v>236</v>
      </c>
      <c r="E668" t="s">
        <v>571</v>
      </c>
      <c r="I668" t="str">
        <f t="shared" si="28"/>
        <v>666,285,</v>
      </c>
    </row>
    <row r="669" spans="2:9">
      <c r="B669">
        <v>667</v>
      </c>
      <c r="C669">
        <v>286</v>
      </c>
      <c r="D669" s="1" t="s">
        <v>237</v>
      </c>
      <c r="E669" t="s">
        <v>571</v>
      </c>
      <c r="I669" t="str">
        <f t="shared" si="28"/>
        <v>667,286,</v>
      </c>
    </row>
    <row r="670" spans="2:9">
      <c r="B670">
        <v>668</v>
      </c>
      <c r="C670">
        <v>287</v>
      </c>
      <c r="D670" s="1" t="s">
        <v>238</v>
      </c>
      <c r="E670" t="s">
        <v>571</v>
      </c>
      <c r="I670" t="str">
        <f t="shared" si="28"/>
        <v>668,287,</v>
      </c>
    </row>
    <row r="671" spans="2:9">
      <c r="B671">
        <v>669</v>
      </c>
      <c r="C671">
        <v>288</v>
      </c>
      <c r="D671" s="1" t="s">
        <v>239</v>
      </c>
      <c r="E671" t="s">
        <v>571</v>
      </c>
      <c r="I671" t="str">
        <f t="shared" si="28"/>
        <v>669,288,</v>
      </c>
    </row>
    <row r="672" spans="2:9">
      <c r="B672">
        <v>670</v>
      </c>
      <c r="C672">
        <v>289</v>
      </c>
      <c r="D672" s="1" t="s">
        <v>240</v>
      </c>
      <c r="E672" t="s">
        <v>571</v>
      </c>
      <c r="I672" t="str">
        <f t="shared" si="28"/>
        <v>670,289,</v>
      </c>
    </row>
    <row r="673" spans="2:9">
      <c r="B673">
        <v>671</v>
      </c>
      <c r="C673">
        <v>290</v>
      </c>
      <c r="D673" s="1" t="s">
        <v>241</v>
      </c>
      <c r="E673" t="s">
        <v>571</v>
      </c>
      <c r="I673" t="str">
        <f t="shared" si="28"/>
        <v>671,290,</v>
      </c>
    </row>
    <row r="674" spans="2:9">
      <c r="B674">
        <v>672</v>
      </c>
      <c r="C674">
        <v>291</v>
      </c>
      <c r="D674" s="1" t="s">
        <v>242</v>
      </c>
      <c r="E674" t="s">
        <v>571</v>
      </c>
      <c r="I674" t="str">
        <f t="shared" si="28"/>
        <v>672,291,</v>
      </c>
    </row>
    <row r="675" spans="2:9">
      <c r="B675">
        <v>673</v>
      </c>
      <c r="C675">
        <v>292</v>
      </c>
      <c r="D675" t="s">
        <v>391</v>
      </c>
      <c r="E675" t="s">
        <v>571</v>
      </c>
      <c r="I675" t="str">
        <f t="shared" si="28"/>
        <v>673,292,</v>
      </c>
    </row>
    <row r="676" spans="2:9">
      <c r="B676">
        <v>674</v>
      </c>
      <c r="C676">
        <v>293</v>
      </c>
      <c r="D676" t="s">
        <v>394</v>
      </c>
      <c r="E676" t="s">
        <v>571</v>
      </c>
      <c r="I676" t="str">
        <f t="shared" si="28"/>
        <v>674,293,</v>
      </c>
    </row>
    <row r="677" spans="2:9">
      <c r="B677">
        <v>675</v>
      </c>
      <c r="C677">
        <v>294</v>
      </c>
      <c r="D677" t="s">
        <v>393</v>
      </c>
      <c r="E677" t="s">
        <v>571</v>
      </c>
      <c r="I677" t="str">
        <f t="shared" si="28"/>
        <v>675,294,</v>
      </c>
    </row>
    <row r="678" spans="2:9">
      <c r="B678">
        <v>676</v>
      </c>
      <c r="C678">
        <v>295</v>
      </c>
      <c r="D678" s="1" t="s">
        <v>243</v>
      </c>
      <c r="E678" t="s">
        <v>571</v>
      </c>
      <c r="I678" t="str">
        <f t="shared" si="28"/>
        <v>676,295,</v>
      </c>
    </row>
    <row r="679" spans="2:9">
      <c r="B679">
        <v>677</v>
      </c>
      <c r="C679">
        <v>296</v>
      </c>
      <c r="D679" s="1" t="s">
        <v>244</v>
      </c>
      <c r="E679" t="s">
        <v>571</v>
      </c>
      <c r="I679" t="str">
        <f t="shared" si="28"/>
        <v>677,296,</v>
      </c>
    </row>
    <row r="680" spans="2:9">
      <c r="B680">
        <v>678</v>
      </c>
      <c r="C680">
        <v>297</v>
      </c>
      <c r="D680" s="1" t="s">
        <v>245</v>
      </c>
      <c r="E680" t="s">
        <v>571</v>
      </c>
      <c r="I680" t="str">
        <f t="shared" si="28"/>
        <v>678,297,</v>
      </c>
    </row>
    <row r="681" spans="2:9">
      <c r="B681">
        <v>679</v>
      </c>
      <c r="C681">
        <v>298</v>
      </c>
      <c r="D681" s="1" t="s">
        <v>246</v>
      </c>
      <c r="E681" t="s">
        <v>571</v>
      </c>
      <c r="I681" t="str">
        <f t="shared" si="28"/>
        <v>679,298,</v>
      </c>
    </row>
  </sheetData>
  <sortState ref="A2:B847">
    <sortCondition ref="B2:B847"/>
  </sortState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11"/>
  <sheetViews>
    <sheetView workbookViewId="0">
      <selection activeCell="B64" sqref="B64"/>
    </sheetView>
  </sheetViews>
  <sheetFormatPr baseColWidth="10" defaultColWidth="8.83203125" defaultRowHeight="14" x14ac:dyDescent="0"/>
  <cols>
    <col min="9" max="9" width="26.1640625" bestFit="1" customWidth="1"/>
    <col min="10" max="10" width="32.5" bestFit="1" customWidth="1"/>
  </cols>
  <sheetData>
    <row r="1" spans="1:17">
      <c r="B1" t="s">
        <v>565</v>
      </c>
      <c r="C1" t="s">
        <v>566</v>
      </c>
      <c r="D1" t="s">
        <v>567</v>
      </c>
      <c r="E1" t="s">
        <v>568</v>
      </c>
      <c r="G1" t="str">
        <f>B1&amp;","&amp;C1&amp;","&amp;D1&amp;","&amp;E1&amp;","&amp;F1</f>
        <v>start,end,length,type,</v>
      </c>
      <c r="I1" t="s">
        <v>869</v>
      </c>
      <c r="J1" t="s">
        <v>870</v>
      </c>
    </row>
    <row r="2" spans="1:17">
      <c r="A2" t="str">
        <f t="shared" ref="A2:A65" si="0">B2&amp;","&amp;C2</f>
        <v>282,113</v>
      </c>
      <c r="B2">
        <v>282</v>
      </c>
      <c r="C2">
        <v>113</v>
      </c>
      <c r="D2">
        <v>80.999999999998266</v>
      </c>
      <c r="E2">
        <v>9</v>
      </c>
      <c r="G2" t="str">
        <f>B2&amp;","&amp;C2&amp;","&amp;ROUND(D2,0)&amp;","&amp;E2&amp;","&amp;F2</f>
        <v>282,113,81,9,</v>
      </c>
      <c r="H2" t="s">
        <v>1013</v>
      </c>
      <c r="I2" t="str">
        <f>VLOOKUP(B2,Nodes!$B$2:$F$681,3)</f>
        <v>Porte de Saint-Cloud</v>
      </c>
      <c r="J2" t="str">
        <f>VLOOKUP(C2,Nodes!$B$2:$F$681,3)</f>
        <v>Exelmans</v>
      </c>
      <c r="K2" t="e">
        <f>VLOOKUP(A2,$A$1:A1,1,FALSE)</f>
        <v>#N/A</v>
      </c>
      <c r="L2">
        <f>IF(ISNA(K2),D2,VLOOKUP(A2,$A$1:D1,4,FALSE))</f>
        <v>80.999999999998266</v>
      </c>
      <c r="M2">
        <f t="shared" ref="M2:M65" si="1">D2</f>
        <v>80.999999999998266</v>
      </c>
      <c r="N2">
        <f t="shared" ref="N2:N65" si="2">AVERAGE(L2,M2)</f>
        <v>80.999999999998266</v>
      </c>
      <c r="O2">
        <f>VLOOKUP(A2,Lignes!$J$2:$K$847,2,FALSE)</f>
        <v>9</v>
      </c>
      <c r="P2">
        <f>VLOOKUP(A2,estimator!$A$2:$D$726,4,FALSE)</f>
        <v>80.999999999998266</v>
      </c>
      <c r="Q2">
        <f t="shared" ref="Q2:Q65" si="3">IF(ISNA(P2),D2,P2)</f>
        <v>80.999999999998266</v>
      </c>
    </row>
    <row r="3" spans="1:17">
      <c r="A3" t="str">
        <f t="shared" si="0"/>
        <v>113,211</v>
      </c>
      <c r="B3">
        <v>113</v>
      </c>
      <c r="C3">
        <v>211</v>
      </c>
      <c r="D3">
        <v>42.000000000001769</v>
      </c>
      <c r="E3">
        <v>9</v>
      </c>
      <c r="G3" t="str">
        <f t="shared" ref="G3:G66" si="4">B3&amp;","&amp;C3&amp;","&amp;ROUND(D3,0)&amp;","&amp;E3&amp;","&amp;F3</f>
        <v>113,211,42,9,</v>
      </c>
      <c r="H3" t="s">
        <v>1013</v>
      </c>
      <c r="I3" t="str">
        <f>VLOOKUP(B3,Nodes!$B$2:$F$681,3)</f>
        <v>Exelmans</v>
      </c>
      <c r="J3" t="str">
        <f>VLOOKUP(C3,Nodes!$B$2:$F$681,3)</f>
        <v>Michel-Ange — Molitor</v>
      </c>
      <c r="K3" t="e">
        <f>VLOOKUP(A3,$A$1:A2,1,FALSE)</f>
        <v>#N/A</v>
      </c>
      <c r="L3">
        <f>IF(ISNA(K3),D3,VLOOKUP(A3,$A$1:D2,4,FALSE))</f>
        <v>42.000000000001769</v>
      </c>
      <c r="M3">
        <f t="shared" si="1"/>
        <v>42.000000000001769</v>
      </c>
      <c r="N3">
        <f t="shared" si="2"/>
        <v>42.000000000001769</v>
      </c>
      <c r="O3">
        <f>VLOOKUP(A3,Lignes!$J$2:$K$847,2,FALSE)</f>
        <v>9</v>
      </c>
      <c r="P3">
        <f>VLOOKUP(A3,estimator!$A$2:$D$726,4,FALSE)</f>
        <v>42.000000000001769</v>
      </c>
      <c r="Q3">
        <f t="shared" si="3"/>
        <v>42.000000000001769</v>
      </c>
    </row>
    <row r="4" spans="1:17">
      <c r="A4" t="str">
        <f t="shared" si="0"/>
        <v>211,209</v>
      </c>
      <c r="B4">
        <v>211</v>
      </c>
      <c r="C4">
        <v>209</v>
      </c>
      <c r="D4">
        <v>41.999999999999375</v>
      </c>
      <c r="E4">
        <v>9</v>
      </c>
      <c r="G4" t="str">
        <f t="shared" si="4"/>
        <v>211,209,42,9,</v>
      </c>
      <c r="H4" t="s">
        <v>1013</v>
      </c>
      <c r="I4" t="str">
        <f>VLOOKUP(B4,Nodes!$B$2:$F$681,3)</f>
        <v>Michel-Ange — Molitor</v>
      </c>
      <c r="J4" t="str">
        <f>VLOOKUP(C4,Nodes!$B$2:$F$681,3)</f>
        <v>Michel-Ange — Auteuil</v>
      </c>
      <c r="K4" t="e">
        <f>VLOOKUP(A4,$A$1:A3,1,FALSE)</f>
        <v>#N/A</v>
      </c>
      <c r="L4">
        <f>IF(ISNA(K4),D4,VLOOKUP(A4,$A$1:D3,4,FALSE))</f>
        <v>41.999999999999375</v>
      </c>
      <c r="M4">
        <f t="shared" si="1"/>
        <v>41.999999999999375</v>
      </c>
      <c r="N4">
        <f t="shared" si="2"/>
        <v>41.999999999999375</v>
      </c>
      <c r="O4">
        <f>VLOOKUP(A4,Lignes!$J$2:$K$847,2,FALSE)</f>
        <v>9</v>
      </c>
      <c r="P4">
        <f>VLOOKUP(A4,estimator!$A$2:$D$726,4,FALSE)</f>
        <v>41.999999999999375</v>
      </c>
      <c r="Q4">
        <f t="shared" si="3"/>
        <v>41.999999999999375</v>
      </c>
    </row>
    <row r="5" spans="1:17">
      <c r="A5" t="str">
        <f t="shared" si="0"/>
        <v>209,151</v>
      </c>
      <c r="B5">
        <v>209</v>
      </c>
      <c r="C5">
        <v>151</v>
      </c>
      <c r="D5">
        <v>70.000000000002956</v>
      </c>
      <c r="E5">
        <v>9</v>
      </c>
      <c r="G5" t="str">
        <f t="shared" si="4"/>
        <v>209,151,70,9,</v>
      </c>
      <c r="H5" t="s">
        <v>1013</v>
      </c>
      <c r="I5" t="str">
        <f>VLOOKUP(B5,Nodes!$B$2:$F$681,3)</f>
        <v>Michel-Ange — Auteuil</v>
      </c>
      <c r="J5" t="str">
        <f>VLOOKUP(C5,Nodes!$B$2:$F$681,3)</f>
        <v>Jasmin</v>
      </c>
      <c r="K5" t="e">
        <f>VLOOKUP(A5,$A$1:A4,1,FALSE)</f>
        <v>#N/A</v>
      </c>
      <c r="L5">
        <f>IF(ISNA(K5),D5,VLOOKUP(A5,$A$1:D4,4,FALSE))</f>
        <v>70.000000000002956</v>
      </c>
      <c r="M5">
        <f t="shared" si="1"/>
        <v>70.000000000002956</v>
      </c>
      <c r="N5">
        <f t="shared" si="2"/>
        <v>70.000000000002956</v>
      </c>
      <c r="O5">
        <f>VLOOKUP(A5,Lignes!$J$2:$K$847,2,FALSE)</f>
        <v>9</v>
      </c>
      <c r="P5">
        <f>VLOOKUP(A5,estimator!$A$2:$D$726,4,FALSE)</f>
        <v>70.000000000002956</v>
      </c>
      <c r="Q5">
        <f t="shared" si="3"/>
        <v>70.000000000002956</v>
      </c>
    </row>
    <row r="6" spans="1:17">
      <c r="A6" t="str">
        <f t="shared" si="0"/>
        <v>151,302</v>
      </c>
      <c r="B6">
        <v>151</v>
      </c>
      <c r="C6">
        <v>302</v>
      </c>
      <c r="D6">
        <v>47.000000000000952</v>
      </c>
      <c r="E6">
        <v>9</v>
      </c>
      <c r="G6" t="str">
        <f t="shared" si="4"/>
        <v>151,302,47,9,</v>
      </c>
      <c r="H6" t="s">
        <v>1013</v>
      </c>
      <c r="I6" t="str">
        <f>VLOOKUP(B6,Nodes!$B$2:$F$681,3)</f>
        <v>Jasmin</v>
      </c>
      <c r="J6" t="str">
        <f>VLOOKUP(C6,Nodes!$B$2:$F$681,3)</f>
        <v>Ranelagh</v>
      </c>
      <c r="K6" t="e">
        <f>VLOOKUP(A6,$A$1:A5,1,FALSE)</f>
        <v>#N/A</v>
      </c>
      <c r="L6">
        <f>IF(ISNA(K6),D6,VLOOKUP(A6,$A$1:D5,4,FALSE))</f>
        <v>47.000000000000952</v>
      </c>
      <c r="M6">
        <f t="shared" si="1"/>
        <v>47.000000000000952</v>
      </c>
      <c r="N6">
        <f t="shared" si="2"/>
        <v>47.000000000000952</v>
      </c>
      <c r="O6">
        <f>VLOOKUP(A6,Lignes!$J$2:$K$847,2,FALSE)</f>
        <v>9</v>
      </c>
      <c r="P6">
        <f>VLOOKUP(A6,estimator!$A$2:$D$726,4,FALSE)</f>
        <v>47.000000000000952</v>
      </c>
      <c r="Q6">
        <f t="shared" si="3"/>
        <v>47.000000000000952</v>
      </c>
    </row>
    <row r="7" spans="1:17">
      <c r="A7" t="str">
        <f t="shared" si="0"/>
        <v>302,168</v>
      </c>
      <c r="B7">
        <v>302</v>
      </c>
      <c r="C7">
        <v>168</v>
      </c>
      <c r="D7">
        <v>50.000000000001421</v>
      </c>
      <c r="E7">
        <v>9</v>
      </c>
      <c r="G7" t="str">
        <f t="shared" si="4"/>
        <v>302,168,50,9,</v>
      </c>
      <c r="H7" t="s">
        <v>1013</v>
      </c>
      <c r="I7" t="str">
        <f>VLOOKUP(B7,Nodes!$B$2:$F$681,3)</f>
        <v>Ranelagh</v>
      </c>
      <c r="J7" t="str">
        <f>VLOOKUP(C7,Nodes!$B$2:$F$681,3)</f>
        <v>La Muette</v>
      </c>
      <c r="K7" t="e">
        <f>VLOOKUP(A7,$A$1:A6,1,FALSE)</f>
        <v>#N/A</v>
      </c>
      <c r="L7">
        <f>IF(ISNA(K7),D7,VLOOKUP(A7,$A$1:D6,4,FALSE))</f>
        <v>50.000000000001421</v>
      </c>
      <c r="M7">
        <f t="shared" si="1"/>
        <v>50.000000000001421</v>
      </c>
      <c r="N7">
        <f t="shared" si="2"/>
        <v>50.000000000001421</v>
      </c>
      <c r="O7">
        <f>VLOOKUP(A7,Lignes!$J$2:$K$847,2,FALSE)</f>
        <v>9</v>
      </c>
      <c r="P7">
        <f>VLOOKUP(A7,estimator!$A$2:$D$726,4,FALSE)</f>
        <v>50.000000000001421</v>
      </c>
      <c r="Q7">
        <f t="shared" si="3"/>
        <v>50.000000000001421</v>
      </c>
    </row>
    <row r="8" spans="1:17">
      <c r="A8" t="str">
        <f t="shared" si="0"/>
        <v>168,321</v>
      </c>
      <c r="B8">
        <v>168</v>
      </c>
      <c r="C8">
        <v>321</v>
      </c>
      <c r="D8">
        <v>97.999999999999332</v>
      </c>
      <c r="E8">
        <v>9</v>
      </c>
      <c r="G8" t="str">
        <f t="shared" si="4"/>
        <v>168,321,98,9,</v>
      </c>
      <c r="H8" t="s">
        <v>1013</v>
      </c>
      <c r="I8" t="str">
        <f>VLOOKUP(B8,Nodes!$B$2:$F$681,3)</f>
        <v>La Muette</v>
      </c>
      <c r="J8" t="str">
        <f>VLOOKUP(C8,Nodes!$B$2:$F$681,3)</f>
        <v>Rue de la Pompe</v>
      </c>
      <c r="K8" t="e">
        <f>VLOOKUP(A8,$A$1:A7,1,FALSE)</f>
        <v>#N/A</v>
      </c>
      <c r="L8">
        <f>IF(ISNA(K8),D8,VLOOKUP(A8,$A$1:D7,4,FALSE))</f>
        <v>97.999999999999332</v>
      </c>
      <c r="M8">
        <f t="shared" si="1"/>
        <v>97.999999999999332</v>
      </c>
      <c r="N8">
        <f t="shared" si="2"/>
        <v>97.999999999999332</v>
      </c>
      <c r="O8">
        <f>VLOOKUP(A8,Lignes!$J$2:$K$847,2,FALSE)</f>
        <v>9</v>
      </c>
      <c r="P8">
        <f>VLOOKUP(A8,estimator!$A$2:$D$726,4,FALSE)</f>
        <v>97.999999999999332</v>
      </c>
      <c r="Q8">
        <f t="shared" si="3"/>
        <v>97.999999999999332</v>
      </c>
    </row>
    <row r="9" spans="1:17">
      <c r="A9" t="str">
        <f t="shared" si="0"/>
        <v>321,366</v>
      </c>
      <c r="B9">
        <v>321</v>
      </c>
      <c r="C9">
        <v>366</v>
      </c>
      <c r="D9">
        <v>61.000000000001542</v>
      </c>
      <c r="E9">
        <v>9</v>
      </c>
      <c r="G9" t="str">
        <f t="shared" si="4"/>
        <v>321,366,61,9,</v>
      </c>
      <c r="H9" t="s">
        <v>1013</v>
      </c>
      <c r="I9" t="str">
        <f>VLOOKUP(B9,Nodes!$B$2:$F$681,3)</f>
        <v>Rue de la Pompe</v>
      </c>
      <c r="J9" t="str">
        <f>VLOOKUP(C9,Nodes!$B$2:$F$681,3)</f>
        <v>Trocadéro</v>
      </c>
      <c r="K9" t="e">
        <f>VLOOKUP(A9,$A$1:A8,1,FALSE)</f>
        <v>#N/A</v>
      </c>
      <c r="L9">
        <f>IF(ISNA(K9),D9,VLOOKUP(A9,$A$1:D8,4,FALSE))</f>
        <v>61.000000000001542</v>
      </c>
      <c r="M9">
        <f t="shared" si="1"/>
        <v>61.000000000001542</v>
      </c>
      <c r="N9">
        <f t="shared" si="2"/>
        <v>61.000000000001542</v>
      </c>
      <c r="O9">
        <f>VLOOKUP(A9,Lignes!$J$2:$K$847,2,FALSE)</f>
        <v>9</v>
      </c>
      <c r="P9">
        <f>VLOOKUP(A9,estimator!$A$2:$D$726,4,FALSE)</f>
        <v>61.000000000001542</v>
      </c>
      <c r="Q9">
        <f t="shared" si="3"/>
        <v>61.000000000001542</v>
      </c>
    </row>
    <row r="10" spans="1:17">
      <c r="A10" t="str">
        <f t="shared" si="0"/>
        <v>366,147</v>
      </c>
      <c r="B10">
        <v>366</v>
      </c>
      <c r="C10">
        <v>147</v>
      </c>
      <c r="D10">
        <v>63.000000000000256</v>
      </c>
      <c r="E10">
        <v>9</v>
      </c>
      <c r="G10" t="str">
        <f t="shared" si="4"/>
        <v>366,147,63,9,</v>
      </c>
      <c r="H10" t="s">
        <v>1013</v>
      </c>
      <c r="I10" t="str">
        <f>VLOOKUP(B10,Nodes!$B$2:$F$681,3)</f>
        <v>Trocadéro</v>
      </c>
      <c r="J10" t="str">
        <f>VLOOKUP(C10,Nodes!$B$2:$F$681,3)</f>
        <v>Iéna</v>
      </c>
      <c r="K10" t="e">
        <f>VLOOKUP(A10,$A$1:A9,1,FALSE)</f>
        <v>#N/A</v>
      </c>
      <c r="L10">
        <f>IF(ISNA(K10),D10,VLOOKUP(A10,$A$1:D9,4,FALSE))</f>
        <v>63.000000000000256</v>
      </c>
      <c r="M10">
        <f t="shared" si="1"/>
        <v>63.000000000000256</v>
      </c>
      <c r="N10">
        <f t="shared" si="2"/>
        <v>63.000000000000256</v>
      </c>
      <c r="O10">
        <f>VLOOKUP(A10,Lignes!$J$2:$K$847,2,FALSE)</f>
        <v>9</v>
      </c>
      <c r="P10">
        <f>VLOOKUP(A10,estimator!$A$2:$D$726,4,FALSE)</f>
        <v>63.000000000000256</v>
      </c>
      <c r="Q10">
        <f t="shared" si="3"/>
        <v>63.000000000000256</v>
      </c>
    </row>
    <row r="11" spans="1:17">
      <c r="A11" t="str">
        <f t="shared" si="0"/>
        <v>147,3</v>
      </c>
      <c r="B11">
        <v>147</v>
      </c>
      <c r="C11">
        <v>3</v>
      </c>
      <c r="D11">
        <v>60.999999999999147</v>
      </c>
      <c r="E11">
        <v>9</v>
      </c>
      <c r="G11" t="str">
        <f t="shared" si="4"/>
        <v>147,3,61,9,</v>
      </c>
      <c r="H11" t="s">
        <v>1013</v>
      </c>
      <c r="I11" t="str">
        <f>VLOOKUP(B11,Nodes!$B$2:$F$681,3)</f>
        <v>Iéna</v>
      </c>
      <c r="J11" t="str">
        <f>VLOOKUP(C11,Nodes!$B$2:$F$681,3)</f>
        <v>Alma — Marceau</v>
      </c>
      <c r="K11" t="e">
        <f>VLOOKUP(A11,$A$1:A10,1,FALSE)</f>
        <v>#N/A</v>
      </c>
      <c r="L11">
        <f>IF(ISNA(K11),D11,VLOOKUP(A11,$A$1:D10,4,FALSE))</f>
        <v>60.999999999999147</v>
      </c>
      <c r="M11">
        <f t="shared" si="1"/>
        <v>60.999999999999147</v>
      </c>
      <c r="N11">
        <f t="shared" si="2"/>
        <v>60.999999999999147</v>
      </c>
      <c r="O11">
        <f>VLOOKUP(A11,Lignes!$J$2:$K$847,2,FALSE)</f>
        <v>9</v>
      </c>
      <c r="P11">
        <f>VLOOKUP(A11,estimator!$A$2:$D$726,4,FALSE)</f>
        <v>60.999999999999147</v>
      </c>
      <c r="Q11">
        <f t="shared" si="3"/>
        <v>60.999999999999147</v>
      </c>
    </row>
    <row r="12" spans="1:17">
      <c r="A12" t="str">
        <f t="shared" si="0"/>
        <v>3,120</v>
      </c>
      <c r="B12">
        <v>3</v>
      </c>
      <c r="C12">
        <v>120</v>
      </c>
      <c r="D12">
        <v>82.999999999999389</v>
      </c>
      <c r="E12">
        <v>9</v>
      </c>
      <c r="G12" t="str">
        <f t="shared" si="4"/>
        <v>3,120,83,9,</v>
      </c>
      <c r="H12" t="s">
        <v>1013</v>
      </c>
      <c r="I12" t="str">
        <f>VLOOKUP(B12,Nodes!$B$2:$F$681,3)</f>
        <v>Alma — Marceau</v>
      </c>
      <c r="J12" t="str">
        <f>VLOOKUP(C12,Nodes!$B$2:$F$681,3)</f>
        <v>Franklin D. Roosevelt</v>
      </c>
      <c r="K12" t="e">
        <f>VLOOKUP(A12,$A$1:A11,1,FALSE)</f>
        <v>#N/A</v>
      </c>
      <c r="L12">
        <f>IF(ISNA(K12),D12,VLOOKUP(A12,$A$1:D11,4,FALSE))</f>
        <v>82.999999999999389</v>
      </c>
      <c r="M12">
        <f t="shared" si="1"/>
        <v>82.999999999999389</v>
      </c>
      <c r="N12">
        <f t="shared" si="2"/>
        <v>82.999999999999389</v>
      </c>
      <c r="O12">
        <f>VLOOKUP(A12,Lignes!$J$2:$K$847,2,FALSE)</f>
        <v>9</v>
      </c>
      <c r="P12">
        <f>VLOOKUP(A12,estimator!$A$2:$D$726,4,FALSE)</f>
        <v>82.999999999999389</v>
      </c>
      <c r="Q12">
        <f t="shared" si="3"/>
        <v>82.999999999999389</v>
      </c>
    </row>
    <row r="13" spans="1:17">
      <c r="A13" t="str">
        <f t="shared" si="0"/>
        <v>120,342</v>
      </c>
      <c r="B13">
        <v>120</v>
      </c>
      <c r="C13">
        <v>342</v>
      </c>
      <c r="D13">
        <v>55.000000000002998</v>
      </c>
      <c r="E13">
        <v>9</v>
      </c>
      <c r="G13" t="str">
        <f t="shared" si="4"/>
        <v>120,342,55,9,</v>
      </c>
      <c r="H13" t="s">
        <v>1013</v>
      </c>
      <c r="I13" t="str">
        <f>VLOOKUP(B13,Nodes!$B$2:$F$681,3)</f>
        <v>Franklin D. Roosevelt</v>
      </c>
      <c r="J13" t="str">
        <f>VLOOKUP(C13,Nodes!$B$2:$F$681,3)</f>
        <v>Saint-Philippe-du-Roule</v>
      </c>
      <c r="K13" t="e">
        <f>VLOOKUP(A13,$A$1:A12,1,FALSE)</f>
        <v>#N/A</v>
      </c>
      <c r="L13">
        <f>IF(ISNA(K13),D13,VLOOKUP(A13,$A$1:D12,4,FALSE))</f>
        <v>55.000000000002998</v>
      </c>
      <c r="M13">
        <f t="shared" si="1"/>
        <v>55.000000000002998</v>
      </c>
      <c r="N13">
        <f t="shared" si="2"/>
        <v>55.000000000002998</v>
      </c>
      <c r="O13">
        <f>VLOOKUP(A13,Lignes!$J$2:$K$847,2,FALSE)</f>
        <v>9</v>
      </c>
      <c r="P13">
        <f>VLOOKUP(A13,estimator!$A$2:$D$726,4,FALSE)</f>
        <v>55.000000000002998</v>
      </c>
      <c r="Q13">
        <f t="shared" si="3"/>
        <v>55.000000000002998</v>
      </c>
    </row>
    <row r="14" spans="1:17">
      <c r="A14" t="str">
        <f t="shared" si="0"/>
        <v>342,214</v>
      </c>
      <c r="B14">
        <v>342</v>
      </c>
      <c r="C14">
        <v>214</v>
      </c>
      <c r="D14">
        <v>57.00000000000172</v>
      </c>
      <c r="E14">
        <v>9</v>
      </c>
      <c r="G14" t="str">
        <f t="shared" si="4"/>
        <v>342,214,57,9,</v>
      </c>
      <c r="H14" t="s">
        <v>1013</v>
      </c>
      <c r="I14" t="str">
        <f>VLOOKUP(B14,Nodes!$B$2:$F$681,3)</f>
        <v>Saint-Philippe-du-Roule</v>
      </c>
      <c r="J14" t="str">
        <f>VLOOKUP(C14,Nodes!$B$2:$F$681,3)</f>
        <v>Miromesnil</v>
      </c>
      <c r="K14" t="e">
        <f>VLOOKUP(A14,$A$1:A13,1,FALSE)</f>
        <v>#N/A</v>
      </c>
      <c r="L14">
        <f>IF(ISNA(K14),D14,VLOOKUP(A14,$A$1:D13,4,FALSE))</f>
        <v>57.00000000000172</v>
      </c>
      <c r="M14">
        <f t="shared" si="1"/>
        <v>57.00000000000172</v>
      </c>
      <c r="N14">
        <f t="shared" si="2"/>
        <v>57.00000000000172</v>
      </c>
      <c r="O14">
        <f>VLOOKUP(A14,Lignes!$J$2:$K$847,2,FALSE)</f>
        <v>9</v>
      </c>
      <c r="P14">
        <f>VLOOKUP(A14,estimator!$A$2:$D$726,4,FALSE)</f>
        <v>57.00000000000172</v>
      </c>
      <c r="Q14">
        <f t="shared" si="3"/>
        <v>57.00000000000172</v>
      </c>
    </row>
    <row r="15" spans="1:17">
      <c r="A15" t="str">
        <f t="shared" si="0"/>
        <v>214,326</v>
      </c>
      <c r="B15">
        <v>214</v>
      </c>
      <c r="C15">
        <v>326</v>
      </c>
      <c r="D15">
        <v>64.999999999996575</v>
      </c>
      <c r="E15">
        <v>9</v>
      </c>
      <c r="G15" t="str">
        <f t="shared" si="4"/>
        <v>214,326,65,9,</v>
      </c>
      <c r="H15" t="s">
        <v>1013</v>
      </c>
      <c r="I15" t="str">
        <f>VLOOKUP(B15,Nodes!$B$2:$F$681,3)</f>
        <v>Miromesnil</v>
      </c>
      <c r="J15" t="str">
        <f>VLOOKUP(C15,Nodes!$B$2:$F$681,3)</f>
        <v>Saint-Augustin</v>
      </c>
      <c r="K15" t="e">
        <f>VLOOKUP(A15,$A$1:A14,1,FALSE)</f>
        <v>#N/A</v>
      </c>
      <c r="L15">
        <f>IF(ISNA(K15),D15,VLOOKUP(A15,$A$1:D14,4,FALSE))</f>
        <v>64.999999999996575</v>
      </c>
      <c r="M15">
        <f t="shared" si="1"/>
        <v>64.999999999996575</v>
      </c>
      <c r="N15">
        <f t="shared" si="2"/>
        <v>64.999999999996575</v>
      </c>
      <c r="O15">
        <f>VLOOKUP(A15,Lignes!$J$2:$K$847,2,FALSE)</f>
        <v>9</v>
      </c>
      <c r="P15">
        <f>VLOOKUP(A15,estimator!$A$2:$D$726,4,FALSE)</f>
        <v>64.999999999996575</v>
      </c>
      <c r="Q15">
        <f t="shared" si="3"/>
        <v>64.999999999996575</v>
      </c>
    </row>
    <row r="16" spans="1:17">
      <c r="A16" t="str">
        <f t="shared" si="0"/>
        <v>326,143</v>
      </c>
      <c r="B16">
        <v>326</v>
      </c>
      <c r="C16">
        <v>143</v>
      </c>
      <c r="D16">
        <v>62.000000000000895</v>
      </c>
      <c r="E16">
        <v>9</v>
      </c>
      <c r="G16" t="str">
        <f t="shared" si="4"/>
        <v>326,143,62,9,</v>
      </c>
      <c r="H16" t="s">
        <v>1013</v>
      </c>
      <c r="I16" t="str">
        <f>VLOOKUP(B16,Nodes!$B$2:$F$681,3)</f>
        <v>Saint-Augustin</v>
      </c>
      <c r="J16" t="str">
        <f>VLOOKUP(C16,Nodes!$B$2:$F$681,3)</f>
        <v>Havre — Caumartin</v>
      </c>
      <c r="K16" t="e">
        <f>VLOOKUP(A16,$A$1:A15,1,FALSE)</f>
        <v>#N/A</v>
      </c>
      <c r="L16">
        <f>IF(ISNA(K16),D16,VLOOKUP(A16,$A$1:D15,4,FALSE))</f>
        <v>62.000000000000895</v>
      </c>
      <c r="M16">
        <f t="shared" si="1"/>
        <v>62.000000000000895</v>
      </c>
      <c r="N16">
        <f t="shared" si="2"/>
        <v>62.000000000000895</v>
      </c>
      <c r="O16">
        <f>VLOOKUP(A16,Lignes!$J$2:$K$847,2,FALSE)</f>
        <v>9</v>
      </c>
      <c r="P16">
        <f>VLOOKUP(A16,estimator!$A$2:$D$726,4,FALSE)</f>
        <v>62.000000000000895</v>
      </c>
      <c r="Q16">
        <f t="shared" si="3"/>
        <v>62.000000000000895</v>
      </c>
    </row>
    <row r="17" spans="1:17">
      <c r="A17" t="str">
        <f t="shared" si="0"/>
        <v>143,74</v>
      </c>
      <c r="B17">
        <v>143</v>
      </c>
      <c r="C17">
        <v>74</v>
      </c>
      <c r="D17">
        <v>55.000000000002998</v>
      </c>
      <c r="E17">
        <v>9</v>
      </c>
      <c r="G17" t="str">
        <f t="shared" si="4"/>
        <v>143,74,55,9,</v>
      </c>
      <c r="H17" t="s">
        <v>1013</v>
      </c>
      <c r="I17" t="str">
        <f>VLOOKUP(B17,Nodes!$B$2:$F$681,3)</f>
        <v>Havre — Caumartin</v>
      </c>
      <c r="J17" t="str">
        <f>VLOOKUP(C17,Nodes!$B$2:$F$681,3)</f>
        <v>Chaussée d'Antin — La Fayette</v>
      </c>
      <c r="K17" t="e">
        <f>VLOOKUP(A17,$A$1:A16,1,FALSE)</f>
        <v>#N/A</v>
      </c>
      <c r="L17">
        <f>IF(ISNA(K17),D17,VLOOKUP(A17,$A$1:D16,4,FALSE))</f>
        <v>55.000000000002998</v>
      </c>
      <c r="M17">
        <f t="shared" si="1"/>
        <v>55.000000000002998</v>
      </c>
      <c r="N17">
        <f t="shared" si="2"/>
        <v>55.000000000002998</v>
      </c>
      <c r="O17">
        <f>VLOOKUP(A17,Lignes!$J$2:$K$847,2,FALSE)</f>
        <v>9</v>
      </c>
      <c r="P17">
        <f>VLOOKUP(A17,estimator!$A$2:$D$726,4,FALSE)</f>
        <v>55.000000000002998</v>
      </c>
      <c r="Q17">
        <f t="shared" si="3"/>
        <v>55.000000000002998</v>
      </c>
    </row>
    <row r="18" spans="1:17">
      <c r="A18" t="str">
        <f t="shared" si="0"/>
        <v>74,317</v>
      </c>
      <c r="B18">
        <v>74</v>
      </c>
      <c r="C18">
        <v>317</v>
      </c>
      <c r="D18">
        <v>51.000000000003176</v>
      </c>
      <c r="E18">
        <v>9</v>
      </c>
      <c r="G18" t="str">
        <f t="shared" si="4"/>
        <v>74,317,51,9,</v>
      </c>
      <c r="H18" t="s">
        <v>1013</v>
      </c>
      <c r="I18" t="str">
        <f>VLOOKUP(B18,Nodes!$B$2:$F$681,3)</f>
        <v>Chaussée d'Antin — La Fayette</v>
      </c>
      <c r="J18" t="str">
        <f>VLOOKUP(C18,Nodes!$B$2:$F$681,3)</f>
        <v>Richelieu — Drouot</v>
      </c>
      <c r="K18" t="e">
        <f>VLOOKUP(A18,$A$1:A17,1,FALSE)</f>
        <v>#N/A</v>
      </c>
      <c r="L18">
        <f>IF(ISNA(K18),D18,VLOOKUP(A18,$A$1:D17,4,FALSE))</f>
        <v>51.000000000003176</v>
      </c>
      <c r="M18">
        <f t="shared" si="1"/>
        <v>51.000000000003176</v>
      </c>
      <c r="N18">
        <f t="shared" si="2"/>
        <v>51.000000000003176</v>
      </c>
      <c r="O18">
        <f>VLOOKUP(A18,Lignes!$J$2:$K$847,2,FALSE)</f>
        <v>9</v>
      </c>
      <c r="P18">
        <f>VLOOKUP(A18,estimator!$A$2:$D$726,4,FALSE)</f>
        <v>51.000000000003176</v>
      </c>
      <c r="Q18">
        <f t="shared" si="3"/>
        <v>51.000000000003176</v>
      </c>
    </row>
    <row r="19" spans="1:17">
      <c r="A19" t="str">
        <f t="shared" si="0"/>
        <v>317,140</v>
      </c>
      <c r="B19">
        <v>317</v>
      </c>
      <c r="C19">
        <v>140</v>
      </c>
      <c r="D19">
        <v>52.00000000000253</v>
      </c>
      <c r="E19">
        <v>9</v>
      </c>
      <c r="G19" t="str">
        <f t="shared" si="4"/>
        <v>317,140,52,9,</v>
      </c>
      <c r="H19" t="s">
        <v>1013</v>
      </c>
      <c r="I19" t="str">
        <f>VLOOKUP(B19,Nodes!$B$2:$F$681,3)</f>
        <v>Richelieu — Drouot</v>
      </c>
      <c r="J19" t="str">
        <f>VLOOKUP(C19,Nodes!$B$2:$F$681,3)</f>
        <v>Grands Boulevards</v>
      </c>
      <c r="K19" t="e">
        <f>VLOOKUP(A19,$A$1:A18,1,FALSE)</f>
        <v>#N/A</v>
      </c>
      <c r="L19">
        <f>IF(ISNA(K19),D19,VLOOKUP(A19,$A$1:D18,4,FALSE))</f>
        <v>52.00000000000253</v>
      </c>
      <c r="M19">
        <f t="shared" si="1"/>
        <v>52.00000000000253</v>
      </c>
      <c r="N19">
        <f t="shared" si="2"/>
        <v>52.00000000000253</v>
      </c>
      <c r="O19">
        <f>VLOOKUP(A19,Lignes!$J$2:$K$847,2,FALSE)</f>
        <v>9</v>
      </c>
      <c r="P19">
        <f>VLOOKUP(A19,estimator!$A$2:$D$726,4,FALSE)</f>
        <v>52.00000000000253</v>
      </c>
      <c r="Q19">
        <f t="shared" si="3"/>
        <v>52.00000000000253</v>
      </c>
    </row>
    <row r="20" spans="1:17">
      <c r="A20" t="str">
        <f t="shared" si="0"/>
        <v>140,37</v>
      </c>
      <c r="B20">
        <v>140</v>
      </c>
      <c r="C20">
        <v>37</v>
      </c>
      <c r="D20">
        <v>48.999999999999666</v>
      </c>
      <c r="E20">
        <v>9</v>
      </c>
      <c r="G20" t="str">
        <f t="shared" si="4"/>
        <v>140,37,49,9,</v>
      </c>
      <c r="H20" t="s">
        <v>1013</v>
      </c>
      <c r="I20" t="str">
        <f>VLOOKUP(B20,Nodes!$B$2:$F$681,3)</f>
        <v>Grands Boulevards</v>
      </c>
      <c r="J20" t="str">
        <f>VLOOKUP(C20,Nodes!$B$2:$F$681,3)</f>
        <v>Bonne Nouvelle</v>
      </c>
      <c r="K20" t="e">
        <f>VLOOKUP(A20,$A$1:A19,1,FALSE)</f>
        <v>#N/A</v>
      </c>
      <c r="L20">
        <f>IF(ISNA(K20),D20,VLOOKUP(A20,$A$1:D19,4,FALSE))</f>
        <v>48.999999999999666</v>
      </c>
      <c r="M20">
        <f t="shared" si="1"/>
        <v>48.999999999999666</v>
      </c>
      <c r="N20">
        <f t="shared" si="2"/>
        <v>48.999999999999666</v>
      </c>
      <c r="O20">
        <f>VLOOKUP(A20,Lignes!$J$2:$K$847,2,FALSE)</f>
        <v>9</v>
      </c>
      <c r="P20">
        <f>VLOOKUP(A20,estimator!$A$2:$D$726,4,FALSE)</f>
        <v>48.999999999999666</v>
      </c>
      <c r="Q20">
        <f t="shared" si="3"/>
        <v>48.999999999999666</v>
      </c>
    </row>
    <row r="21" spans="1:17">
      <c r="A21" t="str">
        <f t="shared" si="0"/>
        <v>37,358</v>
      </c>
      <c r="B21">
        <v>37</v>
      </c>
      <c r="C21">
        <v>358</v>
      </c>
      <c r="D21">
        <v>59.999999999997385</v>
      </c>
      <c r="E21">
        <v>9</v>
      </c>
      <c r="G21" t="str">
        <f t="shared" si="4"/>
        <v>37,358,60,9,</v>
      </c>
      <c r="H21" t="s">
        <v>1013</v>
      </c>
      <c r="I21" t="str">
        <f>VLOOKUP(B21,Nodes!$B$2:$F$681,3)</f>
        <v>Bonne Nouvelle</v>
      </c>
      <c r="J21" t="str">
        <f>VLOOKUP(C21,Nodes!$B$2:$F$681,3)</f>
        <v>Strasbourg — Saint-Denis</v>
      </c>
      <c r="K21" t="e">
        <f>VLOOKUP(A21,$A$1:A20,1,FALSE)</f>
        <v>#N/A</v>
      </c>
      <c r="L21">
        <f>IF(ISNA(K21),D21,VLOOKUP(A21,$A$1:D20,4,FALSE))</f>
        <v>59.999999999997385</v>
      </c>
      <c r="M21">
        <f t="shared" si="1"/>
        <v>59.999999999997385</v>
      </c>
      <c r="N21">
        <f t="shared" si="2"/>
        <v>59.999999999997385</v>
      </c>
      <c r="O21">
        <f>VLOOKUP(A21,Lignes!$J$2:$K$847,2,FALSE)</f>
        <v>9</v>
      </c>
      <c r="P21">
        <f>VLOOKUP(A21,estimator!$A$2:$D$726,4,FALSE)</f>
        <v>59.999999999997385</v>
      </c>
      <c r="Q21">
        <f t="shared" si="3"/>
        <v>59.999999999997385</v>
      </c>
    </row>
    <row r="22" spans="1:17">
      <c r="A22" t="str">
        <f t="shared" si="0"/>
        <v>358,311</v>
      </c>
      <c r="B22">
        <v>358</v>
      </c>
      <c r="C22">
        <v>311</v>
      </c>
      <c r="D22">
        <v>87.000000000001606</v>
      </c>
      <c r="E22">
        <v>9</v>
      </c>
      <c r="G22" t="str">
        <f t="shared" si="4"/>
        <v>358,311,87,9,</v>
      </c>
      <c r="H22" t="s">
        <v>1013</v>
      </c>
      <c r="I22" t="str">
        <f>VLOOKUP(B22,Nodes!$B$2:$F$681,3)</f>
        <v>Strasbourg — Saint-Denis</v>
      </c>
      <c r="J22" t="str">
        <f>VLOOKUP(C22,Nodes!$B$2:$F$681,3)</f>
        <v>République</v>
      </c>
      <c r="K22" t="e">
        <f>VLOOKUP(A22,$A$1:A21,1,FALSE)</f>
        <v>#N/A</v>
      </c>
      <c r="L22">
        <f>IF(ISNA(K22),D22,VLOOKUP(A22,$A$1:D21,4,FALSE))</f>
        <v>87.000000000001606</v>
      </c>
      <c r="M22">
        <f t="shared" si="1"/>
        <v>87.000000000001606</v>
      </c>
      <c r="N22">
        <f t="shared" si="2"/>
        <v>87.000000000001606</v>
      </c>
      <c r="O22">
        <f>VLOOKUP(A22,Lignes!$J$2:$K$847,2,FALSE)</f>
        <v>9</v>
      </c>
      <c r="P22">
        <f>VLOOKUP(A22,estimator!$A$2:$D$726,4,FALSE)</f>
        <v>87.000000000001606</v>
      </c>
      <c r="Q22">
        <f t="shared" si="3"/>
        <v>87.000000000001606</v>
      </c>
    </row>
    <row r="23" spans="1:17">
      <c r="A23" t="str">
        <f t="shared" si="0"/>
        <v>311,231</v>
      </c>
      <c r="B23">
        <v>311</v>
      </c>
      <c r="C23">
        <v>231</v>
      </c>
      <c r="D23">
        <v>75.000000000004533</v>
      </c>
      <c r="E23">
        <v>9</v>
      </c>
      <c r="G23" t="str">
        <f t="shared" si="4"/>
        <v>311,231,75,9,</v>
      </c>
      <c r="H23" t="s">
        <v>1013</v>
      </c>
      <c r="I23" t="str">
        <f>VLOOKUP(B23,Nodes!$B$2:$F$681,3)</f>
        <v>République</v>
      </c>
      <c r="J23" t="str">
        <f>VLOOKUP(C23,Nodes!$B$2:$F$681,3)</f>
        <v>Oberkampf</v>
      </c>
      <c r="K23" t="e">
        <f>VLOOKUP(A23,$A$1:A22,1,FALSE)</f>
        <v>#N/A</v>
      </c>
      <c r="L23">
        <f>IF(ISNA(K23),D23,VLOOKUP(A23,$A$1:D22,4,FALSE))</f>
        <v>75.000000000004533</v>
      </c>
      <c r="M23">
        <f t="shared" si="1"/>
        <v>75.000000000004533</v>
      </c>
      <c r="N23">
        <f t="shared" si="2"/>
        <v>75.000000000004533</v>
      </c>
      <c r="O23">
        <f>VLOOKUP(A23,Lignes!$J$2:$K$847,2,FALSE)</f>
        <v>9</v>
      </c>
      <c r="P23">
        <f>VLOOKUP(A23,estimator!$A$2:$D$726,4,FALSE)</f>
        <v>75.000000000004533</v>
      </c>
      <c r="Q23">
        <f t="shared" si="3"/>
        <v>75.000000000004533</v>
      </c>
    </row>
    <row r="24" spans="1:17">
      <c r="A24" t="str">
        <f t="shared" si="0"/>
        <v>231,325</v>
      </c>
      <c r="B24">
        <v>231</v>
      </c>
      <c r="C24">
        <v>325</v>
      </c>
      <c r="D24">
        <v>68.000000000004235</v>
      </c>
      <c r="E24">
        <v>9</v>
      </c>
      <c r="G24" t="str">
        <f t="shared" si="4"/>
        <v>231,325,68,9,</v>
      </c>
      <c r="H24" t="s">
        <v>1013</v>
      </c>
      <c r="I24" t="str">
        <f>VLOOKUP(B24,Nodes!$B$2:$F$681,3)</f>
        <v>Oberkampf</v>
      </c>
      <c r="J24" t="str">
        <f>VLOOKUP(C24,Nodes!$B$2:$F$681,3)</f>
        <v>Saint-Ambroise</v>
      </c>
      <c r="K24" t="e">
        <f>VLOOKUP(A24,$A$1:A23,1,FALSE)</f>
        <v>#N/A</v>
      </c>
      <c r="L24">
        <f>IF(ISNA(K24),D24,VLOOKUP(A24,$A$1:D23,4,FALSE))</f>
        <v>68.000000000004235</v>
      </c>
      <c r="M24">
        <f t="shared" si="1"/>
        <v>68.000000000004235</v>
      </c>
      <c r="N24">
        <f t="shared" si="2"/>
        <v>68.000000000004235</v>
      </c>
      <c r="O24">
        <f>VLOOKUP(A24,Lignes!$J$2:$K$847,2,FALSE)</f>
        <v>9</v>
      </c>
      <c r="P24">
        <f>VLOOKUP(A24,estimator!$A$2:$D$726,4,FALSE)</f>
        <v>68.000000000004235</v>
      </c>
      <c r="Q24">
        <f t="shared" si="3"/>
        <v>68.000000000004235</v>
      </c>
    </row>
    <row r="25" spans="1:17">
      <c r="A25" t="str">
        <f t="shared" si="0"/>
        <v>325,379</v>
      </c>
      <c r="B25">
        <v>325</v>
      </c>
      <c r="C25">
        <v>379</v>
      </c>
      <c r="D25">
        <v>63.999999999997215</v>
      </c>
      <c r="E25">
        <v>9</v>
      </c>
      <c r="G25" t="str">
        <f t="shared" si="4"/>
        <v>325,379,64,9,</v>
      </c>
      <c r="H25" t="s">
        <v>1013</v>
      </c>
      <c r="I25" t="str">
        <f>VLOOKUP(B25,Nodes!$B$2:$F$681,3)</f>
        <v>Saint-Ambroise</v>
      </c>
      <c r="J25" t="str">
        <f>VLOOKUP(C25,Nodes!$B$2:$F$681,3)</f>
        <v>Voltaire</v>
      </c>
      <c r="K25" t="e">
        <f>VLOOKUP(A25,$A$1:A24,1,FALSE)</f>
        <v>#N/A</v>
      </c>
      <c r="L25">
        <f>IF(ISNA(K25),D25,VLOOKUP(A25,$A$1:D24,4,FALSE))</f>
        <v>63.999999999997215</v>
      </c>
      <c r="M25">
        <f t="shared" si="1"/>
        <v>63.999999999997215</v>
      </c>
      <c r="N25">
        <f t="shared" si="2"/>
        <v>63.999999999997215</v>
      </c>
      <c r="O25">
        <f>VLOOKUP(A25,Lignes!$J$2:$K$847,2,FALSE)</f>
        <v>9</v>
      </c>
      <c r="P25">
        <f>VLOOKUP(A25,estimator!$A$2:$D$726,4,FALSE)</f>
        <v>63.999999999997215</v>
      </c>
      <c r="Q25">
        <f t="shared" si="3"/>
        <v>63.999999999997215</v>
      </c>
    </row>
    <row r="26" spans="1:17">
      <c r="A26" t="str">
        <f t="shared" si="0"/>
        <v>379,62</v>
      </c>
      <c r="B26">
        <v>379</v>
      </c>
      <c r="C26">
        <v>62</v>
      </c>
      <c r="D26">
        <v>52.999999999997094</v>
      </c>
      <c r="E26">
        <v>9</v>
      </c>
      <c r="G26" t="str">
        <f t="shared" si="4"/>
        <v>379,62,53,9,</v>
      </c>
      <c r="H26" t="s">
        <v>1013</v>
      </c>
      <c r="I26" t="str">
        <f>VLOOKUP(B26,Nodes!$B$2:$F$681,3)</f>
        <v>Voltaire</v>
      </c>
      <c r="J26" t="str">
        <f>VLOOKUP(C26,Nodes!$B$2:$F$681,3)</f>
        <v>Charonne</v>
      </c>
      <c r="K26" t="e">
        <f>VLOOKUP(A26,$A$1:A25,1,FALSE)</f>
        <v>#N/A</v>
      </c>
      <c r="L26">
        <f>IF(ISNA(K26),D26,VLOOKUP(A26,$A$1:D25,4,FALSE))</f>
        <v>52.999999999997094</v>
      </c>
      <c r="M26">
        <f t="shared" si="1"/>
        <v>52.999999999997094</v>
      </c>
      <c r="N26">
        <f t="shared" si="2"/>
        <v>52.999999999997094</v>
      </c>
      <c r="O26">
        <f>VLOOKUP(A26,Lignes!$J$2:$K$847,2,FALSE)</f>
        <v>9</v>
      </c>
      <c r="P26">
        <f>VLOOKUP(A26,estimator!$A$2:$D$726,4,FALSE)</f>
        <v>52.999999999997094</v>
      </c>
      <c r="Q26">
        <f t="shared" si="3"/>
        <v>52.999999999997094</v>
      </c>
    </row>
    <row r="27" spans="1:17">
      <c r="A27" t="str">
        <f t="shared" si="0"/>
        <v>62,322</v>
      </c>
      <c r="B27">
        <v>62</v>
      </c>
      <c r="C27">
        <v>322</v>
      </c>
      <c r="D27">
        <v>61.000000000001542</v>
      </c>
      <c r="E27">
        <v>9</v>
      </c>
      <c r="G27" t="str">
        <f t="shared" si="4"/>
        <v>62,322,61,9,</v>
      </c>
      <c r="H27" t="s">
        <v>1013</v>
      </c>
      <c r="I27" t="str">
        <f>VLOOKUP(B27,Nodes!$B$2:$F$681,3)</f>
        <v>Charonne</v>
      </c>
      <c r="J27" t="str">
        <f>VLOOKUP(C27,Nodes!$B$2:$F$681,3)</f>
        <v>Rue des Boulets</v>
      </c>
      <c r="K27" t="e">
        <f>VLOOKUP(A27,$A$1:A26,1,FALSE)</f>
        <v>#N/A</v>
      </c>
      <c r="L27">
        <f>IF(ISNA(K27),D27,VLOOKUP(A27,$A$1:D26,4,FALSE))</f>
        <v>61.000000000001542</v>
      </c>
      <c r="M27">
        <f t="shared" si="1"/>
        <v>61.000000000001542</v>
      </c>
      <c r="N27">
        <f t="shared" si="2"/>
        <v>61.000000000001542</v>
      </c>
      <c r="O27">
        <f>VLOOKUP(A27,Lignes!$J$2:$K$847,2,FALSE)</f>
        <v>9</v>
      </c>
      <c r="P27">
        <f>VLOOKUP(A27,estimator!$A$2:$D$726,4,FALSE)</f>
        <v>61.000000000001542</v>
      </c>
      <c r="Q27">
        <f t="shared" si="3"/>
        <v>61.000000000001542</v>
      </c>
    </row>
    <row r="28" spans="1:17">
      <c r="A28" t="str">
        <f t="shared" si="0"/>
        <v>322,226</v>
      </c>
      <c r="B28">
        <v>322</v>
      </c>
      <c r="C28">
        <v>226</v>
      </c>
      <c r="D28">
        <v>69.000000000001194</v>
      </c>
      <c r="E28">
        <v>9</v>
      </c>
      <c r="G28" t="str">
        <f t="shared" si="4"/>
        <v>322,226,69,9,</v>
      </c>
      <c r="H28" t="s">
        <v>1013</v>
      </c>
      <c r="I28" t="str">
        <f>VLOOKUP(B28,Nodes!$B$2:$F$681,3)</f>
        <v>Rue des Boulets</v>
      </c>
      <c r="J28" t="str">
        <f>VLOOKUP(C28,Nodes!$B$2:$F$681,3)</f>
        <v>Nation</v>
      </c>
      <c r="K28" t="e">
        <f>VLOOKUP(A28,$A$1:A27,1,FALSE)</f>
        <v>#N/A</v>
      </c>
      <c r="L28">
        <f>IF(ISNA(K28),D28,VLOOKUP(A28,$A$1:D27,4,FALSE))</f>
        <v>69.000000000001194</v>
      </c>
      <c r="M28">
        <f t="shared" si="1"/>
        <v>69.000000000001194</v>
      </c>
      <c r="N28">
        <f t="shared" si="2"/>
        <v>69.000000000001194</v>
      </c>
      <c r="O28">
        <f>VLOOKUP(A28,Lignes!$J$2:$K$847,2,FALSE)</f>
        <v>9</v>
      </c>
      <c r="P28">
        <f>VLOOKUP(A28,estimator!$A$2:$D$726,4,FALSE)</f>
        <v>69.000000000001194</v>
      </c>
      <c r="Q28">
        <f t="shared" si="3"/>
        <v>69.000000000001194</v>
      </c>
    </row>
    <row r="29" spans="1:17">
      <c r="A29" t="str">
        <f t="shared" si="0"/>
        <v>226,47</v>
      </c>
      <c r="B29">
        <v>226</v>
      </c>
      <c r="C29">
        <v>47</v>
      </c>
      <c r="D29">
        <v>64.999999999998977</v>
      </c>
      <c r="E29">
        <v>9</v>
      </c>
      <c r="G29" t="str">
        <f t="shared" si="4"/>
        <v>226,47,65,9,</v>
      </c>
      <c r="H29" t="s">
        <v>1013</v>
      </c>
      <c r="I29" t="str">
        <f>VLOOKUP(B29,Nodes!$B$2:$F$681,3)</f>
        <v>Nation</v>
      </c>
      <c r="J29" t="str">
        <f>VLOOKUP(C29,Nodes!$B$2:$F$681,3)</f>
        <v>Buzenval</v>
      </c>
      <c r="K29" t="e">
        <f>VLOOKUP(A29,$A$1:A28,1,FALSE)</f>
        <v>#N/A</v>
      </c>
      <c r="L29">
        <f>IF(ISNA(K29),D29,VLOOKUP(A29,$A$1:D28,4,FALSE))</f>
        <v>64.999999999998977</v>
      </c>
      <c r="M29">
        <f t="shared" si="1"/>
        <v>64.999999999998977</v>
      </c>
      <c r="N29">
        <f t="shared" si="2"/>
        <v>64.999999999998977</v>
      </c>
      <c r="O29">
        <f>VLOOKUP(A29,Lignes!$J$2:$K$847,2,FALSE)</f>
        <v>9</v>
      </c>
      <c r="P29">
        <f>VLOOKUP(A29,estimator!$A$2:$D$726,4,FALSE)</f>
        <v>64.999999999998977</v>
      </c>
      <c r="Q29">
        <f t="shared" si="3"/>
        <v>64.999999999998977</v>
      </c>
    </row>
    <row r="30" spans="1:17">
      <c r="A30" t="str">
        <f t="shared" si="0"/>
        <v>47,201</v>
      </c>
      <c r="B30">
        <v>47</v>
      </c>
      <c r="C30">
        <v>201</v>
      </c>
      <c r="D30">
        <v>52.000000000000135</v>
      </c>
      <c r="E30">
        <v>9</v>
      </c>
      <c r="G30" t="str">
        <f t="shared" si="4"/>
        <v>47,201,52,9,</v>
      </c>
      <c r="H30" t="s">
        <v>1013</v>
      </c>
      <c r="I30" t="str">
        <f>VLOOKUP(B30,Nodes!$B$2:$F$681,3)</f>
        <v>Buzenval</v>
      </c>
      <c r="J30" t="str">
        <f>VLOOKUP(C30,Nodes!$B$2:$F$681,3)</f>
        <v>Maraîchers</v>
      </c>
      <c r="K30" t="e">
        <f>VLOOKUP(A30,$A$1:A29,1,FALSE)</f>
        <v>#N/A</v>
      </c>
      <c r="L30">
        <f>IF(ISNA(K30),D30,VLOOKUP(A30,$A$1:D29,4,FALSE))</f>
        <v>52.000000000000135</v>
      </c>
      <c r="M30">
        <f t="shared" si="1"/>
        <v>52.000000000000135</v>
      </c>
      <c r="N30">
        <f t="shared" si="2"/>
        <v>52.000000000000135</v>
      </c>
      <c r="O30">
        <f>VLOOKUP(A30,Lignes!$J$2:$K$847,2,FALSE)</f>
        <v>9</v>
      </c>
      <c r="P30">
        <f>VLOOKUP(A30,estimator!$A$2:$D$726,4,FALSE)</f>
        <v>52.000000000000135</v>
      </c>
      <c r="Q30">
        <f t="shared" si="3"/>
        <v>52.000000000000135</v>
      </c>
    </row>
    <row r="31" spans="1:17">
      <c r="A31" t="str">
        <f t="shared" si="0"/>
        <v>201,280</v>
      </c>
      <c r="B31">
        <v>201</v>
      </c>
      <c r="C31">
        <v>280</v>
      </c>
      <c r="D31">
        <v>64.999999999998977</v>
      </c>
      <c r="E31">
        <v>9</v>
      </c>
      <c r="G31" t="str">
        <f t="shared" si="4"/>
        <v>201,280,65,9,</v>
      </c>
      <c r="H31" t="s">
        <v>1013</v>
      </c>
      <c r="I31" t="str">
        <f>VLOOKUP(B31,Nodes!$B$2:$F$681,3)</f>
        <v>Maraîchers</v>
      </c>
      <c r="J31" t="str">
        <f>VLOOKUP(C31,Nodes!$B$2:$F$681,3)</f>
        <v>Porte de Montreuil</v>
      </c>
      <c r="K31" t="e">
        <f>VLOOKUP(A31,$A$1:A30,1,FALSE)</f>
        <v>#N/A</v>
      </c>
      <c r="L31">
        <f>IF(ISNA(K31),D31,VLOOKUP(A31,$A$1:D30,4,FALSE))</f>
        <v>64.999999999998977</v>
      </c>
      <c r="M31">
        <f t="shared" si="1"/>
        <v>64.999999999998977</v>
      </c>
      <c r="N31">
        <f t="shared" si="2"/>
        <v>64.999999999998977</v>
      </c>
      <c r="O31">
        <f>VLOOKUP(A31,Lignes!$J$2:$K$847,2,FALSE)</f>
        <v>9</v>
      </c>
      <c r="P31">
        <f>VLOOKUP(A31,estimator!$A$2:$D$726,4,FALSE)</f>
        <v>64.999999999998977</v>
      </c>
      <c r="Q31">
        <f t="shared" si="3"/>
        <v>64.999999999998977</v>
      </c>
    </row>
    <row r="32" spans="1:17">
      <c r="A32" t="str">
        <f t="shared" si="0"/>
        <v>280,201</v>
      </c>
      <c r="B32">
        <v>280</v>
      </c>
      <c r="C32">
        <v>201</v>
      </c>
      <c r="D32">
        <v>60.999999999996746</v>
      </c>
      <c r="E32">
        <v>9</v>
      </c>
      <c r="G32" t="str">
        <f t="shared" si="4"/>
        <v>280,201,61,9,</v>
      </c>
      <c r="H32" t="s">
        <v>1013</v>
      </c>
      <c r="I32" t="str">
        <f>VLOOKUP(B32,Nodes!$B$2:$F$681,3)</f>
        <v>Porte de Montreuil</v>
      </c>
      <c r="J32" t="str">
        <f>VLOOKUP(C32,Nodes!$B$2:$F$681,3)</f>
        <v>Maraîchers</v>
      </c>
      <c r="K32" t="e">
        <f>VLOOKUP(A32,$A$1:A31,1,FALSE)</f>
        <v>#N/A</v>
      </c>
      <c r="L32">
        <f>IF(ISNA(K32),D32,VLOOKUP(A32,$A$1:D31,4,FALSE))</f>
        <v>60.999999999996746</v>
      </c>
      <c r="M32">
        <f t="shared" si="1"/>
        <v>60.999999999996746</v>
      </c>
      <c r="N32">
        <f t="shared" si="2"/>
        <v>60.999999999996746</v>
      </c>
      <c r="O32">
        <f>VLOOKUP(A32,Lignes!$J$2:$K$847,2,FALSE)</f>
        <v>9</v>
      </c>
      <c r="P32">
        <f>VLOOKUP(A32,estimator!$A$2:$D$726,4,FALSE)</f>
        <v>60.999999999996746</v>
      </c>
      <c r="Q32">
        <f t="shared" si="3"/>
        <v>60.999999999996746</v>
      </c>
    </row>
    <row r="33" spans="1:17">
      <c r="A33" t="str">
        <f t="shared" si="0"/>
        <v>201,47</v>
      </c>
      <c r="B33">
        <v>201</v>
      </c>
      <c r="C33">
        <v>47</v>
      </c>
      <c r="D33">
        <v>41.000000000000014</v>
      </c>
      <c r="E33">
        <v>9</v>
      </c>
      <c r="G33" t="str">
        <f t="shared" si="4"/>
        <v>201,47,41,9,</v>
      </c>
      <c r="H33" t="s">
        <v>1013</v>
      </c>
      <c r="I33" t="str">
        <f>VLOOKUP(B33,Nodes!$B$2:$F$681,3)</f>
        <v>Maraîchers</v>
      </c>
      <c r="J33" t="str">
        <f>VLOOKUP(C33,Nodes!$B$2:$F$681,3)</f>
        <v>Buzenval</v>
      </c>
      <c r="K33" t="e">
        <f>VLOOKUP(A33,$A$1:A32,1,FALSE)</f>
        <v>#N/A</v>
      </c>
      <c r="L33">
        <f>IF(ISNA(K33),D33,VLOOKUP(A33,$A$1:D32,4,FALSE))</f>
        <v>41.000000000000014</v>
      </c>
      <c r="M33">
        <f t="shared" si="1"/>
        <v>41.000000000000014</v>
      </c>
      <c r="N33">
        <f t="shared" si="2"/>
        <v>41.000000000000014</v>
      </c>
      <c r="O33">
        <f>VLOOKUP(A33,Lignes!$J$2:$K$847,2,FALSE)</f>
        <v>9</v>
      </c>
      <c r="P33">
        <f>VLOOKUP(A33,estimator!$A$2:$D$726,4,FALSE)</f>
        <v>41.000000000000014</v>
      </c>
      <c r="Q33">
        <f t="shared" si="3"/>
        <v>41.000000000000014</v>
      </c>
    </row>
    <row r="34" spans="1:17">
      <c r="A34" t="str">
        <f t="shared" si="0"/>
        <v>47,226</v>
      </c>
      <c r="B34">
        <v>47</v>
      </c>
      <c r="C34">
        <v>226</v>
      </c>
      <c r="D34">
        <v>67.999999999999432</v>
      </c>
      <c r="E34">
        <v>9</v>
      </c>
      <c r="G34" t="str">
        <f t="shared" si="4"/>
        <v>47,226,68,9,</v>
      </c>
      <c r="H34" t="s">
        <v>1013</v>
      </c>
      <c r="I34" t="str">
        <f>VLOOKUP(B34,Nodes!$B$2:$F$681,3)</f>
        <v>Buzenval</v>
      </c>
      <c r="J34" t="str">
        <f>VLOOKUP(C34,Nodes!$B$2:$F$681,3)</f>
        <v>Nation</v>
      </c>
      <c r="K34" t="e">
        <f>VLOOKUP(A34,$A$1:A33,1,FALSE)</f>
        <v>#N/A</v>
      </c>
      <c r="L34">
        <f>IF(ISNA(K34),D34,VLOOKUP(A34,$A$1:D33,4,FALSE))</f>
        <v>67.999999999999432</v>
      </c>
      <c r="M34">
        <f t="shared" si="1"/>
        <v>67.999999999999432</v>
      </c>
      <c r="N34">
        <f t="shared" si="2"/>
        <v>67.999999999999432</v>
      </c>
      <c r="O34">
        <f>VLOOKUP(A34,Lignes!$J$2:$K$847,2,FALSE)</f>
        <v>9</v>
      </c>
      <c r="P34">
        <f>VLOOKUP(A34,estimator!$A$2:$D$726,4,FALSE)</f>
        <v>67.999999999999432</v>
      </c>
      <c r="Q34">
        <f t="shared" si="3"/>
        <v>67.999999999999432</v>
      </c>
    </row>
    <row r="35" spans="1:17">
      <c r="A35" t="str">
        <f t="shared" si="0"/>
        <v>224,14</v>
      </c>
      <c r="B35">
        <v>224</v>
      </c>
      <c r="C35">
        <v>14</v>
      </c>
      <c r="D35">
        <v>94.999999999998863</v>
      </c>
      <c r="E35">
        <v>2</v>
      </c>
      <c r="G35" t="str">
        <f t="shared" si="4"/>
        <v>224,14,95,2,</v>
      </c>
      <c r="H35" t="s">
        <v>1013</v>
      </c>
      <c r="I35" t="str">
        <f>VLOOKUP(B35,Nodes!$B$2:$F$681,3)</f>
        <v>Nation</v>
      </c>
      <c r="J35" t="str">
        <f>VLOOKUP(C35,Nodes!$B$2:$F$681,3)</f>
        <v>Avron</v>
      </c>
      <c r="K35" t="e">
        <f>VLOOKUP(A35,$A$1:A34,1,FALSE)</f>
        <v>#N/A</v>
      </c>
      <c r="L35">
        <f>IF(ISNA(K35),D35,VLOOKUP(A35,$A$1:D34,4,FALSE))</f>
        <v>94.999999999998863</v>
      </c>
      <c r="M35">
        <f t="shared" si="1"/>
        <v>94.999999999998863</v>
      </c>
      <c r="N35">
        <f t="shared" si="2"/>
        <v>94.999999999998863</v>
      </c>
      <c r="O35">
        <f>VLOOKUP(A35,Lignes!$J$2:$K$847,2,FALSE)</f>
        <v>2</v>
      </c>
      <c r="P35">
        <f>VLOOKUP(A35,estimator!$A$2:$D$726,4,FALSE)</f>
        <v>94.999999999998863</v>
      </c>
      <c r="Q35">
        <f t="shared" si="3"/>
        <v>94.999999999998863</v>
      </c>
    </row>
    <row r="36" spans="1:17">
      <c r="A36" t="str">
        <f t="shared" si="0"/>
        <v>14,2</v>
      </c>
      <c r="B36">
        <v>14</v>
      </c>
      <c r="C36">
        <v>2</v>
      </c>
      <c r="D36">
        <v>55.0000000000054</v>
      </c>
      <c r="E36">
        <v>2</v>
      </c>
      <c r="G36" t="str">
        <f t="shared" si="4"/>
        <v>14,2,55,2,</v>
      </c>
      <c r="H36" t="s">
        <v>1013</v>
      </c>
      <c r="I36" t="str">
        <f>VLOOKUP(B36,Nodes!$B$2:$F$681,3)</f>
        <v>Avron</v>
      </c>
      <c r="J36" t="str">
        <f>VLOOKUP(C36,Nodes!$B$2:$F$681,3)</f>
        <v>Alexandre Dumas</v>
      </c>
      <c r="K36" t="e">
        <f>VLOOKUP(A36,$A$1:A35,1,FALSE)</f>
        <v>#N/A</v>
      </c>
      <c r="L36">
        <f>IF(ISNA(K36),D36,VLOOKUP(A36,$A$1:D35,4,FALSE))</f>
        <v>55.0000000000054</v>
      </c>
      <c r="M36">
        <f t="shared" si="1"/>
        <v>55.0000000000054</v>
      </c>
      <c r="N36">
        <f t="shared" si="2"/>
        <v>55.0000000000054</v>
      </c>
      <c r="O36">
        <f>VLOOKUP(A36,Lignes!$J$2:$K$847,2,FALSE)</f>
        <v>2</v>
      </c>
      <c r="P36">
        <f>VLOOKUP(A36,estimator!$A$2:$D$726,4,FALSE)</f>
        <v>55.0000000000054</v>
      </c>
      <c r="Q36">
        <f t="shared" si="3"/>
        <v>55.0000000000054</v>
      </c>
    </row>
    <row r="37" spans="1:17">
      <c r="A37" t="str">
        <f t="shared" si="0"/>
        <v>2,250</v>
      </c>
      <c r="B37">
        <v>2</v>
      </c>
      <c r="C37">
        <v>250</v>
      </c>
      <c r="D37">
        <v>52.000000000000135</v>
      </c>
      <c r="E37">
        <v>2</v>
      </c>
      <c r="G37" t="str">
        <f t="shared" si="4"/>
        <v>2,250,52,2,</v>
      </c>
      <c r="H37" t="s">
        <v>1013</v>
      </c>
      <c r="I37" t="str">
        <f>VLOOKUP(B37,Nodes!$B$2:$F$681,3)</f>
        <v>Alexandre Dumas</v>
      </c>
      <c r="J37" t="str">
        <f>VLOOKUP(C37,Nodes!$B$2:$F$681,3)</f>
        <v>Philippe Auguste</v>
      </c>
      <c r="K37" t="e">
        <f>VLOOKUP(A37,$A$1:A36,1,FALSE)</f>
        <v>#N/A</v>
      </c>
      <c r="L37">
        <f>IF(ISNA(K37),D37,VLOOKUP(A37,$A$1:D36,4,FALSE))</f>
        <v>52.000000000000135</v>
      </c>
      <c r="M37">
        <f t="shared" si="1"/>
        <v>52.000000000000135</v>
      </c>
      <c r="N37">
        <f t="shared" si="2"/>
        <v>52.000000000000135</v>
      </c>
      <c r="O37">
        <f>VLOOKUP(A37,Lignes!$J$2:$K$847,2,FALSE)</f>
        <v>2</v>
      </c>
      <c r="P37">
        <f>VLOOKUP(A37,estimator!$A$2:$D$726,4,FALSE)</f>
        <v>52.000000000000135</v>
      </c>
      <c r="Q37">
        <f t="shared" si="3"/>
        <v>52.000000000000135</v>
      </c>
    </row>
    <row r="38" spans="1:17">
      <c r="A38" t="str">
        <f t="shared" si="0"/>
        <v>250,246</v>
      </c>
      <c r="B38">
        <v>250</v>
      </c>
      <c r="C38">
        <v>246</v>
      </c>
      <c r="D38">
        <v>63.000000000000256</v>
      </c>
      <c r="E38">
        <v>2</v>
      </c>
      <c r="G38" t="str">
        <f t="shared" si="4"/>
        <v>250,246,63,2,</v>
      </c>
      <c r="H38" t="s">
        <v>1013</v>
      </c>
      <c r="I38" t="str">
        <f>VLOOKUP(B38,Nodes!$B$2:$F$681,3)</f>
        <v>Philippe Auguste</v>
      </c>
      <c r="J38" t="str">
        <f>VLOOKUP(C38,Nodes!$B$2:$F$681,3)</f>
        <v>Père Lachaise</v>
      </c>
      <c r="K38" t="e">
        <f>VLOOKUP(A38,$A$1:A37,1,FALSE)</f>
        <v>#N/A</v>
      </c>
      <c r="L38">
        <f>IF(ISNA(K38),D38,VLOOKUP(A38,$A$1:D37,4,FALSE))</f>
        <v>63.000000000000256</v>
      </c>
      <c r="M38">
        <f t="shared" si="1"/>
        <v>63.000000000000256</v>
      </c>
      <c r="N38">
        <f t="shared" si="2"/>
        <v>63.000000000000256</v>
      </c>
      <c r="O38">
        <f>VLOOKUP(A38,Lignes!$J$2:$K$847,2,FALSE)</f>
        <v>2</v>
      </c>
      <c r="P38">
        <f>VLOOKUP(A38,estimator!$A$2:$D$726,4,FALSE)</f>
        <v>63.000000000000256</v>
      </c>
      <c r="Q38">
        <f t="shared" si="3"/>
        <v>63.000000000000256</v>
      </c>
    </row>
    <row r="39" spans="1:17">
      <c r="A39" t="str">
        <f t="shared" si="0"/>
        <v>246,207</v>
      </c>
      <c r="B39">
        <v>246</v>
      </c>
      <c r="C39">
        <v>207</v>
      </c>
      <c r="D39">
        <v>59.999999999999787</v>
      </c>
      <c r="E39">
        <v>2</v>
      </c>
      <c r="G39" t="str">
        <f t="shared" si="4"/>
        <v>246,207,60,2,</v>
      </c>
      <c r="H39" t="s">
        <v>1013</v>
      </c>
      <c r="I39" t="str">
        <f>VLOOKUP(B39,Nodes!$B$2:$F$681,3)</f>
        <v>Père Lachaise</v>
      </c>
      <c r="J39" t="str">
        <f>VLOOKUP(C39,Nodes!$B$2:$F$681,3)</f>
        <v>Ménilmontant</v>
      </c>
      <c r="K39" t="e">
        <f>VLOOKUP(A39,$A$1:A38,1,FALSE)</f>
        <v>#N/A</v>
      </c>
      <c r="L39">
        <f>IF(ISNA(K39),D39,VLOOKUP(A39,$A$1:D38,4,FALSE))</f>
        <v>59.999999999999787</v>
      </c>
      <c r="M39">
        <f t="shared" si="1"/>
        <v>59.999999999999787</v>
      </c>
      <c r="N39">
        <f t="shared" si="2"/>
        <v>59.999999999999787</v>
      </c>
      <c r="O39">
        <f>VLOOKUP(A39,Lignes!$J$2:$K$847,2,FALSE)</f>
        <v>2</v>
      </c>
      <c r="P39">
        <f>VLOOKUP(A39,estimator!$A$2:$D$726,4,FALSE)</f>
        <v>59.999999999999787</v>
      </c>
      <c r="Q39">
        <f t="shared" si="3"/>
        <v>59.999999999999787</v>
      </c>
    </row>
    <row r="40" spans="1:17">
      <c r="A40" t="str">
        <f t="shared" si="0"/>
        <v>207,90</v>
      </c>
      <c r="B40">
        <v>207</v>
      </c>
      <c r="C40">
        <v>90</v>
      </c>
      <c r="D40">
        <v>56.000000000002359</v>
      </c>
      <c r="E40">
        <v>2</v>
      </c>
      <c r="G40" t="str">
        <f t="shared" si="4"/>
        <v>207,90,56,2,</v>
      </c>
      <c r="H40" t="s">
        <v>1013</v>
      </c>
      <c r="I40" t="str">
        <f>VLOOKUP(B40,Nodes!$B$2:$F$681,3)</f>
        <v>Ménilmontant</v>
      </c>
      <c r="J40" t="str">
        <f>VLOOKUP(C40,Nodes!$B$2:$F$681,3)</f>
        <v>Couronnes</v>
      </c>
      <c r="K40" t="e">
        <f>VLOOKUP(A40,$A$1:A39,1,FALSE)</f>
        <v>#N/A</v>
      </c>
      <c r="L40">
        <f>IF(ISNA(K40),D40,VLOOKUP(A40,$A$1:D39,4,FALSE))</f>
        <v>56.000000000002359</v>
      </c>
      <c r="M40">
        <f t="shared" si="1"/>
        <v>56.000000000002359</v>
      </c>
      <c r="N40">
        <f t="shared" si="2"/>
        <v>56.000000000002359</v>
      </c>
      <c r="O40">
        <f>VLOOKUP(A40,Lignes!$J$2:$K$847,2,FALSE)</f>
        <v>2</v>
      </c>
      <c r="P40">
        <f>VLOOKUP(A40,estimator!$A$2:$D$726,4,FALSE)</f>
        <v>56.000000000002359</v>
      </c>
      <c r="Q40">
        <f t="shared" si="3"/>
        <v>56.000000000002359</v>
      </c>
    </row>
    <row r="41" spans="1:17">
      <c r="A41" t="str">
        <f t="shared" si="0"/>
        <v>90,23</v>
      </c>
      <c r="B41">
        <v>90</v>
      </c>
      <c r="C41">
        <v>23</v>
      </c>
      <c r="D41">
        <v>54.999999999995808</v>
      </c>
      <c r="E41">
        <v>2</v>
      </c>
      <c r="G41" t="str">
        <f t="shared" si="4"/>
        <v>90,23,55,2,</v>
      </c>
      <c r="H41" t="s">
        <v>1013</v>
      </c>
      <c r="I41" t="str">
        <f>VLOOKUP(B41,Nodes!$B$2:$F$681,3)</f>
        <v>Couronnes</v>
      </c>
      <c r="J41" t="str">
        <f>VLOOKUP(C41,Nodes!$B$2:$F$681,3)</f>
        <v>Belleville</v>
      </c>
      <c r="K41" t="e">
        <f>VLOOKUP(A41,$A$1:A40,1,FALSE)</f>
        <v>#N/A</v>
      </c>
      <c r="L41">
        <f>IF(ISNA(K41),D41,VLOOKUP(A41,$A$1:D40,4,FALSE))</f>
        <v>54.999999999995808</v>
      </c>
      <c r="M41">
        <f t="shared" si="1"/>
        <v>54.999999999995808</v>
      </c>
      <c r="N41">
        <f t="shared" si="2"/>
        <v>54.999999999995808</v>
      </c>
      <c r="O41">
        <f>VLOOKUP(A41,Lignes!$J$2:$K$847,2,FALSE)</f>
        <v>2</v>
      </c>
      <c r="P41">
        <f>VLOOKUP(A41,estimator!$A$2:$D$726,4,FALSE)</f>
        <v>54.999999999995808</v>
      </c>
      <c r="Q41">
        <f t="shared" si="3"/>
        <v>54.999999999995808</v>
      </c>
    </row>
    <row r="42" spans="1:17">
      <c r="A42" t="str">
        <f t="shared" si="0"/>
        <v>23,79</v>
      </c>
      <c r="B42">
        <v>23</v>
      </c>
      <c r="C42">
        <v>79</v>
      </c>
      <c r="D42">
        <v>64.000000000002018</v>
      </c>
      <c r="E42">
        <v>2</v>
      </c>
      <c r="G42" t="str">
        <f t="shared" si="4"/>
        <v>23,79,64,2,</v>
      </c>
      <c r="H42" t="s">
        <v>1013</v>
      </c>
      <c r="I42" t="str">
        <f>VLOOKUP(B42,Nodes!$B$2:$F$681,3)</f>
        <v>Belleville</v>
      </c>
      <c r="J42" t="str">
        <f>VLOOKUP(C42,Nodes!$B$2:$F$681,3)</f>
        <v>Colonel Fabien</v>
      </c>
      <c r="K42" t="e">
        <f>VLOOKUP(A42,$A$1:A41,1,FALSE)</f>
        <v>#N/A</v>
      </c>
      <c r="L42">
        <f>IF(ISNA(K42),D42,VLOOKUP(A42,$A$1:D41,4,FALSE))</f>
        <v>64.000000000002018</v>
      </c>
      <c r="M42">
        <f t="shared" si="1"/>
        <v>64.000000000002018</v>
      </c>
      <c r="N42">
        <f t="shared" si="2"/>
        <v>64.000000000002018</v>
      </c>
      <c r="O42">
        <f>VLOOKUP(A42,Lignes!$J$2:$K$847,2,FALSE)</f>
        <v>2</v>
      </c>
      <c r="P42">
        <f>VLOOKUP(A42,estimator!$A$2:$D$726,4,FALSE)</f>
        <v>64.000000000002018</v>
      </c>
      <c r="Q42">
        <f t="shared" si="3"/>
        <v>64.000000000002018</v>
      </c>
    </row>
    <row r="43" spans="1:17">
      <c r="A43" t="str">
        <f t="shared" si="0"/>
        <v>79,152</v>
      </c>
      <c r="B43">
        <v>79</v>
      </c>
      <c r="C43">
        <v>152</v>
      </c>
      <c r="D43">
        <v>59.999999999999787</v>
      </c>
      <c r="E43">
        <v>2</v>
      </c>
      <c r="G43" t="str">
        <f t="shared" si="4"/>
        <v>79,152,60,2,</v>
      </c>
      <c r="H43" t="s">
        <v>1013</v>
      </c>
      <c r="I43" t="str">
        <f>VLOOKUP(B43,Nodes!$B$2:$F$681,3)</f>
        <v>Colonel Fabien</v>
      </c>
      <c r="J43" t="str">
        <f>VLOOKUP(C43,Nodes!$B$2:$F$681,3)</f>
        <v>Jaurès</v>
      </c>
      <c r="K43" t="e">
        <f>VLOOKUP(A43,$A$1:A42,1,FALSE)</f>
        <v>#N/A</v>
      </c>
      <c r="L43">
        <f>IF(ISNA(K43),D43,VLOOKUP(A43,$A$1:D42,4,FALSE))</f>
        <v>59.999999999999787</v>
      </c>
      <c r="M43">
        <f t="shared" si="1"/>
        <v>59.999999999999787</v>
      </c>
      <c r="N43">
        <f t="shared" si="2"/>
        <v>59.999999999999787</v>
      </c>
      <c r="O43">
        <f>VLOOKUP(A43,Lignes!$J$2:$K$847,2,FALSE)</f>
        <v>2</v>
      </c>
      <c r="P43">
        <f>VLOOKUP(A43,estimator!$A$2:$D$726,4,FALSE)</f>
        <v>59.999999999999787</v>
      </c>
      <c r="Q43">
        <f t="shared" si="3"/>
        <v>59.999999999999787</v>
      </c>
    </row>
    <row r="44" spans="1:17">
      <c r="A44" t="str">
        <f t="shared" si="0"/>
        <v>152,353</v>
      </c>
      <c r="B44">
        <v>152</v>
      </c>
      <c r="C44">
        <v>353</v>
      </c>
      <c r="D44">
        <v>59.999999999999787</v>
      </c>
      <c r="E44">
        <v>2</v>
      </c>
      <c r="G44" t="str">
        <f t="shared" si="4"/>
        <v>152,353,60,2,</v>
      </c>
      <c r="H44" t="s">
        <v>1013</v>
      </c>
      <c r="I44" t="str">
        <f>VLOOKUP(B44,Nodes!$B$2:$F$681,3)</f>
        <v>Jaurès</v>
      </c>
      <c r="J44" t="str">
        <f>VLOOKUP(C44,Nodes!$B$2:$F$681,3)</f>
        <v>Stalingrad</v>
      </c>
      <c r="K44" t="e">
        <f>VLOOKUP(A44,$A$1:A43,1,FALSE)</f>
        <v>#N/A</v>
      </c>
      <c r="L44">
        <f>IF(ISNA(K44),D44,VLOOKUP(A44,$A$1:D43,4,FALSE))</f>
        <v>59.999999999999787</v>
      </c>
      <c r="M44">
        <f t="shared" si="1"/>
        <v>59.999999999999787</v>
      </c>
      <c r="N44">
        <f t="shared" si="2"/>
        <v>59.999999999999787</v>
      </c>
      <c r="O44">
        <f>VLOOKUP(A44,Lignes!$J$2:$K$847,2,FALSE)</f>
        <v>2</v>
      </c>
      <c r="P44">
        <f>VLOOKUP(A44,estimator!$A$2:$D$726,4,FALSE)</f>
        <v>59.999999999999787</v>
      </c>
      <c r="Q44">
        <f t="shared" si="3"/>
        <v>59.999999999999787</v>
      </c>
    </row>
    <row r="45" spans="1:17">
      <c r="A45" t="str">
        <f t="shared" si="0"/>
        <v>353,161</v>
      </c>
      <c r="B45">
        <v>353</v>
      </c>
      <c r="C45">
        <v>161</v>
      </c>
      <c r="D45">
        <v>52.000000000000135</v>
      </c>
      <c r="E45">
        <v>2</v>
      </c>
      <c r="G45" t="str">
        <f t="shared" si="4"/>
        <v>353,161,52,2,</v>
      </c>
      <c r="H45" t="s">
        <v>1013</v>
      </c>
      <c r="I45" t="str">
        <f>VLOOKUP(B45,Nodes!$B$2:$F$681,3)</f>
        <v>Stalingrad</v>
      </c>
      <c r="J45" t="str">
        <f>VLOOKUP(C45,Nodes!$B$2:$F$681,3)</f>
        <v>La Chapelle</v>
      </c>
      <c r="K45" t="e">
        <f>VLOOKUP(A45,$A$1:A44,1,FALSE)</f>
        <v>#N/A</v>
      </c>
      <c r="L45">
        <f>IF(ISNA(K45),D45,VLOOKUP(A45,$A$1:D44,4,FALSE))</f>
        <v>52.000000000000135</v>
      </c>
      <c r="M45">
        <f t="shared" si="1"/>
        <v>52.000000000000135</v>
      </c>
      <c r="N45">
        <f t="shared" si="2"/>
        <v>52.000000000000135</v>
      </c>
      <c r="O45">
        <f>VLOOKUP(A45,Lignes!$J$2:$K$847,2,FALSE)</f>
        <v>2</v>
      </c>
      <c r="P45">
        <f>VLOOKUP(A45,estimator!$A$2:$D$726,4,FALSE)</f>
        <v>52.000000000000135</v>
      </c>
      <c r="Q45">
        <f t="shared" si="3"/>
        <v>52.000000000000135</v>
      </c>
    </row>
    <row r="46" spans="1:17">
      <c r="A46" t="str">
        <f t="shared" si="0"/>
        <v>161,16</v>
      </c>
      <c r="B46">
        <v>161</v>
      </c>
      <c r="C46">
        <v>16</v>
      </c>
      <c r="D46">
        <v>80.000000000001307</v>
      </c>
      <c r="E46">
        <v>2</v>
      </c>
      <c r="G46" t="str">
        <f t="shared" si="4"/>
        <v>161,16,80,2,</v>
      </c>
      <c r="H46" t="s">
        <v>1013</v>
      </c>
      <c r="I46" t="str">
        <f>VLOOKUP(B46,Nodes!$B$2:$F$681,3)</f>
        <v>La Chapelle</v>
      </c>
      <c r="J46" t="str">
        <f>VLOOKUP(C46,Nodes!$B$2:$F$681,3)</f>
        <v>Barbès — Rochechouart</v>
      </c>
      <c r="K46" t="e">
        <f>VLOOKUP(A46,$A$1:A45,1,FALSE)</f>
        <v>#N/A</v>
      </c>
      <c r="L46">
        <f>IF(ISNA(K46),D46,VLOOKUP(A46,$A$1:D45,4,FALSE))</f>
        <v>80.000000000001307</v>
      </c>
      <c r="M46">
        <f t="shared" si="1"/>
        <v>80.000000000001307</v>
      </c>
      <c r="N46">
        <f t="shared" si="2"/>
        <v>80.000000000001307</v>
      </c>
      <c r="O46">
        <f>VLOOKUP(A46,Lignes!$J$2:$K$847,2,FALSE)</f>
        <v>2</v>
      </c>
      <c r="P46">
        <f>VLOOKUP(A46,estimator!$A$2:$D$726,4,FALSE)</f>
        <v>80.000000000001307</v>
      </c>
      <c r="Q46">
        <f t="shared" si="3"/>
        <v>80.000000000001307</v>
      </c>
    </row>
    <row r="47" spans="1:17">
      <c r="A47" t="str">
        <f t="shared" si="0"/>
        <v>16,5</v>
      </c>
      <c r="B47">
        <v>16</v>
      </c>
      <c r="C47">
        <v>5</v>
      </c>
      <c r="D47">
        <v>56.000000000002359</v>
      </c>
      <c r="E47">
        <v>2</v>
      </c>
      <c r="G47" t="str">
        <f t="shared" si="4"/>
        <v>16,5,56,2,</v>
      </c>
      <c r="H47" t="s">
        <v>1013</v>
      </c>
      <c r="I47" t="str">
        <f>VLOOKUP(B47,Nodes!$B$2:$F$681,3)</f>
        <v>Barbès — Rochechouart</v>
      </c>
      <c r="J47" t="str">
        <f>VLOOKUP(C47,Nodes!$B$2:$F$681,3)</f>
        <v>Anvers</v>
      </c>
      <c r="K47" t="e">
        <f>VLOOKUP(A47,$A$1:A46,1,FALSE)</f>
        <v>#N/A</v>
      </c>
      <c r="L47">
        <f>IF(ISNA(K47),D47,VLOOKUP(A47,$A$1:D46,4,FALSE))</f>
        <v>56.000000000002359</v>
      </c>
      <c r="M47">
        <f t="shared" si="1"/>
        <v>56.000000000002359</v>
      </c>
      <c r="N47">
        <f t="shared" si="2"/>
        <v>56.000000000002359</v>
      </c>
      <c r="O47">
        <f>VLOOKUP(A47,Lignes!$J$2:$K$847,2,FALSE)</f>
        <v>2</v>
      </c>
      <c r="P47">
        <f>VLOOKUP(A47,estimator!$A$2:$D$726,4,FALSE)</f>
        <v>56.000000000002359</v>
      </c>
      <c r="Q47">
        <f t="shared" si="3"/>
        <v>56.000000000002359</v>
      </c>
    </row>
    <row r="48" spans="1:17">
      <c r="A48" t="str">
        <f t="shared" si="0"/>
        <v>5,253</v>
      </c>
      <c r="B48">
        <v>5</v>
      </c>
      <c r="C48">
        <v>253</v>
      </c>
      <c r="D48">
        <v>52.999999999997094</v>
      </c>
      <c r="E48">
        <v>2</v>
      </c>
      <c r="G48" t="str">
        <f t="shared" si="4"/>
        <v>5,253,53,2,</v>
      </c>
      <c r="H48" t="s">
        <v>1013</v>
      </c>
      <c r="I48" t="str">
        <f>VLOOKUP(B48,Nodes!$B$2:$F$681,3)</f>
        <v>Anvers</v>
      </c>
      <c r="J48" t="str">
        <f>VLOOKUP(C48,Nodes!$B$2:$F$681,3)</f>
        <v>Pigalle</v>
      </c>
      <c r="K48" t="e">
        <f>VLOOKUP(A48,$A$1:A47,1,FALSE)</f>
        <v>#N/A</v>
      </c>
      <c r="L48">
        <f>IF(ISNA(K48),D48,VLOOKUP(A48,$A$1:D47,4,FALSE))</f>
        <v>52.999999999997094</v>
      </c>
      <c r="M48">
        <f t="shared" si="1"/>
        <v>52.999999999997094</v>
      </c>
      <c r="N48">
        <f t="shared" si="2"/>
        <v>52.999999999997094</v>
      </c>
      <c r="O48">
        <f>VLOOKUP(A48,Lignes!$J$2:$K$847,2,FALSE)</f>
        <v>2</v>
      </c>
      <c r="P48">
        <f>VLOOKUP(A48,estimator!$A$2:$D$726,4,FALSE)</f>
        <v>52.999999999997094</v>
      </c>
      <c r="Q48">
        <f t="shared" si="3"/>
        <v>52.999999999997094</v>
      </c>
    </row>
    <row r="49" spans="1:17">
      <c r="A49" t="str">
        <f t="shared" si="0"/>
        <v>253,31</v>
      </c>
      <c r="B49">
        <v>253</v>
      </c>
      <c r="C49">
        <v>31</v>
      </c>
      <c r="D49">
        <v>53.999999999998849</v>
      </c>
      <c r="E49">
        <v>2</v>
      </c>
      <c r="G49" t="str">
        <f t="shared" si="4"/>
        <v>253,31,54,2,</v>
      </c>
      <c r="H49" t="s">
        <v>1013</v>
      </c>
      <c r="I49" t="str">
        <f>VLOOKUP(B49,Nodes!$B$2:$F$681,3)</f>
        <v>Pigalle</v>
      </c>
      <c r="J49" t="str">
        <f>VLOOKUP(C49,Nodes!$B$2:$F$681,3)</f>
        <v>Blanche</v>
      </c>
      <c r="K49" t="e">
        <f>VLOOKUP(A49,$A$1:A48,1,FALSE)</f>
        <v>#N/A</v>
      </c>
      <c r="L49">
        <f>IF(ISNA(K49),D49,VLOOKUP(A49,$A$1:D48,4,FALSE))</f>
        <v>53.999999999998849</v>
      </c>
      <c r="M49">
        <f t="shared" si="1"/>
        <v>53.999999999998849</v>
      </c>
      <c r="N49">
        <f t="shared" si="2"/>
        <v>53.999999999998849</v>
      </c>
      <c r="O49">
        <f>VLOOKUP(A49,Lignes!$J$2:$K$847,2,FALSE)</f>
        <v>2</v>
      </c>
      <c r="P49">
        <f>VLOOKUP(A49,estimator!$A$2:$D$726,4,FALSE)</f>
        <v>53.999999999998849</v>
      </c>
      <c r="Q49">
        <f t="shared" si="3"/>
        <v>53.999999999998849</v>
      </c>
    </row>
    <row r="50" spans="1:17">
      <c r="A50" t="str">
        <f t="shared" si="0"/>
        <v>31,255</v>
      </c>
      <c r="B50">
        <v>31</v>
      </c>
      <c r="C50">
        <v>255</v>
      </c>
      <c r="D50">
        <v>52.000000000000135</v>
      </c>
      <c r="E50">
        <v>2</v>
      </c>
      <c r="G50" t="str">
        <f t="shared" si="4"/>
        <v>31,255,52,2,</v>
      </c>
      <c r="H50" t="s">
        <v>1013</v>
      </c>
      <c r="I50" t="str">
        <f>VLOOKUP(B50,Nodes!$B$2:$F$681,3)</f>
        <v>Blanche</v>
      </c>
      <c r="J50" t="str">
        <f>VLOOKUP(C50,Nodes!$B$2:$F$681,3)</f>
        <v>Place de Clichy</v>
      </c>
      <c r="K50" t="e">
        <f>VLOOKUP(A50,$A$1:A49,1,FALSE)</f>
        <v>#N/A</v>
      </c>
      <c r="L50">
        <f>IF(ISNA(K50),D50,VLOOKUP(A50,$A$1:D49,4,FALSE))</f>
        <v>52.000000000000135</v>
      </c>
      <c r="M50">
        <f t="shared" si="1"/>
        <v>52.000000000000135</v>
      </c>
      <c r="N50">
        <f t="shared" si="2"/>
        <v>52.000000000000135</v>
      </c>
      <c r="O50">
        <f>VLOOKUP(A50,Lignes!$J$2:$K$847,2,FALSE)</f>
        <v>2</v>
      </c>
      <c r="P50">
        <f>VLOOKUP(A50,estimator!$A$2:$D$726,4,FALSE)</f>
        <v>52.000000000000135</v>
      </c>
      <c r="Q50">
        <f t="shared" si="3"/>
        <v>52.000000000000135</v>
      </c>
    </row>
    <row r="51" spans="1:17">
      <c r="A51" t="str">
        <f t="shared" si="0"/>
        <v>255,320</v>
      </c>
      <c r="B51">
        <v>255</v>
      </c>
      <c r="C51">
        <v>320</v>
      </c>
      <c r="D51">
        <v>58.000000000001073</v>
      </c>
      <c r="E51">
        <v>2</v>
      </c>
      <c r="G51" t="str">
        <f t="shared" si="4"/>
        <v>255,320,58,2,</v>
      </c>
      <c r="H51" t="s">
        <v>1013</v>
      </c>
      <c r="I51" t="str">
        <f>VLOOKUP(B51,Nodes!$B$2:$F$681,3)</f>
        <v>Place de Clichy</v>
      </c>
      <c r="J51" t="str">
        <f>VLOOKUP(C51,Nodes!$B$2:$F$681,3)</f>
        <v>Rome</v>
      </c>
      <c r="K51" t="e">
        <f>VLOOKUP(A51,$A$1:A50,1,FALSE)</f>
        <v>#N/A</v>
      </c>
      <c r="L51">
        <f>IF(ISNA(K51),D51,VLOOKUP(A51,$A$1:D50,4,FALSE))</f>
        <v>58.000000000001073</v>
      </c>
      <c r="M51">
        <f t="shared" si="1"/>
        <v>58.000000000001073</v>
      </c>
      <c r="N51">
        <f t="shared" si="2"/>
        <v>58.000000000001073</v>
      </c>
      <c r="O51">
        <f>VLOOKUP(A51,Lignes!$J$2:$K$847,2,FALSE)</f>
        <v>2</v>
      </c>
      <c r="P51">
        <f>VLOOKUP(A51,estimator!$A$2:$D$726,4,FALSE)</f>
        <v>58.000000000001073</v>
      </c>
      <c r="Q51">
        <f t="shared" si="3"/>
        <v>58.000000000001073</v>
      </c>
    </row>
    <row r="52" spans="1:17">
      <c r="A52" t="str">
        <f t="shared" si="0"/>
        <v>320,376</v>
      </c>
      <c r="B52">
        <v>320</v>
      </c>
      <c r="C52">
        <v>376</v>
      </c>
      <c r="D52">
        <v>72.999999999998622</v>
      </c>
      <c r="E52">
        <v>2</v>
      </c>
      <c r="G52" t="str">
        <f t="shared" si="4"/>
        <v>320,376,73,2,</v>
      </c>
      <c r="H52" t="s">
        <v>1013</v>
      </c>
      <c r="I52" t="str">
        <f>VLOOKUP(B52,Nodes!$B$2:$F$681,3)</f>
        <v>Rome</v>
      </c>
      <c r="J52" t="str">
        <f>VLOOKUP(C52,Nodes!$B$2:$F$681,3)</f>
        <v>Villiers</v>
      </c>
      <c r="K52" t="e">
        <f>VLOOKUP(A52,$A$1:A51,1,FALSE)</f>
        <v>#N/A</v>
      </c>
      <c r="L52">
        <f>IF(ISNA(K52),D52,VLOOKUP(A52,$A$1:D51,4,FALSE))</f>
        <v>72.999999999998622</v>
      </c>
      <c r="M52">
        <f t="shared" si="1"/>
        <v>72.999999999998622</v>
      </c>
      <c r="N52">
        <f t="shared" si="2"/>
        <v>72.999999999998622</v>
      </c>
      <c r="O52">
        <f>VLOOKUP(A52,Lignes!$J$2:$K$847,2,FALSE)</f>
        <v>2</v>
      </c>
      <c r="P52">
        <f>VLOOKUP(A52,estimator!$A$2:$D$726,4,FALSE)</f>
        <v>72.999999999998622</v>
      </c>
      <c r="Q52">
        <f t="shared" si="3"/>
        <v>72.999999999998622</v>
      </c>
    </row>
    <row r="53" spans="1:17">
      <c r="A53" t="str">
        <f t="shared" si="0"/>
        <v>376,216</v>
      </c>
      <c r="B53">
        <v>376</v>
      </c>
      <c r="C53">
        <v>216</v>
      </c>
      <c r="D53">
        <v>61.999999999998501</v>
      </c>
      <c r="E53">
        <v>2</v>
      </c>
      <c r="G53" t="str">
        <f t="shared" si="4"/>
        <v>376,216,62,2,</v>
      </c>
      <c r="H53" t="s">
        <v>1013</v>
      </c>
      <c r="I53" t="str">
        <f>VLOOKUP(B53,Nodes!$B$2:$F$681,3)</f>
        <v>Villiers</v>
      </c>
      <c r="J53" t="str">
        <f>VLOOKUP(C53,Nodes!$B$2:$F$681,3)</f>
        <v>Monceau</v>
      </c>
      <c r="K53" t="e">
        <f>VLOOKUP(A53,$A$1:A52,1,FALSE)</f>
        <v>#N/A</v>
      </c>
      <c r="L53">
        <f>IF(ISNA(K53),D53,VLOOKUP(A53,$A$1:D52,4,FALSE))</f>
        <v>61.999999999998501</v>
      </c>
      <c r="M53">
        <f t="shared" si="1"/>
        <v>61.999999999998501</v>
      </c>
      <c r="N53">
        <f t="shared" si="2"/>
        <v>61.999999999998501</v>
      </c>
      <c r="O53">
        <f>VLOOKUP(A53,Lignes!$J$2:$K$847,2,FALSE)</f>
        <v>2</v>
      </c>
      <c r="P53">
        <f>VLOOKUP(A53,estimator!$A$2:$D$726,4,FALSE)</f>
        <v>61.999999999998501</v>
      </c>
      <c r="Q53">
        <f t="shared" si="3"/>
        <v>61.999999999998501</v>
      </c>
    </row>
    <row r="54" spans="1:17">
      <c r="A54" t="str">
        <f t="shared" si="0"/>
        <v>216,89</v>
      </c>
      <c r="B54">
        <v>216</v>
      </c>
      <c r="C54">
        <v>89</v>
      </c>
      <c r="D54">
        <v>37.999999999999545</v>
      </c>
      <c r="E54">
        <v>2</v>
      </c>
      <c r="G54" t="str">
        <f t="shared" si="4"/>
        <v>216,89,38,2,</v>
      </c>
      <c r="H54" t="s">
        <v>1013</v>
      </c>
      <c r="I54" t="str">
        <f>VLOOKUP(B54,Nodes!$B$2:$F$681,3)</f>
        <v>Monceau</v>
      </c>
      <c r="J54" t="str">
        <f>VLOOKUP(C54,Nodes!$B$2:$F$681,3)</f>
        <v>Courcelles</v>
      </c>
      <c r="K54" t="e">
        <f>VLOOKUP(A54,$A$1:A53,1,FALSE)</f>
        <v>#N/A</v>
      </c>
      <c r="L54">
        <f>IF(ISNA(K54),D54,VLOOKUP(A54,$A$1:D53,4,FALSE))</f>
        <v>37.999999999999545</v>
      </c>
      <c r="M54">
        <f t="shared" si="1"/>
        <v>37.999999999999545</v>
      </c>
      <c r="N54">
        <f t="shared" si="2"/>
        <v>37.999999999999545</v>
      </c>
      <c r="O54">
        <f>VLOOKUP(A54,Lignes!$J$2:$K$847,2,FALSE)</f>
        <v>2</v>
      </c>
      <c r="P54">
        <f>VLOOKUP(A54,estimator!$A$2:$D$726,4,FALSE)</f>
        <v>37.999999999999545</v>
      </c>
      <c r="Q54">
        <f t="shared" si="3"/>
        <v>37.999999999999545</v>
      </c>
    </row>
    <row r="55" spans="1:17">
      <c r="A55" t="str">
        <f t="shared" si="0"/>
        <v>89,362</v>
      </c>
      <c r="B55">
        <v>89</v>
      </c>
      <c r="C55">
        <v>362</v>
      </c>
      <c r="D55">
        <v>58.999999999998032</v>
      </c>
      <c r="E55">
        <v>2</v>
      </c>
      <c r="G55" t="str">
        <f t="shared" si="4"/>
        <v>89,362,59,2,</v>
      </c>
      <c r="H55" t="s">
        <v>1013</v>
      </c>
      <c r="I55" t="str">
        <f>VLOOKUP(B55,Nodes!$B$2:$F$681,3)</f>
        <v>Courcelles</v>
      </c>
      <c r="J55" t="str">
        <f>VLOOKUP(C55,Nodes!$B$2:$F$681,3)</f>
        <v>Ternes</v>
      </c>
      <c r="K55" t="e">
        <f>VLOOKUP(A55,$A$1:A54,1,FALSE)</f>
        <v>#N/A</v>
      </c>
      <c r="L55">
        <f>IF(ISNA(K55),D55,VLOOKUP(A55,$A$1:D54,4,FALSE))</f>
        <v>58.999999999998032</v>
      </c>
      <c r="M55">
        <f t="shared" si="1"/>
        <v>58.999999999998032</v>
      </c>
      <c r="N55">
        <f t="shared" si="2"/>
        <v>58.999999999998032</v>
      </c>
      <c r="O55">
        <f>VLOOKUP(A55,Lignes!$J$2:$K$847,2,FALSE)</f>
        <v>2</v>
      </c>
      <c r="P55">
        <f>VLOOKUP(A55,estimator!$A$2:$D$726,4,FALSE)</f>
        <v>58.999999999998032</v>
      </c>
      <c r="Q55">
        <f t="shared" si="3"/>
        <v>58.999999999998032</v>
      </c>
    </row>
    <row r="56" spans="1:17">
      <c r="A56" t="str">
        <f t="shared" si="0"/>
        <v>362,59</v>
      </c>
      <c r="B56">
        <v>362</v>
      </c>
      <c r="C56">
        <v>59</v>
      </c>
      <c r="D56">
        <v>47.000000000000952</v>
      </c>
      <c r="E56">
        <v>2</v>
      </c>
      <c r="G56" t="str">
        <f t="shared" si="4"/>
        <v>362,59,47,2,</v>
      </c>
      <c r="H56" t="s">
        <v>1013</v>
      </c>
      <c r="I56" t="str">
        <f>VLOOKUP(B56,Nodes!$B$2:$F$681,3)</f>
        <v>Ternes</v>
      </c>
      <c r="J56" t="str">
        <f>VLOOKUP(C56,Nodes!$B$2:$F$681,3)</f>
        <v>Charles de Gaulle — Étoile</v>
      </c>
      <c r="K56" t="e">
        <f>VLOOKUP(A56,$A$1:A55,1,FALSE)</f>
        <v>#N/A</v>
      </c>
      <c r="L56">
        <f>IF(ISNA(K56),D56,VLOOKUP(A56,$A$1:D55,4,FALSE))</f>
        <v>47.000000000000952</v>
      </c>
      <c r="M56">
        <f t="shared" si="1"/>
        <v>47.000000000000952</v>
      </c>
      <c r="N56">
        <f t="shared" si="2"/>
        <v>47.000000000000952</v>
      </c>
      <c r="O56">
        <f>VLOOKUP(A56,Lignes!$J$2:$K$847,2,FALSE)</f>
        <v>2</v>
      </c>
      <c r="P56">
        <f>VLOOKUP(A56,estimator!$A$2:$D$726,4,FALSE)</f>
        <v>47.000000000000952</v>
      </c>
      <c r="Q56">
        <f t="shared" si="3"/>
        <v>47.000000000000952</v>
      </c>
    </row>
    <row r="57" spans="1:17">
      <c r="A57" t="str">
        <f t="shared" si="0"/>
        <v>59,372</v>
      </c>
      <c r="B57">
        <v>59</v>
      </c>
      <c r="C57">
        <v>372</v>
      </c>
      <c r="D57">
        <v>100.00000000000284</v>
      </c>
      <c r="E57">
        <v>2</v>
      </c>
      <c r="G57" t="str">
        <f t="shared" si="4"/>
        <v>59,372,100,2,</v>
      </c>
      <c r="H57" t="s">
        <v>1013</v>
      </c>
      <c r="I57" t="str">
        <f>VLOOKUP(B57,Nodes!$B$2:$F$681,3)</f>
        <v>Charles de Gaulle — Étoile</v>
      </c>
      <c r="J57" t="str">
        <f>VLOOKUP(C57,Nodes!$B$2:$F$681,3)</f>
        <v>Victor Hugo</v>
      </c>
      <c r="K57" t="e">
        <f>VLOOKUP(A57,$A$1:A56,1,FALSE)</f>
        <v>#N/A</v>
      </c>
      <c r="L57">
        <f>IF(ISNA(K57),D57,VLOOKUP(A57,$A$1:D56,4,FALSE))</f>
        <v>100.00000000000284</v>
      </c>
      <c r="M57">
        <f t="shared" si="1"/>
        <v>100.00000000000284</v>
      </c>
      <c r="N57">
        <f t="shared" si="2"/>
        <v>100.00000000000284</v>
      </c>
      <c r="O57">
        <f>VLOOKUP(A57,Lignes!$J$2:$K$847,2,FALSE)</f>
        <v>2</v>
      </c>
      <c r="P57">
        <f>VLOOKUP(A57,estimator!$A$2:$D$726,4,FALSE)</f>
        <v>100.00000000000284</v>
      </c>
      <c r="Q57">
        <f t="shared" si="3"/>
        <v>100.00000000000284</v>
      </c>
    </row>
    <row r="58" spans="1:17">
      <c r="A58" t="str">
        <f t="shared" si="0"/>
        <v>372,270</v>
      </c>
      <c r="B58">
        <v>372</v>
      </c>
      <c r="C58">
        <v>270</v>
      </c>
      <c r="D58">
        <v>89.000000000002728</v>
      </c>
      <c r="E58">
        <v>2</v>
      </c>
      <c r="G58" t="str">
        <f t="shared" si="4"/>
        <v>372,270,89,2,</v>
      </c>
      <c r="H58" t="s">
        <v>1013</v>
      </c>
      <c r="I58" t="str">
        <f>VLOOKUP(B58,Nodes!$B$2:$F$681,3)</f>
        <v>Victor Hugo</v>
      </c>
      <c r="J58" t="str">
        <f>VLOOKUP(C58,Nodes!$B$2:$F$681,3)</f>
        <v>Porte Dauphine</v>
      </c>
      <c r="K58" t="e">
        <f>VLOOKUP(A58,$A$1:A57,1,FALSE)</f>
        <v>#N/A</v>
      </c>
      <c r="L58">
        <f>IF(ISNA(K58),D58,VLOOKUP(A58,$A$1:D57,4,FALSE))</f>
        <v>89.000000000002728</v>
      </c>
      <c r="M58">
        <f t="shared" si="1"/>
        <v>89.000000000002728</v>
      </c>
      <c r="N58">
        <f t="shared" si="2"/>
        <v>89.000000000002728</v>
      </c>
      <c r="O58">
        <f>VLOOKUP(A58,Lignes!$J$2:$K$847,2,FALSE)</f>
        <v>2</v>
      </c>
      <c r="P58">
        <f>VLOOKUP(A58,estimator!$A$2:$D$726,4,FALSE)</f>
        <v>89.000000000002728</v>
      </c>
      <c r="Q58">
        <f t="shared" si="3"/>
        <v>89.000000000002728</v>
      </c>
    </row>
    <row r="59" spans="1:17">
      <c r="A59" t="str">
        <f t="shared" si="0"/>
        <v>248,273</v>
      </c>
      <c r="B59">
        <v>248</v>
      </c>
      <c r="C59">
        <v>273</v>
      </c>
      <c r="D59">
        <v>64.000000000002018</v>
      </c>
      <c r="E59">
        <v>3</v>
      </c>
      <c r="G59" t="str">
        <f t="shared" si="4"/>
        <v>248,273,64,3,</v>
      </c>
      <c r="H59" t="s">
        <v>1013</v>
      </c>
      <c r="I59" t="str">
        <f>VLOOKUP(B59,Nodes!$B$2:$F$681,3)</f>
        <v>Pereire</v>
      </c>
      <c r="J59" t="str">
        <f>VLOOKUP(C59,Nodes!$B$2:$F$681,3)</f>
        <v>Porte de Champerret</v>
      </c>
      <c r="K59" t="e">
        <f>VLOOKUP(A59,$A$1:A58,1,FALSE)</f>
        <v>#N/A</v>
      </c>
      <c r="L59">
        <f>IF(ISNA(K59),D59,VLOOKUP(A59,$A$1:D58,4,FALSE))</f>
        <v>64.000000000002018</v>
      </c>
      <c r="M59">
        <f t="shared" si="1"/>
        <v>64.000000000002018</v>
      </c>
      <c r="N59">
        <f t="shared" si="2"/>
        <v>64.000000000002018</v>
      </c>
      <c r="O59">
        <f>VLOOKUP(A59,Lignes!$J$2:$K$847,2,FALSE)</f>
        <v>3</v>
      </c>
      <c r="P59">
        <f>VLOOKUP(A59,estimator!$A$2:$D$726,4,FALSE)</f>
        <v>64.000000000002018</v>
      </c>
      <c r="Q59">
        <f t="shared" si="3"/>
        <v>64.000000000002018</v>
      </c>
    </row>
    <row r="60" spans="1:17">
      <c r="A60" t="str">
        <f t="shared" si="0"/>
        <v>273,248</v>
      </c>
      <c r="B60">
        <v>273</v>
      </c>
      <c r="C60">
        <v>248</v>
      </c>
      <c r="D60">
        <v>64.000000000002018</v>
      </c>
      <c r="E60">
        <v>3</v>
      </c>
      <c r="G60" t="str">
        <f t="shared" si="4"/>
        <v>273,248,64,3,</v>
      </c>
      <c r="H60" t="s">
        <v>1013</v>
      </c>
      <c r="I60" t="str">
        <f>VLOOKUP(B60,Nodes!$B$2:$F$681,3)</f>
        <v>Porte de Champerret</v>
      </c>
      <c r="J60" t="str">
        <f>VLOOKUP(C60,Nodes!$B$2:$F$681,3)</f>
        <v>Pereire</v>
      </c>
      <c r="K60" t="e">
        <f>VLOOKUP(A60,$A$1:A59,1,FALSE)</f>
        <v>#N/A</v>
      </c>
      <c r="L60">
        <f>IF(ISNA(K60),D60,VLOOKUP(A60,$A$1:D59,4,FALSE))</f>
        <v>64.000000000002018</v>
      </c>
      <c r="M60">
        <f t="shared" si="1"/>
        <v>64.000000000002018</v>
      </c>
      <c r="N60">
        <f t="shared" si="2"/>
        <v>64.000000000002018</v>
      </c>
      <c r="O60">
        <f>VLOOKUP(A60,Lignes!$J$2:$K$847,2,FALSE)</f>
        <v>3</v>
      </c>
      <c r="P60">
        <f>VLOOKUP(A60,estimator!$A$2:$D$726,4,FALSE)</f>
        <v>64.000000000002018</v>
      </c>
      <c r="Q60">
        <f t="shared" si="3"/>
        <v>64.000000000002018</v>
      </c>
    </row>
    <row r="61" spans="1:17">
      <c r="A61" t="str">
        <f t="shared" si="0"/>
        <v>248,380</v>
      </c>
      <c r="B61">
        <v>248</v>
      </c>
      <c r="C61">
        <v>380</v>
      </c>
      <c r="D61">
        <v>47.000000000000952</v>
      </c>
      <c r="E61">
        <v>3</v>
      </c>
      <c r="G61" t="str">
        <f t="shared" si="4"/>
        <v>248,380,47,3,</v>
      </c>
      <c r="H61" t="s">
        <v>1013</v>
      </c>
      <c r="I61" t="str">
        <f>VLOOKUP(B61,Nodes!$B$2:$F$681,3)</f>
        <v>Pereire</v>
      </c>
      <c r="J61" t="str">
        <f>VLOOKUP(C61,Nodes!$B$2:$F$681,3)</f>
        <v>Wagram</v>
      </c>
      <c r="K61" t="e">
        <f>VLOOKUP(A61,$A$1:A60,1,FALSE)</f>
        <v>#N/A</v>
      </c>
      <c r="L61">
        <f>IF(ISNA(K61),D61,VLOOKUP(A61,$A$1:D60,4,FALSE))</f>
        <v>47.000000000000952</v>
      </c>
      <c r="M61">
        <f t="shared" si="1"/>
        <v>47.000000000000952</v>
      </c>
      <c r="N61">
        <f t="shared" si="2"/>
        <v>47.000000000000952</v>
      </c>
      <c r="O61">
        <f>VLOOKUP(A61,Lignes!$J$2:$K$847,2,FALSE)</f>
        <v>3</v>
      </c>
      <c r="P61">
        <f>VLOOKUP(A61,estimator!$A$2:$D$726,4,FALSE)</f>
        <v>47.000000000000952</v>
      </c>
      <c r="Q61">
        <f t="shared" si="3"/>
        <v>47.000000000000952</v>
      </c>
    </row>
    <row r="62" spans="1:17">
      <c r="A62" t="str">
        <f t="shared" si="0"/>
        <v>380,200</v>
      </c>
      <c r="B62">
        <v>380</v>
      </c>
      <c r="C62">
        <v>200</v>
      </c>
      <c r="D62">
        <v>45.999999999999197</v>
      </c>
      <c r="E62">
        <v>3</v>
      </c>
      <c r="G62" t="str">
        <f t="shared" si="4"/>
        <v>380,200,46,3,</v>
      </c>
      <c r="H62" t="s">
        <v>1013</v>
      </c>
      <c r="I62" t="str">
        <f>VLOOKUP(B62,Nodes!$B$2:$F$681,3)</f>
        <v>Wagram</v>
      </c>
      <c r="J62" t="str">
        <f>VLOOKUP(C62,Nodes!$B$2:$F$681,3)</f>
        <v>Malesherbes</v>
      </c>
      <c r="K62" t="e">
        <f>VLOOKUP(A62,$A$1:A61,1,FALSE)</f>
        <v>#N/A</v>
      </c>
      <c r="L62">
        <f>IF(ISNA(K62),D62,VLOOKUP(A62,$A$1:D61,4,FALSE))</f>
        <v>45.999999999999197</v>
      </c>
      <c r="M62">
        <f t="shared" si="1"/>
        <v>45.999999999999197</v>
      </c>
      <c r="N62">
        <f t="shared" si="2"/>
        <v>45.999999999999197</v>
      </c>
      <c r="O62">
        <f>VLOOKUP(A62,Lignes!$J$2:$K$847,2,FALSE)</f>
        <v>3</v>
      </c>
      <c r="P62">
        <f>VLOOKUP(A62,estimator!$A$2:$D$726,4,FALSE)</f>
        <v>45.999999999999197</v>
      </c>
      <c r="Q62">
        <f t="shared" si="3"/>
        <v>45.999999999999197</v>
      </c>
    </row>
    <row r="63" spans="1:17">
      <c r="A63" t="str">
        <f t="shared" si="0"/>
        <v>200,377</v>
      </c>
      <c r="B63">
        <v>200</v>
      </c>
      <c r="C63">
        <v>377</v>
      </c>
      <c r="D63">
        <v>78.000000000002601</v>
      </c>
      <c r="E63">
        <v>3</v>
      </c>
      <c r="G63" t="str">
        <f t="shared" si="4"/>
        <v>200,377,78,3,</v>
      </c>
      <c r="H63" t="s">
        <v>1013</v>
      </c>
      <c r="I63" t="str">
        <f>VLOOKUP(B63,Nodes!$B$2:$F$681,3)</f>
        <v>Malesherbes</v>
      </c>
      <c r="J63" t="str">
        <f>VLOOKUP(C63,Nodes!$B$2:$F$681,3)</f>
        <v>Villiers</v>
      </c>
      <c r="K63" t="e">
        <f>VLOOKUP(A63,$A$1:A62,1,FALSE)</f>
        <v>#N/A</v>
      </c>
      <c r="L63">
        <f>IF(ISNA(K63),D63,VLOOKUP(A63,$A$1:D62,4,FALSE))</f>
        <v>78.000000000002601</v>
      </c>
      <c r="M63">
        <f t="shared" si="1"/>
        <v>78.000000000002601</v>
      </c>
      <c r="N63">
        <f t="shared" si="2"/>
        <v>78.000000000002601</v>
      </c>
      <c r="O63">
        <f>VLOOKUP(A63,Lignes!$J$2:$K$847,2,FALSE)</f>
        <v>3</v>
      </c>
      <c r="P63">
        <f>VLOOKUP(A63,estimator!$A$2:$D$726,4,FALSE)</f>
        <v>78.000000000002601</v>
      </c>
      <c r="Q63">
        <f t="shared" si="3"/>
        <v>78.000000000002601</v>
      </c>
    </row>
    <row r="64" spans="1:17">
      <c r="A64" t="str">
        <f t="shared" si="0"/>
        <v>377,112</v>
      </c>
      <c r="B64">
        <v>377</v>
      </c>
      <c r="C64">
        <v>112</v>
      </c>
      <c r="D64">
        <v>74.999999999997328</v>
      </c>
      <c r="E64">
        <v>3</v>
      </c>
      <c r="G64" t="str">
        <f t="shared" si="4"/>
        <v>377,112,75,3,</v>
      </c>
      <c r="H64" t="s">
        <v>1013</v>
      </c>
      <c r="I64" t="str">
        <f>VLOOKUP(B64,Nodes!$B$2:$F$681,3)</f>
        <v>Villiers</v>
      </c>
      <c r="J64" t="str">
        <f>VLOOKUP(C64,Nodes!$B$2:$F$681,3)</f>
        <v>Europe</v>
      </c>
      <c r="K64" t="e">
        <f>VLOOKUP(A64,$A$1:A63,1,FALSE)</f>
        <v>#N/A</v>
      </c>
      <c r="L64">
        <f>IF(ISNA(K64),D64,VLOOKUP(A64,$A$1:D63,4,FALSE))</f>
        <v>74.999999999997328</v>
      </c>
      <c r="M64">
        <f t="shared" si="1"/>
        <v>74.999999999997328</v>
      </c>
      <c r="N64">
        <f t="shared" si="2"/>
        <v>74.999999999997328</v>
      </c>
      <c r="O64">
        <f>VLOOKUP(A64,Lignes!$J$2:$K$847,2,FALSE)</f>
        <v>3</v>
      </c>
      <c r="P64">
        <f>VLOOKUP(A64,estimator!$A$2:$D$726,4,FALSE)</f>
        <v>74.999999999997328</v>
      </c>
      <c r="Q64">
        <f t="shared" si="3"/>
        <v>74.999999999997328</v>
      </c>
    </row>
    <row r="65" spans="1:17">
      <c r="A65" t="str">
        <f t="shared" si="0"/>
        <v>112,334</v>
      </c>
      <c r="B65">
        <v>112</v>
      </c>
      <c r="C65">
        <v>334</v>
      </c>
      <c r="D65">
        <v>69.999999999998153</v>
      </c>
      <c r="E65">
        <v>3</v>
      </c>
      <c r="G65" t="str">
        <f t="shared" si="4"/>
        <v>112,334,70,3,</v>
      </c>
      <c r="H65" t="s">
        <v>1013</v>
      </c>
      <c r="I65" t="str">
        <f>VLOOKUP(B65,Nodes!$B$2:$F$681,3)</f>
        <v>Europe</v>
      </c>
      <c r="J65" t="str">
        <f>VLOOKUP(C65,Nodes!$B$2:$F$681,3)</f>
        <v>Saint-Lazare</v>
      </c>
      <c r="K65" t="e">
        <f>VLOOKUP(A65,$A$1:A64,1,FALSE)</f>
        <v>#N/A</v>
      </c>
      <c r="L65">
        <f>IF(ISNA(K65),D65,VLOOKUP(A65,$A$1:D64,4,FALSE))</f>
        <v>69.999999999998153</v>
      </c>
      <c r="M65">
        <f t="shared" si="1"/>
        <v>69.999999999998153</v>
      </c>
      <c r="N65">
        <f t="shared" si="2"/>
        <v>69.999999999998153</v>
      </c>
      <c r="O65">
        <f>VLOOKUP(A65,Lignes!$J$2:$K$847,2,FALSE)</f>
        <v>3</v>
      </c>
      <c r="P65">
        <f>VLOOKUP(A65,estimator!$A$2:$D$726,4,FALSE)</f>
        <v>69.999999999998153</v>
      </c>
      <c r="Q65">
        <f t="shared" si="3"/>
        <v>69.999999999998153</v>
      </c>
    </row>
    <row r="66" spans="1:17">
      <c r="A66" t="str">
        <f t="shared" ref="A66:A129" si="5">B66&amp;","&amp;C66</f>
        <v>334,142</v>
      </c>
      <c r="B66">
        <v>334</v>
      </c>
      <c r="C66">
        <v>142</v>
      </c>
      <c r="D66">
        <v>50.99999999999838</v>
      </c>
      <c r="E66">
        <v>3</v>
      </c>
      <c r="G66" t="str">
        <f t="shared" si="4"/>
        <v>334,142,51,3,</v>
      </c>
      <c r="H66" t="s">
        <v>1013</v>
      </c>
      <c r="I66" t="str">
        <f>VLOOKUP(B66,Nodes!$B$2:$F$681,3)</f>
        <v>Saint-Lazare</v>
      </c>
      <c r="J66" t="str">
        <f>VLOOKUP(C66,Nodes!$B$2:$F$681,3)</f>
        <v>Havre — Caumartin</v>
      </c>
      <c r="K66" t="e">
        <f>VLOOKUP(A66,$A$1:A65,1,FALSE)</f>
        <v>#N/A</v>
      </c>
      <c r="L66">
        <f>IF(ISNA(K66),D66,VLOOKUP(A66,$A$1:D65,4,FALSE))</f>
        <v>50.99999999999838</v>
      </c>
      <c r="M66">
        <f t="shared" ref="M66:M129" si="6">D66</f>
        <v>50.99999999999838</v>
      </c>
      <c r="N66">
        <f t="shared" ref="N66:N129" si="7">AVERAGE(L66,M66)</f>
        <v>50.99999999999838</v>
      </c>
      <c r="O66">
        <f>VLOOKUP(A66,Lignes!$J$2:$K$847,2,FALSE)</f>
        <v>3</v>
      </c>
      <c r="P66">
        <f>VLOOKUP(A66,estimator!$A$2:$D$726,4,FALSE)</f>
        <v>50.99999999999838</v>
      </c>
      <c r="Q66">
        <f t="shared" ref="Q66:Q129" si="8">IF(ISNA(P66),D66,P66)</f>
        <v>50.99999999999838</v>
      </c>
    </row>
    <row r="67" spans="1:17">
      <c r="A67" t="str">
        <f t="shared" si="5"/>
        <v>142,235</v>
      </c>
      <c r="B67">
        <v>142</v>
      </c>
      <c r="C67">
        <v>235</v>
      </c>
      <c r="D67">
        <v>48.000000000002707</v>
      </c>
      <c r="E67">
        <v>3</v>
      </c>
      <c r="G67" t="str">
        <f t="shared" ref="G67:G130" si="9">B67&amp;","&amp;C67&amp;","&amp;ROUND(D67,0)&amp;","&amp;E67&amp;","&amp;F67</f>
        <v>142,235,48,3,</v>
      </c>
      <c r="H67" t="s">
        <v>1013</v>
      </c>
      <c r="I67" t="str">
        <f>VLOOKUP(B67,Nodes!$B$2:$F$681,3)</f>
        <v>Havre — Caumartin</v>
      </c>
      <c r="J67" t="str">
        <f>VLOOKUP(C67,Nodes!$B$2:$F$681,3)</f>
        <v>Opéra</v>
      </c>
      <c r="K67" t="e">
        <f>VLOOKUP(A67,$A$1:A66,1,FALSE)</f>
        <v>#N/A</v>
      </c>
      <c r="L67">
        <f>IF(ISNA(K67),D67,VLOOKUP(A67,$A$1:D66,4,FALSE))</f>
        <v>48.000000000002707</v>
      </c>
      <c r="M67">
        <f t="shared" si="6"/>
        <v>48.000000000002707</v>
      </c>
      <c r="N67">
        <f t="shared" si="7"/>
        <v>48.000000000002707</v>
      </c>
      <c r="O67">
        <f>VLOOKUP(A67,Lignes!$J$2:$K$847,2,FALSE)</f>
        <v>3</v>
      </c>
      <c r="P67">
        <f>VLOOKUP(A67,estimator!$A$2:$D$726,4,FALSE)</f>
        <v>48.000000000002707</v>
      </c>
      <c r="Q67">
        <f t="shared" si="8"/>
        <v>48.000000000002707</v>
      </c>
    </row>
    <row r="68" spans="1:17">
      <c r="A68" t="str">
        <f t="shared" si="5"/>
        <v>235,300</v>
      </c>
      <c r="B68">
        <v>235</v>
      </c>
      <c r="C68">
        <v>300</v>
      </c>
      <c r="D68">
        <v>50.99999999999838</v>
      </c>
      <c r="E68">
        <v>3</v>
      </c>
      <c r="G68" t="str">
        <f t="shared" si="9"/>
        <v>235,300,51,3,</v>
      </c>
      <c r="H68" t="s">
        <v>1013</v>
      </c>
      <c r="I68" t="str">
        <f>VLOOKUP(B68,Nodes!$B$2:$F$681,3)</f>
        <v>Opéra</v>
      </c>
      <c r="J68" t="str">
        <f>VLOOKUP(C68,Nodes!$B$2:$F$681,3)</f>
        <v>Quatre-Septembre</v>
      </c>
      <c r="K68" t="e">
        <f>VLOOKUP(A68,$A$1:A67,1,FALSE)</f>
        <v>#N/A</v>
      </c>
      <c r="L68">
        <f>IF(ISNA(K68),D68,VLOOKUP(A68,$A$1:D67,4,FALSE))</f>
        <v>50.99999999999838</v>
      </c>
      <c r="M68">
        <f t="shared" si="6"/>
        <v>50.99999999999838</v>
      </c>
      <c r="N68">
        <f t="shared" si="7"/>
        <v>50.99999999999838</v>
      </c>
      <c r="O68">
        <f>VLOOKUP(A68,Lignes!$J$2:$K$847,2,FALSE)</f>
        <v>3</v>
      </c>
      <c r="P68">
        <f>VLOOKUP(A68,estimator!$A$2:$D$726,4,FALSE)</f>
        <v>50.99999999999838</v>
      </c>
      <c r="Q68">
        <f t="shared" si="8"/>
        <v>50.99999999999838</v>
      </c>
    </row>
    <row r="69" spans="1:17">
      <c r="A69" t="str">
        <f t="shared" si="5"/>
        <v>300,43</v>
      </c>
      <c r="B69">
        <v>300</v>
      </c>
      <c r="C69">
        <v>43</v>
      </c>
      <c r="D69">
        <v>47.000000000000952</v>
      </c>
      <c r="E69">
        <v>3</v>
      </c>
      <c r="G69" t="str">
        <f t="shared" si="9"/>
        <v>300,43,47,3,</v>
      </c>
      <c r="H69" t="s">
        <v>1013</v>
      </c>
      <c r="I69" t="str">
        <f>VLOOKUP(B69,Nodes!$B$2:$F$681,3)</f>
        <v>Quatre-Septembre</v>
      </c>
      <c r="J69" t="str">
        <f>VLOOKUP(C69,Nodes!$B$2:$F$681,3)</f>
        <v>Bourse</v>
      </c>
      <c r="K69" t="e">
        <f>VLOOKUP(A69,$A$1:A68,1,FALSE)</f>
        <v>#N/A</v>
      </c>
      <c r="L69">
        <f>IF(ISNA(K69),D69,VLOOKUP(A69,$A$1:D68,4,FALSE))</f>
        <v>47.000000000000952</v>
      </c>
      <c r="M69">
        <f t="shared" si="6"/>
        <v>47.000000000000952</v>
      </c>
      <c r="N69">
        <f t="shared" si="7"/>
        <v>47.000000000000952</v>
      </c>
      <c r="O69">
        <f>VLOOKUP(A69,Lignes!$J$2:$K$847,2,FALSE)</f>
        <v>3</v>
      </c>
      <c r="P69">
        <f>VLOOKUP(A69,estimator!$A$2:$D$726,4,FALSE)</f>
        <v>47.000000000000952</v>
      </c>
      <c r="Q69">
        <f t="shared" si="8"/>
        <v>47.000000000000952</v>
      </c>
    </row>
    <row r="70" spans="1:17">
      <c r="A70" t="str">
        <f t="shared" si="5"/>
        <v>43,347</v>
      </c>
      <c r="B70">
        <v>43</v>
      </c>
      <c r="C70">
        <v>347</v>
      </c>
      <c r="D70">
        <v>50.99999999999838</v>
      </c>
      <c r="E70">
        <v>3</v>
      </c>
      <c r="G70" t="str">
        <f t="shared" si="9"/>
        <v>43,347,51,3,</v>
      </c>
      <c r="H70" t="s">
        <v>1013</v>
      </c>
      <c r="I70" t="str">
        <f>VLOOKUP(B70,Nodes!$B$2:$F$681,3)</f>
        <v>Bourse</v>
      </c>
      <c r="J70" t="str">
        <f>VLOOKUP(C70,Nodes!$B$2:$F$681,3)</f>
        <v>Sentier</v>
      </c>
      <c r="K70" t="e">
        <f>VLOOKUP(A70,$A$1:A69,1,FALSE)</f>
        <v>#N/A</v>
      </c>
      <c r="L70">
        <f>IF(ISNA(K70),D70,VLOOKUP(A70,$A$1:D69,4,FALSE))</f>
        <v>50.99999999999838</v>
      </c>
      <c r="M70">
        <f t="shared" si="6"/>
        <v>50.99999999999838</v>
      </c>
      <c r="N70">
        <f t="shared" si="7"/>
        <v>50.99999999999838</v>
      </c>
      <c r="O70">
        <f>VLOOKUP(A70,Lignes!$J$2:$K$847,2,FALSE)</f>
        <v>3</v>
      </c>
      <c r="P70">
        <f>VLOOKUP(A70,estimator!$A$2:$D$726,4,FALSE)</f>
        <v>50.99999999999838</v>
      </c>
      <c r="Q70">
        <f t="shared" si="8"/>
        <v>50.99999999999838</v>
      </c>
    </row>
    <row r="71" spans="1:17">
      <c r="A71" t="str">
        <f t="shared" si="5"/>
        <v>347,305</v>
      </c>
      <c r="B71">
        <v>347</v>
      </c>
      <c r="C71">
        <v>305</v>
      </c>
      <c r="D71">
        <v>52.000000000000135</v>
      </c>
      <c r="E71">
        <v>3</v>
      </c>
      <c r="G71" t="str">
        <f t="shared" si="9"/>
        <v>347,305,52,3,</v>
      </c>
      <c r="H71" t="s">
        <v>1013</v>
      </c>
      <c r="I71" t="str">
        <f>VLOOKUP(B71,Nodes!$B$2:$F$681,3)</f>
        <v>Sentier</v>
      </c>
      <c r="J71" t="str">
        <f>VLOOKUP(C71,Nodes!$B$2:$F$681,3)</f>
        <v>Réaumur — Sébastopol</v>
      </c>
      <c r="K71" t="e">
        <f>VLOOKUP(A71,$A$1:A70,1,FALSE)</f>
        <v>#N/A</v>
      </c>
      <c r="L71">
        <f>IF(ISNA(K71),D71,VLOOKUP(A71,$A$1:D70,4,FALSE))</f>
        <v>52.000000000000135</v>
      </c>
      <c r="M71">
        <f t="shared" si="6"/>
        <v>52.000000000000135</v>
      </c>
      <c r="N71">
        <f t="shared" si="7"/>
        <v>52.000000000000135</v>
      </c>
      <c r="O71">
        <f>VLOOKUP(A71,Lignes!$J$2:$K$847,2,FALSE)</f>
        <v>3</v>
      </c>
      <c r="P71">
        <f>VLOOKUP(A71,estimator!$A$2:$D$726,4,FALSE)</f>
        <v>52.000000000000135</v>
      </c>
      <c r="Q71">
        <f t="shared" si="8"/>
        <v>52.000000000000135</v>
      </c>
    </row>
    <row r="72" spans="1:17">
      <c r="A72" t="str">
        <f t="shared" si="5"/>
        <v>305,7</v>
      </c>
      <c r="B72">
        <v>305</v>
      </c>
      <c r="C72">
        <v>7</v>
      </c>
      <c r="D72">
        <v>47.000000000000952</v>
      </c>
      <c r="E72">
        <v>3</v>
      </c>
      <c r="G72" t="str">
        <f t="shared" si="9"/>
        <v>305,7,47,3,</v>
      </c>
      <c r="H72" t="s">
        <v>1013</v>
      </c>
      <c r="I72" t="str">
        <f>VLOOKUP(B72,Nodes!$B$2:$F$681,3)</f>
        <v>Réaumur — Sébastopol</v>
      </c>
      <c r="J72" t="str">
        <f>VLOOKUP(C72,Nodes!$B$2:$F$681,3)</f>
        <v>Arts Et Métiers</v>
      </c>
      <c r="K72" t="e">
        <f>VLOOKUP(A72,$A$1:A71,1,FALSE)</f>
        <v>#N/A</v>
      </c>
      <c r="L72">
        <f>IF(ISNA(K72),D72,VLOOKUP(A72,$A$1:D71,4,FALSE))</f>
        <v>47.000000000000952</v>
      </c>
      <c r="M72">
        <f t="shared" si="6"/>
        <v>47.000000000000952</v>
      </c>
      <c r="N72">
        <f t="shared" si="7"/>
        <v>47.000000000000952</v>
      </c>
      <c r="O72">
        <f>VLOOKUP(A72,Lignes!$J$2:$K$847,2,FALSE)</f>
        <v>3</v>
      </c>
      <c r="P72">
        <f>VLOOKUP(A72,estimator!$A$2:$D$726,4,FALSE)</f>
        <v>47.000000000000952</v>
      </c>
      <c r="Q72">
        <f t="shared" si="8"/>
        <v>47.000000000000952</v>
      </c>
    </row>
    <row r="73" spans="1:17">
      <c r="A73" t="str">
        <f t="shared" si="5"/>
        <v>7,361</v>
      </c>
      <c r="B73">
        <v>7</v>
      </c>
      <c r="C73">
        <v>361</v>
      </c>
      <c r="D73">
        <v>59.000000000002828</v>
      </c>
      <c r="E73">
        <v>3</v>
      </c>
      <c r="G73" t="str">
        <f t="shared" si="9"/>
        <v>7,361,59,3,</v>
      </c>
      <c r="H73" t="s">
        <v>1013</v>
      </c>
      <c r="I73" t="str">
        <f>VLOOKUP(B73,Nodes!$B$2:$F$681,3)</f>
        <v>Arts Et Métiers</v>
      </c>
      <c r="J73" t="str">
        <f>VLOOKUP(C73,Nodes!$B$2:$F$681,3)</f>
        <v>Temple</v>
      </c>
      <c r="K73" t="e">
        <f>VLOOKUP(A73,$A$1:A72,1,FALSE)</f>
        <v>#N/A</v>
      </c>
      <c r="L73">
        <f>IF(ISNA(K73),D73,VLOOKUP(A73,$A$1:D72,4,FALSE))</f>
        <v>59.000000000002828</v>
      </c>
      <c r="M73">
        <f t="shared" si="6"/>
        <v>59.000000000002828</v>
      </c>
      <c r="N73">
        <f t="shared" si="7"/>
        <v>59.000000000002828</v>
      </c>
      <c r="O73">
        <f>VLOOKUP(A73,Lignes!$J$2:$K$847,2,FALSE)</f>
        <v>3</v>
      </c>
      <c r="P73">
        <f>VLOOKUP(A73,estimator!$A$2:$D$726,4,FALSE)</f>
        <v>59.000000000002828</v>
      </c>
      <c r="Q73">
        <f t="shared" si="8"/>
        <v>59.000000000002828</v>
      </c>
    </row>
    <row r="74" spans="1:17">
      <c r="A74" t="str">
        <f t="shared" si="5"/>
        <v>361,308</v>
      </c>
      <c r="B74">
        <v>361</v>
      </c>
      <c r="C74">
        <v>308</v>
      </c>
      <c r="D74">
        <v>47.000000000000952</v>
      </c>
      <c r="E74">
        <v>3</v>
      </c>
      <c r="G74" t="str">
        <f t="shared" si="9"/>
        <v>361,308,47,3,</v>
      </c>
      <c r="H74" t="s">
        <v>1013</v>
      </c>
      <c r="I74" t="str">
        <f>VLOOKUP(B74,Nodes!$B$2:$F$681,3)</f>
        <v>Temple</v>
      </c>
      <c r="J74" t="str">
        <f>VLOOKUP(C74,Nodes!$B$2:$F$681,3)</f>
        <v>République</v>
      </c>
      <c r="K74" t="e">
        <f>VLOOKUP(A74,$A$1:A73,1,FALSE)</f>
        <v>#N/A</v>
      </c>
      <c r="L74">
        <f>IF(ISNA(K74),D74,VLOOKUP(A74,$A$1:D73,4,FALSE))</f>
        <v>47.000000000000952</v>
      </c>
      <c r="M74">
        <f t="shared" si="6"/>
        <v>47.000000000000952</v>
      </c>
      <c r="N74">
        <f t="shared" si="7"/>
        <v>47.000000000000952</v>
      </c>
      <c r="O74">
        <f>VLOOKUP(A74,Lignes!$J$2:$K$847,2,FALSE)</f>
        <v>3</v>
      </c>
      <c r="P74">
        <f>VLOOKUP(A74,estimator!$A$2:$D$726,4,FALSE)</f>
        <v>47.000000000000952</v>
      </c>
      <c r="Q74">
        <f t="shared" si="8"/>
        <v>47.000000000000952</v>
      </c>
    </row>
    <row r="75" spans="1:17">
      <c r="A75" t="str">
        <f t="shared" si="5"/>
        <v>308,241</v>
      </c>
      <c r="B75">
        <v>308</v>
      </c>
      <c r="C75">
        <v>241</v>
      </c>
      <c r="D75">
        <v>72.000000000001663</v>
      </c>
      <c r="E75">
        <v>3</v>
      </c>
      <c r="G75" t="str">
        <f t="shared" si="9"/>
        <v>308,241,72,3,</v>
      </c>
      <c r="H75" t="s">
        <v>1013</v>
      </c>
      <c r="I75" t="str">
        <f>VLOOKUP(B75,Nodes!$B$2:$F$681,3)</f>
        <v>République</v>
      </c>
      <c r="J75" t="str">
        <f>VLOOKUP(C75,Nodes!$B$2:$F$681,3)</f>
        <v>Parmentier</v>
      </c>
      <c r="K75" t="e">
        <f>VLOOKUP(A75,$A$1:A74,1,FALSE)</f>
        <v>#N/A</v>
      </c>
      <c r="L75">
        <f>IF(ISNA(K75),D75,VLOOKUP(A75,$A$1:D74,4,FALSE))</f>
        <v>72.000000000001663</v>
      </c>
      <c r="M75">
        <f t="shared" si="6"/>
        <v>72.000000000001663</v>
      </c>
      <c r="N75">
        <f t="shared" si="7"/>
        <v>72.000000000001663</v>
      </c>
      <c r="O75">
        <f>VLOOKUP(A75,Lignes!$J$2:$K$847,2,FALSE)</f>
        <v>3</v>
      </c>
      <c r="P75">
        <f>VLOOKUP(A75,estimator!$A$2:$D$726,4,FALSE)</f>
        <v>72.000000000001663</v>
      </c>
      <c r="Q75">
        <f t="shared" si="8"/>
        <v>72.000000000001663</v>
      </c>
    </row>
    <row r="76" spans="1:17">
      <c r="A76" t="str">
        <f t="shared" si="5"/>
        <v>241,324</v>
      </c>
      <c r="B76">
        <v>241</v>
      </c>
      <c r="C76">
        <v>324</v>
      </c>
      <c r="D76">
        <v>48.999999999999666</v>
      </c>
      <c r="E76">
        <v>3</v>
      </c>
      <c r="G76" t="str">
        <f t="shared" si="9"/>
        <v>241,324,49,3,</v>
      </c>
      <c r="H76" t="s">
        <v>1013</v>
      </c>
      <c r="I76" t="str">
        <f>VLOOKUP(B76,Nodes!$B$2:$F$681,3)</f>
        <v>Parmentier</v>
      </c>
      <c r="J76" t="str">
        <f>VLOOKUP(C76,Nodes!$B$2:$F$681,3)</f>
        <v>Rue Saint-Maur</v>
      </c>
      <c r="K76" t="e">
        <f>VLOOKUP(A76,$A$1:A75,1,FALSE)</f>
        <v>#N/A</v>
      </c>
      <c r="L76">
        <f>IF(ISNA(K76),D76,VLOOKUP(A76,$A$1:D75,4,FALSE))</f>
        <v>48.999999999999666</v>
      </c>
      <c r="M76">
        <f t="shared" si="6"/>
        <v>48.999999999999666</v>
      </c>
      <c r="N76">
        <f t="shared" si="7"/>
        <v>48.999999999999666</v>
      </c>
      <c r="O76">
        <f>VLOOKUP(A76,Lignes!$J$2:$K$847,2,FALSE)</f>
        <v>3</v>
      </c>
      <c r="P76">
        <f>VLOOKUP(A76,estimator!$A$2:$D$726,4,FALSE)</f>
        <v>48.999999999999666</v>
      </c>
      <c r="Q76">
        <f t="shared" si="8"/>
        <v>48.999999999999666</v>
      </c>
    </row>
    <row r="77" spans="1:17">
      <c r="A77" t="str">
        <f t="shared" si="5"/>
        <v>324,247</v>
      </c>
      <c r="B77">
        <v>324</v>
      </c>
      <c r="C77">
        <v>247</v>
      </c>
      <c r="D77">
        <v>65.000000000003766</v>
      </c>
      <c r="E77">
        <v>3</v>
      </c>
      <c r="G77" t="str">
        <f t="shared" si="9"/>
        <v>324,247,65,3,</v>
      </c>
      <c r="H77" t="s">
        <v>1013</v>
      </c>
      <c r="I77" t="str">
        <f>VLOOKUP(B77,Nodes!$B$2:$F$681,3)</f>
        <v>Rue Saint-Maur</v>
      </c>
      <c r="J77" t="str">
        <f>VLOOKUP(C77,Nodes!$B$2:$F$681,3)</f>
        <v>Père Lachaise</v>
      </c>
      <c r="K77" t="e">
        <f>VLOOKUP(A77,$A$1:A76,1,FALSE)</f>
        <v>#N/A</v>
      </c>
      <c r="L77">
        <f>IF(ISNA(K77),D77,VLOOKUP(A77,$A$1:D76,4,FALSE))</f>
        <v>65.000000000003766</v>
      </c>
      <c r="M77">
        <f t="shared" si="6"/>
        <v>65.000000000003766</v>
      </c>
      <c r="N77">
        <f t="shared" si="7"/>
        <v>65.000000000003766</v>
      </c>
      <c r="O77">
        <f>VLOOKUP(A77,Lignes!$J$2:$K$847,2,FALSE)</f>
        <v>3</v>
      </c>
      <c r="P77">
        <f>VLOOKUP(A77,estimator!$A$2:$D$726,4,FALSE)</f>
        <v>65.000000000003766</v>
      </c>
      <c r="Q77">
        <f t="shared" si="8"/>
        <v>65.000000000003766</v>
      </c>
    </row>
    <row r="78" spans="1:17">
      <c r="A78" t="str">
        <f t="shared" si="5"/>
        <v>247,124</v>
      </c>
      <c r="B78">
        <v>247</v>
      </c>
      <c r="C78">
        <v>124</v>
      </c>
      <c r="D78">
        <v>79.000000000004349</v>
      </c>
      <c r="E78">
        <v>3</v>
      </c>
      <c r="G78" t="str">
        <f t="shared" si="9"/>
        <v>247,124,79,3,</v>
      </c>
      <c r="H78" t="s">
        <v>1013</v>
      </c>
      <c r="I78" t="str">
        <f>VLOOKUP(B78,Nodes!$B$2:$F$681,3)</f>
        <v>Père Lachaise</v>
      </c>
      <c r="J78" t="str">
        <f>VLOOKUP(C78,Nodes!$B$2:$F$681,3)</f>
        <v>Gambetta</v>
      </c>
      <c r="K78" t="e">
        <f>VLOOKUP(A78,$A$1:A77,1,FALSE)</f>
        <v>#N/A</v>
      </c>
      <c r="L78">
        <f>IF(ISNA(K78),D78,VLOOKUP(A78,$A$1:D77,4,FALSE))</f>
        <v>79.000000000004349</v>
      </c>
      <c r="M78">
        <f t="shared" si="6"/>
        <v>79.000000000004349</v>
      </c>
      <c r="N78">
        <f t="shared" si="7"/>
        <v>79.000000000004349</v>
      </c>
      <c r="O78">
        <f>VLOOKUP(A78,Lignes!$J$2:$K$847,2,FALSE)</f>
        <v>3</v>
      </c>
      <c r="P78">
        <f>VLOOKUP(A78,estimator!$A$2:$D$726,4,FALSE)</f>
        <v>79.000000000004349</v>
      </c>
      <c r="Q78">
        <f t="shared" si="8"/>
        <v>79.000000000004349</v>
      </c>
    </row>
    <row r="79" spans="1:17">
      <c r="A79" t="str">
        <f t="shared" si="5"/>
        <v>124,272</v>
      </c>
      <c r="B79">
        <v>124</v>
      </c>
      <c r="C79">
        <v>272</v>
      </c>
      <c r="D79">
        <v>78.999999999999559</v>
      </c>
      <c r="E79">
        <v>3</v>
      </c>
      <c r="G79" t="str">
        <f t="shared" si="9"/>
        <v>124,272,79,3,</v>
      </c>
      <c r="H79" t="s">
        <v>1013</v>
      </c>
      <c r="I79" t="str">
        <f>VLOOKUP(B79,Nodes!$B$2:$F$681,3)</f>
        <v>Gambetta</v>
      </c>
      <c r="J79" t="str">
        <f>VLOOKUP(C79,Nodes!$B$2:$F$681,3)</f>
        <v>Porte de Bagnolet</v>
      </c>
      <c r="K79" t="e">
        <f>VLOOKUP(A79,$A$1:A78,1,FALSE)</f>
        <v>#N/A</v>
      </c>
      <c r="L79">
        <f>IF(ISNA(K79),D79,VLOOKUP(A79,$A$1:D78,4,FALSE))</f>
        <v>78.999999999999559</v>
      </c>
      <c r="M79">
        <f t="shared" si="6"/>
        <v>78.999999999999559</v>
      </c>
      <c r="N79">
        <f t="shared" si="7"/>
        <v>78.999999999999559</v>
      </c>
      <c r="O79">
        <f>VLOOKUP(A79,Lignes!$J$2:$K$847,2,FALSE)</f>
        <v>3</v>
      </c>
      <c r="P79">
        <f>VLOOKUP(A79,estimator!$A$2:$D$726,4,FALSE)</f>
        <v>78.999999999999559</v>
      </c>
      <c r="Q79">
        <f t="shared" si="8"/>
        <v>78.999999999999559</v>
      </c>
    </row>
    <row r="80" spans="1:17">
      <c r="A80" t="str">
        <f t="shared" si="5"/>
        <v>272,124</v>
      </c>
      <c r="B80">
        <v>272</v>
      </c>
      <c r="C80">
        <v>124</v>
      </c>
      <c r="D80">
        <v>109.00000000000425</v>
      </c>
      <c r="E80">
        <v>3</v>
      </c>
      <c r="G80" t="str">
        <f t="shared" si="9"/>
        <v>272,124,109,3,</v>
      </c>
      <c r="H80" t="s">
        <v>1013</v>
      </c>
      <c r="I80" t="str">
        <f>VLOOKUP(B80,Nodes!$B$2:$F$681,3)</f>
        <v>Porte de Bagnolet</v>
      </c>
      <c r="J80" t="str">
        <f>VLOOKUP(C80,Nodes!$B$2:$F$681,3)</f>
        <v>Gambetta</v>
      </c>
      <c r="K80" t="e">
        <f>VLOOKUP(A80,$A$1:A79,1,FALSE)</f>
        <v>#N/A</v>
      </c>
      <c r="L80">
        <f>IF(ISNA(K80),D80,VLOOKUP(A80,$A$1:D79,4,FALSE))</f>
        <v>109.00000000000425</v>
      </c>
      <c r="M80">
        <f t="shared" si="6"/>
        <v>109.00000000000425</v>
      </c>
      <c r="N80">
        <f t="shared" si="7"/>
        <v>109.00000000000425</v>
      </c>
      <c r="O80">
        <f>VLOOKUP(A80,Lignes!$J$2:$K$847,2,FALSE)</f>
        <v>3</v>
      </c>
      <c r="P80">
        <f>VLOOKUP(A80,estimator!$A$2:$D$726,4,FALSE)</f>
        <v>109.00000000000425</v>
      </c>
      <c r="Q80">
        <f t="shared" si="8"/>
        <v>109.00000000000425</v>
      </c>
    </row>
    <row r="81" spans="1:17">
      <c r="A81" t="str">
        <f t="shared" si="5"/>
        <v>125,245</v>
      </c>
      <c r="B81">
        <v>125</v>
      </c>
      <c r="C81">
        <v>245</v>
      </c>
      <c r="D81">
        <v>56.000000000002359</v>
      </c>
      <c r="E81" t="s">
        <v>1014</v>
      </c>
      <c r="G81" t="str">
        <f t="shared" si="9"/>
        <v>125,245,56,3bis,</v>
      </c>
      <c r="H81" t="s">
        <v>1013</v>
      </c>
      <c r="I81" t="str">
        <f>VLOOKUP(B81,Nodes!$B$2:$F$681,3)</f>
        <v>Gambetta</v>
      </c>
      <c r="J81" t="str">
        <f>VLOOKUP(C81,Nodes!$B$2:$F$681,3)</f>
        <v>Pelleport</v>
      </c>
      <c r="K81" t="e">
        <f>VLOOKUP(A81,$A$1:A80,1,FALSE)</f>
        <v>#N/A</v>
      </c>
      <c r="L81">
        <f>IF(ISNA(K81),D81,VLOOKUP(A81,$A$1:D80,4,FALSE))</f>
        <v>56.000000000002359</v>
      </c>
      <c r="M81">
        <f t="shared" si="6"/>
        <v>56.000000000002359</v>
      </c>
      <c r="N81">
        <f t="shared" si="7"/>
        <v>56.000000000002359</v>
      </c>
      <c r="O81" t="str">
        <f>VLOOKUP(A81,Lignes!$J$2:$K$847,2,FALSE)</f>
        <v>3bis</v>
      </c>
      <c r="P81">
        <f>VLOOKUP(A81,estimator!$A$2:$D$726,4,FALSE)</f>
        <v>56.000000000002359</v>
      </c>
      <c r="Q81">
        <f t="shared" si="8"/>
        <v>56.000000000002359</v>
      </c>
    </row>
    <row r="82" spans="1:17">
      <c r="A82" t="str">
        <f t="shared" si="5"/>
        <v>245,329</v>
      </c>
      <c r="B82">
        <v>245</v>
      </c>
      <c r="C82">
        <v>329</v>
      </c>
      <c r="D82">
        <v>56.000000000002359</v>
      </c>
      <c r="E82" t="s">
        <v>1014</v>
      </c>
      <c r="G82" t="str">
        <f t="shared" si="9"/>
        <v>245,329,56,3bis,</v>
      </c>
      <c r="H82" t="s">
        <v>1013</v>
      </c>
      <c r="I82" t="str">
        <f>VLOOKUP(B82,Nodes!$B$2:$F$681,3)</f>
        <v>Pelleport</v>
      </c>
      <c r="J82" t="str">
        <f>VLOOKUP(C82,Nodes!$B$2:$F$681,3)</f>
        <v>Saint-Fargeau</v>
      </c>
      <c r="K82" t="e">
        <f>VLOOKUP(A82,$A$1:A81,1,FALSE)</f>
        <v>#N/A</v>
      </c>
      <c r="L82">
        <f>IF(ISNA(K82),D82,VLOOKUP(A82,$A$1:D81,4,FALSE))</f>
        <v>56.000000000002359</v>
      </c>
      <c r="M82">
        <f t="shared" si="6"/>
        <v>56.000000000002359</v>
      </c>
      <c r="N82">
        <f t="shared" si="7"/>
        <v>56.000000000002359</v>
      </c>
      <c r="O82" t="str">
        <f>VLOOKUP(A82,Lignes!$J$2:$K$847,2,FALSE)</f>
        <v>3bis</v>
      </c>
      <c r="P82">
        <f>VLOOKUP(A82,estimator!$A$2:$D$726,4,FALSE)</f>
        <v>56.000000000002359</v>
      </c>
      <c r="Q82">
        <f t="shared" si="8"/>
        <v>56.000000000002359</v>
      </c>
    </row>
    <row r="83" spans="1:17">
      <c r="A83" t="str">
        <f t="shared" si="5"/>
        <v>329,287</v>
      </c>
      <c r="B83">
        <v>329</v>
      </c>
      <c r="C83">
        <v>287</v>
      </c>
      <c r="D83">
        <v>64.999999999994174</v>
      </c>
      <c r="E83" t="s">
        <v>1014</v>
      </c>
      <c r="G83" t="str">
        <f t="shared" si="9"/>
        <v>329,287,65,3bis,</v>
      </c>
      <c r="H83" t="s">
        <v>1013</v>
      </c>
      <c r="I83" t="str">
        <f>VLOOKUP(B83,Nodes!$B$2:$F$681,3)</f>
        <v>Saint-Fargeau</v>
      </c>
      <c r="J83" t="str">
        <f>VLOOKUP(C83,Nodes!$B$2:$F$681,3)</f>
        <v>Porte des Lilas</v>
      </c>
      <c r="K83" t="e">
        <f>VLOOKUP(A83,$A$1:A82,1,FALSE)</f>
        <v>#N/A</v>
      </c>
      <c r="L83">
        <f>IF(ISNA(K83),D83,VLOOKUP(A83,$A$1:D82,4,FALSE))</f>
        <v>64.999999999994174</v>
      </c>
      <c r="M83">
        <f t="shared" si="6"/>
        <v>64.999999999994174</v>
      </c>
      <c r="N83">
        <f t="shared" si="7"/>
        <v>64.999999999994174</v>
      </c>
      <c r="O83" t="str">
        <f>VLOOKUP(A83,Lignes!$J$2:$K$847,2,FALSE)</f>
        <v>3bis</v>
      </c>
      <c r="P83">
        <f>VLOOKUP(A83,estimator!$A$2:$D$726,4,FALSE)</f>
        <v>64.999999999994174</v>
      </c>
      <c r="Q83">
        <f t="shared" si="8"/>
        <v>64.999999999994174</v>
      </c>
    </row>
    <row r="84" spans="1:17">
      <c r="A84" t="str">
        <f t="shared" si="5"/>
        <v>288,360</v>
      </c>
      <c r="B84">
        <v>288</v>
      </c>
      <c r="C84">
        <v>360</v>
      </c>
      <c r="D84">
        <v>72.000000000001663</v>
      </c>
      <c r="E84">
        <v>11</v>
      </c>
      <c r="G84" t="str">
        <f t="shared" si="9"/>
        <v>288,360,72,11,</v>
      </c>
      <c r="H84" t="s">
        <v>1013</v>
      </c>
      <c r="I84" t="str">
        <f>VLOOKUP(B84,Nodes!$B$2:$F$681,3)</f>
        <v>Porte des Lilas</v>
      </c>
      <c r="J84" t="str">
        <f>VLOOKUP(C84,Nodes!$B$2:$F$681,3)</f>
        <v>Télégraphe</v>
      </c>
      <c r="K84" t="e">
        <f>VLOOKUP(A84,$A$1:A83,1,FALSE)</f>
        <v>#N/A</v>
      </c>
      <c r="L84">
        <f>IF(ISNA(K84),D84,VLOOKUP(A84,$A$1:D83,4,FALSE))</f>
        <v>72.000000000001663</v>
      </c>
      <c r="M84">
        <f t="shared" si="6"/>
        <v>72.000000000001663</v>
      </c>
      <c r="N84">
        <f t="shared" si="7"/>
        <v>72.000000000001663</v>
      </c>
      <c r="O84">
        <f>VLOOKUP(A84,Lignes!$J$2:$K$847,2,FALSE)</f>
        <v>11</v>
      </c>
      <c r="P84">
        <f>VLOOKUP(A84,estimator!$A$2:$D$726,4,FALSE)</f>
        <v>72.000000000001663</v>
      </c>
      <c r="Q84">
        <f t="shared" si="8"/>
        <v>72.000000000001663</v>
      </c>
    </row>
    <row r="85" spans="1:17">
      <c r="A85" t="str">
        <f t="shared" si="5"/>
        <v>360,258</v>
      </c>
      <c r="B85">
        <v>360</v>
      </c>
      <c r="C85">
        <v>258</v>
      </c>
      <c r="D85">
        <v>55.000000000000604</v>
      </c>
      <c r="E85">
        <v>11</v>
      </c>
      <c r="G85" t="str">
        <f t="shared" si="9"/>
        <v>360,258,55,11,</v>
      </c>
      <c r="H85" t="s">
        <v>1013</v>
      </c>
      <c r="I85" t="str">
        <f>VLOOKUP(B85,Nodes!$B$2:$F$681,3)</f>
        <v>Télégraphe</v>
      </c>
      <c r="J85" t="str">
        <f>VLOOKUP(C85,Nodes!$B$2:$F$681,3)</f>
        <v>Place des Fêtes</v>
      </c>
      <c r="K85" t="e">
        <f>VLOOKUP(A85,$A$1:A84,1,FALSE)</f>
        <v>#N/A</v>
      </c>
      <c r="L85">
        <f>IF(ISNA(K85),D85,VLOOKUP(A85,$A$1:D84,4,FALSE))</f>
        <v>55.000000000000604</v>
      </c>
      <c r="M85">
        <f t="shared" si="6"/>
        <v>55.000000000000604</v>
      </c>
      <c r="N85">
        <f t="shared" si="7"/>
        <v>55.000000000000604</v>
      </c>
      <c r="O85">
        <f>VLOOKUP(A85,Lignes!$J$2:$K$847,2,FALSE)</f>
        <v>11</v>
      </c>
      <c r="P85">
        <f>VLOOKUP(A85,estimator!$A$2:$D$726,4,FALSE)</f>
        <v>55.000000000000604</v>
      </c>
      <c r="Q85">
        <f t="shared" si="8"/>
        <v>55.000000000000604</v>
      </c>
    </row>
    <row r="86" spans="1:17">
      <c r="A86" t="str">
        <f t="shared" si="5"/>
        <v>258,156</v>
      </c>
      <c r="B86">
        <v>258</v>
      </c>
      <c r="C86">
        <v>156</v>
      </c>
      <c r="D86">
        <v>39.0000000000013</v>
      </c>
      <c r="E86">
        <v>11</v>
      </c>
      <c r="G86" t="str">
        <f t="shared" si="9"/>
        <v>258,156,39,11,</v>
      </c>
      <c r="H86" t="s">
        <v>1013</v>
      </c>
      <c r="I86" t="str">
        <f>VLOOKUP(B86,Nodes!$B$2:$F$681,3)</f>
        <v>Place des Fêtes</v>
      </c>
      <c r="J86" t="str">
        <f>VLOOKUP(C86,Nodes!$B$2:$F$681,3)</f>
        <v>Jourdain</v>
      </c>
      <c r="K86" t="e">
        <f>VLOOKUP(A86,$A$1:A85,1,FALSE)</f>
        <v>#N/A</v>
      </c>
      <c r="L86">
        <f>IF(ISNA(K86),D86,VLOOKUP(A86,$A$1:D85,4,FALSE))</f>
        <v>39.0000000000013</v>
      </c>
      <c r="M86">
        <f t="shared" si="6"/>
        <v>39.0000000000013</v>
      </c>
      <c r="N86">
        <f t="shared" si="7"/>
        <v>39.0000000000013</v>
      </c>
      <c r="O86">
        <f>VLOOKUP(A86,Lignes!$J$2:$K$847,2,FALSE)</f>
        <v>11</v>
      </c>
      <c r="P86">
        <f>VLOOKUP(A86,estimator!$A$2:$D$726,4,FALSE)</f>
        <v>39.0000000000013</v>
      </c>
      <c r="Q86">
        <f t="shared" si="8"/>
        <v>39.0000000000013</v>
      </c>
    </row>
    <row r="87" spans="1:17">
      <c r="A87" t="str">
        <f t="shared" si="5"/>
        <v>156,297</v>
      </c>
      <c r="B87">
        <v>156</v>
      </c>
      <c r="C87">
        <v>297</v>
      </c>
      <c r="D87">
        <v>47.999999999997911</v>
      </c>
      <c r="E87">
        <v>11</v>
      </c>
      <c r="G87" t="str">
        <f t="shared" si="9"/>
        <v>156,297,48,11,</v>
      </c>
      <c r="H87" t="s">
        <v>1013</v>
      </c>
      <c r="I87" t="str">
        <f>VLOOKUP(B87,Nodes!$B$2:$F$681,3)</f>
        <v>Jourdain</v>
      </c>
      <c r="J87" t="str">
        <f>VLOOKUP(C87,Nodes!$B$2:$F$681,3)</f>
        <v>Pyrénées</v>
      </c>
      <c r="K87" t="e">
        <f>VLOOKUP(A87,$A$1:A86,1,FALSE)</f>
        <v>#N/A</v>
      </c>
      <c r="L87">
        <f>IF(ISNA(K87),D87,VLOOKUP(A87,$A$1:D86,4,FALSE))</f>
        <v>47.999999999997911</v>
      </c>
      <c r="M87">
        <f t="shared" si="6"/>
        <v>47.999999999997911</v>
      </c>
      <c r="N87">
        <f t="shared" si="7"/>
        <v>47.999999999997911</v>
      </c>
      <c r="O87">
        <f>VLOOKUP(A87,Lignes!$J$2:$K$847,2,FALSE)</f>
        <v>11</v>
      </c>
      <c r="P87">
        <f>VLOOKUP(A87,estimator!$A$2:$D$726,4,FALSE)</f>
        <v>47.999999999997911</v>
      </c>
      <c r="Q87">
        <f t="shared" si="8"/>
        <v>47.999999999997911</v>
      </c>
    </row>
    <row r="88" spans="1:17">
      <c r="A88" t="str">
        <f t="shared" si="5"/>
        <v>297,24</v>
      </c>
      <c r="B88">
        <v>297</v>
      </c>
      <c r="C88">
        <v>24</v>
      </c>
      <c r="D88">
        <v>68.99999999999639</v>
      </c>
      <c r="E88">
        <v>11</v>
      </c>
      <c r="G88" t="str">
        <f t="shared" si="9"/>
        <v>297,24,69,11,</v>
      </c>
      <c r="H88" t="s">
        <v>1013</v>
      </c>
      <c r="I88" t="str">
        <f>VLOOKUP(B88,Nodes!$B$2:$F$681,3)</f>
        <v>Pyrénées</v>
      </c>
      <c r="J88" t="str">
        <f>VLOOKUP(C88,Nodes!$B$2:$F$681,3)</f>
        <v>Belleville</v>
      </c>
      <c r="K88" t="e">
        <f>VLOOKUP(A88,$A$1:A87,1,FALSE)</f>
        <v>#N/A</v>
      </c>
      <c r="L88">
        <f>IF(ISNA(K88),D88,VLOOKUP(A88,$A$1:D87,4,FALSE))</f>
        <v>68.99999999999639</v>
      </c>
      <c r="M88">
        <f t="shared" si="6"/>
        <v>68.99999999999639</v>
      </c>
      <c r="N88">
        <f t="shared" si="7"/>
        <v>68.99999999999639</v>
      </c>
      <c r="O88">
        <f>VLOOKUP(A88,Lignes!$J$2:$K$847,2,FALSE)</f>
        <v>11</v>
      </c>
      <c r="P88">
        <f>VLOOKUP(A88,estimator!$A$2:$D$726,4,FALSE)</f>
        <v>68.99999999999639</v>
      </c>
      <c r="Q88">
        <f t="shared" si="8"/>
        <v>68.99999999999639</v>
      </c>
    </row>
    <row r="89" spans="1:17">
      <c r="A89" t="str">
        <f t="shared" si="5"/>
        <v>24,138</v>
      </c>
      <c r="B89">
        <v>24</v>
      </c>
      <c r="C89">
        <v>138</v>
      </c>
      <c r="D89">
        <v>54.000000000003645</v>
      </c>
      <c r="E89">
        <v>11</v>
      </c>
      <c r="G89" t="str">
        <f t="shared" si="9"/>
        <v>24,138,54,11,</v>
      </c>
      <c r="H89" t="s">
        <v>1013</v>
      </c>
      <c r="I89" t="str">
        <f>VLOOKUP(B89,Nodes!$B$2:$F$681,3)</f>
        <v>Belleville</v>
      </c>
      <c r="J89" t="str">
        <f>VLOOKUP(C89,Nodes!$B$2:$F$681,3)</f>
        <v>Goncourt</v>
      </c>
      <c r="K89" t="e">
        <f>VLOOKUP(A89,$A$1:A88,1,FALSE)</f>
        <v>#N/A</v>
      </c>
      <c r="L89">
        <f>IF(ISNA(K89),D89,VLOOKUP(A89,$A$1:D88,4,FALSE))</f>
        <v>54.000000000003645</v>
      </c>
      <c r="M89">
        <f t="shared" si="6"/>
        <v>54.000000000003645</v>
      </c>
      <c r="N89">
        <f t="shared" si="7"/>
        <v>54.000000000003645</v>
      </c>
      <c r="O89">
        <f>VLOOKUP(A89,Lignes!$J$2:$K$847,2,FALSE)</f>
        <v>11</v>
      </c>
      <c r="P89">
        <f>VLOOKUP(A89,estimator!$A$2:$D$726,4,FALSE)</f>
        <v>54.000000000003645</v>
      </c>
      <c r="Q89">
        <f t="shared" si="8"/>
        <v>54.000000000003645</v>
      </c>
    </row>
    <row r="90" spans="1:17">
      <c r="A90" t="str">
        <f t="shared" si="5"/>
        <v>138,312</v>
      </c>
      <c r="B90">
        <v>138</v>
      </c>
      <c r="C90">
        <v>312</v>
      </c>
      <c r="D90">
        <v>43.000000000003524</v>
      </c>
      <c r="E90">
        <v>11</v>
      </c>
      <c r="G90" t="str">
        <f t="shared" si="9"/>
        <v>138,312,43,11,</v>
      </c>
      <c r="H90" t="s">
        <v>1013</v>
      </c>
      <c r="I90" t="str">
        <f>VLOOKUP(B90,Nodes!$B$2:$F$681,3)</f>
        <v>Goncourt</v>
      </c>
      <c r="J90" t="str">
        <f>VLOOKUP(C90,Nodes!$B$2:$F$681,3)</f>
        <v>République</v>
      </c>
      <c r="K90" t="e">
        <f>VLOOKUP(A90,$A$1:A89,1,FALSE)</f>
        <v>#N/A</v>
      </c>
      <c r="L90">
        <f>IF(ISNA(K90),D90,VLOOKUP(A90,$A$1:D89,4,FALSE))</f>
        <v>43.000000000003524</v>
      </c>
      <c r="M90">
        <f t="shared" si="6"/>
        <v>43.000000000003524</v>
      </c>
      <c r="N90">
        <f t="shared" si="7"/>
        <v>43.000000000003524</v>
      </c>
      <c r="O90">
        <f>VLOOKUP(A90,Lignes!$J$2:$K$847,2,FALSE)</f>
        <v>11</v>
      </c>
      <c r="P90">
        <f>VLOOKUP(A90,estimator!$A$2:$D$726,4,FALSE)</f>
        <v>43.000000000003524</v>
      </c>
      <c r="Q90">
        <f t="shared" si="8"/>
        <v>43.000000000003524</v>
      </c>
    </row>
    <row r="91" spans="1:17">
      <c r="A91" t="str">
        <f t="shared" si="5"/>
        <v>312,8</v>
      </c>
      <c r="B91">
        <v>312</v>
      </c>
      <c r="C91">
        <v>8</v>
      </c>
      <c r="D91">
        <v>72.000000000006452</v>
      </c>
      <c r="E91">
        <v>11</v>
      </c>
      <c r="G91" t="str">
        <f t="shared" si="9"/>
        <v>312,8,72,11,</v>
      </c>
      <c r="H91" t="s">
        <v>1013</v>
      </c>
      <c r="I91" t="str">
        <f>VLOOKUP(B91,Nodes!$B$2:$F$681,3)</f>
        <v>République</v>
      </c>
      <c r="J91" t="str">
        <f>VLOOKUP(C91,Nodes!$B$2:$F$681,3)</f>
        <v>Arts Et Métiers</v>
      </c>
      <c r="K91" t="e">
        <f>VLOOKUP(A91,$A$1:A90,1,FALSE)</f>
        <v>#N/A</v>
      </c>
      <c r="L91">
        <f>IF(ISNA(K91),D91,VLOOKUP(A91,$A$1:D90,4,FALSE))</f>
        <v>72.000000000006452</v>
      </c>
      <c r="M91">
        <f t="shared" si="6"/>
        <v>72.000000000006452</v>
      </c>
      <c r="N91">
        <f t="shared" si="7"/>
        <v>72.000000000006452</v>
      </c>
      <c r="O91">
        <f>VLOOKUP(A91,Lignes!$J$2:$K$847,2,FALSE)</f>
        <v>11</v>
      </c>
      <c r="P91">
        <f>VLOOKUP(A91,estimator!$A$2:$D$726,4,FALSE)</f>
        <v>72.000000000006452</v>
      </c>
      <c r="Q91">
        <f t="shared" si="8"/>
        <v>72.000000000006452</v>
      </c>
    </row>
    <row r="92" spans="1:17">
      <c r="A92" t="str">
        <f t="shared" si="5"/>
        <v>8,301</v>
      </c>
      <c r="B92">
        <v>8</v>
      </c>
      <c r="C92">
        <v>301</v>
      </c>
      <c r="D92">
        <v>53.999999999998849</v>
      </c>
      <c r="E92">
        <v>11</v>
      </c>
      <c r="G92" t="str">
        <f t="shared" si="9"/>
        <v>8,301,54,11,</v>
      </c>
      <c r="H92" t="s">
        <v>1013</v>
      </c>
      <c r="I92" t="str">
        <f>VLOOKUP(B92,Nodes!$B$2:$F$681,3)</f>
        <v>Arts Et Métiers</v>
      </c>
      <c r="J92" t="str">
        <f>VLOOKUP(C92,Nodes!$B$2:$F$681,3)</f>
        <v>Rambuteau</v>
      </c>
      <c r="K92" t="e">
        <f>VLOOKUP(A92,$A$1:A91,1,FALSE)</f>
        <v>#N/A</v>
      </c>
      <c r="L92">
        <f>IF(ISNA(K92),D92,VLOOKUP(A92,$A$1:D91,4,FALSE))</f>
        <v>53.999999999998849</v>
      </c>
      <c r="M92">
        <f t="shared" si="6"/>
        <v>53.999999999998849</v>
      </c>
      <c r="N92">
        <f t="shared" si="7"/>
        <v>53.999999999998849</v>
      </c>
      <c r="O92">
        <f>VLOOKUP(A92,Lignes!$J$2:$K$847,2,FALSE)</f>
        <v>11</v>
      </c>
      <c r="P92">
        <f>VLOOKUP(A92,estimator!$A$2:$D$726,4,FALSE)</f>
        <v>53.999999999998849</v>
      </c>
      <c r="Q92">
        <f t="shared" si="8"/>
        <v>53.999999999998849</v>
      </c>
    </row>
    <row r="93" spans="1:17">
      <c r="A93" t="str">
        <f t="shared" si="5"/>
        <v>301,8</v>
      </c>
      <c r="B93">
        <v>301</v>
      </c>
      <c r="C93">
        <v>8</v>
      </c>
      <c r="D93">
        <v>60.000000000004583</v>
      </c>
      <c r="E93">
        <v>11</v>
      </c>
      <c r="G93" t="str">
        <f t="shared" si="9"/>
        <v>301,8,60,11,</v>
      </c>
      <c r="H93" t="s">
        <v>1013</v>
      </c>
      <c r="I93" t="str">
        <f>VLOOKUP(B93,Nodes!$B$2:$F$681,3)</f>
        <v>Rambuteau</v>
      </c>
      <c r="J93" t="str">
        <f>VLOOKUP(C93,Nodes!$B$2:$F$681,3)</f>
        <v>Arts Et Métiers</v>
      </c>
      <c r="K93" t="e">
        <f>VLOOKUP(A93,$A$1:A92,1,FALSE)</f>
        <v>#N/A</v>
      </c>
      <c r="L93">
        <f>IF(ISNA(K93),D93,VLOOKUP(A93,$A$1:D92,4,FALSE))</f>
        <v>60.000000000004583</v>
      </c>
      <c r="M93">
        <f t="shared" si="6"/>
        <v>60.000000000004583</v>
      </c>
      <c r="N93">
        <f t="shared" si="7"/>
        <v>60.000000000004583</v>
      </c>
      <c r="O93">
        <f>VLOOKUP(A93,Lignes!$J$2:$K$847,2,FALSE)</f>
        <v>11</v>
      </c>
      <c r="P93">
        <f>VLOOKUP(A93,estimator!$A$2:$D$726,4,FALSE)</f>
        <v>60.000000000004583</v>
      </c>
      <c r="Q93">
        <f t="shared" si="8"/>
        <v>60.000000000004583</v>
      </c>
    </row>
    <row r="94" spans="1:17">
      <c r="A94" t="str">
        <f t="shared" si="5"/>
        <v>8,312</v>
      </c>
      <c r="B94">
        <v>8</v>
      </c>
      <c r="C94">
        <v>312</v>
      </c>
      <c r="D94">
        <v>71.000000000004704</v>
      </c>
      <c r="E94">
        <v>11</v>
      </c>
      <c r="G94" t="str">
        <f t="shared" si="9"/>
        <v>8,312,71,11,</v>
      </c>
      <c r="H94" t="s">
        <v>1013</v>
      </c>
      <c r="I94" t="str">
        <f>VLOOKUP(B94,Nodes!$B$2:$F$681,3)</f>
        <v>Arts Et Métiers</v>
      </c>
      <c r="J94" t="str">
        <f>VLOOKUP(C94,Nodes!$B$2:$F$681,3)</f>
        <v>République</v>
      </c>
      <c r="K94" t="e">
        <f>VLOOKUP(A94,$A$1:A93,1,FALSE)</f>
        <v>#N/A</v>
      </c>
      <c r="L94">
        <f>IF(ISNA(K94),D94,VLOOKUP(A94,$A$1:D93,4,FALSE))</f>
        <v>71.000000000004704</v>
      </c>
      <c r="M94">
        <f t="shared" si="6"/>
        <v>71.000000000004704</v>
      </c>
      <c r="N94">
        <f t="shared" si="7"/>
        <v>71.000000000004704</v>
      </c>
      <c r="O94">
        <f>VLOOKUP(A94,Lignes!$J$2:$K$847,2,FALSE)</f>
        <v>11</v>
      </c>
      <c r="P94">
        <f>VLOOKUP(A94,estimator!$A$2:$D$726,4,FALSE)</f>
        <v>71.000000000004704</v>
      </c>
      <c r="Q94">
        <f t="shared" si="8"/>
        <v>71.000000000004704</v>
      </c>
    </row>
    <row r="95" spans="1:17">
      <c r="A95" t="str">
        <f t="shared" si="5"/>
        <v>312,138</v>
      </c>
      <c r="B95">
        <v>312</v>
      </c>
      <c r="C95">
        <v>138</v>
      </c>
      <c r="D95">
        <v>39.999999999998259</v>
      </c>
      <c r="E95">
        <v>11</v>
      </c>
      <c r="G95" t="str">
        <f t="shared" si="9"/>
        <v>312,138,40,11,</v>
      </c>
      <c r="H95" t="s">
        <v>1013</v>
      </c>
      <c r="I95" t="str">
        <f>VLOOKUP(B95,Nodes!$B$2:$F$681,3)</f>
        <v>République</v>
      </c>
      <c r="J95" t="str">
        <f>VLOOKUP(C95,Nodes!$B$2:$F$681,3)</f>
        <v>Goncourt</v>
      </c>
      <c r="K95" t="e">
        <f>VLOOKUP(A95,$A$1:A94,1,FALSE)</f>
        <v>#N/A</v>
      </c>
      <c r="L95">
        <f>IF(ISNA(K95),D95,VLOOKUP(A95,$A$1:D94,4,FALSE))</f>
        <v>39.999999999998259</v>
      </c>
      <c r="M95">
        <f t="shared" si="6"/>
        <v>39.999999999998259</v>
      </c>
      <c r="N95">
        <f t="shared" si="7"/>
        <v>39.999999999998259</v>
      </c>
      <c r="O95">
        <f>VLOOKUP(A95,Lignes!$J$2:$K$847,2,FALSE)</f>
        <v>11</v>
      </c>
      <c r="P95">
        <f>VLOOKUP(A95,estimator!$A$2:$D$726,4,FALSE)</f>
        <v>39.999999999998259</v>
      </c>
      <c r="Q95">
        <f t="shared" si="8"/>
        <v>39.999999999998259</v>
      </c>
    </row>
    <row r="96" spans="1:17">
      <c r="A96" t="str">
        <f t="shared" si="5"/>
        <v>138,24</v>
      </c>
      <c r="B96">
        <v>138</v>
      </c>
      <c r="C96">
        <v>24</v>
      </c>
      <c r="D96">
        <v>56.999999999999318</v>
      </c>
      <c r="E96">
        <v>11</v>
      </c>
      <c r="G96" t="str">
        <f t="shared" si="9"/>
        <v>138,24,57,11,</v>
      </c>
      <c r="H96" t="s">
        <v>1013</v>
      </c>
      <c r="I96" t="str">
        <f>VLOOKUP(B96,Nodes!$B$2:$F$681,3)</f>
        <v>Goncourt</v>
      </c>
      <c r="J96" t="str">
        <f>VLOOKUP(C96,Nodes!$B$2:$F$681,3)</f>
        <v>Belleville</v>
      </c>
      <c r="K96" t="e">
        <f>VLOOKUP(A96,$A$1:A95,1,FALSE)</f>
        <v>#N/A</v>
      </c>
      <c r="L96">
        <f>IF(ISNA(K96),D96,VLOOKUP(A96,$A$1:D95,4,FALSE))</f>
        <v>56.999999999999318</v>
      </c>
      <c r="M96">
        <f t="shared" si="6"/>
        <v>56.999999999999318</v>
      </c>
      <c r="N96">
        <f t="shared" si="7"/>
        <v>56.999999999999318</v>
      </c>
      <c r="O96">
        <f>VLOOKUP(A96,Lignes!$J$2:$K$847,2,FALSE)</f>
        <v>11</v>
      </c>
      <c r="P96">
        <f>VLOOKUP(A96,estimator!$A$2:$D$726,4,FALSE)</f>
        <v>56.999999999999318</v>
      </c>
      <c r="Q96">
        <f t="shared" si="8"/>
        <v>56.999999999999318</v>
      </c>
    </row>
    <row r="97" spans="1:17">
      <c r="A97" t="str">
        <f t="shared" si="5"/>
        <v>24,297</v>
      </c>
      <c r="B97">
        <v>24</v>
      </c>
      <c r="C97">
        <v>297</v>
      </c>
      <c r="D97">
        <v>66.000000000005514</v>
      </c>
      <c r="E97">
        <v>11</v>
      </c>
      <c r="G97" t="str">
        <f t="shared" si="9"/>
        <v>24,297,66,11,</v>
      </c>
      <c r="H97" t="s">
        <v>1013</v>
      </c>
      <c r="I97" t="str">
        <f>VLOOKUP(B97,Nodes!$B$2:$F$681,3)</f>
        <v>Belleville</v>
      </c>
      <c r="J97" t="str">
        <f>VLOOKUP(C97,Nodes!$B$2:$F$681,3)</f>
        <v>Pyrénées</v>
      </c>
      <c r="K97" t="e">
        <f>VLOOKUP(A97,$A$1:A96,1,FALSE)</f>
        <v>#N/A</v>
      </c>
      <c r="L97">
        <f>IF(ISNA(K97),D97,VLOOKUP(A97,$A$1:D96,4,FALSE))</f>
        <v>66.000000000005514</v>
      </c>
      <c r="M97">
        <f t="shared" si="6"/>
        <v>66.000000000005514</v>
      </c>
      <c r="N97">
        <f t="shared" si="7"/>
        <v>66.000000000005514</v>
      </c>
      <c r="O97">
        <f>VLOOKUP(A97,Lignes!$J$2:$K$847,2,FALSE)</f>
        <v>11</v>
      </c>
      <c r="P97">
        <f>VLOOKUP(A97,estimator!$A$2:$D$726,4,FALSE)</f>
        <v>66.000000000005514</v>
      </c>
      <c r="Q97">
        <f t="shared" si="8"/>
        <v>66.000000000005514</v>
      </c>
    </row>
    <row r="98" spans="1:17">
      <c r="A98" t="str">
        <f t="shared" si="5"/>
        <v>297,156</v>
      </c>
      <c r="B98">
        <v>297</v>
      </c>
      <c r="C98">
        <v>156</v>
      </c>
      <c r="D98">
        <v>42.999999999998728</v>
      </c>
      <c r="E98">
        <v>11</v>
      </c>
      <c r="G98" t="str">
        <f t="shared" si="9"/>
        <v>297,156,43,11,</v>
      </c>
      <c r="H98" t="s">
        <v>1013</v>
      </c>
      <c r="I98" t="str">
        <f>VLOOKUP(B98,Nodes!$B$2:$F$681,3)</f>
        <v>Pyrénées</v>
      </c>
      <c r="J98" t="str">
        <f>VLOOKUP(C98,Nodes!$B$2:$F$681,3)</f>
        <v>Jourdain</v>
      </c>
      <c r="K98" t="e">
        <f>VLOOKUP(A98,$A$1:A97,1,FALSE)</f>
        <v>#N/A</v>
      </c>
      <c r="L98">
        <f>IF(ISNA(K98),D98,VLOOKUP(A98,$A$1:D97,4,FALSE))</f>
        <v>42.999999999998728</v>
      </c>
      <c r="M98">
        <f t="shared" si="6"/>
        <v>42.999999999998728</v>
      </c>
      <c r="N98">
        <f t="shared" si="7"/>
        <v>42.999999999998728</v>
      </c>
      <c r="O98">
        <f>VLOOKUP(A98,Lignes!$J$2:$K$847,2,FALSE)</f>
        <v>11</v>
      </c>
      <c r="P98">
        <f>VLOOKUP(A98,estimator!$A$2:$D$726,4,FALSE)</f>
        <v>42.999999999998728</v>
      </c>
      <c r="Q98">
        <f t="shared" si="8"/>
        <v>42.999999999998728</v>
      </c>
    </row>
    <row r="99" spans="1:17">
      <c r="A99" t="str">
        <f t="shared" si="5"/>
        <v>156,258</v>
      </c>
      <c r="B99">
        <v>156</v>
      </c>
      <c r="C99">
        <v>258</v>
      </c>
      <c r="D99">
        <v>37.000000000002586</v>
      </c>
      <c r="E99">
        <v>11</v>
      </c>
      <c r="G99" t="str">
        <f t="shared" si="9"/>
        <v>156,258,37,11,</v>
      </c>
      <c r="H99" t="s">
        <v>1013</v>
      </c>
      <c r="I99" t="str">
        <f>VLOOKUP(B99,Nodes!$B$2:$F$681,3)</f>
        <v>Jourdain</v>
      </c>
      <c r="J99" t="str">
        <f>VLOOKUP(C99,Nodes!$B$2:$F$681,3)</f>
        <v>Place des Fêtes</v>
      </c>
      <c r="K99" t="e">
        <f>VLOOKUP(A99,$A$1:A98,1,FALSE)</f>
        <v>#N/A</v>
      </c>
      <c r="L99">
        <f>IF(ISNA(K99),D99,VLOOKUP(A99,$A$1:D98,4,FALSE))</f>
        <v>37.000000000002586</v>
      </c>
      <c r="M99">
        <f t="shared" si="6"/>
        <v>37.000000000002586</v>
      </c>
      <c r="N99">
        <f t="shared" si="7"/>
        <v>37.000000000002586</v>
      </c>
      <c r="O99">
        <f>VLOOKUP(A99,Lignes!$J$2:$K$847,2,FALSE)</f>
        <v>11</v>
      </c>
      <c r="P99">
        <f>VLOOKUP(A99,estimator!$A$2:$D$726,4,FALSE)</f>
        <v>37.000000000002586</v>
      </c>
      <c r="Q99">
        <f t="shared" si="8"/>
        <v>37.000000000002586</v>
      </c>
    </row>
    <row r="100" spans="1:17">
      <c r="A100" t="str">
        <f t="shared" si="5"/>
        <v>257,294</v>
      </c>
      <c r="B100">
        <v>257</v>
      </c>
      <c r="C100">
        <v>294</v>
      </c>
      <c r="D100">
        <v>141.99999999999503</v>
      </c>
      <c r="E100" t="s">
        <v>501</v>
      </c>
      <c r="G100" t="str">
        <f t="shared" si="9"/>
        <v>257,294,142,7bis,</v>
      </c>
      <c r="H100" t="s">
        <v>1013</v>
      </c>
      <c r="I100" t="str">
        <f>VLOOKUP(B100,Nodes!$B$2:$F$681,3)</f>
        <v>Place des Fêtes</v>
      </c>
      <c r="J100" t="str">
        <f>VLOOKUP(C100,Nodes!$B$2:$F$681,3)</f>
        <v>Pré-Saint-Gervais</v>
      </c>
      <c r="K100" t="e">
        <f>VLOOKUP(A100,$A$1:A99,1,FALSE)</f>
        <v>#N/A</v>
      </c>
      <c r="L100">
        <f>IF(ISNA(K100),D100,VLOOKUP(A100,$A$1:D99,4,FALSE))</f>
        <v>141.99999999999503</v>
      </c>
      <c r="M100">
        <f t="shared" si="6"/>
        <v>141.99999999999503</v>
      </c>
      <c r="N100">
        <f t="shared" si="7"/>
        <v>141.99999999999503</v>
      </c>
      <c r="O100" t="str">
        <f>VLOOKUP(A100,Lignes!$J$2:$K$847,2,FALSE)</f>
        <v>7bis</v>
      </c>
      <c r="P100">
        <f>VLOOKUP(A100,estimator!$A$2:$D$726,4,FALSE)</f>
        <v>141.99999999999503</v>
      </c>
      <c r="Q100">
        <f t="shared" si="8"/>
        <v>141.99999999999503</v>
      </c>
    </row>
    <row r="101" spans="1:17">
      <c r="A101" t="str">
        <f t="shared" si="5"/>
        <v>294,96</v>
      </c>
      <c r="B101">
        <v>294</v>
      </c>
      <c r="C101">
        <v>96</v>
      </c>
      <c r="D101">
        <v>57.000000000004114</v>
      </c>
      <c r="E101" t="s">
        <v>501</v>
      </c>
      <c r="G101" t="str">
        <f t="shared" si="9"/>
        <v>294,96,57,7bis,</v>
      </c>
      <c r="H101" t="s">
        <v>1013</v>
      </c>
      <c r="I101" t="str">
        <f>VLOOKUP(B101,Nodes!$B$2:$F$681,3)</f>
        <v>Pré-Saint-Gervais</v>
      </c>
      <c r="J101" t="str">
        <f>VLOOKUP(C101,Nodes!$B$2:$F$681,3)</f>
        <v>Danube</v>
      </c>
      <c r="K101" t="e">
        <f>VLOOKUP(A101,$A$1:A100,1,FALSE)</f>
        <v>#N/A</v>
      </c>
      <c r="L101">
        <f>IF(ISNA(K101),D101,VLOOKUP(A101,$A$1:D100,4,FALSE))</f>
        <v>57.000000000004114</v>
      </c>
      <c r="M101">
        <f t="shared" si="6"/>
        <v>57.000000000004114</v>
      </c>
      <c r="N101">
        <f t="shared" si="7"/>
        <v>57.000000000004114</v>
      </c>
      <c r="O101" t="str">
        <f>VLOOKUP(A101,Lignes!$J$2:$K$847,2,FALSE)</f>
        <v>7bis</v>
      </c>
      <c r="P101">
        <f>VLOOKUP(A101,estimator!$A$2:$D$726,4,FALSE)</f>
        <v>57.000000000004114</v>
      </c>
      <c r="Q101">
        <f t="shared" si="8"/>
        <v>57.000000000004114</v>
      </c>
    </row>
    <row r="102" spans="1:17">
      <c r="A102" t="str">
        <f t="shared" si="5"/>
        <v>96,38</v>
      </c>
      <c r="B102">
        <v>96</v>
      </c>
      <c r="C102">
        <v>38</v>
      </c>
      <c r="D102">
        <v>63.000000000000256</v>
      </c>
      <c r="E102" t="s">
        <v>501</v>
      </c>
      <c r="G102" t="str">
        <f t="shared" si="9"/>
        <v>96,38,63,7bis,</v>
      </c>
      <c r="H102" t="s">
        <v>1013</v>
      </c>
      <c r="I102" t="str">
        <f>VLOOKUP(B102,Nodes!$B$2:$F$681,3)</f>
        <v>Danube</v>
      </c>
      <c r="J102" t="str">
        <f>VLOOKUP(C102,Nodes!$B$2:$F$681,3)</f>
        <v>Botzaris</v>
      </c>
      <c r="K102" t="e">
        <f>VLOOKUP(A102,$A$1:A101,1,FALSE)</f>
        <v>#N/A</v>
      </c>
      <c r="L102">
        <f>IF(ISNA(K102),D102,VLOOKUP(A102,$A$1:D101,4,FALSE))</f>
        <v>63.000000000000256</v>
      </c>
      <c r="M102">
        <f t="shared" si="6"/>
        <v>63.000000000000256</v>
      </c>
      <c r="N102">
        <f t="shared" si="7"/>
        <v>63.000000000000256</v>
      </c>
      <c r="O102" t="str">
        <f>VLOOKUP(A102,Lignes!$J$2:$K$847,2,FALSE)</f>
        <v>7bis</v>
      </c>
      <c r="P102">
        <f>VLOOKUP(A102,estimator!$A$2:$D$726,4,FALSE)</f>
        <v>63.000000000000256</v>
      </c>
      <c r="Q102">
        <f t="shared" si="8"/>
        <v>63.000000000000256</v>
      </c>
    </row>
    <row r="103" spans="1:17">
      <c r="A103" t="str">
        <f t="shared" si="5"/>
        <v>38,46</v>
      </c>
      <c r="B103">
        <v>38</v>
      </c>
      <c r="C103">
        <v>46</v>
      </c>
      <c r="D103">
        <v>54.999999999995808</v>
      </c>
      <c r="E103" t="s">
        <v>501</v>
      </c>
      <c r="G103" t="str">
        <f t="shared" si="9"/>
        <v>38,46,55,7bis,</v>
      </c>
      <c r="H103" t="s">
        <v>1013</v>
      </c>
      <c r="I103" t="str">
        <f>VLOOKUP(B103,Nodes!$B$2:$F$681,3)</f>
        <v>Botzaris</v>
      </c>
      <c r="J103" t="str">
        <f>VLOOKUP(C103,Nodes!$B$2:$F$681,3)</f>
        <v>Buttes Chaumont</v>
      </c>
      <c r="K103" t="e">
        <f>VLOOKUP(A103,$A$1:A102,1,FALSE)</f>
        <v>#N/A</v>
      </c>
      <c r="L103">
        <f>IF(ISNA(K103),D103,VLOOKUP(A103,$A$1:D102,4,FALSE))</f>
        <v>54.999999999995808</v>
      </c>
      <c r="M103">
        <f t="shared" si="6"/>
        <v>54.999999999995808</v>
      </c>
      <c r="N103">
        <f t="shared" si="7"/>
        <v>54.999999999995808</v>
      </c>
      <c r="O103" t="str">
        <f>VLOOKUP(A103,Lignes!$J$2:$K$847,2,FALSE)</f>
        <v>7bis</v>
      </c>
      <c r="P103">
        <f>VLOOKUP(A103,estimator!$A$2:$D$726,4,FALSE)</f>
        <v>54.999999999995808</v>
      </c>
      <c r="Q103">
        <f t="shared" si="8"/>
        <v>54.999999999995808</v>
      </c>
    </row>
    <row r="104" spans="1:17">
      <c r="A104" t="str">
        <f t="shared" si="5"/>
        <v>46,35</v>
      </c>
      <c r="B104">
        <v>46</v>
      </c>
      <c r="C104">
        <v>35</v>
      </c>
      <c r="D104">
        <v>66.000000000000725</v>
      </c>
      <c r="E104" t="s">
        <v>501</v>
      </c>
      <c r="G104" t="str">
        <f t="shared" si="9"/>
        <v>46,35,66,7bis,</v>
      </c>
      <c r="H104" t="s">
        <v>1013</v>
      </c>
      <c r="I104" t="str">
        <f>VLOOKUP(B104,Nodes!$B$2:$F$681,3)</f>
        <v>Buttes Chaumont</v>
      </c>
      <c r="J104" t="str">
        <f>VLOOKUP(C104,Nodes!$B$2:$F$681,3)</f>
        <v>Bolivar</v>
      </c>
      <c r="K104" t="e">
        <f>VLOOKUP(A104,$A$1:A103,1,FALSE)</f>
        <v>#N/A</v>
      </c>
      <c r="L104">
        <f>IF(ISNA(K104),D104,VLOOKUP(A104,$A$1:D103,4,FALSE))</f>
        <v>66.000000000000725</v>
      </c>
      <c r="M104">
        <f t="shared" si="6"/>
        <v>66.000000000000725</v>
      </c>
      <c r="N104">
        <f t="shared" si="7"/>
        <v>66.000000000000725</v>
      </c>
      <c r="O104" t="str">
        <f>VLOOKUP(A104,Lignes!$J$2:$K$847,2,FALSE)</f>
        <v>7bis</v>
      </c>
      <c r="P104">
        <f>VLOOKUP(A104,estimator!$A$2:$D$726,4,FALSE)</f>
        <v>66.000000000000725</v>
      </c>
      <c r="Q104">
        <f t="shared" si="8"/>
        <v>66.000000000000725</v>
      </c>
    </row>
    <row r="105" spans="1:17">
      <c r="A105" t="str">
        <f t="shared" si="5"/>
        <v>35,154</v>
      </c>
      <c r="B105">
        <v>35</v>
      </c>
      <c r="C105">
        <v>154</v>
      </c>
      <c r="D105">
        <v>43.000000000003524</v>
      </c>
      <c r="E105" t="s">
        <v>501</v>
      </c>
      <c r="G105" t="str">
        <f t="shared" si="9"/>
        <v>35,154,43,7bis,</v>
      </c>
      <c r="H105" t="s">
        <v>1013</v>
      </c>
      <c r="I105" t="str">
        <f>VLOOKUP(B105,Nodes!$B$2:$F$681,3)</f>
        <v>Bolivar</v>
      </c>
      <c r="J105" t="str">
        <f>VLOOKUP(C105,Nodes!$B$2:$F$681,3)</f>
        <v>Jaurès</v>
      </c>
      <c r="K105" t="e">
        <f>VLOOKUP(A105,$A$1:A104,1,FALSE)</f>
        <v>#N/A</v>
      </c>
      <c r="L105">
        <f>IF(ISNA(K105),D105,VLOOKUP(A105,$A$1:D104,4,FALSE))</f>
        <v>43.000000000003524</v>
      </c>
      <c r="M105">
        <f t="shared" si="6"/>
        <v>43.000000000003524</v>
      </c>
      <c r="N105">
        <f t="shared" si="7"/>
        <v>43.000000000003524</v>
      </c>
      <c r="O105" t="str">
        <f>VLOOKUP(A105,Lignes!$J$2:$K$847,2,FALSE)</f>
        <v>7bis</v>
      </c>
      <c r="P105">
        <f>VLOOKUP(A105,estimator!$A$2:$D$726,4,FALSE)</f>
        <v>43.000000000003524</v>
      </c>
      <c r="Q105">
        <f t="shared" si="8"/>
        <v>43.000000000003524</v>
      </c>
    </row>
    <row r="106" spans="1:17">
      <c r="A106" t="str">
        <f t="shared" si="5"/>
        <v>153,171</v>
      </c>
      <c r="B106">
        <v>153</v>
      </c>
      <c r="C106">
        <v>171</v>
      </c>
      <c r="D106">
        <v>56.000000000002359</v>
      </c>
      <c r="E106">
        <v>5</v>
      </c>
      <c r="G106" t="str">
        <f t="shared" si="9"/>
        <v>153,171,56,5,</v>
      </c>
      <c r="H106" t="s">
        <v>1013</v>
      </c>
      <c r="I106" t="str">
        <f>VLOOKUP(B106,Nodes!$B$2:$F$681,3)</f>
        <v>Jaurès</v>
      </c>
      <c r="J106" t="str">
        <f>VLOOKUP(C106,Nodes!$B$2:$F$681,3)</f>
        <v>Laumière</v>
      </c>
      <c r="K106" t="e">
        <f>VLOOKUP(A106,$A$1:A105,1,FALSE)</f>
        <v>#N/A</v>
      </c>
      <c r="L106">
        <f>IF(ISNA(K106),D106,VLOOKUP(A106,$A$1:D105,4,FALSE))</f>
        <v>56.000000000002359</v>
      </c>
      <c r="M106">
        <f t="shared" si="6"/>
        <v>56.000000000002359</v>
      </c>
      <c r="N106">
        <f t="shared" si="7"/>
        <v>56.000000000002359</v>
      </c>
      <c r="O106">
        <f>VLOOKUP(A106,Lignes!$J$2:$K$847,2,FALSE)</f>
        <v>5</v>
      </c>
      <c r="P106">
        <f>VLOOKUP(A106,estimator!$A$2:$D$726,4,FALSE)</f>
        <v>56.000000000002359</v>
      </c>
      <c r="Q106">
        <f t="shared" si="8"/>
        <v>56.000000000002359</v>
      </c>
    </row>
    <row r="107" spans="1:17">
      <c r="A107" t="str">
        <f t="shared" si="5"/>
        <v>238,281</v>
      </c>
      <c r="B107">
        <v>238</v>
      </c>
      <c r="C107">
        <v>281</v>
      </c>
      <c r="D107">
        <v>59.999999999994991</v>
      </c>
      <c r="E107">
        <v>5</v>
      </c>
      <c r="G107" t="str">
        <f t="shared" si="9"/>
        <v>238,281,60,5,</v>
      </c>
      <c r="H107" t="s">
        <v>1013</v>
      </c>
      <c r="I107" t="str">
        <f>VLOOKUP(B107,Nodes!$B$2:$F$681,3)</f>
        <v>Ourcq</v>
      </c>
      <c r="J107" t="str">
        <f>VLOOKUP(C107,Nodes!$B$2:$F$681,3)</f>
        <v>Porte de Pantin</v>
      </c>
      <c r="K107" t="e">
        <f>VLOOKUP(A107,$A$1:A106,1,FALSE)</f>
        <v>#N/A</v>
      </c>
      <c r="L107">
        <f>IF(ISNA(K107),D107,VLOOKUP(A107,$A$1:D106,4,FALSE))</f>
        <v>59.999999999994991</v>
      </c>
      <c r="M107">
        <f t="shared" si="6"/>
        <v>59.999999999994991</v>
      </c>
      <c r="N107">
        <f t="shared" si="7"/>
        <v>59.999999999994991</v>
      </c>
      <c r="O107">
        <f>VLOOKUP(A107,Lignes!$J$2:$K$847,2,FALSE)</f>
        <v>5</v>
      </c>
      <c r="P107">
        <f>VLOOKUP(A107,estimator!$A$2:$D$726,4,FALSE)</f>
        <v>59.999999999994991</v>
      </c>
      <c r="Q107">
        <f t="shared" si="8"/>
        <v>59.999999999994991</v>
      </c>
    </row>
    <row r="108" spans="1:17">
      <c r="A108" t="str">
        <f t="shared" si="5"/>
        <v>281,238</v>
      </c>
      <c r="B108">
        <v>281</v>
      </c>
      <c r="C108">
        <v>238</v>
      </c>
      <c r="D108">
        <v>63.999999999997215</v>
      </c>
      <c r="E108">
        <v>5</v>
      </c>
      <c r="G108" t="str">
        <f t="shared" si="9"/>
        <v>281,238,64,5,</v>
      </c>
      <c r="H108" t="s">
        <v>1013</v>
      </c>
      <c r="I108" t="str">
        <f>VLOOKUP(B108,Nodes!$B$2:$F$681,3)</f>
        <v>Porte de Pantin</v>
      </c>
      <c r="J108" t="str">
        <f>VLOOKUP(C108,Nodes!$B$2:$F$681,3)</f>
        <v>Ourcq</v>
      </c>
      <c r="K108" t="e">
        <f>VLOOKUP(A108,$A$1:A107,1,FALSE)</f>
        <v>#N/A</v>
      </c>
      <c r="L108">
        <f>IF(ISNA(K108),D108,VLOOKUP(A108,$A$1:D107,4,FALSE))</f>
        <v>63.999999999997215</v>
      </c>
      <c r="M108">
        <f t="shared" si="6"/>
        <v>63.999999999997215</v>
      </c>
      <c r="N108">
        <f t="shared" si="7"/>
        <v>63.999999999997215</v>
      </c>
      <c r="O108">
        <f>VLOOKUP(A108,Lignes!$J$2:$K$847,2,FALSE)</f>
        <v>5</v>
      </c>
      <c r="P108">
        <f>VLOOKUP(A108,estimator!$A$2:$D$726,4,FALSE)</f>
        <v>63.999999999997215</v>
      </c>
      <c r="Q108">
        <f t="shared" si="8"/>
        <v>63.999999999997215</v>
      </c>
    </row>
    <row r="109" spans="1:17">
      <c r="A109" t="str">
        <f t="shared" si="5"/>
        <v>238,171</v>
      </c>
      <c r="B109">
        <v>238</v>
      </c>
      <c r="C109">
        <v>171</v>
      </c>
      <c r="D109">
        <v>52.000000000000135</v>
      </c>
      <c r="E109">
        <v>5</v>
      </c>
      <c r="G109" t="str">
        <f t="shared" si="9"/>
        <v>238,171,52,5,</v>
      </c>
      <c r="H109" t="s">
        <v>1013</v>
      </c>
      <c r="I109" t="str">
        <f>VLOOKUP(B109,Nodes!$B$2:$F$681,3)</f>
        <v>Ourcq</v>
      </c>
      <c r="J109" t="str">
        <f>VLOOKUP(C109,Nodes!$B$2:$F$681,3)</f>
        <v>Laumière</v>
      </c>
      <c r="K109" t="e">
        <f>VLOOKUP(A109,$A$1:A108,1,FALSE)</f>
        <v>#N/A</v>
      </c>
      <c r="L109">
        <f>IF(ISNA(K109),D109,VLOOKUP(A109,$A$1:D108,4,FALSE))</f>
        <v>52.000000000000135</v>
      </c>
      <c r="M109">
        <f t="shared" si="6"/>
        <v>52.000000000000135</v>
      </c>
      <c r="N109">
        <f t="shared" si="7"/>
        <v>52.000000000000135</v>
      </c>
      <c r="O109">
        <f>VLOOKUP(A109,Lignes!$J$2:$K$847,2,FALSE)</f>
        <v>5</v>
      </c>
      <c r="P109">
        <f>VLOOKUP(A109,estimator!$A$2:$D$726,4,FALSE)</f>
        <v>52.000000000000135</v>
      </c>
      <c r="Q109">
        <f t="shared" si="8"/>
        <v>52.000000000000135</v>
      </c>
    </row>
    <row r="110" spans="1:17">
      <c r="A110" t="str">
        <f t="shared" si="5"/>
        <v>153,354</v>
      </c>
      <c r="B110">
        <v>153</v>
      </c>
      <c r="C110">
        <v>354</v>
      </c>
      <c r="D110">
        <v>47.999999999997911</v>
      </c>
      <c r="E110">
        <v>5</v>
      </c>
      <c r="G110" t="str">
        <f t="shared" si="9"/>
        <v>153,354,48,5,</v>
      </c>
      <c r="H110" t="s">
        <v>1013</v>
      </c>
      <c r="I110" t="str">
        <f>VLOOKUP(B110,Nodes!$B$2:$F$681,3)</f>
        <v>Jaurès</v>
      </c>
      <c r="J110" t="str">
        <f>VLOOKUP(C110,Nodes!$B$2:$F$681,3)</f>
        <v>Stalingrad</v>
      </c>
      <c r="K110" t="e">
        <f>VLOOKUP(A110,$A$1:A109,1,FALSE)</f>
        <v>#N/A</v>
      </c>
      <c r="L110">
        <f>IF(ISNA(K110),D110,VLOOKUP(A110,$A$1:D109,4,FALSE))</f>
        <v>47.999999999997911</v>
      </c>
      <c r="M110">
        <f t="shared" si="6"/>
        <v>47.999999999997911</v>
      </c>
      <c r="N110">
        <f t="shared" si="7"/>
        <v>47.999999999997911</v>
      </c>
      <c r="O110">
        <f>VLOOKUP(A110,Lignes!$J$2:$K$847,2,FALSE)</f>
        <v>5</v>
      </c>
      <c r="P110">
        <f>VLOOKUP(A110,estimator!$A$2:$D$726,4,FALSE)</f>
        <v>47.999999999997911</v>
      </c>
      <c r="Q110">
        <f t="shared" si="8"/>
        <v>47.999999999997911</v>
      </c>
    </row>
    <row r="111" spans="1:17">
      <c r="A111" t="str">
        <f t="shared" si="5"/>
        <v>354,134</v>
      </c>
      <c r="B111">
        <v>354</v>
      </c>
      <c r="C111">
        <v>134</v>
      </c>
      <c r="D111">
        <v>109.00000000000425</v>
      </c>
      <c r="E111">
        <v>5</v>
      </c>
      <c r="G111" t="str">
        <f t="shared" si="9"/>
        <v>354,134,109,5,</v>
      </c>
      <c r="H111" t="s">
        <v>1013</v>
      </c>
      <c r="I111" t="str">
        <f>VLOOKUP(B111,Nodes!$B$2:$F$681,3)</f>
        <v>Stalingrad</v>
      </c>
      <c r="J111" t="str">
        <f>VLOOKUP(C111,Nodes!$B$2:$F$681,3)</f>
        <v>Gare du Nord</v>
      </c>
      <c r="K111" t="e">
        <f>VLOOKUP(A111,$A$1:A110,1,FALSE)</f>
        <v>#N/A</v>
      </c>
      <c r="L111">
        <f>IF(ISNA(K111),D111,VLOOKUP(A111,$A$1:D110,4,FALSE))</f>
        <v>109.00000000000425</v>
      </c>
      <c r="M111">
        <f t="shared" si="6"/>
        <v>109.00000000000425</v>
      </c>
      <c r="N111">
        <f t="shared" si="7"/>
        <v>109.00000000000425</v>
      </c>
      <c r="O111">
        <f>VLOOKUP(A111,Lignes!$J$2:$K$847,2,FALSE)</f>
        <v>5</v>
      </c>
      <c r="P111">
        <f>VLOOKUP(A111,estimator!$A$2:$D$726,4,FALSE)</f>
        <v>109.00000000000425</v>
      </c>
      <c r="Q111">
        <f t="shared" si="8"/>
        <v>109.00000000000425</v>
      </c>
    </row>
    <row r="112" spans="1:17">
      <c r="A112" t="str">
        <f t="shared" si="5"/>
        <v>134,129</v>
      </c>
      <c r="B112">
        <v>134</v>
      </c>
      <c r="C112">
        <v>129</v>
      </c>
      <c r="D112">
        <v>108.99999999999946</v>
      </c>
      <c r="E112">
        <v>5</v>
      </c>
      <c r="G112" t="str">
        <f t="shared" si="9"/>
        <v>134,129,109,5,</v>
      </c>
      <c r="H112" t="s">
        <v>1013</v>
      </c>
      <c r="I112" t="str">
        <f>VLOOKUP(B112,Nodes!$B$2:$F$681,3)</f>
        <v>Gare du Nord</v>
      </c>
      <c r="J112" t="str">
        <f>VLOOKUP(C112,Nodes!$B$2:$F$681,3)</f>
        <v>Gare de L'Est</v>
      </c>
      <c r="K112" t="e">
        <f>VLOOKUP(A112,$A$1:A111,1,FALSE)</f>
        <v>#N/A</v>
      </c>
      <c r="L112">
        <f>IF(ISNA(K112),D112,VLOOKUP(A112,$A$1:D111,4,FALSE))</f>
        <v>108.99999999999946</v>
      </c>
      <c r="M112">
        <f t="shared" si="6"/>
        <v>108.99999999999946</v>
      </c>
      <c r="N112">
        <f t="shared" si="7"/>
        <v>108.99999999999946</v>
      </c>
      <c r="O112">
        <f>VLOOKUP(A112,Lignes!$J$2:$K$847,2,FALSE)</f>
        <v>5</v>
      </c>
      <c r="P112">
        <f>VLOOKUP(A112,estimator!$A$2:$D$726,4,FALSE)</f>
        <v>108.99999999999946</v>
      </c>
      <c r="Q112">
        <f t="shared" si="8"/>
        <v>108.99999999999946</v>
      </c>
    </row>
    <row r="113" spans="1:17">
      <c r="A113" t="str">
        <f t="shared" si="5"/>
        <v>129,150</v>
      </c>
      <c r="B113">
        <v>129</v>
      </c>
      <c r="C113">
        <v>150</v>
      </c>
      <c r="D113">
        <v>74.000000000000369</v>
      </c>
      <c r="E113">
        <v>5</v>
      </c>
      <c r="G113" t="str">
        <f t="shared" si="9"/>
        <v>129,150,74,5,</v>
      </c>
      <c r="H113" t="s">
        <v>1013</v>
      </c>
      <c r="I113" t="str">
        <f>VLOOKUP(B113,Nodes!$B$2:$F$681,3)</f>
        <v>Gare de L'Est</v>
      </c>
      <c r="J113" t="str">
        <f>VLOOKUP(C113,Nodes!$B$2:$F$681,3)</f>
        <v>Jacques Bonsergent</v>
      </c>
      <c r="K113" t="e">
        <f>VLOOKUP(A113,$A$1:A112,1,FALSE)</f>
        <v>#N/A</v>
      </c>
      <c r="L113">
        <f>IF(ISNA(K113),D113,VLOOKUP(A113,$A$1:D112,4,FALSE))</f>
        <v>74.000000000000369</v>
      </c>
      <c r="M113">
        <f t="shared" si="6"/>
        <v>74.000000000000369</v>
      </c>
      <c r="N113">
        <f t="shared" si="7"/>
        <v>74.000000000000369</v>
      </c>
      <c r="O113">
        <f>VLOOKUP(A113,Lignes!$J$2:$K$847,2,FALSE)</f>
        <v>5</v>
      </c>
      <c r="P113">
        <f>VLOOKUP(A113,estimator!$A$2:$D$726,4,FALSE)</f>
        <v>74.000000000000369</v>
      </c>
      <c r="Q113">
        <f t="shared" si="8"/>
        <v>74.000000000000369</v>
      </c>
    </row>
    <row r="114" spans="1:17">
      <c r="A114" t="str">
        <f t="shared" si="5"/>
        <v>150,309</v>
      </c>
      <c r="B114">
        <v>150</v>
      </c>
      <c r="C114">
        <v>309</v>
      </c>
      <c r="D114">
        <v>75.999999999999091</v>
      </c>
      <c r="E114">
        <v>5</v>
      </c>
      <c r="G114" t="str">
        <f t="shared" si="9"/>
        <v>150,309,76,5,</v>
      </c>
      <c r="H114" t="s">
        <v>1013</v>
      </c>
      <c r="I114" t="str">
        <f>VLOOKUP(B114,Nodes!$B$2:$F$681,3)</f>
        <v>Jacques Bonsergent</v>
      </c>
      <c r="J114" t="str">
        <f>VLOOKUP(C114,Nodes!$B$2:$F$681,3)</f>
        <v>République</v>
      </c>
      <c r="K114" t="e">
        <f>VLOOKUP(A114,$A$1:A113,1,FALSE)</f>
        <v>#N/A</v>
      </c>
      <c r="L114">
        <f>IF(ISNA(K114),D114,VLOOKUP(A114,$A$1:D113,4,FALSE))</f>
        <v>75.999999999999091</v>
      </c>
      <c r="M114">
        <f t="shared" si="6"/>
        <v>75.999999999999091</v>
      </c>
      <c r="N114">
        <f t="shared" si="7"/>
        <v>75.999999999999091</v>
      </c>
      <c r="O114">
        <f>VLOOKUP(A114,Lignes!$J$2:$K$847,2,FALSE)</f>
        <v>5</v>
      </c>
      <c r="P114">
        <f>VLOOKUP(A114,estimator!$A$2:$D$726,4,FALSE)</f>
        <v>75.999999999999091</v>
      </c>
      <c r="Q114">
        <f t="shared" si="8"/>
        <v>75.999999999999091</v>
      </c>
    </row>
    <row r="115" spans="1:17">
      <c r="A115" t="str">
        <f t="shared" si="5"/>
        <v>309,230</v>
      </c>
      <c r="B115">
        <v>309</v>
      </c>
      <c r="C115">
        <v>230</v>
      </c>
      <c r="D115">
        <v>66.000000000005514</v>
      </c>
      <c r="E115">
        <v>5</v>
      </c>
      <c r="G115" t="str">
        <f t="shared" si="9"/>
        <v>309,230,66,5,</v>
      </c>
      <c r="H115" t="s">
        <v>1013</v>
      </c>
      <c r="I115" t="str">
        <f>VLOOKUP(B115,Nodes!$B$2:$F$681,3)</f>
        <v>République</v>
      </c>
      <c r="J115" t="str">
        <f>VLOOKUP(C115,Nodes!$B$2:$F$681,3)</f>
        <v>Oberkampf</v>
      </c>
      <c r="K115" t="e">
        <f>VLOOKUP(A115,$A$1:A114,1,FALSE)</f>
        <v>#N/A</v>
      </c>
      <c r="L115">
        <f>IF(ISNA(K115),D115,VLOOKUP(A115,$A$1:D114,4,FALSE))</f>
        <v>66.000000000005514</v>
      </c>
      <c r="M115">
        <f t="shared" si="6"/>
        <v>66.000000000005514</v>
      </c>
      <c r="N115">
        <f t="shared" si="7"/>
        <v>66.000000000005514</v>
      </c>
      <c r="O115">
        <f>VLOOKUP(A115,Lignes!$J$2:$K$847,2,FALSE)</f>
        <v>5</v>
      </c>
      <c r="P115">
        <f>VLOOKUP(A115,estimator!$A$2:$D$726,4,FALSE)</f>
        <v>66.000000000005514</v>
      </c>
      <c r="Q115">
        <f t="shared" si="8"/>
        <v>66.000000000005514</v>
      </c>
    </row>
    <row r="116" spans="1:17">
      <c r="A116" t="str">
        <f t="shared" si="5"/>
        <v>230,315</v>
      </c>
      <c r="B116">
        <v>230</v>
      </c>
      <c r="C116">
        <v>315</v>
      </c>
      <c r="D116">
        <v>60.000000000004583</v>
      </c>
      <c r="E116">
        <v>5</v>
      </c>
      <c r="G116" t="str">
        <f t="shared" si="9"/>
        <v>230,315,60,5,</v>
      </c>
      <c r="H116" t="s">
        <v>1013</v>
      </c>
      <c r="I116" t="str">
        <f>VLOOKUP(B116,Nodes!$B$2:$F$681,3)</f>
        <v>Oberkampf</v>
      </c>
      <c r="J116" t="str">
        <f>VLOOKUP(C116,Nodes!$B$2:$F$681,3)</f>
        <v>Richard-Lenoir</v>
      </c>
      <c r="K116" t="e">
        <f>VLOOKUP(A116,$A$1:A115,1,FALSE)</f>
        <v>#N/A</v>
      </c>
      <c r="L116">
        <f>IF(ISNA(K116),D116,VLOOKUP(A116,$A$1:D115,4,FALSE))</f>
        <v>60.000000000004583</v>
      </c>
      <c r="M116">
        <f t="shared" si="6"/>
        <v>60.000000000004583</v>
      </c>
      <c r="N116">
        <f t="shared" si="7"/>
        <v>60.000000000004583</v>
      </c>
      <c r="O116">
        <f>VLOOKUP(A116,Lignes!$J$2:$K$847,2,FALSE)</f>
        <v>5</v>
      </c>
      <c r="P116">
        <f>VLOOKUP(A116,estimator!$A$2:$D$726,4,FALSE)</f>
        <v>60.000000000004583</v>
      </c>
      <c r="Q116">
        <f t="shared" si="8"/>
        <v>60.000000000004583</v>
      </c>
    </row>
    <row r="117" spans="1:17">
      <c r="A117" t="str">
        <f t="shared" si="5"/>
        <v>315,44</v>
      </c>
      <c r="B117">
        <v>315</v>
      </c>
      <c r="C117">
        <v>44</v>
      </c>
      <c r="D117">
        <v>53.000000000006686</v>
      </c>
      <c r="E117">
        <v>5</v>
      </c>
      <c r="G117" t="str">
        <f t="shared" si="9"/>
        <v>315,44,53,5,</v>
      </c>
      <c r="H117" t="s">
        <v>1013</v>
      </c>
      <c r="I117" t="str">
        <f>VLOOKUP(B117,Nodes!$B$2:$F$681,3)</f>
        <v>Richard-Lenoir</v>
      </c>
      <c r="J117" t="str">
        <f>VLOOKUP(C117,Nodes!$B$2:$F$681,3)</f>
        <v>Bréguet — Sabin</v>
      </c>
      <c r="K117" t="e">
        <f>VLOOKUP(A117,$A$1:A116,1,FALSE)</f>
        <v>#N/A</v>
      </c>
      <c r="L117">
        <f>IF(ISNA(K117),D117,VLOOKUP(A117,$A$1:D116,4,FALSE))</f>
        <v>53.000000000006686</v>
      </c>
      <c r="M117">
        <f t="shared" si="6"/>
        <v>53.000000000006686</v>
      </c>
      <c r="N117">
        <f t="shared" si="7"/>
        <v>53.000000000006686</v>
      </c>
      <c r="O117">
        <f>VLOOKUP(A117,Lignes!$J$2:$K$847,2,FALSE)</f>
        <v>5</v>
      </c>
      <c r="P117">
        <f>VLOOKUP(A117,estimator!$A$2:$D$726,4,FALSE)</f>
        <v>53.000000000006686</v>
      </c>
      <c r="Q117">
        <f t="shared" si="8"/>
        <v>53.000000000006686</v>
      </c>
    </row>
    <row r="118" spans="1:17">
      <c r="A118" t="str">
        <f t="shared" si="5"/>
        <v>44,20</v>
      </c>
      <c r="B118">
        <v>44</v>
      </c>
      <c r="C118">
        <v>20</v>
      </c>
      <c r="D118">
        <v>49.999999999996625</v>
      </c>
      <c r="E118">
        <v>5</v>
      </c>
      <c r="G118" t="str">
        <f t="shared" si="9"/>
        <v>44,20,50,5,</v>
      </c>
      <c r="H118" t="s">
        <v>1013</v>
      </c>
      <c r="I118" t="str">
        <f>VLOOKUP(B118,Nodes!$B$2:$F$681,3)</f>
        <v>Bréguet — Sabin</v>
      </c>
      <c r="J118" t="str">
        <f>VLOOKUP(C118,Nodes!$B$2:$F$681,3)</f>
        <v>Bastille</v>
      </c>
      <c r="K118" t="e">
        <f>VLOOKUP(A118,$A$1:A117,1,FALSE)</f>
        <v>#N/A</v>
      </c>
      <c r="L118">
        <f>IF(ISNA(K118),D118,VLOOKUP(A118,$A$1:D117,4,FALSE))</f>
        <v>49.999999999996625</v>
      </c>
      <c r="M118">
        <f t="shared" si="6"/>
        <v>49.999999999996625</v>
      </c>
      <c r="N118">
        <f t="shared" si="7"/>
        <v>49.999999999996625</v>
      </c>
      <c r="O118">
        <f>VLOOKUP(A118,Lignes!$J$2:$K$847,2,FALSE)</f>
        <v>5</v>
      </c>
      <c r="P118">
        <f>VLOOKUP(A118,estimator!$A$2:$D$726,4,FALSE)</f>
        <v>49.999999999996625</v>
      </c>
      <c r="Q118">
        <f t="shared" si="8"/>
        <v>49.999999999996625</v>
      </c>
    </row>
    <row r="119" spans="1:17">
      <c r="A119" t="str">
        <f t="shared" si="5"/>
        <v>20,299</v>
      </c>
      <c r="B119">
        <v>20</v>
      </c>
      <c r="C119">
        <v>299</v>
      </c>
      <c r="D119">
        <v>83.999999999998749</v>
      </c>
      <c r="E119">
        <v>5</v>
      </c>
      <c r="G119" t="str">
        <f t="shared" si="9"/>
        <v>20,299,84,5,</v>
      </c>
      <c r="H119" t="s">
        <v>1013</v>
      </c>
      <c r="I119" t="str">
        <f>VLOOKUP(B119,Nodes!$B$2:$F$681,3)</f>
        <v>Bastille</v>
      </c>
      <c r="J119" t="str">
        <f>VLOOKUP(C119,Nodes!$B$2:$F$681,3)</f>
        <v>Quai de La Rapée</v>
      </c>
      <c r="K119" t="e">
        <f>VLOOKUP(A119,$A$1:A118,1,FALSE)</f>
        <v>#N/A</v>
      </c>
      <c r="L119">
        <f>IF(ISNA(K119),D119,VLOOKUP(A119,$A$1:D118,4,FALSE))</f>
        <v>83.999999999998749</v>
      </c>
      <c r="M119">
        <f t="shared" si="6"/>
        <v>83.999999999998749</v>
      </c>
      <c r="N119">
        <f t="shared" si="7"/>
        <v>83.999999999998749</v>
      </c>
      <c r="O119">
        <f>VLOOKUP(A119,Lignes!$J$2:$K$847,2,FALSE)</f>
        <v>5</v>
      </c>
      <c r="P119">
        <f>VLOOKUP(A119,estimator!$A$2:$D$726,4,FALSE)</f>
        <v>83.999999999998749</v>
      </c>
      <c r="Q119">
        <f t="shared" si="8"/>
        <v>83.999999999998749</v>
      </c>
    </row>
    <row r="120" spans="1:17">
      <c r="A120" t="str">
        <f t="shared" si="5"/>
        <v>299,126</v>
      </c>
      <c r="B120">
        <v>299</v>
      </c>
      <c r="C120">
        <v>126</v>
      </c>
      <c r="D120">
        <v>86.000000000002245</v>
      </c>
      <c r="E120">
        <v>5</v>
      </c>
      <c r="G120" t="str">
        <f t="shared" si="9"/>
        <v>299,126,86,5,</v>
      </c>
      <c r="H120" t="s">
        <v>1013</v>
      </c>
      <c r="I120" t="str">
        <f>VLOOKUP(B120,Nodes!$B$2:$F$681,3)</f>
        <v>Quai de La Rapée</v>
      </c>
      <c r="J120" t="str">
        <f>VLOOKUP(C120,Nodes!$B$2:$F$681,3)</f>
        <v>Gare d'Austerlitz</v>
      </c>
      <c r="K120" t="e">
        <f>VLOOKUP(A120,$A$1:A119,1,FALSE)</f>
        <v>#N/A</v>
      </c>
      <c r="L120">
        <f>IF(ISNA(K120),D120,VLOOKUP(A120,$A$1:D119,4,FALSE))</f>
        <v>86.000000000002245</v>
      </c>
      <c r="M120">
        <f t="shared" si="6"/>
        <v>86.000000000002245</v>
      </c>
      <c r="N120">
        <f t="shared" si="7"/>
        <v>86.000000000002245</v>
      </c>
      <c r="O120">
        <f>VLOOKUP(A120,Lignes!$J$2:$K$847,2,FALSE)</f>
        <v>5</v>
      </c>
      <c r="P120">
        <f>VLOOKUP(A120,estimator!$A$2:$D$726,4,FALSE)</f>
        <v>86.000000000002245</v>
      </c>
      <c r="Q120">
        <f t="shared" si="8"/>
        <v>86.000000000002245</v>
      </c>
    </row>
    <row r="121" spans="1:17">
      <c r="A121" t="str">
        <f t="shared" si="5"/>
        <v>126,339</v>
      </c>
      <c r="B121">
        <v>126</v>
      </c>
      <c r="C121">
        <v>339</v>
      </c>
      <c r="D121">
        <v>85.999999999997456</v>
      </c>
      <c r="E121">
        <v>5</v>
      </c>
      <c r="G121" t="str">
        <f t="shared" si="9"/>
        <v>126,339,86,5,</v>
      </c>
      <c r="H121" t="s">
        <v>1013</v>
      </c>
      <c r="I121" t="str">
        <f>VLOOKUP(B121,Nodes!$B$2:$F$681,3)</f>
        <v>Gare d'Austerlitz</v>
      </c>
      <c r="J121" t="str">
        <f>VLOOKUP(C121,Nodes!$B$2:$F$681,3)</f>
        <v>Saint-Marcel</v>
      </c>
      <c r="K121" t="e">
        <f>VLOOKUP(A121,$A$1:A120,1,FALSE)</f>
        <v>#N/A</v>
      </c>
      <c r="L121">
        <f>IF(ISNA(K121),D121,VLOOKUP(A121,$A$1:D120,4,FALSE))</f>
        <v>85.999999999997456</v>
      </c>
      <c r="M121">
        <f t="shared" si="6"/>
        <v>85.999999999997456</v>
      </c>
      <c r="N121">
        <f t="shared" si="7"/>
        <v>85.999999999997456</v>
      </c>
      <c r="O121">
        <f>VLOOKUP(A121,Lignes!$J$2:$K$847,2,FALSE)</f>
        <v>5</v>
      </c>
      <c r="P121">
        <f>VLOOKUP(A121,estimator!$A$2:$D$726,4,FALSE)</f>
        <v>85.999999999997456</v>
      </c>
      <c r="Q121">
        <f t="shared" si="8"/>
        <v>85.999999999997456</v>
      </c>
    </row>
    <row r="122" spans="1:17">
      <c r="A122" t="str">
        <f t="shared" si="5"/>
        <v>339,50</v>
      </c>
      <c r="B122">
        <v>339</v>
      </c>
      <c r="C122">
        <v>50</v>
      </c>
      <c r="D122">
        <v>50.000000000001421</v>
      </c>
      <c r="E122">
        <v>5</v>
      </c>
      <c r="G122" t="str">
        <f t="shared" si="9"/>
        <v>339,50,50,5,</v>
      </c>
      <c r="H122" t="s">
        <v>1013</v>
      </c>
      <c r="I122" t="str">
        <f>VLOOKUP(B122,Nodes!$B$2:$F$681,3)</f>
        <v>Saint-Marcel</v>
      </c>
      <c r="J122" t="str">
        <f>VLOOKUP(C122,Nodes!$B$2:$F$681,3)</f>
        <v>Campo-Formio</v>
      </c>
      <c r="K122" t="e">
        <f>VLOOKUP(A122,$A$1:A121,1,FALSE)</f>
        <v>#N/A</v>
      </c>
      <c r="L122">
        <f>IF(ISNA(K122),D122,VLOOKUP(A122,$A$1:D121,4,FALSE))</f>
        <v>50.000000000001421</v>
      </c>
      <c r="M122">
        <f t="shared" si="6"/>
        <v>50.000000000001421</v>
      </c>
      <c r="N122">
        <f t="shared" si="7"/>
        <v>50.000000000001421</v>
      </c>
      <c r="O122">
        <f>VLOOKUP(A122,Lignes!$J$2:$K$847,2,FALSE)</f>
        <v>5</v>
      </c>
      <c r="P122">
        <f>VLOOKUP(A122,estimator!$A$2:$D$726,4,FALSE)</f>
        <v>50.000000000001421</v>
      </c>
      <c r="Q122">
        <f t="shared" si="8"/>
        <v>50.000000000001421</v>
      </c>
    </row>
    <row r="123" spans="1:17">
      <c r="A123" t="str">
        <f t="shared" si="5"/>
        <v>50,259</v>
      </c>
      <c r="B123">
        <v>50</v>
      </c>
      <c r="C123">
        <v>259</v>
      </c>
      <c r="D123">
        <v>89.999999999999687</v>
      </c>
      <c r="E123">
        <v>5</v>
      </c>
      <c r="G123" t="str">
        <f t="shared" si="9"/>
        <v>50,259,90,5,</v>
      </c>
      <c r="H123" t="s">
        <v>1013</v>
      </c>
      <c r="I123" t="str">
        <f>VLOOKUP(B123,Nodes!$B$2:$F$681,3)</f>
        <v>Campo-Formio</v>
      </c>
      <c r="J123" t="str">
        <f>VLOOKUP(C123,Nodes!$B$2:$F$681,3)</f>
        <v>Place d'Italie</v>
      </c>
      <c r="K123" t="e">
        <f>VLOOKUP(A123,$A$1:A122,1,FALSE)</f>
        <v>#N/A</v>
      </c>
      <c r="L123">
        <f>IF(ISNA(K123),D123,VLOOKUP(A123,$A$1:D122,4,FALSE))</f>
        <v>89.999999999999687</v>
      </c>
      <c r="M123">
        <f t="shared" si="6"/>
        <v>89.999999999999687</v>
      </c>
      <c r="N123">
        <f t="shared" si="7"/>
        <v>89.999999999999687</v>
      </c>
      <c r="O123">
        <f>VLOOKUP(A123,Lignes!$J$2:$K$847,2,FALSE)</f>
        <v>5</v>
      </c>
      <c r="P123">
        <f>VLOOKUP(A123,estimator!$A$2:$D$726,4,FALSE)</f>
        <v>89.999999999999687</v>
      </c>
      <c r="Q123">
        <f t="shared" si="8"/>
        <v>89.999999999999687</v>
      </c>
    </row>
    <row r="124" spans="1:17">
      <c r="A124" t="str">
        <f t="shared" si="5"/>
        <v>260,227</v>
      </c>
      <c r="B124">
        <v>260</v>
      </c>
      <c r="C124">
        <v>227</v>
      </c>
      <c r="D124">
        <v>47.999999999997911</v>
      </c>
      <c r="E124">
        <v>6</v>
      </c>
      <c r="G124" t="str">
        <f t="shared" si="9"/>
        <v>260,227,48,6,</v>
      </c>
      <c r="H124" t="s">
        <v>1013</v>
      </c>
      <c r="I124" t="str">
        <f>VLOOKUP(B124,Nodes!$B$2:$F$681,3)</f>
        <v>Place d'Italie</v>
      </c>
      <c r="J124" t="str">
        <f>VLOOKUP(C124,Nodes!$B$2:$F$681,3)</f>
        <v>Nationale</v>
      </c>
      <c r="K124" t="e">
        <f>VLOOKUP(A124,$A$1:A123,1,FALSE)</f>
        <v>#N/A</v>
      </c>
      <c r="L124">
        <f>IF(ISNA(K124),D124,VLOOKUP(A124,$A$1:D123,4,FALSE))</f>
        <v>47.999999999997911</v>
      </c>
      <c r="M124">
        <f t="shared" si="6"/>
        <v>47.999999999997911</v>
      </c>
      <c r="N124">
        <f t="shared" si="7"/>
        <v>47.999999999997911</v>
      </c>
      <c r="O124">
        <f>VLOOKUP(A124,Lignes!$J$2:$K$847,2,FALSE)</f>
        <v>6</v>
      </c>
      <c r="P124">
        <f>VLOOKUP(A124,estimator!$A$2:$D$726,4,FALSE)</f>
        <v>47.999999999997911</v>
      </c>
      <c r="Q124">
        <f t="shared" si="8"/>
        <v>47.999999999997911</v>
      </c>
    </row>
    <row r="125" spans="1:17">
      <c r="A125" t="str">
        <f t="shared" si="5"/>
        <v>227,76</v>
      </c>
      <c r="B125">
        <v>227</v>
      </c>
      <c r="C125">
        <v>76</v>
      </c>
      <c r="D125">
        <v>47.000000000005748</v>
      </c>
      <c r="E125">
        <v>6</v>
      </c>
      <c r="G125" t="str">
        <f t="shared" si="9"/>
        <v>227,76,47,6,</v>
      </c>
      <c r="H125" t="s">
        <v>1013</v>
      </c>
      <c r="I125" t="str">
        <f>VLOOKUP(B125,Nodes!$B$2:$F$681,3)</f>
        <v>Nationale</v>
      </c>
      <c r="J125" t="str">
        <f>VLOOKUP(C125,Nodes!$B$2:$F$681,3)</f>
        <v>Chevaleret</v>
      </c>
      <c r="K125" t="e">
        <f>VLOOKUP(A125,$A$1:A124,1,FALSE)</f>
        <v>#N/A</v>
      </c>
      <c r="L125">
        <f>IF(ISNA(K125),D125,VLOOKUP(A125,$A$1:D124,4,FALSE))</f>
        <v>47.000000000005748</v>
      </c>
      <c r="M125">
        <f t="shared" si="6"/>
        <v>47.000000000005748</v>
      </c>
      <c r="N125">
        <f t="shared" si="7"/>
        <v>47.000000000005748</v>
      </c>
      <c r="O125">
        <f>VLOOKUP(A125,Lignes!$J$2:$K$847,2,FALSE)</f>
        <v>6</v>
      </c>
      <c r="P125">
        <f>VLOOKUP(A125,estimator!$A$2:$D$726,4,FALSE)</f>
        <v>47.000000000005748</v>
      </c>
      <c r="Q125">
        <f t="shared" si="8"/>
        <v>47.000000000005748</v>
      </c>
    </row>
    <row r="126" spans="1:17">
      <c r="A126" t="str">
        <f t="shared" si="5"/>
        <v>76,298</v>
      </c>
      <c r="B126">
        <v>76</v>
      </c>
      <c r="C126">
        <v>298</v>
      </c>
      <c r="D126">
        <v>42.000000000001769</v>
      </c>
      <c r="E126">
        <v>6</v>
      </c>
      <c r="G126" t="str">
        <f t="shared" si="9"/>
        <v>76,298,42,6,</v>
      </c>
      <c r="H126" t="s">
        <v>1013</v>
      </c>
      <c r="I126" t="str">
        <f>VLOOKUP(B126,Nodes!$B$2:$F$681,3)</f>
        <v>Chevaleret</v>
      </c>
      <c r="J126" t="str">
        <f>VLOOKUP(C126,Nodes!$B$2:$F$681,3)</f>
        <v>Quai de La Gare</v>
      </c>
      <c r="K126" t="e">
        <f>VLOOKUP(A126,$A$1:A125,1,FALSE)</f>
        <v>#N/A</v>
      </c>
      <c r="L126">
        <f>IF(ISNA(K126),D126,VLOOKUP(A126,$A$1:D125,4,FALSE))</f>
        <v>42.000000000001769</v>
      </c>
      <c r="M126">
        <f t="shared" si="6"/>
        <v>42.000000000001769</v>
      </c>
      <c r="N126">
        <f t="shared" si="7"/>
        <v>42.000000000001769</v>
      </c>
      <c r="O126">
        <f>VLOOKUP(A126,Lignes!$J$2:$K$847,2,FALSE)</f>
        <v>6</v>
      </c>
      <c r="P126">
        <f>VLOOKUP(A126,estimator!$A$2:$D$726,4,FALSE)</f>
        <v>42.000000000001769</v>
      </c>
      <c r="Q126">
        <f t="shared" si="8"/>
        <v>42.000000000001769</v>
      </c>
    </row>
    <row r="127" spans="1:17">
      <c r="A127" t="str">
        <f t="shared" si="5"/>
        <v>298,26</v>
      </c>
      <c r="B127">
        <v>298</v>
      </c>
      <c r="C127">
        <v>26</v>
      </c>
      <c r="D127">
        <v>72.999999999998622</v>
      </c>
      <c r="E127">
        <v>6</v>
      </c>
      <c r="G127" t="str">
        <f t="shared" si="9"/>
        <v>298,26,73,6,</v>
      </c>
      <c r="H127" t="s">
        <v>1013</v>
      </c>
      <c r="I127" t="str">
        <f>VLOOKUP(B127,Nodes!$B$2:$F$681,3)</f>
        <v>Quai de La Gare</v>
      </c>
      <c r="J127" t="str">
        <f>VLOOKUP(C127,Nodes!$B$2:$F$681,3)</f>
        <v>Bercy</v>
      </c>
      <c r="K127" t="e">
        <f>VLOOKUP(A127,$A$1:A126,1,FALSE)</f>
        <v>#N/A</v>
      </c>
      <c r="L127">
        <f>IF(ISNA(K127),D127,VLOOKUP(A127,$A$1:D126,4,FALSE))</f>
        <v>72.999999999998622</v>
      </c>
      <c r="M127">
        <f t="shared" si="6"/>
        <v>72.999999999998622</v>
      </c>
      <c r="N127">
        <f t="shared" si="7"/>
        <v>72.999999999998622</v>
      </c>
      <c r="O127">
        <f>VLOOKUP(A127,Lignes!$J$2:$K$847,2,FALSE)</f>
        <v>6</v>
      </c>
      <c r="P127">
        <f>VLOOKUP(A127,estimator!$A$2:$D$726,4,FALSE)</f>
        <v>72.999999999998622</v>
      </c>
      <c r="Q127">
        <f t="shared" si="8"/>
        <v>72.999999999998622</v>
      </c>
    </row>
    <row r="128" spans="1:17">
      <c r="A128" t="str">
        <f t="shared" si="5"/>
        <v>26,101</v>
      </c>
      <c r="B128">
        <v>26</v>
      </c>
      <c r="C128">
        <v>101</v>
      </c>
      <c r="D128">
        <v>58.999999999998032</v>
      </c>
      <c r="E128">
        <v>6</v>
      </c>
      <c r="G128" t="str">
        <f t="shared" si="9"/>
        <v>26,101,59,6,</v>
      </c>
      <c r="H128" t="s">
        <v>1013</v>
      </c>
      <c r="I128" t="str">
        <f>VLOOKUP(B128,Nodes!$B$2:$F$681,3)</f>
        <v>Bercy</v>
      </c>
      <c r="J128" t="str">
        <f>VLOOKUP(C128,Nodes!$B$2:$F$681,3)</f>
        <v>Dugommier</v>
      </c>
      <c r="K128" t="e">
        <f>VLOOKUP(A128,$A$1:A127,1,FALSE)</f>
        <v>#N/A</v>
      </c>
      <c r="L128">
        <f>IF(ISNA(K128),D128,VLOOKUP(A128,$A$1:D127,4,FALSE))</f>
        <v>58.999999999998032</v>
      </c>
      <c r="M128">
        <f t="shared" si="6"/>
        <v>58.999999999998032</v>
      </c>
      <c r="N128">
        <f t="shared" si="7"/>
        <v>58.999999999998032</v>
      </c>
      <c r="O128">
        <f>VLOOKUP(A128,Lignes!$J$2:$K$847,2,FALSE)</f>
        <v>6</v>
      </c>
      <c r="P128">
        <f>VLOOKUP(A128,estimator!$A$2:$D$726,4,FALSE)</f>
        <v>58.999999999998032</v>
      </c>
      <c r="Q128">
        <f t="shared" si="8"/>
        <v>58.999999999998032</v>
      </c>
    </row>
    <row r="129" spans="1:17">
      <c r="A129" t="str">
        <f t="shared" si="5"/>
        <v>101,97</v>
      </c>
      <c r="B129">
        <v>101</v>
      </c>
      <c r="C129">
        <v>97</v>
      </c>
      <c r="D129">
        <v>50.000000000001421</v>
      </c>
      <c r="E129">
        <v>6</v>
      </c>
      <c r="G129" t="str">
        <f t="shared" si="9"/>
        <v>101,97,50,6,</v>
      </c>
      <c r="H129" t="s">
        <v>1013</v>
      </c>
      <c r="I129" t="str">
        <f>VLOOKUP(B129,Nodes!$B$2:$F$681,3)</f>
        <v>Dugommier</v>
      </c>
      <c r="J129" t="str">
        <f>VLOOKUP(C129,Nodes!$B$2:$F$681,3)</f>
        <v>Daumesnil</v>
      </c>
      <c r="K129" t="e">
        <f>VLOOKUP(A129,$A$1:A128,1,FALSE)</f>
        <v>#N/A</v>
      </c>
      <c r="L129">
        <f>IF(ISNA(K129),D129,VLOOKUP(A129,$A$1:D128,4,FALSE))</f>
        <v>50.000000000001421</v>
      </c>
      <c r="M129">
        <f t="shared" si="6"/>
        <v>50.000000000001421</v>
      </c>
      <c r="N129">
        <f t="shared" si="7"/>
        <v>50.000000000001421</v>
      </c>
      <c r="O129">
        <f>VLOOKUP(A129,Lignes!$J$2:$K$847,2,FALSE)</f>
        <v>6</v>
      </c>
      <c r="P129">
        <f>VLOOKUP(A129,estimator!$A$2:$D$726,4,FALSE)</f>
        <v>50.000000000001421</v>
      </c>
      <c r="Q129">
        <f t="shared" si="8"/>
        <v>50.000000000001421</v>
      </c>
    </row>
    <row r="130" spans="1:17">
      <c r="A130" t="str">
        <f t="shared" ref="A130:A193" si="10">B130&amp;","&amp;C130</f>
        <v>98,208</v>
      </c>
      <c r="B130">
        <v>98</v>
      </c>
      <c r="C130">
        <v>208</v>
      </c>
      <c r="D130">
        <v>64.999999999998977</v>
      </c>
      <c r="E130">
        <v>8</v>
      </c>
      <c r="G130" t="str">
        <f t="shared" si="9"/>
        <v>98,208,65,8,</v>
      </c>
      <c r="H130" t="s">
        <v>1013</v>
      </c>
      <c r="I130" t="str">
        <f>VLOOKUP(B130,Nodes!$B$2:$F$681,3)</f>
        <v>Daumesnil</v>
      </c>
      <c r="J130" t="str">
        <f>VLOOKUP(C130,Nodes!$B$2:$F$681,3)</f>
        <v>Michel Bizot</v>
      </c>
      <c r="K130" t="e">
        <f>VLOOKUP(A130,$A$1:A129,1,FALSE)</f>
        <v>#N/A</v>
      </c>
      <c r="L130">
        <f>IF(ISNA(K130),D130,VLOOKUP(A130,$A$1:D129,4,FALSE))</f>
        <v>64.999999999998977</v>
      </c>
      <c r="M130">
        <f t="shared" ref="M130:M193" si="11">D130</f>
        <v>64.999999999998977</v>
      </c>
      <c r="N130">
        <f t="shared" ref="N130:N193" si="12">AVERAGE(L130,M130)</f>
        <v>64.999999999998977</v>
      </c>
      <c r="O130">
        <f>VLOOKUP(A130,Lignes!$J$2:$K$847,2,FALSE)</f>
        <v>8</v>
      </c>
      <c r="P130">
        <f>VLOOKUP(A130,estimator!$A$2:$D$726,4,FALSE)</f>
        <v>64.999999999998977</v>
      </c>
      <c r="Q130">
        <f t="shared" ref="Q130:Q193" si="13">IF(ISNA(P130),D130,P130)</f>
        <v>64.999999999998977</v>
      </c>
    </row>
    <row r="131" spans="1:17">
      <c r="A131" t="str">
        <f t="shared" si="10"/>
        <v>208,291</v>
      </c>
      <c r="B131">
        <v>208</v>
      </c>
      <c r="C131">
        <v>291</v>
      </c>
      <c r="D131">
        <v>65.999999999995936</v>
      </c>
      <c r="E131">
        <v>8</v>
      </c>
      <c r="G131" t="str">
        <f t="shared" ref="G131:G194" si="14">B131&amp;","&amp;C131&amp;","&amp;ROUND(D131,0)&amp;","&amp;E131&amp;","&amp;F131</f>
        <v>208,291,66,8,</v>
      </c>
      <c r="H131" t="s">
        <v>1013</v>
      </c>
      <c r="I131" t="str">
        <f>VLOOKUP(B131,Nodes!$B$2:$F$681,3)</f>
        <v>Michel Bizot</v>
      </c>
      <c r="J131" t="str">
        <f>VLOOKUP(C131,Nodes!$B$2:$F$681,3)</f>
        <v>Porte Dorée</v>
      </c>
      <c r="K131" t="e">
        <f>VLOOKUP(A131,$A$1:A130,1,FALSE)</f>
        <v>#N/A</v>
      </c>
      <c r="L131">
        <f>IF(ISNA(K131),D131,VLOOKUP(A131,$A$1:D130,4,FALSE))</f>
        <v>65.999999999995936</v>
      </c>
      <c r="M131">
        <f t="shared" si="11"/>
        <v>65.999999999995936</v>
      </c>
      <c r="N131">
        <f t="shared" si="12"/>
        <v>65.999999999995936</v>
      </c>
      <c r="O131">
        <f>VLOOKUP(A131,Lignes!$J$2:$K$847,2,FALSE)</f>
        <v>8</v>
      </c>
      <c r="P131">
        <f>VLOOKUP(A131,estimator!$A$2:$D$726,4,FALSE)</f>
        <v>65.999999999995936</v>
      </c>
      <c r="Q131">
        <f t="shared" si="13"/>
        <v>65.999999999995936</v>
      </c>
    </row>
    <row r="132" spans="1:17">
      <c r="A132" t="str">
        <f t="shared" si="10"/>
        <v>291,274</v>
      </c>
      <c r="B132">
        <v>291</v>
      </c>
      <c r="C132">
        <v>274</v>
      </c>
      <c r="D132">
        <v>64.000000000002018</v>
      </c>
      <c r="E132">
        <v>8</v>
      </c>
      <c r="G132" t="str">
        <f t="shared" si="14"/>
        <v>291,274,64,8,</v>
      </c>
      <c r="H132" t="s">
        <v>1013</v>
      </c>
      <c r="I132" t="str">
        <f>VLOOKUP(B132,Nodes!$B$2:$F$681,3)</f>
        <v>Porte Dorée</v>
      </c>
      <c r="J132" t="str">
        <f>VLOOKUP(C132,Nodes!$B$2:$F$681,3)</f>
        <v>Porte de Charenton</v>
      </c>
      <c r="K132" t="e">
        <f>VLOOKUP(A132,$A$1:A131,1,FALSE)</f>
        <v>#N/A</v>
      </c>
      <c r="L132">
        <f>IF(ISNA(K132),D132,VLOOKUP(A132,$A$1:D131,4,FALSE))</f>
        <v>64.000000000002018</v>
      </c>
      <c r="M132">
        <f t="shared" si="11"/>
        <v>64.000000000002018</v>
      </c>
      <c r="N132">
        <f t="shared" si="12"/>
        <v>64.000000000002018</v>
      </c>
      <c r="O132">
        <f>VLOOKUP(A132,Lignes!$J$2:$K$847,2,FALSE)</f>
        <v>8</v>
      </c>
      <c r="P132">
        <f>VLOOKUP(A132,estimator!$A$2:$D$726,4,FALSE)</f>
        <v>64.000000000002018</v>
      </c>
      <c r="Q132">
        <f t="shared" si="13"/>
        <v>64.000000000002018</v>
      </c>
    </row>
    <row r="133" spans="1:17">
      <c r="A133" t="str">
        <f t="shared" si="10"/>
        <v>274,291</v>
      </c>
      <c r="B133">
        <v>274</v>
      </c>
      <c r="C133">
        <v>291</v>
      </c>
      <c r="D133">
        <v>62.000000000003297</v>
      </c>
      <c r="E133">
        <v>8</v>
      </c>
      <c r="G133" t="str">
        <f t="shared" si="14"/>
        <v>274,291,62,8,</v>
      </c>
      <c r="H133" t="s">
        <v>1013</v>
      </c>
      <c r="I133" t="str">
        <f>VLOOKUP(B133,Nodes!$B$2:$F$681,3)</f>
        <v>Porte de Charenton</v>
      </c>
      <c r="J133" t="str">
        <f>VLOOKUP(C133,Nodes!$B$2:$F$681,3)</f>
        <v>Porte Dorée</v>
      </c>
      <c r="K133" t="e">
        <f>VLOOKUP(A133,$A$1:A132,1,FALSE)</f>
        <v>#N/A</v>
      </c>
      <c r="L133">
        <f>IF(ISNA(K133),D133,VLOOKUP(A133,$A$1:D132,4,FALSE))</f>
        <v>62.000000000003297</v>
      </c>
      <c r="M133">
        <f t="shared" si="11"/>
        <v>62.000000000003297</v>
      </c>
      <c r="N133">
        <f t="shared" si="12"/>
        <v>62.000000000003297</v>
      </c>
      <c r="O133">
        <f>VLOOKUP(A133,Lignes!$J$2:$K$847,2,FALSE)</f>
        <v>8</v>
      </c>
      <c r="P133">
        <f>VLOOKUP(A133,estimator!$A$2:$D$726,4,FALSE)</f>
        <v>62.000000000003297</v>
      </c>
      <c r="Q133">
        <f t="shared" si="13"/>
        <v>62.000000000003297</v>
      </c>
    </row>
    <row r="134" spans="1:17">
      <c r="A134" t="str">
        <f t="shared" si="10"/>
        <v>291,208</v>
      </c>
      <c r="B134">
        <v>291</v>
      </c>
      <c r="C134">
        <v>208</v>
      </c>
      <c r="D134">
        <v>70.999999999999915</v>
      </c>
      <c r="E134">
        <v>8</v>
      </c>
      <c r="G134" t="str">
        <f t="shared" si="14"/>
        <v>291,208,71,8,</v>
      </c>
      <c r="H134" t="s">
        <v>1013</v>
      </c>
      <c r="I134" t="str">
        <f>VLOOKUP(B134,Nodes!$B$2:$F$681,3)</f>
        <v>Porte Dorée</v>
      </c>
      <c r="J134" t="str">
        <f>VLOOKUP(C134,Nodes!$B$2:$F$681,3)</f>
        <v>Michel Bizot</v>
      </c>
      <c r="K134" t="e">
        <f>VLOOKUP(A134,$A$1:A133,1,FALSE)</f>
        <v>#N/A</v>
      </c>
      <c r="L134">
        <f>IF(ISNA(K134),D134,VLOOKUP(A134,$A$1:D133,4,FALSE))</f>
        <v>70.999999999999915</v>
      </c>
      <c r="M134">
        <f t="shared" si="11"/>
        <v>70.999999999999915</v>
      </c>
      <c r="N134">
        <f t="shared" si="12"/>
        <v>70.999999999999915</v>
      </c>
      <c r="O134">
        <f>VLOOKUP(A134,Lignes!$J$2:$K$847,2,FALSE)</f>
        <v>8</v>
      </c>
      <c r="P134">
        <f>VLOOKUP(A134,estimator!$A$2:$D$726,4,FALSE)</f>
        <v>70.999999999999915</v>
      </c>
      <c r="Q134">
        <f t="shared" si="13"/>
        <v>70.999999999999915</v>
      </c>
    </row>
    <row r="135" spans="1:17">
      <c r="A135" t="str">
        <f t="shared" si="10"/>
        <v>208,98</v>
      </c>
      <c r="B135">
        <v>208</v>
      </c>
      <c r="C135">
        <v>98</v>
      </c>
      <c r="D135">
        <v>53.999999999998849</v>
      </c>
      <c r="E135">
        <v>8</v>
      </c>
      <c r="G135" t="str">
        <f t="shared" si="14"/>
        <v>208,98,54,8,</v>
      </c>
      <c r="H135" t="s">
        <v>1013</v>
      </c>
      <c r="I135" t="str">
        <f>VLOOKUP(B135,Nodes!$B$2:$F$681,3)</f>
        <v>Michel Bizot</v>
      </c>
      <c r="J135" t="str">
        <f>VLOOKUP(C135,Nodes!$B$2:$F$681,3)</f>
        <v>Daumesnil</v>
      </c>
      <c r="K135" t="e">
        <f>VLOOKUP(A135,$A$1:A134,1,FALSE)</f>
        <v>#N/A</v>
      </c>
      <c r="L135">
        <f>IF(ISNA(K135),D135,VLOOKUP(A135,$A$1:D134,4,FALSE))</f>
        <v>53.999999999998849</v>
      </c>
      <c r="M135">
        <f t="shared" si="11"/>
        <v>53.999999999998849</v>
      </c>
      <c r="N135">
        <f t="shared" si="12"/>
        <v>53.999999999998849</v>
      </c>
      <c r="O135">
        <f>VLOOKUP(A135,Lignes!$J$2:$K$847,2,FALSE)</f>
        <v>8</v>
      </c>
      <c r="P135">
        <f>VLOOKUP(A135,estimator!$A$2:$D$726,4,FALSE)</f>
        <v>53.999999999998849</v>
      </c>
      <c r="Q135">
        <f t="shared" si="13"/>
        <v>53.999999999998849</v>
      </c>
    </row>
    <row r="136" spans="1:17">
      <c r="A136" t="str">
        <f t="shared" si="10"/>
        <v>98,217</v>
      </c>
      <c r="B136">
        <v>98</v>
      </c>
      <c r="C136">
        <v>217</v>
      </c>
      <c r="D136">
        <v>58.999999999998032</v>
      </c>
      <c r="E136">
        <v>8</v>
      </c>
      <c r="G136" t="str">
        <f t="shared" si="14"/>
        <v>98,217,59,8,</v>
      </c>
      <c r="H136" t="s">
        <v>1013</v>
      </c>
      <c r="I136" t="str">
        <f>VLOOKUP(B136,Nodes!$B$2:$F$681,3)</f>
        <v>Daumesnil</v>
      </c>
      <c r="J136" t="str">
        <f>VLOOKUP(C136,Nodes!$B$2:$F$681,3)</f>
        <v>Montgallet</v>
      </c>
      <c r="K136" t="e">
        <f>VLOOKUP(A136,$A$1:A135,1,FALSE)</f>
        <v>#N/A</v>
      </c>
      <c r="L136">
        <f>IF(ISNA(K136),D136,VLOOKUP(A136,$A$1:D135,4,FALSE))</f>
        <v>58.999999999998032</v>
      </c>
      <c r="M136">
        <f t="shared" si="11"/>
        <v>58.999999999998032</v>
      </c>
      <c r="N136">
        <f t="shared" si="12"/>
        <v>58.999999999998032</v>
      </c>
      <c r="O136">
        <f>VLOOKUP(A136,Lignes!$J$2:$K$847,2,FALSE)</f>
        <v>8</v>
      </c>
      <c r="P136">
        <f>VLOOKUP(A136,estimator!$A$2:$D$726,4,FALSE)</f>
        <v>58.999999999998032</v>
      </c>
      <c r="Q136">
        <f t="shared" si="13"/>
        <v>58.999999999998032</v>
      </c>
    </row>
    <row r="137" spans="1:17">
      <c r="A137" t="str">
        <f t="shared" si="10"/>
        <v>217,314</v>
      </c>
      <c r="B137">
        <v>217</v>
      </c>
      <c r="C137">
        <v>314</v>
      </c>
      <c r="D137">
        <v>66.000000000005514</v>
      </c>
      <c r="E137">
        <v>8</v>
      </c>
      <c r="G137" t="str">
        <f t="shared" si="14"/>
        <v>217,314,66,8,</v>
      </c>
      <c r="H137" t="s">
        <v>1013</v>
      </c>
      <c r="I137" t="str">
        <f>VLOOKUP(B137,Nodes!$B$2:$F$681,3)</f>
        <v>Montgallet</v>
      </c>
      <c r="J137" t="str">
        <f>VLOOKUP(C137,Nodes!$B$2:$F$681,3)</f>
        <v>Reuilly — Diderot</v>
      </c>
      <c r="K137" t="e">
        <f>VLOOKUP(A137,$A$1:A136,1,FALSE)</f>
        <v>#N/A</v>
      </c>
      <c r="L137">
        <f>IF(ISNA(K137),D137,VLOOKUP(A137,$A$1:D136,4,FALSE))</f>
        <v>66.000000000005514</v>
      </c>
      <c r="M137">
        <f t="shared" si="11"/>
        <v>66.000000000005514</v>
      </c>
      <c r="N137">
        <f t="shared" si="12"/>
        <v>66.000000000005514</v>
      </c>
      <c r="O137">
        <f>VLOOKUP(A137,Lignes!$J$2:$K$847,2,FALSE)</f>
        <v>8</v>
      </c>
      <c r="P137">
        <f>VLOOKUP(A137,estimator!$A$2:$D$726,4,FALSE)</f>
        <v>66.000000000005514</v>
      </c>
      <c r="Q137">
        <f t="shared" si="13"/>
        <v>66.000000000005514</v>
      </c>
    </row>
    <row r="138" spans="1:17">
      <c r="A138" t="str">
        <f t="shared" si="10"/>
        <v>314,114</v>
      </c>
      <c r="B138">
        <v>314</v>
      </c>
      <c r="C138">
        <v>114</v>
      </c>
      <c r="D138">
        <v>59.999999999999787</v>
      </c>
      <c r="E138">
        <v>8</v>
      </c>
      <c r="G138" t="str">
        <f t="shared" si="14"/>
        <v>314,114,60,8,</v>
      </c>
      <c r="H138" t="s">
        <v>1013</v>
      </c>
      <c r="I138" t="str">
        <f>VLOOKUP(B138,Nodes!$B$2:$F$681,3)</f>
        <v>Reuilly — Diderot</v>
      </c>
      <c r="J138" t="str">
        <f>VLOOKUP(C138,Nodes!$B$2:$F$681,3)</f>
        <v>Faidherbe — Chaligny</v>
      </c>
      <c r="K138" t="e">
        <f>VLOOKUP(A138,$A$1:A137,1,FALSE)</f>
        <v>#N/A</v>
      </c>
      <c r="L138">
        <f>IF(ISNA(K138),D138,VLOOKUP(A138,$A$1:D137,4,FALSE))</f>
        <v>59.999999999999787</v>
      </c>
      <c r="M138">
        <f t="shared" si="11"/>
        <v>59.999999999999787</v>
      </c>
      <c r="N138">
        <f t="shared" si="12"/>
        <v>59.999999999999787</v>
      </c>
      <c r="O138">
        <f>VLOOKUP(A138,Lignes!$J$2:$K$847,2,FALSE)</f>
        <v>8</v>
      </c>
      <c r="P138">
        <f>VLOOKUP(A138,estimator!$A$2:$D$726,4,FALSE)</f>
        <v>59.999999999999787</v>
      </c>
      <c r="Q138">
        <f t="shared" si="13"/>
        <v>59.999999999999787</v>
      </c>
    </row>
    <row r="139" spans="1:17">
      <c r="A139" t="str">
        <f t="shared" si="10"/>
        <v>114,174</v>
      </c>
      <c r="B139">
        <v>114</v>
      </c>
      <c r="C139">
        <v>174</v>
      </c>
      <c r="D139">
        <v>66.999999999997684</v>
      </c>
      <c r="E139">
        <v>8</v>
      </c>
      <c r="G139" t="str">
        <f t="shared" si="14"/>
        <v>114,174,67,8,</v>
      </c>
      <c r="H139" t="s">
        <v>1013</v>
      </c>
      <c r="I139" t="str">
        <f>VLOOKUP(B139,Nodes!$B$2:$F$681,3)</f>
        <v>Faidherbe — Chaligny</v>
      </c>
      <c r="J139" t="str">
        <f>VLOOKUP(C139,Nodes!$B$2:$F$681,3)</f>
        <v>Ledru-Rollin</v>
      </c>
      <c r="K139" t="e">
        <f>VLOOKUP(A139,$A$1:A138,1,FALSE)</f>
        <v>#N/A</v>
      </c>
      <c r="L139">
        <f>IF(ISNA(K139),D139,VLOOKUP(A139,$A$1:D138,4,FALSE))</f>
        <v>66.999999999997684</v>
      </c>
      <c r="M139">
        <f t="shared" si="11"/>
        <v>66.999999999997684</v>
      </c>
      <c r="N139">
        <f t="shared" si="12"/>
        <v>66.999999999997684</v>
      </c>
      <c r="O139">
        <f>VLOOKUP(A139,Lignes!$J$2:$K$847,2,FALSE)</f>
        <v>8</v>
      </c>
      <c r="P139">
        <f>VLOOKUP(A139,estimator!$A$2:$D$726,4,FALSE)</f>
        <v>66.999999999997684</v>
      </c>
      <c r="Q139">
        <f t="shared" si="13"/>
        <v>66.999999999997684</v>
      </c>
    </row>
    <row r="140" spans="1:17">
      <c r="A140" t="str">
        <f t="shared" si="10"/>
        <v>174,21</v>
      </c>
      <c r="B140">
        <v>174</v>
      </c>
      <c r="C140">
        <v>21</v>
      </c>
      <c r="D140">
        <v>59.000000000002828</v>
      </c>
      <c r="E140">
        <v>8</v>
      </c>
      <c r="G140" t="str">
        <f t="shared" si="14"/>
        <v>174,21,59,8,</v>
      </c>
      <c r="H140" t="s">
        <v>1013</v>
      </c>
      <c r="I140" t="str">
        <f>VLOOKUP(B140,Nodes!$B$2:$F$681,3)</f>
        <v>Ledru-Rollin</v>
      </c>
      <c r="J140" t="str">
        <f>VLOOKUP(C140,Nodes!$B$2:$F$681,3)</f>
        <v>Bastille</v>
      </c>
      <c r="K140" t="e">
        <f>VLOOKUP(A140,$A$1:A139,1,FALSE)</f>
        <v>#N/A</v>
      </c>
      <c r="L140">
        <f>IF(ISNA(K140),D140,VLOOKUP(A140,$A$1:D139,4,FALSE))</f>
        <v>59.000000000002828</v>
      </c>
      <c r="M140">
        <f t="shared" si="11"/>
        <v>59.000000000002828</v>
      </c>
      <c r="N140">
        <f t="shared" si="12"/>
        <v>59.000000000002828</v>
      </c>
      <c r="O140">
        <f>VLOOKUP(A140,Lignes!$J$2:$K$847,2,FALSE)</f>
        <v>8</v>
      </c>
      <c r="P140">
        <f>VLOOKUP(A140,estimator!$A$2:$D$726,4,FALSE)</f>
        <v>59.000000000002828</v>
      </c>
      <c r="Q140">
        <f t="shared" si="13"/>
        <v>59.000000000002828</v>
      </c>
    </row>
    <row r="141" spans="1:17">
      <c r="A141" t="str">
        <f t="shared" si="10"/>
        <v>21,75</v>
      </c>
      <c r="B141">
        <v>21</v>
      </c>
      <c r="C141">
        <v>75</v>
      </c>
      <c r="D141">
        <v>46.999999999996156</v>
      </c>
      <c r="E141">
        <v>8</v>
      </c>
      <c r="G141" t="str">
        <f t="shared" si="14"/>
        <v>21,75,47,8,</v>
      </c>
      <c r="H141" t="s">
        <v>1013</v>
      </c>
      <c r="I141" t="str">
        <f>VLOOKUP(B141,Nodes!$B$2:$F$681,3)</f>
        <v>Bastille</v>
      </c>
      <c r="J141" t="str">
        <f>VLOOKUP(C141,Nodes!$B$2:$F$681,3)</f>
        <v>Chemin Vert</v>
      </c>
      <c r="K141" t="e">
        <f>VLOOKUP(A141,$A$1:A140,1,FALSE)</f>
        <v>#N/A</v>
      </c>
      <c r="L141">
        <f>IF(ISNA(K141),D141,VLOOKUP(A141,$A$1:D140,4,FALSE))</f>
        <v>46.999999999996156</v>
      </c>
      <c r="M141">
        <f t="shared" si="11"/>
        <v>46.999999999996156</v>
      </c>
      <c r="N141">
        <f t="shared" si="12"/>
        <v>46.999999999996156</v>
      </c>
      <c r="O141">
        <f>VLOOKUP(A141,Lignes!$J$2:$K$847,2,FALSE)</f>
        <v>8</v>
      </c>
      <c r="P141">
        <f>VLOOKUP(A141,estimator!$A$2:$D$726,4,FALSE)</f>
        <v>46.999999999996156</v>
      </c>
      <c r="Q141">
        <f t="shared" si="13"/>
        <v>46.999999999996156</v>
      </c>
    </row>
    <row r="142" spans="1:17">
      <c r="A142" t="str">
        <f t="shared" si="10"/>
        <v>75,344</v>
      </c>
      <c r="B142">
        <v>75</v>
      </c>
      <c r="C142">
        <v>344</v>
      </c>
      <c r="D142">
        <v>55.000000000000604</v>
      </c>
      <c r="E142">
        <v>8</v>
      </c>
      <c r="G142" t="str">
        <f t="shared" si="14"/>
        <v>75,344,55,8,</v>
      </c>
      <c r="H142" t="s">
        <v>1013</v>
      </c>
      <c r="I142" t="str">
        <f>VLOOKUP(B142,Nodes!$B$2:$F$681,3)</f>
        <v>Chemin Vert</v>
      </c>
      <c r="J142" t="str">
        <f>VLOOKUP(C142,Nodes!$B$2:$F$681,3)</f>
        <v>Saint-Sébastien — Froissart</v>
      </c>
      <c r="K142" t="e">
        <f>VLOOKUP(A142,$A$1:A141,1,FALSE)</f>
        <v>#N/A</v>
      </c>
      <c r="L142">
        <f>IF(ISNA(K142),D142,VLOOKUP(A142,$A$1:D141,4,FALSE))</f>
        <v>55.000000000000604</v>
      </c>
      <c r="M142">
        <f t="shared" si="11"/>
        <v>55.000000000000604</v>
      </c>
      <c r="N142">
        <f t="shared" si="12"/>
        <v>55.000000000000604</v>
      </c>
      <c r="O142">
        <f>VLOOKUP(A142,Lignes!$J$2:$K$847,2,FALSE)</f>
        <v>8</v>
      </c>
      <c r="P142">
        <f>VLOOKUP(A142,estimator!$A$2:$D$726,4,FALSE)</f>
        <v>55.000000000000604</v>
      </c>
      <c r="Q142">
        <f t="shared" si="13"/>
        <v>55.000000000000604</v>
      </c>
    </row>
    <row r="143" spans="1:17">
      <c r="A143" t="str">
        <f t="shared" si="10"/>
        <v>344,117</v>
      </c>
      <c r="B143">
        <v>344</v>
      </c>
      <c r="C143">
        <v>117</v>
      </c>
      <c r="D143">
        <v>45.999999999999197</v>
      </c>
      <c r="E143">
        <v>8</v>
      </c>
      <c r="G143" t="str">
        <f t="shared" si="14"/>
        <v>344,117,46,8,</v>
      </c>
      <c r="H143" t="s">
        <v>1013</v>
      </c>
      <c r="I143" t="str">
        <f>VLOOKUP(B143,Nodes!$B$2:$F$681,3)</f>
        <v>Saint-Sébastien — Froissart</v>
      </c>
      <c r="J143" t="str">
        <f>VLOOKUP(C143,Nodes!$B$2:$F$681,3)</f>
        <v>Filles du Calvaire</v>
      </c>
      <c r="K143" t="e">
        <f>VLOOKUP(A143,$A$1:A142,1,FALSE)</f>
        <v>#N/A</v>
      </c>
      <c r="L143">
        <f>IF(ISNA(K143),D143,VLOOKUP(A143,$A$1:D142,4,FALSE))</f>
        <v>45.999999999999197</v>
      </c>
      <c r="M143">
        <f t="shared" si="11"/>
        <v>45.999999999999197</v>
      </c>
      <c r="N143">
        <f t="shared" si="12"/>
        <v>45.999999999999197</v>
      </c>
      <c r="O143">
        <f>VLOOKUP(A143,Lignes!$J$2:$K$847,2,FALSE)</f>
        <v>8</v>
      </c>
      <c r="P143">
        <f>VLOOKUP(A143,estimator!$A$2:$D$726,4,FALSE)</f>
        <v>45.999999999999197</v>
      </c>
      <c r="Q143">
        <f t="shared" si="13"/>
        <v>45.999999999999197</v>
      </c>
    </row>
    <row r="144" spans="1:17">
      <c r="A144" t="str">
        <f t="shared" si="10"/>
        <v>117,310</v>
      </c>
      <c r="B144">
        <v>117</v>
      </c>
      <c r="C144">
        <v>310</v>
      </c>
      <c r="D144">
        <v>67.000000000002473</v>
      </c>
      <c r="E144">
        <v>8</v>
      </c>
      <c r="G144" t="str">
        <f t="shared" si="14"/>
        <v>117,310,67,8,</v>
      </c>
      <c r="H144" t="s">
        <v>1013</v>
      </c>
      <c r="I144" t="str">
        <f>VLOOKUP(B144,Nodes!$B$2:$F$681,3)</f>
        <v>Filles du Calvaire</v>
      </c>
      <c r="J144" t="str">
        <f>VLOOKUP(C144,Nodes!$B$2:$F$681,3)</f>
        <v>République</v>
      </c>
      <c r="K144" t="e">
        <f>VLOOKUP(A144,$A$1:A143,1,FALSE)</f>
        <v>#N/A</v>
      </c>
      <c r="L144">
        <f>IF(ISNA(K144),D144,VLOOKUP(A144,$A$1:D143,4,FALSE))</f>
        <v>67.000000000002473</v>
      </c>
      <c r="M144">
        <f t="shared" si="11"/>
        <v>67.000000000002473</v>
      </c>
      <c r="N144">
        <f t="shared" si="12"/>
        <v>67.000000000002473</v>
      </c>
      <c r="O144">
        <f>VLOOKUP(A144,Lignes!$J$2:$K$847,2,FALSE)</f>
        <v>8</v>
      </c>
      <c r="P144">
        <f>VLOOKUP(A144,estimator!$A$2:$D$726,4,FALSE)</f>
        <v>67.000000000002473</v>
      </c>
      <c r="Q144">
        <f t="shared" si="13"/>
        <v>67.000000000002473</v>
      </c>
    </row>
    <row r="145" spans="1:17">
      <c r="A145" t="str">
        <f t="shared" si="10"/>
        <v>310,357</v>
      </c>
      <c r="B145">
        <v>310</v>
      </c>
      <c r="C145">
        <v>357</v>
      </c>
      <c r="D145">
        <v>106.00000000000378</v>
      </c>
      <c r="E145">
        <v>8</v>
      </c>
      <c r="G145" t="str">
        <f t="shared" si="14"/>
        <v>310,357,106,8,</v>
      </c>
      <c r="H145" t="s">
        <v>1013</v>
      </c>
      <c r="I145" t="str">
        <f>VLOOKUP(B145,Nodes!$B$2:$F$681,3)</f>
        <v>République</v>
      </c>
      <c r="J145" t="str">
        <f>VLOOKUP(C145,Nodes!$B$2:$F$681,3)</f>
        <v>Strasbourg — Saint-Denis</v>
      </c>
      <c r="K145" t="e">
        <f>VLOOKUP(A145,$A$1:A144,1,FALSE)</f>
        <v>#N/A</v>
      </c>
      <c r="L145">
        <f>IF(ISNA(K145),D145,VLOOKUP(A145,$A$1:D144,4,FALSE))</f>
        <v>106.00000000000378</v>
      </c>
      <c r="M145">
        <f t="shared" si="11"/>
        <v>106.00000000000378</v>
      </c>
      <c r="N145">
        <f t="shared" si="12"/>
        <v>106.00000000000378</v>
      </c>
      <c r="O145">
        <f>VLOOKUP(A145,Lignes!$J$2:$K$847,2,FALSE)</f>
        <v>8</v>
      </c>
      <c r="P145">
        <f>VLOOKUP(A145,estimator!$A$2:$D$726,4,FALSE)</f>
        <v>106.00000000000378</v>
      </c>
      <c r="Q145">
        <f t="shared" si="13"/>
        <v>106.00000000000378</v>
      </c>
    </row>
    <row r="146" spans="1:17">
      <c r="A146" t="str">
        <f t="shared" si="10"/>
        <v>357,36</v>
      </c>
      <c r="B146">
        <v>357</v>
      </c>
      <c r="C146">
        <v>36</v>
      </c>
      <c r="D146">
        <v>46.000000000003993</v>
      </c>
      <c r="E146">
        <v>8</v>
      </c>
      <c r="G146" t="str">
        <f t="shared" si="14"/>
        <v>357,36,46,8,</v>
      </c>
      <c r="H146" t="s">
        <v>1013</v>
      </c>
      <c r="I146" t="str">
        <f>VLOOKUP(B146,Nodes!$B$2:$F$681,3)</f>
        <v>Strasbourg — Saint-Denis</v>
      </c>
      <c r="J146" t="str">
        <f>VLOOKUP(C146,Nodes!$B$2:$F$681,3)</f>
        <v>Bonne Nouvelle</v>
      </c>
      <c r="K146" t="e">
        <f>VLOOKUP(A146,$A$1:A145,1,FALSE)</f>
        <v>#N/A</v>
      </c>
      <c r="L146">
        <f>IF(ISNA(K146),D146,VLOOKUP(A146,$A$1:D145,4,FALSE))</f>
        <v>46.000000000003993</v>
      </c>
      <c r="M146">
        <f t="shared" si="11"/>
        <v>46.000000000003993</v>
      </c>
      <c r="N146">
        <f t="shared" si="12"/>
        <v>46.000000000003993</v>
      </c>
      <c r="O146">
        <f>VLOOKUP(A146,Lignes!$J$2:$K$847,2,FALSE)</f>
        <v>8</v>
      </c>
      <c r="P146">
        <f>VLOOKUP(A146,estimator!$A$2:$D$726,4,FALSE)</f>
        <v>46.000000000003993</v>
      </c>
      <c r="Q146">
        <f t="shared" si="13"/>
        <v>46.000000000003993</v>
      </c>
    </row>
    <row r="147" spans="1:17">
      <c r="A147" t="str">
        <f t="shared" si="10"/>
        <v>36,139</v>
      </c>
      <c r="B147">
        <v>36</v>
      </c>
      <c r="C147">
        <v>139</v>
      </c>
      <c r="D147">
        <v>48.999999999999666</v>
      </c>
      <c r="E147">
        <v>8</v>
      </c>
      <c r="G147" t="str">
        <f t="shared" si="14"/>
        <v>36,139,49,8,</v>
      </c>
      <c r="H147" t="s">
        <v>1013</v>
      </c>
      <c r="I147" t="str">
        <f>VLOOKUP(B147,Nodes!$B$2:$F$681,3)</f>
        <v>Bonne Nouvelle</v>
      </c>
      <c r="J147" t="str">
        <f>VLOOKUP(C147,Nodes!$B$2:$F$681,3)</f>
        <v>Grands Boulevards</v>
      </c>
      <c r="K147" t="e">
        <f>VLOOKUP(A147,$A$1:A146,1,FALSE)</f>
        <v>#N/A</v>
      </c>
      <c r="L147">
        <f>IF(ISNA(K147),D147,VLOOKUP(A147,$A$1:D146,4,FALSE))</f>
        <v>48.999999999999666</v>
      </c>
      <c r="M147">
        <f t="shared" si="11"/>
        <v>48.999999999999666</v>
      </c>
      <c r="N147">
        <f t="shared" si="12"/>
        <v>48.999999999999666</v>
      </c>
      <c r="O147">
        <f>VLOOKUP(A147,Lignes!$J$2:$K$847,2,FALSE)</f>
        <v>8</v>
      </c>
      <c r="P147">
        <f>VLOOKUP(A147,estimator!$A$2:$D$726,4,FALSE)</f>
        <v>48.999999999999666</v>
      </c>
      <c r="Q147">
        <f t="shared" si="13"/>
        <v>48.999999999999666</v>
      </c>
    </row>
    <row r="148" spans="1:17">
      <c r="A148" t="str">
        <f t="shared" si="10"/>
        <v>139,316</v>
      </c>
      <c r="B148">
        <v>139</v>
      </c>
      <c r="C148">
        <v>316</v>
      </c>
      <c r="D148">
        <v>56.000000000002359</v>
      </c>
      <c r="E148">
        <v>8</v>
      </c>
      <c r="G148" t="str">
        <f t="shared" si="14"/>
        <v>139,316,56,8,</v>
      </c>
      <c r="H148" t="s">
        <v>1013</v>
      </c>
      <c r="I148" t="str">
        <f>VLOOKUP(B148,Nodes!$B$2:$F$681,3)</f>
        <v>Grands Boulevards</v>
      </c>
      <c r="J148" t="str">
        <f>VLOOKUP(C148,Nodes!$B$2:$F$681,3)</f>
        <v>Richelieu — Drouot</v>
      </c>
      <c r="K148" t="e">
        <f>VLOOKUP(A148,$A$1:A147,1,FALSE)</f>
        <v>#N/A</v>
      </c>
      <c r="L148">
        <f>IF(ISNA(K148),D148,VLOOKUP(A148,$A$1:D147,4,FALSE))</f>
        <v>56.000000000002359</v>
      </c>
      <c r="M148">
        <f t="shared" si="11"/>
        <v>56.000000000002359</v>
      </c>
      <c r="N148">
        <f t="shared" si="12"/>
        <v>56.000000000002359</v>
      </c>
      <c r="O148">
        <f>VLOOKUP(A148,Lignes!$J$2:$K$847,2,FALSE)</f>
        <v>8</v>
      </c>
      <c r="P148">
        <f>VLOOKUP(A148,estimator!$A$2:$D$726,4,FALSE)</f>
        <v>56.000000000002359</v>
      </c>
      <c r="Q148">
        <f t="shared" si="13"/>
        <v>56.000000000002359</v>
      </c>
    </row>
    <row r="149" spans="1:17">
      <c r="A149" t="str">
        <f t="shared" si="10"/>
        <v>316,237</v>
      </c>
      <c r="B149">
        <v>316</v>
      </c>
      <c r="C149">
        <v>237</v>
      </c>
      <c r="D149">
        <v>80.000000000001307</v>
      </c>
      <c r="E149">
        <v>8</v>
      </c>
      <c r="G149" t="str">
        <f t="shared" si="14"/>
        <v>316,237,80,8,</v>
      </c>
      <c r="H149" t="s">
        <v>1013</v>
      </c>
      <c r="I149" t="str">
        <f>VLOOKUP(B149,Nodes!$B$2:$F$681,3)</f>
        <v>Richelieu — Drouot</v>
      </c>
      <c r="J149" t="str">
        <f>VLOOKUP(C149,Nodes!$B$2:$F$681,3)</f>
        <v>Opéra</v>
      </c>
      <c r="K149" t="e">
        <f>VLOOKUP(A149,$A$1:A148,1,FALSE)</f>
        <v>#N/A</v>
      </c>
      <c r="L149">
        <f>IF(ISNA(K149),D149,VLOOKUP(A149,$A$1:D148,4,FALSE))</f>
        <v>80.000000000001307</v>
      </c>
      <c r="M149">
        <f t="shared" si="11"/>
        <v>80.000000000001307</v>
      </c>
      <c r="N149">
        <f t="shared" si="12"/>
        <v>80.000000000001307</v>
      </c>
      <c r="O149">
        <f>VLOOKUP(A149,Lignes!$J$2:$K$847,2,FALSE)</f>
        <v>8</v>
      </c>
      <c r="P149">
        <f>VLOOKUP(A149,estimator!$A$2:$D$726,4,FALSE)</f>
        <v>80.000000000001307</v>
      </c>
      <c r="Q149">
        <f t="shared" si="13"/>
        <v>80.000000000001307</v>
      </c>
    </row>
    <row r="150" spans="1:17">
      <c r="A150" t="str">
        <f t="shared" si="10"/>
        <v>237,186</v>
      </c>
      <c r="B150">
        <v>237</v>
      </c>
      <c r="C150">
        <v>186</v>
      </c>
      <c r="D150">
        <v>52.000000000004931</v>
      </c>
      <c r="E150">
        <v>8</v>
      </c>
      <c r="G150" t="str">
        <f t="shared" si="14"/>
        <v>237,186,52,8,</v>
      </c>
      <c r="H150" t="s">
        <v>1013</v>
      </c>
      <c r="I150" t="str">
        <f>VLOOKUP(B150,Nodes!$B$2:$F$681,3)</f>
        <v>Opéra</v>
      </c>
      <c r="J150" t="str">
        <f>VLOOKUP(C150,Nodes!$B$2:$F$681,3)</f>
        <v>Madeleine</v>
      </c>
      <c r="K150" t="e">
        <f>VLOOKUP(A150,$A$1:A149,1,FALSE)</f>
        <v>#N/A</v>
      </c>
      <c r="L150">
        <f>IF(ISNA(K150),D150,VLOOKUP(A150,$A$1:D149,4,FALSE))</f>
        <v>52.000000000004931</v>
      </c>
      <c r="M150">
        <f t="shared" si="11"/>
        <v>52.000000000004931</v>
      </c>
      <c r="N150">
        <f t="shared" si="12"/>
        <v>52.000000000004931</v>
      </c>
      <c r="O150">
        <f>VLOOKUP(A150,Lignes!$J$2:$K$847,2,FALSE)</f>
        <v>8</v>
      </c>
      <c r="P150">
        <f>VLOOKUP(A150,estimator!$A$2:$D$726,4,FALSE)</f>
        <v>52.000000000004931</v>
      </c>
      <c r="Q150">
        <f t="shared" si="13"/>
        <v>52.000000000004931</v>
      </c>
    </row>
    <row r="151" spans="1:17">
      <c r="A151" t="str">
        <f t="shared" si="10"/>
        <v>186,82</v>
      </c>
      <c r="B151">
        <v>186</v>
      </c>
      <c r="C151">
        <v>82</v>
      </c>
      <c r="D151">
        <v>62.000000000003297</v>
      </c>
      <c r="E151">
        <v>8</v>
      </c>
      <c r="G151" t="str">
        <f t="shared" si="14"/>
        <v>186,82,62,8,</v>
      </c>
      <c r="H151" t="s">
        <v>1013</v>
      </c>
      <c r="I151" t="str">
        <f>VLOOKUP(B151,Nodes!$B$2:$F$681,3)</f>
        <v>Madeleine</v>
      </c>
      <c r="J151" t="str">
        <f>VLOOKUP(C151,Nodes!$B$2:$F$681,3)</f>
        <v>Concorde</v>
      </c>
      <c r="K151" t="e">
        <f>VLOOKUP(A151,$A$1:A150,1,FALSE)</f>
        <v>#N/A</v>
      </c>
      <c r="L151">
        <f>IF(ISNA(K151),D151,VLOOKUP(A151,$A$1:D150,4,FALSE))</f>
        <v>62.000000000003297</v>
      </c>
      <c r="M151">
        <f t="shared" si="11"/>
        <v>62.000000000003297</v>
      </c>
      <c r="N151">
        <f t="shared" si="12"/>
        <v>62.000000000003297</v>
      </c>
      <c r="O151">
        <f>VLOOKUP(A151,Lignes!$J$2:$K$847,2,FALSE)</f>
        <v>8</v>
      </c>
      <c r="P151">
        <f>VLOOKUP(A151,estimator!$A$2:$D$726,4,FALSE)</f>
        <v>62.000000000003297</v>
      </c>
      <c r="Q151">
        <f t="shared" si="13"/>
        <v>62.000000000003297</v>
      </c>
    </row>
    <row r="152" spans="1:17">
      <c r="A152" t="str">
        <f t="shared" si="10"/>
        <v>82,148</v>
      </c>
      <c r="B152">
        <v>82</v>
      </c>
      <c r="C152">
        <v>148</v>
      </c>
      <c r="D152">
        <v>88.999999999997925</v>
      </c>
      <c r="E152">
        <v>8</v>
      </c>
      <c r="G152" t="str">
        <f t="shared" si="14"/>
        <v>82,148,89,8,</v>
      </c>
      <c r="H152" t="s">
        <v>1013</v>
      </c>
      <c r="I152" t="str">
        <f>VLOOKUP(B152,Nodes!$B$2:$F$681,3)</f>
        <v>Concorde</v>
      </c>
      <c r="J152" t="str">
        <f>VLOOKUP(C152,Nodes!$B$2:$F$681,3)</f>
        <v>Invalides</v>
      </c>
      <c r="K152" t="e">
        <f>VLOOKUP(A152,$A$1:A151,1,FALSE)</f>
        <v>#N/A</v>
      </c>
      <c r="L152">
        <f>IF(ISNA(K152),D152,VLOOKUP(A152,$A$1:D151,4,FALSE))</f>
        <v>88.999999999997925</v>
      </c>
      <c r="M152">
        <f t="shared" si="11"/>
        <v>88.999999999997925</v>
      </c>
      <c r="N152">
        <f t="shared" si="12"/>
        <v>88.999999999997925</v>
      </c>
      <c r="O152">
        <f>VLOOKUP(A152,Lignes!$J$2:$K$847,2,FALSE)</f>
        <v>8</v>
      </c>
      <c r="P152">
        <f>VLOOKUP(A152,estimator!$A$2:$D$726,4,FALSE)</f>
        <v>88.999999999997925</v>
      </c>
      <c r="Q152">
        <f t="shared" si="13"/>
        <v>88.999999999997925</v>
      </c>
    </row>
    <row r="153" spans="1:17">
      <c r="A153" t="str">
        <f t="shared" si="10"/>
        <v>148,169</v>
      </c>
      <c r="B153">
        <v>148</v>
      </c>
      <c r="C153">
        <v>169</v>
      </c>
      <c r="D153">
        <v>63.999999999997215</v>
      </c>
      <c r="E153">
        <v>8</v>
      </c>
      <c r="G153" t="str">
        <f t="shared" si="14"/>
        <v>148,169,64,8,</v>
      </c>
      <c r="H153" t="s">
        <v>1013</v>
      </c>
      <c r="I153" t="str">
        <f>VLOOKUP(B153,Nodes!$B$2:$F$681,3)</f>
        <v>Invalides</v>
      </c>
      <c r="J153" t="str">
        <f>VLOOKUP(C153,Nodes!$B$2:$F$681,3)</f>
        <v>La Tour-Maubourg</v>
      </c>
      <c r="K153" t="e">
        <f>VLOOKUP(A153,$A$1:A152,1,FALSE)</f>
        <v>#N/A</v>
      </c>
      <c r="L153">
        <f>IF(ISNA(K153),D153,VLOOKUP(A153,$A$1:D152,4,FALSE))</f>
        <v>63.999999999997215</v>
      </c>
      <c r="M153">
        <f t="shared" si="11"/>
        <v>63.999999999997215</v>
      </c>
      <c r="N153">
        <f t="shared" si="12"/>
        <v>63.999999999997215</v>
      </c>
      <c r="O153">
        <f>VLOOKUP(A153,Lignes!$J$2:$K$847,2,FALSE)</f>
        <v>8</v>
      </c>
      <c r="P153">
        <f>VLOOKUP(A153,estimator!$A$2:$D$726,4,FALSE)</f>
        <v>63.999999999997215</v>
      </c>
      <c r="Q153">
        <f t="shared" si="13"/>
        <v>63.999999999997215</v>
      </c>
    </row>
    <row r="154" spans="1:17">
      <c r="A154" t="str">
        <f t="shared" si="10"/>
        <v>169,105</v>
      </c>
      <c r="B154">
        <v>169</v>
      </c>
      <c r="C154">
        <v>105</v>
      </c>
      <c r="D154">
        <v>53.00000000000189</v>
      </c>
      <c r="E154">
        <v>8</v>
      </c>
      <c r="G154" t="str">
        <f t="shared" si="14"/>
        <v>169,105,53,8,</v>
      </c>
      <c r="H154" t="s">
        <v>1013</v>
      </c>
      <c r="I154" t="str">
        <f>VLOOKUP(B154,Nodes!$B$2:$F$681,3)</f>
        <v>La Tour-Maubourg</v>
      </c>
      <c r="J154" t="str">
        <f>VLOOKUP(C154,Nodes!$B$2:$F$681,3)</f>
        <v>École Militaire</v>
      </c>
      <c r="K154" t="e">
        <f>VLOOKUP(A154,$A$1:A153,1,FALSE)</f>
        <v>#N/A</v>
      </c>
      <c r="L154">
        <f>IF(ISNA(K154),D154,VLOOKUP(A154,$A$1:D153,4,FALSE))</f>
        <v>53.00000000000189</v>
      </c>
      <c r="M154">
        <f t="shared" si="11"/>
        <v>53.00000000000189</v>
      </c>
      <c r="N154">
        <f t="shared" si="12"/>
        <v>53.00000000000189</v>
      </c>
      <c r="O154">
        <f>VLOOKUP(A154,Lignes!$J$2:$K$847,2,FALSE)</f>
        <v>8</v>
      </c>
      <c r="P154">
        <f>VLOOKUP(A154,estimator!$A$2:$D$726,4,FALSE)</f>
        <v>53.00000000000189</v>
      </c>
      <c r="Q154">
        <f t="shared" si="13"/>
        <v>53.00000000000189</v>
      </c>
    </row>
    <row r="155" spans="1:17">
      <c r="A155" t="str">
        <f t="shared" si="10"/>
        <v>105,166</v>
      </c>
      <c r="B155">
        <v>105</v>
      </c>
      <c r="C155">
        <v>166</v>
      </c>
      <c r="D155">
        <v>99.999999999998039</v>
      </c>
      <c r="E155">
        <v>8</v>
      </c>
      <c r="G155" t="str">
        <f t="shared" si="14"/>
        <v>105,166,100,8,</v>
      </c>
      <c r="H155" t="s">
        <v>1013</v>
      </c>
      <c r="I155" t="str">
        <f>VLOOKUP(B155,Nodes!$B$2:$F$681,3)</f>
        <v>École Militaire</v>
      </c>
      <c r="J155" t="str">
        <f>VLOOKUP(C155,Nodes!$B$2:$F$681,3)</f>
        <v>La Motte-Picquet — Grenelle</v>
      </c>
      <c r="K155" t="e">
        <f>VLOOKUP(A155,$A$1:A154,1,FALSE)</f>
        <v>#N/A</v>
      </c>
      <c r="L155">
        <f>IF(ISNA(K155),D155,VLOOKUP(A155,$A$1:D154,4,FALSE))</f>
        <v>99.999999999998039</v>
      </c>
      <c r="M155">
        <f t="shared" si="11"/>
        <v>99.999999999998039</v>
      </c>
      <c r="N155">
        <f t="shared" si="12"/>
        <v>99.999999999998039</v>
      </c>
      <c r="O155">
        <f>VLOOKUP(A155,Lignes!$J$2:$K$847,2,FALSE)</f>
        <v>8</v>
      </c>
      <c r="P155">
        <f>VLOOKUP(A155,estimator!$A$2:$D$726,4,FALSE)</f>
        <v>99.999999999998039</v>
      </c>
      <c r="Q155">
        <f t="shared" si="13"/>
        <v>99.999999999998039</v>
      </c>
    </row>
    <row r="156" spans="1:17">
      <c r="A156" t="str">
        <f t="shared" si="10"/>
        <v>166,80</v>
      </c>
      <c r="B156">
        <v>166</v>
      </c>
      <c r="C156">
        <v>80</v>
      </c>
      <c r="D156">
        <v>82.000000000000028</v>
      </c>
      <c r="E156">
        <v>8</v>
      </c>
      <c r="G156" t="str">
        <f t="shared" si="14"/>
        <v>166,80,82,8,</v>
      </c>
      <c r="H156" t="s">
        <v>1013</v>
      </c>
      <c r="I156" t="str">
        <f>VLOOKUP(B156,Nodes!$B$2:$F$681,3)</f>
        <v>La Motte-Picquet — Grenelle</v>
      </c>
      <c r="J156" t="str">
        <f>VLOOKUP(C156,Nodes!$B$2:$F$681,3)</f>
        <v>Commerce</v>
      </c>
      <c r="K156" t="e">
        <f>VLOOKUP(A156,$A$1:A155,1,FALSE)</f>
        <v>#N/A</v>
      </c>
      <c r="L156">
        <f>IF(ISNA(K156),D156,VLOOKUP(A156,$A$1:D155,4,FALSE))</f>
        <v>82.000000000000028</v>
      </c>
      <c r="M156">
        <f t="shared" si="11"/>
        <v>82.000000000000028</v>
      </c>
      <c r="N156">
        <f t="shared" si="12"/>
        <v>82.000000000000028</v>
      </c>
      <c r="O156">
        <f>VLOOKUP(A156,Lignes!$J$2:$K$847,2,FALSE)</f>
        <v>8</v>
      </c>
      <c r="P156">
        <f>VLOOKUP(A156,estimator!$A$2:$D$726,4,FALSE)</f>
        <v>82.000000000000028</v>
      </c>
      <c r="Q156">
        <f t="shared" si="13"/>
        <v>82.000000000000028</v>
      </c>
    </row>
    <row r="157" spans="1:17">
      <c r="A157" t="str">
        <f t="shared" si="10"/>
        <v>80,116</v>
      </c>
      <c r="B157">
        <v>80</v>
      </c>
      <c r="C157">
        <v>116</v>
      </c>
      <c r="D157">
        <v>46.999999999996156</v>
      </c>
      <c r="E157">
        <v>8</v>
      </c>
      <c r="G157" t="str">
        <f t="shared" si="14"/>
        <v>80,116,47,8,</v>
      </c>
      <c r="H157" t="s">
        <v>1013</v>
      </c>
      <c r="I157" t="str">
        <f>VLOOKUP(B157,Nodes!$B$2:$F$681,3)</f>
        <v>Commerce</v>
      </c>
      <c r="J157" t="str">
        <f>VLOOKUP(C157,Nodes!$B$2:$F$681,3)</f>
        <v>Félix Faure</v>
      </c>
      <c r="K157" t="e">
        <f>VLOOKUP(A157,$A$1:A156,1,FALSE)</f>
        <v>#N/A</v>
      </c>
      <c r="L157">
        <f>IF(ISNA(K157),D157,VLOOKUP(A157,$A$1:D156,4,FALSE))</f>
        <v>46.999999999996156</v>
      </c>
      <c r="M157">
        <f t="shared" si="11"/>
        <v>46.999999999996156</v>
      </c>
      <c r="N157">
        <f t="shared" si="12"/>
        <v>46.999999999996156</v>
      </c>
      <c r="O157">
        <f>VLOOKUP(A157,Lignes!$J$2:$K$847,2,FALSE)</f>
        <v>8</v>
      </c>
      <c r="P157">
        <f>VLOOKUP(A157,estimator!$A$2:$D$726,4,FALSE)</f>
        <v>46.999999999996156</v>
      </c>
      <c r="Q157">
        <f t="shared" si="13"/>
        <v>46.999999999996156</v>
      </c>
    </row>
    <row r="158" spans="1:17">
      <c r="A158" t="str">
        <f t="shared" si="10"/>
        <v>116,39</v>
      </c>
      <c r="B158">
        <v>116</v>
      </c>
      <c r="C158">
        <v>39</v>
      </c>
      <c r="D158">
        <v>50.000000000001421</v>
      </c>
      <c r="E158">
        <v>8</v>
      </c>
      <c r="G158" t="str">
        <f t="shared" si="14"/>
        <v>116,39,50,8,</v>
      </c>
      <c r="H158" t="s">
        <v>1013</v>
      </c>
      <c r="I158" t="str">
        <f>VLOOKUP(B158,Nodes!$B$2:$F$681,3)</f>
        <v>Félix Faure</v>
      </c>
      <c r="J158" t="str">
        <f>VLOOKUP(C158,Nodes!$B$2:$F$681,3)</f>
        <v>Boucicaut</v>
      </c>
      <c r="K158" t="e">
        <f>VLOOKUP(A158,$A$1:A157,1,FALSE)</f>
        <v>#N/A</v>
      </c>
      <c r="L158">
        <f>IF(ISNA(K158),D158,VLOOKUP(A158,$A$1:D157,4,FALSE))</f>
        <v>50.000000000001421</v>
      </c>
      <c r="M158">
        <f t="shared" si="11"/>
        <v>50.000000000001421</v>
      </c>
      <c r="N158">
        <f t="shared" si="12"/>
        <v>50.000000000001421</v>
      </c>
      <c r="O158">
        <f>VLOOKUP(A158,Lignes!$J$2:$K$847,2,FALSE)</f>
        <v>8</v>
      </c>
      <c r="P158">
        <f>VLOOKUP(A158,estimator!$A$2:$D$726,4,FALSE)</f>
        <v>50.000000000001421</v>
      </c>
      <c r="Q158">
        <f t="shared" si="13"/>
        <v>50.000000000001421</v>
      </c>
    </row>
    <row r="159" spans="1:17">
      <c r="A159" t="str">
        <f t="shared" si="10"/>
        <v>39,183</v>
      </c>
      <c r="B159">
        <v>39</v>
      </c>
      <c r="C159">
        <v>183</v>
      </c>
      <c r="D159">
        <v>48.000000000002707</v>
      </c>
      <c r="E159">
        <v>8</v>
      </c>
      <c r="G159" t="str">
        <f t="shared" si="14"/>
        <v>39,183,48,8,</v>
      </c>
      <c r="H159" t="s">
        <v>1013</v>
      </c>
      <c r="I159" t="str">
        <f>VLOOKUP(B159,Nodes!$B$2:$F$681,3)</f>
        <v>Boucicaut</v>
      </c>
      <c r="J159" t="str">
        <f>VLOOKUP(C159,Nodes!$B$2:$F$681,3)</f>
        <v>Lourmel</v>
      </c>
      <c r="K159" t="e">
        <f>VLOOKUP(A159,$A$1:A158,1,FALSE)</f>
        <v>#N/A</v>
      </c>
      <c r="L159">
        <f>IF(ISNA(K159),D159,VLOOKUP(A159,$A$1:D158,4,FALSE))</f>
        <v>48.000000000002707</v>
      </c>
      <c r="M159">
        <f t="shared" si="11"/>
        <v>48.000000000002707</v>
      </c>
      <c r="N159">
        <f t="shared" si="12"/>
        <v>48.000000000002707</v>
      </c>
      <c r="O159">
        <f>VLOOKUP(A159,Lignes!$J$2:$K$847,2,FALSE)</f>
        <v>8</v>
      </c>
      <c r="P159">
        <f>VLOOKUP(A159,estimator!$A$2:$D$726,4,FALSE)</f>
        <v>48.000000000002707</v>
      </c>
      <c r="Q159">
        <f t="shared" si="13"/>
        <v>48.000000000002707</v>
      </c>
    </row>
    <row r="160" spans="1:17">
      <c r="A160" t="str">
        <f t="shared" si="10"/>
        <v>183,15</v>
      </c>
      <c r="B160">
        <v>183</v>
      </c>
      <c r="C160">
        <v>15</v>
      </c>
      <c r="D160">
        <v>63.999999999997215</v>
      </c>
      <c r="E160">
        <v>8</v>
      </c>
      <c r="G160" t="str">
        <f t="shared" si="14"/>
        <v>183,15,64,8,</v>
      </c>
      <c r="H160" t="s">
        <v>1013</v>
      </c>
      <c r="I160" t="str">
        <f>VLOOKUP(B160,Nodes!$B$2:$F$681,3)</f>
        <v>Lourmel</v>
      </c>
      <c r="J160" t="str">
        <f>VLOOKUP(C160,Nodes!$B$2:$F$681,3)</f>
        <v>Balard</v>
      </c>
      <c r="K160" t="e">
        <f>VLOOKUP(A160,$A$1:A159,1,FALSE)</f>
        <v>#N/A</v>
      </c>
      <c r="L160">
        <f>IF(ISNA(K160),D160,VLOOKUP(A160,$A$1:D159,4,FALSE))</f>
        <v>63.999999999997215</v>
      </c>
      <c r="M160">
        <f t="shared" si="11"/>
        <v>63.999999999997215</v>
      </c>
      <c r="N160">
        <f t="shared" si="12"/>
        <v>63.999999999997215</v>
      </c>
      <c r="O160">
        <f>VLOOKUP(A160,Lignes!$J$2:$K$847,2,FALSE)</f>
        <v>8</v>
      </c>
      <c r="P160">
        <f>VLOOKUP(A160,estimator!$A$2:$D$726,4,FALSE)</f>
        <v>63.999999999997215</v>
      </c>
      <c r="Q160">
        <f t="shared" si="13"/>
        <v>63.999999999997215</v>
      </c>
    </row>
    <row r="161" spans="1:17">
      <c r="A161" t="str">
        <f t="shared" si="10"/>
        <v>155,108</v>
      </c>
      <c r="B161">
        <v>155</v>
      </c>
      <c r="C161">
        <v>108</v>
      </c>
      <c r="D161">
        <v>88.999999999997925</v>
      </c>
      <c r="E161">
        <v>10</v>
      </c>
      <c r="G161" t="str">
        <f t="shared" si="14"/>
        <v>155,108,89,10,</v>
      </c>
      <c r="H161" t="s">
        <v>1013</v>
      </c>
      <c r="I161" t="str">
        <f>VLOOKUP(B161,Nodes!$B$2:$F$681,3)</f>
        <v>Javel — André-Citroën</v>
      </c>
      <c r="J161" t="str">
        <f>VLOOKUP(C161,Nodes!$B$2:$F$681,3)</f>
        <v>Église d'Auteuil</v>
      </c>
      <c r="K161" t="e">
        <f>VLOOKUP(A161,$A$1:A160,1,FALSE)</f>
        <v>#N/A</v>
      </c>
      <c r="L161">
        <f>IF(ISNA(K161),D161,VLOOKUP(A161,$A$1:D160,4,FALSE))</f>
        <v>88.999999999997925</v>
      </c>
      <c r="M161">
        <f t="shared" si="11"/>
        <v>88.999999999997925</v>
      </c>
      <c r="N161">
        <f t="shared" si="12"/>
        <v>88.999999999997925</v>
      </c>
      <c r="O161">
        <f>VLOOKUP(A161,Lignes!$J$2:$K$847,2,FALSE)</f>
        <v>10</v>
      </c>
      <c r="P161">
        <f>VLOOKUP(A161,estimator!$A$2:$D$726,4,FALSE)</f>
        <v>88.999999999997925</v>
      </c>
      <c r="Q161">
        <f t="shared" si="13"/>
        <v>88.999999999997925</v>
      </c>
    </row>
    <row r="162" spans="1:17">
      <c r="A162" t="str">
        <f t="shared" si="10"/>
        <v>108,210</v>
      </c>
      <c r="B162">
        <v>108</v>
      </c>
      <c r="C162">
        <v>210</v>
      </c>
      <c r="D162">
        <v>72.999999999993832</v>
      </c>
      <c r="E162">
        <v>10</v>
      </c>
      <c r="G162" t="str">
        <f t="shared" si="14"/>
        <v>108,210,73,10,</v>
      </c>
      <c r="H162" t="s">
        <v>1013</v>
      </c>
      <c r="I162" t="str">
        <f>VLOOKUP(B162,Nodes!$B$2:$F$681,3)</f>
        <v>Église d'Auteuil</v>
      </c>
      <c r="J162" t="str">
        <f>VLOOKUP(C162,Nodes!$B$2:$F$681,3)</f>
        <v>Michel-Ange — Auteuil</v>
      </c>
      <c r="K162" t="e">
        <f>VLOOKUP(A162,$A$1:A161,1,FALSE)</f>
        <v>#N/A</v>
      </c>
      <c r="L162">
        <f>IF(ISNA(K162),D162,VLOOKUP(A162,$A$1:D161,4,FALSE))</f>
        <v>72.999999999993832</v>
      </c>
      <c r="M162">
        <f t="shared" si="11"/>
        <v>72.999999999993832</v>
      </c>
      <c r="N162">
        <f t="shared" si="12"/>
        <v>72.999999999993832</v>
      </c>
      <c r="O162">
        <f>VLOOKUP(A162,Lignes!$J$2:$K$847,2,FALSE)</f>
        <v>10</v>
      </c>
      <c r="P162">
        <f>VLOOKUP(A162,estimator!$A$2:$D$726,4,FALSE)</f>
        <v>72.999999999993832</v>
      </c>
      <c r="Q162">
        <f t="shared" si="13"/>
        <v>72.999999999993832</v>
      </c>
    </row>
    <row r="163" spans="1:17">
      <c r="A163" t="str">
        <f t="shared" si="10"/>
        <v>210,271</v>
      </c>
      <c r="B163">
        <v>210</v>
      </c>
      <c r="C163">
        <v>271</v>
      </c>
      <c r="D163">
        <v>97.999999999994543</v>
      </c>
      <c r="E163">
        <v>10</v>
      </c>
      <c r="G163" t="str">
        <f t="shared" si="14"/>
        <v>210,271,98,10,</v>
      </c>
      <c r="H163" t="s">
        <v>1013</v>
      </c>
      <c r="I163" t="str">
        <f>VLOOKUP(B163,Nodes!$B$2:$F$681,3)</f>
        <v>Michel-Ange — Auteuil</v>
      </c>
      <c r="J163" t="str">
        <f>VLOOKUP(C163,Nodes!$B$2:$F$681,3)</f>
        <v>Porte d'Auteuil</v>
      </c>
      <c r="K163" t="e">
        <f>VLOOKUP(A163,$A$1:A162,1,FALSE)</f>
        <v>#N/A</v>
      </c>
      <c r="L163">
        <f>IF(ISNA(K163),D163,VLOOKUP(A163,$A$1:D162,4,FALSE))</f>
        <v>97.999999999994543</v>
      </c>
      <c r="M163">
        <f t="shared" si="11"/>
        <v>97.999999999994543</v>
      </c>
      <c r="N163">
        <f t="shared" si="12"/>
        <v>97.999999999994543</v>
      </c>
      <c r="O163">
        <f>VLOOKUP(A163,Lignes!$J$2:$K$847,2,FALSE)</f>
        <v>10</v>
      </c>
      <c r="P163">
        <f>VLOOKUP(A163,estimator!$A$2:$D$726,4,FALSE)</f>
        <v>97.999999999994543</v>
      </c>
      <c r="Q163">
        <f t="shared" si="13"/>
        <v>97.999999999994543</v>
      </c>
    </row>
    <row r="164" spans="1:17">
      <c r="A164" t="str">
        <f t="shared" si="10"/>
        <v>271,40</v>
      </c>
      <c r="B164">
        <v>271</v>
      </c>
      <c r="C164">
        <v>40</v>
      </c>
      <c r="D164">
        <v>168.00000000000227</v>
      </c>
      <c r="E164">
        <v>10</v>
      </c>
      <c r="G164" t="str">
        <f t="shared" si="14"/>
        <v>271,40,168,10,</v>
      </c>
      <c r="H164" t="s">
        <v>1013</v>
      </c>
      <c r="I164" t="str">
        <f>VLOOKUP(B164,Nodes!$B$2:$F$681,3)</f>
        <v>Porte d'Auteuil</v>
      </c>
      <c r="J164" t="str">
        <f>VLOOKUP(C164,Nodes!$B$2:$F$681,3)</f>
        <v>Boulogne — Jean-Jaurès</v>
      </c>
      <c r="K164" t="e">
        <f>VLOOKUP(A164,$A$1:A163,1,FALSE)</f>
        <v>#N/A</v>
      </c>
      <c r="L164">
        <f>IF(ISNA(K164),D164,VLOOKUP(A164,$A$1:D163,4,FALSE))</f>
        <v>168.00000000000227</v>
      </c>
      <c r="M164">
        <f t="shared" si="11"/>
        <v>168.00000000000227</v>
      </c>
      <c r="N164">
        <f t="shared" si="12"/>
        <v>168.00000000000227</v>
      </c>
      <c r="O164">
        <f>VLOOKUP(A164,Lignes!$J$2:$K$847,2,FALSE)</f>
        <v>10</v>
      </c>
      <c r="P164">
        <f>VLOOKUP(A164,estimator!$A$2:$D$726,4,FALSE)</f>
        <v>168.00000000000227</v>
      </c>
      <c r="Q164">
        <f t="shared" si="13"/>
        <v>168.00000000000227</v>
      </c>
    </row>
    <row r="165" spans="1:17">
      <c r="A165" t="str">
        <f t="shared" si="10"/>
        <v>40,212</v>
      </c>
      <c r="B165">
        <v>40</v>
      </c>
      <c r="C165">
        <v>212</v>
      </c>
      <c r="D165">
        <v>169.00000000000404</v>
      </c>
      <c r="E165">
        <v>10</v>
      </c>
      <c r="G165" t="str">
        <f t="shared" si="14"/>
        <v>40,212,169,10,</v>
      </c>
      <c r="H165" t="s">
        <v>1013</v>
      </c>
      <c r="I165" t="str">
        <f>VLOOKUP(B165,Nodes!$B$2:$F$681,3)</f>
        <v>Boulogne — Jean-Jaurès</v>
      </c>
      <c r="J165" t="str">
        <f>VLOOKUP(C165,Nodes!$B$2:$F$681,3)</f>
        <v>Michel-Ange — Molitor</v>
      </c>
      <c r="K165" t="e">
        <f>VLOOKUP(A165,$A$1:A164,1,FALSE)</f>
        <v>#N/A</v>
      </c>
      <c r="L165">
        <f>IF(ISNA(K165),D165,VLOOKUP(A165,$A$1:D164,4,FALSE))</f>
        <v>169.00000000000404</v>
      </c>
      <c r="M165">
        <f t="shared" si="11"/>
        <v>169.00000000000404</v>
      </c>
      <c r="N165">
        <f t="shared" si="12"/>
        <v>169.00000000000404</v>
      </c>
      <c r="O165">
        <f>VLOOKUP(A165,Lignes!$J$2:$K$847,2,FALSE)</f>
        <v>10</v>
      </c>
      <c r="P165">
        <f>VLOOKUP(A165,estimator!$A$2:$D$726,4,FALSE)</f>
        <v>169.00000000000404</v>
      </c>
      <c r="Q165">
        <f t="shared" si="13"/>
        <v>169.00000000000404</v>
      </c>
    </row>
    <row r="166" spans="1:17">
      <c r="A166" t="str">
        <f t="shared" si="10"/>
        <v>212,56</v>
      </c>
      <c r="B166">
        <v>212</v>
      </c>
      <c r="C166">
        <v>56</v>
      </c>
      <c r="D166">
        <v>63.999999999997215</v>
      </c>
      <c r="E166">
        <v>10</v>
      </c>
      <c r="G166" t="str">
        <f t="shared" si="14"/>
        <v>212,56,64,10,</v>
      </c>
      <c r="H166" t="s">
        <v>1013</v>
      </c>
      <c r="I166" t="str">
        <f>VLOOKUP(B166,Nodes!$B$2:$F$681,3)</f>
        <v>Michel-Ange — Molitor</v>
      </c>
      <c r="J166" t="str">
        <f>VLOOKUP(C166,Nodes!$B$2:$F$681,3)</f>
        <v>Chardon-Lagache</v>
      </c>
      <c r="K166" t="e">
        <f>VLOOKUP(A166,$A$1:A165,1,FALSE)</f>
        <v>#N/A</v>
      </c>
      <c r="L166">
        <f>IF(ISNA(K166),D166,VLOOKUP(A166,$A$1:D165,4,FALSE))</f>
        <v>63.999999999997215</v>
      </c>
      <c r="M166">
        <f t="shared" si="11"/>
        <v>63.999999999997215</v>
      </c>
      <c r="N166">
        <f t="shared" si="12"/>
        <v>63.999999999997215</v>
      </c>
      <c r="O166">
        <f>VLOOKUP(A166,Lignes!$J$2:$K$847,2,FALSE)</f>
        <v>10</v>
      </c>
      <c r="P166">
        <f>VLOOKUP(A166,estimator!$A$2:$D$726,4,FALSE)</f>
        <v>63.999999999997215</v>
      </c>
      <c r="Q166">
        <f t="shared" si="13"/>
        <v>63.999999999997215</v>
      </c>
    </row>
    <row r="167" spans="1:17">
      <c r="A167" t="str">
        <f t="shared" si="10"/>
        <v>56,213</v>
      </c>
      <c r="B167">
        <v>56</v>
      </c>
      <c r="C167">
        <v>213</v>
      </c>
      <c r="D167">
        <v>60.000000000004583</v>
      </c>
      <c r="E167">
        <v>10</v>
      </c>
      <c r="G167" t="str">
        <f t="shared" si="14"/>
        <v>56,213,60,10,</v>
      </c>
      <c r="H167" t="s">
        <v>1013</v>
      </c>
      <c r="I167" t="str">
        <f>VLOOKUP(B167,Nodes!$B$2:$F$681,3)</f>
        <v>Chardon-Lagache</v>
      </c>
      <c r="J167" t="str">
        <f>VLOOKUP(C167,Nodes!$B$2:$F$681,3)</f>
        <v>Mirabeau</v>
      </c>
      <c r="K167" t="e">
        <f>VLOOKUP(A167,$A$1:A166,1,FALSE)</f>
        <v>#N/A</v>
      </c>
      <c r="L167">
        <f>IF(ISNA(K167),D167,VLOOKUP(A167,$A$1:D166,4,FALSE))</f>
        <v>60.000000000004583</v>
      </c>
      <c r="M167">
        <f t="shared" si="11"/>
        <v>60.000000000004583</v>
      </c>
      <c r="N167">
        <f t="shared" si="12"/>
        <v>60.000000000004583</v>
      </c>
      <c r="O167">
        <f>VLOOKUP(A167,Lignes!$J$2:$K$847,2,FALSE)</f>
        <v>10</v>
      </c>
      <c r="P167">
        <f>VLOOKUP(A167,estimator!$A$2:$D$726,4,FALSE)</f>
        <v>60.000000000004583</v>
      </c>
      <c r="Q167">
        <f t="shared" si="13"/>
        <v>60.000000000004583</v>
      </c>
    </row>
    <row r="168" spans="1:17">
      <c r="A168" t="str">
        <f t="shared" si="10"/>
        <v>213,155</v>
      </c>
      <c r="B168">
        <v>213</v>
      </c>
      <c r="C168">
        <v>155</v>
      </c>
      <c r="D168">
        <v>80.000000000001307</v>
      </c>
      <c r="E168">
        <v>10</v>
      </c>
      <c r="G168" t="str">
        <f t="shared" si="14"/>
        <v>213,155,80,10,</v>
      </c>
      <c r="H168" t="s">
        <v>1013</v>
      </c>
      <c r="I168" t="str">
        <f>VLOOKUP(B168,Nodes!$B$2:$F$681,3)</f>
        <v>Mirabeau</v>
      </c>
      <c r="J168" t="str">
        <f>VLOOKUP(C168,Nodes!$B$2:$F$681,3)</f>
        <v>Javel — André-Citroën</v>
      </c>
      <c r="K168" t="e">
        <f>VLOOKUP(A168,$A$1:A167,1,FALSE)</f>
        <v>#N/A</v>
      </c>
      <c r="L168">
        <f>IF(ISNA(K168),D168,VLOOKUP(A168,$A$1:D167,4,FALSE))</f>
        <v>80.000000000001307</v>
      </c>
      <c r="M168">
        <f t="shared" si="11"/>
        <v>80.000000000001307</v>
      </c>
      <c r="N168">
        <f t="shared" si="12"/>
        <v>80.000000000001307</v>
      </c>
      <c r="O168">
        <f>VLOOKUP(A168,Lignes!$J$2:$K$847,2,FALSE)</f>
        <v>10</v>
      </c>
      <c r="P168">
        <f>VLOOKUP(A168,estimator!$A$2:$D$726,4,FALSE)</f>
        <v>80.000000000001307</v>
      </c>
      <c r="Q168">
        <f t="shared" si="13"/>
        <v>80.000000000001307</v>
      </c>
    </row>
    <row r="169" spans="1:17">
      <c r="A169" t="str">
        <f t="shared" si="10"/>
        <v>155,61</v>
      </c>
      <c r="B169">
        <v>155</v>
      </c>
      <c r="C169">
        <v>61</v>
      </c>
      <c r="D169">
        <v>78.999999999999559</v>
      </c>
      <c r="E169">
        <v>10</v>
      </c>
      <c r="G169" t="str">
        <f t="shared" si="14"/>
        <v>155,61,79,10,</v>
      </c>
      <c r="H169" t="s">
        <v>1013</v>
      </c>
      <c r="I169" t="str">
        <f>VLOOKUP(B169,Nodes!$B$2:$F$681,3)</f>
        <v>Javel — André-Citroën</v>
      </c>
      <c r="J169" t="str">
        <f>VLOOKUP(C169,Nodes!$B$2:$F$681,3)</f>
        <v>Charles Michels</v>
      </c>
      <c r="K169" t="e">
        <f>VLOOKUP(A169,$A$1:A168,1,FALSE)</f>
        <v>#N/A</v>
      </c>
      <c r="L169">
        <f>IF(ISNA(K169),D169,VLOOKUP(A169,$A$1:D168,4,FALSE))</f>
        <v>78.999999999999559</v>
      </c>
      <c r="M169">
        <f t="shared" si="11"/>
        <v>78.999999999999559</v>
      </c>
      <c r="N169">
        <f t="shared" si="12"/>
        <v>78.999999999999559</v>
      </c>
      <c r="O169">
        <f>VLOOKUP(A169,Lignes!$J$2:$K$847,2,FALSE)</f>
        <v>10</v>
      </c>
      <c r="P169">
        <f>VLOOKUP(A169,estimator!$A$2:$D$726,4,FALSE)</f>
        <v>78.999999999999559</v>
      </c>
      <c r="Q169">
        <f t="shared" si="13"/>
        <v>78.999999999999559</v>
      </c>
    </row>
    <row r="170" spans="1:17">
      <c r="A170" t="str">
        <f t="shared" si="10"/>
        <v>61,13</v>
      </c>
      <c r="B170">
        <v>61</v>
      </c>
      <c r="C170">
        <v>13</v>
      </c>
      <c r="D170">
        <v>70.999999999999915</v>
      </c>
      <c r="E170">
        <v>10</v>
      </c>
      <c r="G170" t="str">
        <f t="shared" si="14"/>
        <v>61,13,71,10,</v>
      </c>
      <c r="H170" t="s">
        <v>1013</v>
      </c>
      <c r="I170" t="str">
        <f>VLOOKUP(B170,Nodes!$B$2:$F$681,3)</f>
        <v>Charles Michels</v>
      </c>
      <c r="J170" t="str">
        <f>VLOOKUP(C170,Nodes!$B$2:$F$681,3)</f>
        <v>Avenue Émile-Zola</v>
      </c>
      <c r="K170" t="e">
        <f>VLOOKUP(A170,$A$1:A169,1,FALSE)</f>
        <v>#N/A</v>
      </c>
      <c r="L170">
        <f>IF(ISNA(K170),D170,VLOOKUP(A170,$A$1:D169,4,FALSE))</f>
        <v>70.999999999999915</v>
      </c>
      <c r="M170">
        <f t="shared" si="11"/>
        <v>70.999999999999915</v>
      </c>
      <c r="N170">
        <f t="shared" si="12"/>
        <v>70.999999999999915</v>
      </c>
      <c r="O170">
        <f>VLOOKUP(A170,Lignes!$J$2:$K$847,2,FALSE)</f>
        <v>10</v>
      </c>
      <c r="P170">
        <f>VLOOKUP(A170,estimator!$A$2:$D$726,4,FALSE)</f>
        <v>70.999999999999915</v>
      </c>
      <c r="Q170">
        <f t="shared" si="13"/>
        <v>70.999999999999915</v>
      </c>
    </row>
    <row r="171" spans="1:17">
      <c r="A171" t="str">
        <f t="shared" si="10"/>
        <v>13,167</v>
      </c>
      <c r="B171">
        <v>13</v>
      </c>
      <c r="C171">
        <v>167</v>
      </c>
      <c r="D171">
        <v>73.99999999999558</v>
      </c>
      <c r="E171">
        <v>10</v>
      </c>
      <c r="G171" t="str">
        <f t="shared" si="14"/>
        <v>13,167,74,10,</v>
      </c>
      <c r="H171" t="s">
        <v>1013</v>
      </c>
      <c r="I171" t="str">
        <f>VLOOKUP(B171,Nodes!$B$2:$F$681,3)</f>
        <v>Avenue Émile-Zola</v>
      </c>
      <c r="J171" t="str">
        <f>VLOOKUP(C171,Nodes!$B$2:$F$681,3)</f>
        <v>La Motte-Picquet — Grenelle</v>
      </c>
      <c r="K171" t="e">
        <f>VLOOKUP(A171,$A$1:A170,1,FALSE)</f>
        <v>#N/A</v>
      </c>
      <c r="L171">
        <f>IF(ISNA(K171),D171,VLOOKUP(A171,$A$1:D170,4,FALSE))</f>
        <v>73.99999999999558</v>
      </c>
      <c r="M171">
        <f t="shared" si="11"/>
        <v>73.99999999999558</v>
      </c>
      <c r="N171">
        <f t="shared" si="12"/>
        <v>73.99999999999558</v>
      </c>
      <c r="O171">
        <f>VLOOKUP(A171,Lignes!$J$2:$K$847,2,FALSE)</f>
        <v>10</v>
      </c>
      <c r="P171">
        <f>VLOOKUP(A171,estimator!$A$2:$D$726,4,FALSE)</f>
        <v>73.99999999999558</v>
      </c>
      <c r="Q171">
        <f t="shared" si="13"/>
        <v>73.99999999999558</v>
      </c>
    </row>
    <row r="172" spans="1:17">
      <c r="A172" t="str">
        <f t="shared" si="10"/>
        <v>167,346</v>
      </c>
      <c r="B172">
        <v>167</v>
      </c>
      <c r="C172">
        <v>346</v>
      </c>
      <c r="D172">
        <v>85.000000000005286</v>
      </c>
      <c r="E172">
        <v>10</v>
      </c>
      <c r="G172" t="str">
        <f t="shared" si="14"/>
        <v>167,346,85,10,</v>
      </c>
      <c r="H172" t="s">
        <v>1013</v>
      </c>
      <c r="I172" t="str">
        <f>VLOOKUP(B172,Nodes!$B$2:$F$681,3)</f>
        <v>La Motte-Picquet — Grenelle</v>
      </c>
      <c r="J172" t="str">
        <f>VLOOKUP(C172,Nodes!$B$2:$F$681,3)</f>
        <v>Ségur</v>
      </c>
      <c r="K172" t="e">
        <f>VLOOKUP(A172,$A$1:A171,1,FALSE)</f>
        <v>#N/A</v>
      </c>
      <c r="L172">
        <f>IF(ISNA(K172),D172,VLOOKUP(A172,$A$1:D171,4,FALSE))</f>
        <v>85.000000000005286</v>
      </c>
      <c r="M172">
        <f t="shared" si="11"/>
        <v>85.000000000005286</v>
      </c>
      <c r="N172">
        <f t="shared" si="12"/>
        <v>85.000000000005286</v>
      </c>
      <c r="O172">
        <f>VLOOKUP(A172,Lignes!$J$2:$K$847,2,FALSE)</f>
        <v>10</v>
      </c>
      <c r="P172">
        <f>VLOOKUP(A172,estimator!$A$2:$D$726,4,FALSE)</f>
        <v>85.000000000005286</v>
      </c>
      <c r="Q172">
        <f t="shared" si="13"/>
        <v>85.000000000005286</v>
      </c>
    </row>
    <row r="173" spans="1:17">
      <c r="A173" t="str">
        <f t="shared" si="10"/>
        <v>346,103</v>
      </c>
      <c r="B173">
        <v>346</v>
      </c>
      <c r="C173">
        <v>103</v>
      </c>
      <c r="D173">
        <v>91.000000000001435</v>
      </c>
      <c r="E173">
        <v>10</v>
      </c>
      <c r="G173" t="str">
        <f t="shared" si="14"/>
        <v>346,103,91,10,</v>
      </c>
      <c r="H173" t="s">
        <v>1013</v>
      </c>
      <c r="I173" t="str">
        <f>VLOOKUP(B173,Nodes!$B$2:$F$681,3)</f>
        <v>Ségur</v>
      </c>
      <c r="J173" t="str">
        <f>VLOOKUP(C173,Nodes!$B$2:$F$681,3)</f>
        <v>Duroc</v>
      </c>
      <c r="K173" t="e">
        <f>VLOOKUP(A173,$A$1:A172,1,FALSE)</f>
        <v>#N/A</v>
      </c>
      <c r="L173">
        <f>IF(ISNA(K173),D173,VLOOKUP(A173,$A$1:D172,4,FALSE))</f>
        <v>91.000000000001435</v>
      </c>
      <c r="M173">
        <f t="shared" si="11"/>
        <v>91.000000000001435</v>
      </c>
      <c r="N173">
        <f t="shared" si="12"/>
        <v>91.000000000001435</v>
      </c>
      <c r="O173">
        <f>VLOOKUP(A173,Lignes!$J$2:$K$847,2,FALSE)</f>
        <v>10</v>
      </c>
      <c r="P173">
        <f>VLOOKUP(A173,estimator!$A$2:$D$726,4,FALSE)</f>
        <v>91.000000000001435</v>
      </c>
      <c r="Q173">
        <f t="shared" si="13"/>
        <v>91.000000000001435</v>
      </c>
    </row>
    <row r="174" spans="1:17">
      <c r="A174" t="str">
        <f t="shared" si="10"/>
        <v>103,368</v>
      </c>
      <c r="B174">
        <v>103</v>
      </c>
      <c r="C174">
        <v>368</v>
      </c>
      <c r="D174">
        <v>70.999999999999915</v>
      </c>
      <c r="E174">
        <v>10</v>
      </c>
      <c r="G174" t="str">
        <f t="shared" si="14"/>
        <v>103,368,71,10,</v>
      </c>
      <c r="H174" t="s">
        <v>1013</v>
      </c>
      <c r="I174" t="str">
        <f>VLOOKUP(B174,Nodes!$B$2:$F$681,3)</f>
        <v>Duroc</v>
      </c>
      <c r="J174" t="str">
        <f>VLOOKUP(C174,Nodes!$B$2:$F$681,3)</f>
        <v>Vaneau</v>
      </c>
      <c r="K174" t="e">
        <f>VLOOKUP(A174,$A$1:A173,1,FALSE)</f>
        <v>#N/A</v>
      </c>
      <c r="L174">
        <f>IF(ISNA(K174),D174,VLOOKUP(A174,$A$1:D173,4,FALSE))</f>
        <v>70.999999999999915</v>
      </c>
      <c r="M174">
        <f t="shared" si="11"/>
        <v>70.999999999999915</v>
      </c>
      <c r="N174">
        <f t="shared" si="12"/>
        <v>70.999999999999915</v>
      </c>
      <c r="O174">
        <f>VLOOKUP(A174,Lignes!$J$2:$K$847,2,FALSE)</f>
        <v>10</v>
      </c>
      <c r="P174">
        <f>VLOOKUP(A174,estimator!$A$2:$D$726,4,FALSE)</f>
        <v>70.999999999999915</v>
      </c>
      <c r="Q174">
        <f t="shared" si="13"/>
        <v>70.999999999999915</v>
      </c>
    </row>
    <row r="175" spans="1:17">
      <c r="A175" t="str">
        <f t="shared" si="10"/>
        <v>368,348</v>
      </c>
      <c r="B175">
        <v>368</v>
      </c>
      <c r="C175">
        <v>348</v>
      </c>
      <c r="D175">
        <v>59.000000000002828</v>
      </c>
      <c r="E175">
        <v>10</v>
      </c>
      <c r="G175" t="str">
        <f t="shared" si="14"/>
        <v>368,348,59,10,</v>
      </c>
      <c r="H175" t="s">
        <v>1013</v>
      </c>
      <c r="I175" t="str">
        <f>VLOOKUP(B175,Nodes!$B$2:$F$681,3)</f>
        <v>Vaneau</v>
      </c>
      <c r="J175" t="str">
        <f>VLOOKUP(C175,Nodes!$B$2:$F$681,3)</f>
        <v>Sèvres — Babylone</v>
      </c>
      <c r="K175" t="e">
        <f>VLOOKUP(A175,$A$1:A174,1,FALSE)</f>
        <v>#N/A</v>
      </c>
      <c r="L175">
        <f>IF(ISNA(K175),D175,VLOOKUP(A175,$A$1:D174,4,FALSE))</f>
        <v>59.000000000002828</v>
      </c>
      <c r="M175">
        <f t="shared" si="11"/>
        <v>59.000000000002828</v>
      </c>
      <c r="N175">
        <f t="shared" si="12"/>
        <v>59.000000000002828</v>
      </c>
      <c r="O175">
        <f>VLOOKUP(A175,Lignes!$J$2:$K$847,2,FALSE)</f>
        <v>10</v>
      </c>
      <c r="P175">
        <f>VLOOKUP(A175,estimator!$A$2:$D$726,4,FALSE)</f>
        <v>59.000000000002828</v>
      </c>
      <c r="Q175">
        <f t="shared" si="13"/>
        <v>59.000000000002828</v>
      </c>
    </row>
    <row r="176" spans="1:17">
      <c r="A176" t="str">
        <f t="shared" si="10"/>
        <v>348,185</v>
      </c>
      <c r="B176">
        <v>348</v>
      </c>
      <c r="C176">
        <v>185</v>
      </c>
      <c r="D176">
        <v>84.000000000003539</v>
      </c>
      <c r="E176">
        <v>10</v>
      </c>
      <c r="G176" t="str">
        <f t="shared" si="14"/>
        <v>348,185,84,10,</v>
      </c>
      <c r="H176" t="s">
        <v>1013</v>
      </c>
      <c r="I176" t="str">
        <f>VLOOKUP(B176,Nodes!$B$2:$F$681,3)</f>
        <v>Sèvres — Babylone</v>
      </c>
      <c r="J176" t="str">
        <f>VLOOKUP(C176,Nodes!$B$2:$F$681,3)</f>
        <v>Mabillon</v>
      </c>
      <c r="K176" t="e">
        <f>VLOOKUP(A176,$A$1:A175,1,FALSE)</f>
        <v>#N/A</v>
      </c>
      <c r="L176">
        <f>IF(ISNA(K176),D176,VLOOKUP(A176,$A$1:D175,4,FALSE))</f>
        <v>84.000000000003539</v>
      </c>
      <c r="M176">
        <f t="shared" si="11"/>
        <v>84.000000000003539</v>
      </c>
      <c r="N176">
        <f t="shared" si="12"/>
        <v>84.000000000003539</v>
      </c>
      <c r="O176">
        <f>VLOOKUP(A176,Lignes!$J$2:$K$847,2,FALSE)</f>
        <v>10</v>
      </c>
      <c r="P176">
        <f>VLOOKUP(A176,estimator!$A$2:$D$726,4,FALSE)</f>
        <v>84.000000000003539</v>
      </c>
      <c r="Q176">
        <f t="shared" si="13"/>
        <v>84.000000000003539</v>
      </c>
    </row>
    <row r="177" spans="1:17">
      <c r="A177" t="str">
        <f t="shared" si="10"/>
        <v>185,233</v>
      </c>
      <c r="B177">
        <v>185</v>
      </c>
      <c r="C177">
        <v>233</v>
      </c>
      <c r="D177">
        <v>69.000000000001194</v>
      </c>
      <c r="E177">
        <v>10</v>
      </c>
      <c r="G177" t="str">
        <f t="shared" si="14"/>
        <v>185,233,69,10,</v>
      </c>
      <c r="H177" t="s">
        <v>1013</v>
      </c>
      <c r="I177" t="str">
        <f>VLOOKUP(B177,Nodes!$B$2:$F$681,3)</f>
        <v>Mabillon</v>
      </c>
      <c r="J177" t="str">
        <f>VLOOKUP(C177,Nodes!$B$2:$F$681,3)</f>
        <v>Odéon</v>
      </c>
      <c r="K177" t="e">
        <f>VLOOKUP(A177,$A$1:A176,1,FALSE)</f>
        <v>#N/A</v>
      </c>
      <c r="L177">
        <f>IF(ISNA(K177),D177,VLOOKUP(A177,$A$1:D176,4,FALSE))</f>
        <v>69.000000000001194</v>
      </c>
      <c r="M177">
        <f t="shared" si="11"/>
        <v>69.000000000001194</v>
      </c>
      <c r="N177">
        <f t="shared" si="12"/>
        <v>69.000000000001194</v>
      </c>
      <c r="O177">
        <f>VLOOKUP(A177,Lignes!$J$2:$K$847,2,FALSE)</f>
        <v>10</v>
      </c>
      <c r="P177">
        <f>VLOOKUP(A177,estimator!$A$2:$D$726,4,FALSE)</f>
        <v>69.000000000001194</v>
      </c>
      <c r="Q177">
        <f t="shared" si="13"/>
        <v>69.000000000001194</v>
      </c>
    </row>
    <row r="178" spans="1:17">
      <c r="A178" t="str">
        <f t="shared" si="10"/>
        <v>233,78</v>
      </c>
      <c r="B178">
        <v>233</v>
      </c>
      <c r="C178">
        <v>78</v>
      </c>
      <c r="D178">
        <v>37.999999999999545</v>
      </c>
      <c r="E178">
        <v>10</v>
      </c>
      <c r="G178" t="str">
        <f t="shared" si="14"/>
        <v>233,78,38,10,</v>
      </c>
      <c r="H178" t="s">
        <v>1013</v>
      </c>
      <c r="I178" t="str">
        <f>VLOOKUP(B178,Nodes!$B$2:$F$681,3)</f>
        <v>Odéon</v>
      </c>
      <c r="J178" t="str">
        <f>VLOOKUP(C178,Nodes!$B$2:$F$681,3)</f>
        <v>Cluny — La Sorbonne</v>
      </c>
      <c r="K178" t="e">
        <f>VLOOKUP(A178,$A$1:A177,1,FALSE)</f>
        <v>#N/A</v>
      </c>
      <c r="L178">
        <f>IF(ISNA(K178),D178,VLOOKUP(A178,$A$1:D177,4,FALSE))</f>
        <v>37.999999999999545</v>
      </c>
      <c r="M178">
        <f t="shared" si="11"/>
        <v>37.999999999999545</v>
      </c>
      <c r="N178">
        <f t="shared" si="12"/>
        <v>37.999999999999545</v>
      </c>
      <c r="O178">
        <f>VLOOKUP(A178,Lignes!$J$2:$K$847,2,FALSE)</f>
        <v>10</v>
      </c>
      <c r="P178">
        <f>VLOOKUP(A178,estimator!$A$2:$D$726,4,FALSE)</f>
        <v>37.999999999999545</v>
      </c>
      <c r="Q178">
        <f t="shared" si="13"/>
        <v>37.999999999999545</v>
      </c>
    </row>
    <row r="179" spans="1:17">
      <c r="A179" t="str">
        <f t="shared" si="10"/>
        <v>78,206</v>
      </c>
      <c r="B179">
        <v>78</v>
      </c>
      <c r="C179">
        <v>206</v>
      </c>
      <c r="D179">
        <v>45.999999999994401</v>
      </c>
      <c r="E179">
        <v>10</v>
      </c>
      <c r="G179" t="str">
        <f t="shared" si="14"/>
        <v>78,206,46,10,</v>
      </c>
      <c r="H179" t="s">
        <v>1013</v>
      </c>
      <c r="I179" t="str">
        <f>VLOOKUP(B179,Nodes!$B$2:$F$681,3)</f>
        <v>Cluny — La Sorbonne</v>
      </c>
      <c r="J179" t="str">
        <f>VLOOKUP(C179,Nodes!$B$2:$F$681,3)</f>
        <v>Maubert — Mutualité</v>
      </c>
      <c r="K179" t="e">
        <f>VLOOKUP(A179,$A$1:A178,1,FALSE)</f>
        <v>#N/A</v>
      </c>
      <c r="L179">
        <f>IF(ISNA(K179),D179,VLOOKUP(A179,$A$1:D178,4,FALSE))</f>
        <v>45.999999999994401</v>
      </c>
      <c r="M179">
        <f t="shared" si="11"/>
        <v>45.999999999994401</v>
      </c>
      <c r="N179">
        <f t="shared" si="12"/>
        <v>45.999999999994401</v>
      </c>
      <c r="O179">
        <f>VLOOKUP(A179,Lignes!$J$2:$K$847,2,FALSE)</f>
        <v>10</v>
      </c>
      <c r="P179">
        <f>VLOOKUP(A179,estimator!$A$2:$D$726,4,FALSE)</f>
        <v>45.999999999994401</v>
      </c>
      <c r="Q179">
        <f t="shared" si="13"/>
        <v>45.999999999994401</v>
      </c>
    </row>
    <row r="180" spans="1:17">
      <c r="A180" t="str">
        <f t="shared" si="10"/>
        <v>206,51</v>
      </c>
      <c r="B180">
        <v>206</v>
      </c>
      <c r="C180">
        <v>51</v>
      </c>
      <c r="D180">
        <v>78.000000000002601</v>
      </c>
      <c r="E180">
        <v>10</v>
      </c>
      <c r="G180" t="str">
        <f t="shared" si="14"/>
        <v>206,51,78,10,</v>
      </c>
      <c r="H180" t="s">
        <v>1013</v>
      </c>
      <c r="I180" t="str">
        <f>VLOOKUP(B180,Nodes!$B$2:$F$681,3)</f>
        <v>Maubert — Mutualité</v>
      </c>
      <c r="J180" t="str">
        <f>VLOOKUP(C180,Nodes!$B$2:$F$681,3)</f>
        <v>Cardinal Lemoine</v>
      </c>
      <c r="K180" t="e">
        <f>VLOOKUP(A180,$A$1:A179,1,FALSE)</f>
        <v>#N/A</v>
      </c>
      <c r="L180">
        <f>IF(ISNA(K180),D180,VLOOKUP(A180,$A$1:D179,4,FALSE))</f>
        <v>78.000000000002601</v>
      </c>
      <c r="M180">
        <f t="shared" si="11"/>
        <v>78.000000000002601</v>
      </c>
      <c r="N180">
        <f t="shared" si="12"/>
        <v>78.000000000002601</v>
      </c>
      <c r="O180">
        <f>VLOOKUP(A180,Lignes!$J$2:$K$847,2,FALSE)</f>
        <v>10</v>
      </c>
      <c r="P180">
        <f>VLOOKUP(A180,estimator!$A$2:$D$726,4,FALSE)</f>
        <v>78.000000000002601</v>
      </c>
      <c r="Q180">
        <f t="shared" si="13"/>
        <v>78.000000000002601</v>
      </c>
    </row>
    <row r="181" spans="1:17">
      <c r="A181" t="str">
        <f t="shared" si="10"/>
        <v>51,159</v>
      </c>
      <c r="B181">
        <v>51</v>
      </c>
      <c r="C181">
        <v>159</v>
      </c>
      <c r="D181">
        <v>57.999999999996277</v>
      </c>
      <c r="E181">
        <v>10</v>
      </c>
      <c r="G181" t="str">
        <f t="shared" si="14"/>
        <v>51,159,58,10,</v>
      </c>
      <c r="H181" t="s">
        <v>1013</v>
      </c>
      <c r="I181" t="str">
        <f>VLOOKUP(B181,Nodes!$B$2:$F$681,3)</f>
        <v>Cardinal Lemoine</v>
      </c>
      <c r="J181" t="str">
        <f>VLOOKUP(C181,Nodes!$B$2:$F$681,3)</f>
        <v>Jussieu</v>
      </c>
      <c r="K181" t="e">
        <f>VLOOKUP(A181,$A$1:A180,1,FALSE)</f>
        <v>#N/A</v>
      </c>
      <c r="L181">
        <f>IF(ISNA(K181),D181,VLOOKUP(A181,$A$1:D180,4,FALSE))</f>
        <v>57.999999999996277</v>
      </c>
      <c r="M181">
        <f t="shared" si="11"/>
        <v>57.999999999996277</v>
      </c>
      <c r="N181">
        <f t="shared" si="12"/>
        <v>57.999999999996277</v>
      </c>
      <c r="O181">
        <f>VLOOKUP(A181,Lignes!$J$2:$K$847,2,FALSE)</f>
        <v>10</v>
      </c>
      <c r="P181">
        <f>VLOOKUP(A181,estimator!$A$2:$D$726,4,FALSE)</f>
        <v>57.999999999996277</v>
      </c>
      <c r="Q181">
        <f t="shared" si="13"/>
        <v>57.999999999996277</v>
      </c>
    </row>
    <row r="182" spans="1:17">
      <c r="A182" t="str">
        <f t="shared" si="10"/>
        <v>158,262</v>
      </c>
      <c r="B182">
        <v>158</v>
      </c>
      <c r="C182">
        <v>262</v>
      </c>
      <c r="D182">
        <v>52.000000000000135</v>
      </c>
      <c r="E182">
        <v>7</v>
      </c>
      <c r="G182" t="str">
        <f t="shared" si="14"/>
        <v>158,262,52,7,</v>
      </c>
      <c r="H182" t="s">
        <v>1013</v>
      </c>
      <c r="I182" t="str">
        <f>VLOOKUP(B182,Nodes!$B$2:$F$681,3)</f>
        <v>Jussieu</v>
      </c>
      <c r="J182" t="str">
        <f>VLOOKUP(C182,Nodes!$B$2:$F$681,3)</f>
        <v>Place Monge</v>
      </c>
      <c r="K182" t="e">
        <f>VLOOKUP(A182,$A$1:A181,1,FALSE)</f>
        <v>#N/A</v>
      </c>
      <c r="L182">
        <f>IF(ISNA(K182),D182,VLOOKUP(A182,$A$1:D181,4,FALSE))</f>
        <v>52.000000000000135</v>
      </c>
      <c r="M182">
        <f t="shared" si="11"/>
        <v>52.000000000000135</v>
      </c>
      <c r="N182">
        <f t="shared" si="12"/>
        <v>52.000000000000135</v>
      </c>
      <c r="O182">
        <f>VLOOKUP(A182,Lignes!$J$2:$K$847,2,FALSE)</f>
        <v>7</v>
      </c>
      <c r="P182">
        <f>VLOOKUP(A182,estimator!$A$2:$D$726,4,FALSE)</f>
        <v>52.000000000000135</v>
      </c>
      <c r="Q182">
        <f t="shared" si="13"/>
        <v>52.000000000000135</v>
      </c>
    </row>
    <row r="183" spans="1:17">
      <c r="A183" t="str">
        <f t="shared" si="10"/>
        <v>262,53</v>
      </c>
      <c r="B183">
        <v>262</v>
      </c>
      <c r="C183">
        <v>53</v>
      </c>
      <c r="D183">
        <v>63.000000000000256</v>
      </c>
      <c r="E183">
        <v>7</v>
      </c>
      <c r="G183" t="str">
        <f t="shared" si="14"/>
        <v>262,53,63,7,</v>
      </c>
      <c r="H183" t="s">
        <v>1013</v>
      </c>
      <c r="I183" t="str">
        <f>VLOOKUP(B183,Nodes!$B$2:$F$681,3)</f>
        <v>Place Monge</v>
      </c>
      <c r="J183" t="str">
        <f>VLOOKUP(C183,Nodes!$B$2:$F$681,3)</f>
        <v>Censier — Daubenton</v>
      </c>
      <c r="K183" t="e">
        <f>VLOOKUP(A183,$A$1:A182,1,FALSE)</f>
        <v>#N/A</v>
      </c>
      <c r="L183">
        <f>IF(ISNA(K183),D183,VLOOKUP(A183,$A$1:D182,4,FALSE))</f>
        <v>63.000000000000256</v>
      </c>
      <c r="M183">
        <f t="shared" si="11"/>
        <v>63.000000000000256</v>
      </c>
      <c r="N183">
        <f t="shared" si="12"/>
        <v>63.000000000000256</v>
      </c>
      <c r="O183">
        <f>VLOOKUP(A183,Lignes!$J$2:$K$847,2,FALSE)</f>
        <v>7</v>
      </c>
      <c r="P183">
        <f>VLOOKUP(A183,estimator!$A$2:$D$726,4,FALSE)</f>
        <v>63.000000000000256</v>
      </c>
      <c r="Q183">
        <f t="shared" si="13"/>
        <v>63.000000000000256</v>
      </c>
    </row>
    <row r="184" spans="1:17">
      <c r="A184" t="str">
        <f t="shared" si="10"/>
        <v>53,175</v>
      </c>
      <c r="B184">
        <v>53</v>
      </c>
      <c r="C184">
        <v>175</v>
      </c>
      <c r="D184">
        <v>63.000000000000256</v>
      </c>
      <c r="E184">
        <v>7</v>
      </c>
      <c r="G184" t="str">
        <f t="shared" si="14"/>
        <v>53,175,63,7,</v>
      </c>
      <c r="H184" t="s">
        <v>1013</v>
      </c>
      <c r="I184" t="str">
        <f>VLOOKUP(B184,Nodes!$B$2:$F$681,3)</f>
        <v>Censier — Daubenton</v>
      </c>
      <c r="J184" t="str">
        <f>VLOOKUP(C184,Nodes!$B$2:$F$681,3)</f>
        <v>Les Gobelins</v>
      </c>
      <c r="K184" t="e">
        <f>VLOOKUP(A184,$A$1:A183,1,FALSE)</f>
        <v>#N/A</v>
      </c>
      <c r="L184">
        <f>IF(ISNA(K184),D184,VLOOKUP(A184,$A$1:D183,4,FALSE))</f>
        <v>63.000000000000256</v>
      </c>
      <c r="M184">
        <f t="shared" si="11"/>
        <v>63.000000000000256</v>
      </c>
      <c r="N184">
        <f t="shared" si="12"/>
        <v>63.000000000000256</v>
      </c>
      <c r="O184">
        <f>VLOOKUP(A184,Lignes!$J$2:$K$847,2,FALSE)</f>
        <v>7</v>
      </c>
      <c r="P184">
        <f>VLOOKUP(A184,estimator!$A$2:$D$726,4,FALSE)</f>
        <v>63.000000000000256</v>
      </c>
      <c r="Q184">
        <f t="shared" si="13"/>
        <v>63.000000000000256</v>
      </c>
    </row>
    <row r="185" spans="1:17">
      <c r="A185" t="str">
        <f t="shared" si="10"/>
        <v>175,261</v>
      </c>
      <c r="B185">
        <v>175</v>
      </c>
      <c r="C185">
        <v>261</v>
      </c>
      <c r="D185">
        <v>63.000000000000256</v>
      </c>
      <c r="E185">
        <v>7</v>
      </c>
      <c r="G185" t="str">
        <f t="shared" si="14"/>
        <v>175,261,63,7,</v>
      </c>
      <c r="H185" t="s">
        <v>1013</v>
      </c>
      <c r="I185" t="str">
        <f>VLOOKUP(B185,Nodes!$B$2:$F$681,3)</f>
        <v>Les Gobelins</v>
      </c>
      <c r="J185" t="str">
        <f>VLOOKUP(C185,Nodes!$B$2:$F$681,3)</f>
        <v>Place d'Italie</v>
      </c>
      <c r="K185" t="e">
        <f>VLOOKUP(A185,$A$1:A184,1,FALSE)</f>
        <v>#N/A</v>
      </c>
      <c r="L185">
        <f>IF(ISNA(K185),D185,VLOOKUP(A185,$A$1:D184,4,FALSE))</f>
        <v>63.000000000000256</v>
      </c>
      <c r="M185">
        <f t="shared" si="11"/>
        <v>63.000000000000256</v>
      </c>
      <c r="N185">
        <f t="shared" si="12"/>
        <v>63.000000000000256</v>
      </c>
      <c r="O185">
        <f>VLOOKUP(A185,Lignes!$J$2:$K$847,2,FALSE)</f>
        <v>7</v>
      </c>
      <c r="P185">
        <f>VLOOKUP(A185,estimator!$A$2:$D$726,4,FALSE)</f>
        <v>63.000000000000256</v>
      </c>
      <c r="Q185">
        <f t="shared" si="13"/>
        <v>63.000000000000256</v>
      </c>
    </row>
    <row r="186" spans="1:17">
      <c r="A186" t="str">
        <f t="shared" si="10"/>
        <v>261,363</v>
      </c>
      <c r="B186">
        <v>261</v>
      </c>
      <c r="C186">
        <v>363</v>
      </c>
      <c r="D186">
        <v>59.000000000002828</v>
      </c>
      <c r="E186">
        <v>7</v>
      </c>
      <c r="G186" t="str">
        <f t="shared" si="14"/>
        <v>261,363,59,7,</v>
      </c>
      <c r="H186" t="s">
        <v>1013</v>
      </c>
      <c r="I186" t="str">
        <f>VLOOKUP(B186,Nodes!$B$2:$F$681,3)</f>
        <v>Place d'Italie</v>
      </c>
      <c r="J186" t="str">
        <f>VLOOKUP(C186,Nodes!$B$2:$F$681,3)</f>
        <v>Tolbiac</v>
      </c>
      <c r="K186" t="e">
        <f>VLOOKUP(A186,$A$1:A185,1,FALSE)</f>
        <v>#N/A</v>
      </c>
      <c r="L186">
        <f>IF(ISNA(K186),D186,VLOOKUP(A186,$A$1:D185,4,FALSE))</f>
        <v>59.000000000002828</v>
      </c>
      <c r="M186">
        <f t="shared" si="11"/>
        <v>59.000000000002828</v>
      </c>
      <c r="N186">
        <f t="shared" si="12"/>
        <v>59.000000000002828</v>
      </c>
      <c r="O186">
        <f>VLOOKUP(A186,Lignes!$J$2:$K$847,2,FALSE)</f>
        <v>7</v>
      </c>
      <c r="P186">
        <f>VLOOKUP(A186,estimator!$A$2:$D$726,4,FALSE)</f>
        <v>59.000000000002828</v>
      </c>
      <c r="Q186">
        <f t="shared" si="13"/>
        <v>59.000000000002828</v>
      </c>
    </row>
    <row r="187" spans="1:17">
      <c r="A187" t="str">
        <f t="shared" si="10"/>
        <v>363,195</v>
      </c>
      <c r="B187">
        <v>363</v>
      </c>
      <c r="C187">
        <v>195</v>
      </c>
      <c r="D187">
        <v>59.999999999999787</v>
      </c>
      <c r="E187">
        <v>7</v>
      </c>
      <c r="G187" t="str">
        <f t="shared" si="14"/>
        <v>363,195,60,7,</v>
      </c>
      <c r="H187" t="s">
        <v>1013</v>
      </c>
      <c r="I187" t="str">
        <f>VLOOKUP(B187,Nodes!$B$2:$F$681,3)</f>
        <v>Tolbiac</v>
      </c>
      <c r="J187" t="str">
        <f>VLOOKUP(C187,Nodes!$B$2:$F$681,3)</f>
        <v>Maison Blanche</v>
      </c>
      <c r="K187" t="e">
        <f>VLOOKUP(A187,$A$1:A186,1,FALSE)</f>
        <v>#N/A</v>
      </c>
      <c r="L187">
        <f>IF(ISNA(K187),D187,VLOOKUP(A187,$A$1:D186,4,FALSE))</f>
        <v>59.999999999999787</v>
      </c>
      <c r="M187">
        <f t="shared" si="11"/>
        <v>59.999999999999787</v>
      </c>
      <c r="N187">
        <f t="shared" si="12"/>
        <v>59.999999999999787</v>
      </c>
      <c r="O187">
        <f>VLOOKUP(A187,Lignes!$J$2:$K$847,2,FALSE)</f>
        <v>7</v>
      </c>
      <c r="P187">
        <f>VLOOKUP(A187,estimator!$A$2:$D$726,4,FALSE)</f>
        <v>59.999999999999787</v>
      </c>
      <c r="Q187">
        <f t="shared" si="13"/>
        <v>59.999999999999787</v>
      </c>
    </row>
    <row r="188" spans="1:17">
      <c r="A188" t="str">
        <f t="shared" si="10"/>
        <v>195,289</v>
      </c>
      <c r="B188">
        <v>195</v>
      </c>
      <c r="C188">
        <v>289</v>
      </c>
      <c r="D188">
        <v>60.000000000004583</v>
      </c>
      <c r="E188">
        <v>7</v>
      </c>
      <c r="G188" t="str">
        <f t="shared" si="14"/>
        <v>195,289,60,7,</v>
      </c>
      <c r="H188" t="s">
        <v>1013</v>
      </c>
      <c r="I188" t="str">
        <f>VLOOKUP(B188,Nodes!$B$2:$F$681,3)</f>
        <v>Maison Blanche</v>
      </c>
      <c r="J188" t="str">
        <f>VLOOKUP(C188,Nodes!$B$2:$F$681,3)</f>
        <v>Porte d'Italie</v>
      </c>
      <c r="K188" t="e">
        <f>VLOOKUP(A188,$A$1:A187,1,FALSE)</f>
        <v>#N/A</v>
      </c>
      <c r="L188">
        <f>IF(ISNA(K188),D188,VLOOKUP(A188,$A$1:D187,4,FALSE))</f>
        <v>60.000000000004583</v>
      </c>
      <c r="M188">
        <f t="shared" si="11"/>
        <v>60.000000000004583</v>
      </c>
      <c r="N188">
        <f t="shared" si="12"/>
        <v>60.000000000004583</v>
      </c>
      <c r="O188">
        <f>VLOOKUP(A188,Lignes!$J$2:$K$847,2,FALSE)</f>
        <v>7</v>
      </c>
      <c r="P188">
        <f>VLOOKUP(A188,estimator!$A$2:$D$726,4,FALSE)</f>
        <v>60.000000000004583</v>
      </c>
      <c r="Q188">
        <f t="shared" si="13"/>
        <v>60.000000000004583</v>
      </c>
    </row>
    <row r="189" spans="1:17">
      <c r="A189" t="str">
        <f t="shared" si="10"/>
        <v>289,275</v>
      </c>
      <c r="B189">
        <v>289</v>
      </c>
      <c r="C189">
        <v>275</v>
      </c>
      <c r="D189">
        <v>51.999999999995339</v>
      </c>
      <c r="E189">
        <v>7</v>
      </c>
      <c r="G189" t="str">
        <f t="shared" si="14"/>
        <v>289,275,52,7,</v>
      </c>
      <c r="H189" t="s">
        <v>1013</v>
      </c>
      <c r="I189" t="str">
        <f>VLOOKUP(B189,Nodes!$B$2:$F$681,3)</f>
        <v>Porte d'Italie</v>
      </c>
      <c r="J189" t="str">
        <f>VLOOKUP(C189,Nodes!$B$2:$F$681,3)</f>
        <v>Porte de Choisy</v>
      </c>
      <c r="K189" t="e">
        <f>VLOOKUP(A189,$A$1:A188,1,FALSE)</f>
        <v>#N/A</v>
      </c>
      <c r="L189">
        <f>IF(ISNA(K189),D189,VLOOKUP(A189,$A$1:D188,4,FALSE))</f>
        <v>51.999999999995339</v>
      </c>
      <c r="M189">
        <f t="shared" si="11"/>
        <v>51.999999999995339</v>
      </c>
      <c r="N189">
        <f t="shared" si="12"/>
        <v>51.999999999995339</v>
      </c>
      <c r="O189">
        <f>VLOOKUP(A189,Lignes!$J$2:$K$847,2,FALSE)</f>
        <v>7</v>
      </c>
      <c r="P189">
        <f>VLOOKUP(A189,estimator!$A$2:$D$726,4,FALSE)</f>
        <v>51.999999999995339</v>
      </c>
      <c r="Q189">
        <f t="shared" si="13"/>
        <v>51.999999999995339</v>
      </c>
    </row>
    <row r="190" spans="1:17">
      <c r="A190" t="str">
        <f t="shared" si="10"/>
        <v>275,290</v>
      </c>
      <c r="B190">
        <v>275</v>
      </c>
      <c r="C190">
        <v>290</v>
      </c>
      <c r="D190">
        <v>54.000000000003645</v>
      </c>
      <c r="E190">
        <v>7</v>
      </c>
      <c r="G190" t="str">
        <f t="shared" si="14"/>
        <v>275,290,54,7,</v>
      </c>
      <c r="H190" t="s">
        <v>1013</v>
      </c>
      <c r="I190" t="str">
        <f>VLOOKUP(B190,Nodes!$B$2:$F$681,3)</f>
        <v>Porte de Choisy</v>
      </c>
      <c r="J190" t="str">
        <f>VLOOKUP(C190,Nodes!$B$2:$F$681,3)</f>
        <v>Porte d'Ivry</v>
      </c>
      <c r="K190" t="e">
        <f>VLOOKUP(A190,$A$1:A189,1,FALSE)</f>
        <v>#N/A</v>
      </c>
      <c r="L190">
        <f>IF(ISNA(K190),D190,VLOOKUP(A190,$A$1:D189,4,FALSE))</f>
        <v>54.000000000003645</v>
      </c>
      <c r="M190">
        <f t="shared" si="11"/>
        <v>54.000000000003645</v>
      </c>
      <c r="N190">
        <f t="shared" si="12"/>
        <v>54.000000000003645</v>
      </c>
      <c r="O190">
        <f>VLOOKUP(A190,Lignes!$J$2:$K$847,2,FALSE)</f>
        <v>7</v>
      </c>
      <c r="P190">
        <f>VLOOKUP(A190,estimator!$A$2:$D$726,4,FALSE)</f>
        <v>54.000000000003645</v>
      </c>
      <c r="Q190">
        <f t="shared" si="13"/>
        <v>54.000000000003645</v>
      </c>
    </row>
    <row r="191" spans="1:17">
      <c r="A191" t="str">
        <f t="shared" si="10"/>
        <v>290,275</v>
      </c>
      <c r="B191">
        <v>290</v>
      </c>
      <c r="C191">
        <v>275</v>
      </c>
      <c r="D191">
        <v>56.999999999999318</v>
      </c>
      <c r="E191">
        <v>7</v>
      </c>
      <c r="G191" t="str">
        <f t="shared" si="14"/>
        <v>290,275,57,7,</v>
      </c>
      <c r="H191" t="s">
        <v>1013</v>
      </c>
      <c r="I191" t="str">
        <f>VLOOKUP(B191,Nodes!$B$2:$F$681,3)</f>
        <v>Porte d'Ivry</v>
      </c>
      <c r="J191" t="str">
        <f>VLOOKUP(C191,Nodes!$B$2:$F$681,3)</f>
        <v>Porte de Choisy</v>
      </c>
      <c r="K191" t="e">
        <f>VLOOKUP(A191,$A$1:A190,1,FALSE)</f>
        <v>#N/A</v>
      </c>
      <c r="L191">
        <f>IF(ISNA(K191),D191,VLOOKUP(A191,$A$1:D190,4,FALSE))</f>
        <v>56.999999999999318</v>
      </c>
      <c r="M191">
        <f t="shared" si="11"/>
        <v>56.999999999999318</v>
      </c>
      <c r="N191">
        <f t="shared" si="12"/>
        <v>56.999999999999318</v>
      </c>
      <c r="O191">
        <f>VLOOKUP(A191,Lignes!$J$2:$K$847,2,FALSE)</f>
        <v>7</v>
      </c>
      <c r="P191">
        <f>VLOOKUP(A191,estimator!$A$2:$D$726,4,FALSE)</f>
        <v>56.999999999999318</v>
      </c>
      <c r="Q191">
        <f t="shared" si="13"/>
        <v>56.999999999999318</v>
      </c>
    </row>
    <row r="192" spans="1:17">
      <c r="A192" t="str">
        <f t="shared" si="10"/>
        <v>275,289</v>
      </c>
      <c r="B192">
        <v>275</v>
      </c>
      <c r="C192">
        <v>289</v>
      </c>
      <c r="D192">
        <v>47.000000000005748</v>
      </c>
      <c r="E192">
        <v>7</v>
      </c>
      <c r="G192" t="str">
        <f t="shared" si="14"/>
        <v>275,289,47,7,</v>
      </c>
      <c r="H192" t="s">
        <v>1013</v>
      </c>
      <c r="I192" t="str">
        <f>VLOOKUP(B192,Nodes!$B$2:$F$681,3)</f>
        <v>Porte de Choisy</v>
      </c>
      <c r="J192" t="str">
        <f>VLOOKUP(C192,Nodes!$B$2:$F$681,3)</f>
        <v>Porte d'Italie</v>
      </c>
      <c r="K192" t="e">
        <f>VLOOKUP(A192,$A$1:A191,1,FALSE)</f>
        <v>#N/A</v>
      </c>
      <c r="L192">
        <f>IF(ISNA(K192),D192,VLOOKUP(A192,$A$1:D191,4,FALSE))</f>
        <v>47.000000000005748</v>
      </c>
      <c r="M192">
        <f t="shared" si="11"/>
        <v>47.000000000005748</v>
      </c>
      <c r="N192">
        <f t="shared" si="12"/>
        <v>47.000000000005748</v>
      </c>
      <c r="O192">
        <f>VLOOKUP(A192,Lignes!$J$2:$K$847,2,FALSE)</f>
        <v>7</v>
      </c>
      <c r="P192">
        <f>VLOOKUP(A192,estimator!$A$2:$D$726,4,FALSE)</f>
        <v>47.000000000005748</v>
      </c>
      <c r="Q192">
        <f t="shared" si="13"/>
        <v>47.000000000005748</v>
      </c>
    </row>
    <row r="193" spans="1:17">
      <c r="A193" t="str">
        <f t="shared" si="10"/>
        <v>289,195</v>
      </c>
      <c r="B193">
        <v>289</v>
      </c>
      <c r="C193">
        <v>195</v>
      </c>
      <c r="D193">
        <v>59.999999999999787</v>
      </c>
      <c r="E193">
        <v>7</v>
      </c>
      <c r="G193" t="str">
        <f t="shared" si="14"/>
        <v>289,195,60,7,</v>
      </c>
      <c r="H193" t="s">
        <v>1013</v>
      </c>
      <c r="I193" t="str">
        <f>VLOOKUP(B193,Nodes!$B$2:$F$681,3)</f>
        <v>Porte d'Italie</v>
      </c>
      <c r="J193" t="str">
        <f>VLOOKUP(C193,Nodes!$B$2:$F$681,3)</f>
        <v>Maison Blanche</v>
      </c>
      <c r="K193" t="e">
        <f>VLOOKUP(A193,$A$1:A192,1,FALSE)</f>
        <v>#N/A</v>
      </c>
      <c r="L193">
        <f>IF(ISNA(K193),D193,VLOOKUP(A193,$A$1:D192,4,FALSE))</f>
        <v>59.999999999999787</v>
      </c>
      <c r="M193">
        <f t="shared" si="11"/>
        <v>59.999999999999787</v>
      </c>
      <c r="N193">
        <f t="shared" si="12"/>
        <v>59.999999999999787</v>
      </c>
      <c r="O193">
        <f>VLOOKUP(A193,Lignes!$J$2:$K$847,2,FALSE)</f>
        <v>7</v>
      </c>
      <c r="P193">
        <f>VLOOKUP(A193,estimator!$A$2:$D$726,4,FALSE)</f>
        <v>59.999999999999787</v>
      </c>
      <c r="Q193">
        <f t="shared" si="13"/>
        <v>59.999999999999787</v>
      </c>
    </row>
    <row r="194" spans="1:17">
      <c r="A194" t="str">
        <f t="shared" ref="A194:A257" si="15">B194&amp;","&amp;C194</f>
        <v>195,363</v>
      </c>
      <c r="B194">
        <v>195</v>
      </c>
      <c r="C194">
        <v>363</v>
      </c>
      <c r="D194">
        <v>55.999999999992767</v>
      </c>
      <c r="E194">
        <v>7</v>
      </c>
      <c r="G194" t="str">
        <f t="shared" si="14"/>
        <v>195,363,56,7,</v>
      </c>
      <c r="H194" t="s">
        <v>1013</v>
      </c>
      <c r="I194" t="str">
        <f>VLOOKUP(B194,Nodes!$B$2:$F$681,3)</f>
        <v>Maison Blanche</v>
      </c>
      <c r="J194" t="str">
        <f>VLOOKUP(C194,Nodes!$B$2:$F$681,3)</f>
        <v>Tolbiac</v>
      </c>
      <c r="K194" t="e">
        <f>VLOOKUP(A194,$A$1:A193,1,FALSE)</f>
        <v>#N/A</v>
      </c>
      <c r="L194">
        <f>IF(ISNA(K194),D194,VLOOKUP(A194,$A$1:D193,4,FALSE))</f>
        <v>55.999999999992767</v>
      </c>
      <c r="M194">
        <f t="shared" ref="M194:M257" si="16">D194</f>
        <v>55.999999999992767</v>
      </c>
      <c r="N194">
        <f t="shared" ref="N194:N257" si="17">AVERAGE(L194,M194)</f>
        <v>55.999999999992767</v>
      </c>
      <c r="O194">
        <f>VLOOKUP(A194,Lignes!$J$2:$K$847,2,FALSE)</f>
        <v>7</v>
      </c>
      <c r="P194">
        <f>VLOOKUP(A194,estimator!$A$2:$D$726,4,FALSE)</f>
        <v>55.999999999992767</v>
      </c>
      <c r="Q194">
        <f t="shared" ref="Q194:Q257" si="18">IF(ISNA(P194),D194,P194)</f>
        <v>55.999999999992767</v>
      </c>
    </row>
    <row r="195" spans="1:17">
      <c r="A195" t="str">
        <f t="shared" si="15"/>
        <v>363,261</v>
      </c>
      <c r="B195">
        <v>363</v>
      </c>
      <c r="C195">
        <v>261</v>
      </c>
      <c r="D195">
        <v>65.000000000003766</v>
      </c>
      <c r="E195">
        <v>7</v>
      </c>
      <c r="G195" t="str">
        <f t="shared" ref="G195:G258" si="19">B195&amp;","&amp;C195&amp;","&amp;ROUND(D195,0)&amp;","&amp;E195&amp;","&amp;F195</f>
        <v>363,261,65,7,</v>
      </c>
      <c r="H195" t="s">
        <v>1013</v>
      </c>
      <c r="I195" t="str">
        <f>VLOOKUP(B195,Nodes!$B$2:$F$681,3)</f>
        <v>Tolbiac</v>
      </c>
      <c r="J195" t="str">
        <f>VLOOKUP(C195,Nodes!$B$2:$F$681,3)</f>
        <v>Place d'Italie</v>
      </c>
      <c r="K195" t="e">
        <f>VLOOKUP(A195,$A$1:A194,1,FALSE)</f>
        <v>#N/A</v>
      </c>
      <c r="L195">
        <f>IF(ISNA(K195),D195,VLOOKUP(A195,$A$1:D194,4,FALSE))</f>
        <v>65.000000000003766</v>
      </c>
      <c r="M195">
        <f t="shared" si="16"/>
        <v>65.000000000003766</v>
      </c>
      <c r="N195">
        <f t="shared" si="17"/>
        <v>65.000000000003766</v>
      </c>
      <c r="O195">
        <f>VLOOKUP(A195,Lignes!$J$2:$K$847,2,FALSE)</f>
        <v>7</v>
      </c>
      <c r="P195">
        <f>VLOOKUP(A195,estimator!$A$2:$D$726,4,FALSE)</f>
        <v>65.000000000003766</v>
      </c>
      <c r="Q195">
        <f t="shared" si="18"/>
        <v>65.000000000003766</v>
      </c>
    </row>
    <row r="196" spans="1:17">
      <c r="A196" t="str">
        <f t="shared" si="15"/>
        <v>261,175</v>
      </c>
      <c r="B196">
        <v>261</v>
      </c>
      <c r="C196">
        <v>175</v>
      </c>
      <c r="D196">
        <v>53.00000000000189</v>
      </c>
      <c r="E196">
        <v>7</v>
      </c>
      <c r="G196" t="str">
        <f t="shared" si="19"/>
        <v>261,175,53,7,</v>
      </c>
      <c r="H196" t="s">
        <v>1013</v>
      </c>
      <c r="I196" t="str">
        <f>VLOOKUP(B196,Nodes!$B$2:$F$681,3)</f>
        <v>Place d'Italie</v>
      </c>
      <c r="J196" t="str">
        <f>VLOOKUP(C196,Nodes!$B$2:$F$681,3)</f>
        <v>Les Gobelins</v>
      </c>
      <c r="K196" t="e">
        <f>VLOOKUP(A196,$A$1:A195,1,FALSE)</f>
        <v>#N/A</v>
      </c>
      <c r="L196">
        <f>IF(ISNA(K196),D196,VLOOKUP(A196,$A$1:D195,4,FALSE))</f>
        <v>53.00000000000189</v>
      </c>
      <c r="M196">
        <f t="shared" si="16"/>
        <v>53.00000000000189</v>
      </c>
      <c r="N196">
        <f t="shared" si="17"/>
        <v>53.00000000000189</v>
      </c>
      <c r="O196">
        <f>VLOOKUP(A196,Lignes!$J$2:$K$847,2,FALSE)</f>
        <v>7</v>
      </c>
      <c r="P196">
        <f>VLOOKUP(A196,estimator!$A$2:$D$726,4,FALSE)</f>
        <v>53.00000000000189</v>
      </c>
      <c r="Q196">
        <f t="shared" si="18"/>
        <v>53.00000000000189</v>
      </c>
    </row>
    <row r="197" spans="1:17">
      <c r="A197" t="str">
        <f t="shared" si="15"/>
        <v>175,53</v>
      </c>
      <c r="B197">
        <v>175</v>
      </c>
      <c r="C197">
        <v>53</v>
      </c>
      <c r="D197">
        <v>63.999999999997215</v>
      </c>
      <c r="E197">
        <v>7</v>
      </c>
      <c r="G197" t="str">
        <f t="shared" si="19"/>
        <v>175,53,64,7,</v>
      </c>
      <c r="H197" t="s">
        <v>1013</v>
      </c>
      <c r="I197" t="str">
        <f>VLOOKUP(B197,Nodes!$B$2:$F$681,3)</f>
        <v>Les Gobelins</v>
      </c>
      <c r="J197" t="str">
        <f>VLOOKUP(C197,Nodes!$B$2:$F$681,3)</f>
        <v>Censier — Daubenton</v>
      </c>
      <c r="K197" t="e">
        <f>VLOOKUP(A197,$A$1:A196,1,FALSE)</f>
        <v>#N/A</v>
      </c>
      <c r="L197">
        <f>IF(ISNA(K197),D197,VLOOKUP(A197,$A$1:D196,4,FALSE))</f>
        <v>63.999999999997215</v>
      </c>
      <c r="M197">
        <f t="shared" si="16"/>
        <v>63.999999999997215</v>
      </c>
      <c r="N197">
        <f t="shared" si="17"/>
        <v>63.999999999997215</v>
      </c>
      <c r="O197">
        <f>VLOOKUP(A197,Lignes!$J$2:$K$847,2,FALSE)</f>
        <v>7</v>
      </c>
      <c r="P197">
        <f>VLOOKUP(A197,estimator!$A$2:$D$726,4,FALSE)</f>
        <v>63.999999999997215</v>
      </c>
      <c r="Q197">
        <f t="shared" si="18"/>
        <v>63.999999999997215</v>
      </c>
    </row>
    <row r="198" spans="1:17">
      <c r="A198" t="str">
        <f t="shared" si="15"/>
        <v>53,262</v>
      </c>
      <c r="B198">
        <v>53</v>
      </c>
      <c r="C198">
        <v>262</v>
      </c>
      <c r="D198">
        <v>44.999999999997442</v>
      </c>
      <c r="E198">
        <v>7</v>
      </c>
      <c r="G198" t="str">
        <f t="shared" si="19"/>
        <v>53,262,45,7,</v>
      </c>
      <c r="H198" t="s">
        <v>1013</v>
      </c>
      <c r="I198" t="str">
        <f>VLOOKUP(B198,Nodes!$B$2:$F$681,3)</f>
        <v>Censier — Daubenton</v>
      </c>
      <c r="J198" t="str">
        <f>VLOOKUP(C198,Nodes!$B$2:$F$681,3)</f>
        <v>Place Monge</v>
      </c>
      <c r="K198" t="e">
        <f>VLOOKUP(A198,$A$1:A197,1,FALSE)</f>
        <v>#N/A</v>
      </c>
      <c r="L198">
        <f>IF(ISNA(K198),D198,VLOOKUP(A198,$A$1:D197,4,FALSE))</f>
        <v>44.999999999997442</v>
      </c>
      <c r="M198">
        <f t="shared" si="16"/>
        <v>44.999999999997442</v>
      </c>
      <c r="N198">
        <f t="shared" si="17"/>
        <v>44.999999999997442</v>
      </c>
      <c r="O198">
        <f>VLOOKUP(A198,Lignes!$J$2:$K$847,2,FALSE)</f>
        <v>7</v>
      </c>
      <c r="P198">
        <f>VLOOKUP(A198,estimator!$A$2:$D$726,4,FALSE)</f>
        <v>44.999999999997442</v>
      </c>
      <c r="Q198">
        <f t="shared" si="18"/>
        <v>44.999999999997442</v>
      </c>
    </row>
    <row r="199" spans="1:17">
      <c r="A199" t="str">
        <f t="shared" si="15"/>
        <v>262,158</v>
      </c>
      <c r="B199">
        <v>262</v>
      </c>
      <c r="C199">
        <v>158</v>
      </c>
      <c r="D199">
        <v>59.999999999999787</v>
      </c>
      <c r="E199">
        <v>7</v>
      </c>
      <c r="G199" t="str">
        <f t="shared" si="19"/>
        <v>262,158,60,7,</v>
      </c>
      <c r="H199" t="s">
        <v>1013</v>
      </c>
      <c r="I199" t="str">
        <f>VLOOKUP(B199,Nodes!$B$2:$F$681,3)</f>
        <v>Place Monge</v>
      </c>
      <c r="J199" t="str">
        <f>VLOOKUP(C199,Nodes!$B$2:$F$681,3)</f>
        <v>Jussieu</v>
      </c>
      <c r="K199" t="e">
        <f>VLOOKUP(A199,$A$1:A198,1,FALSE)</f>
        <v>#N/A</v>
      </c>
      <c r="L199">
        <f>IF(ISNA(K199),D199,VLOOKUP(A199,$A$1:D198,4,FALSE))</f>
        <v>59.999999999999787</v>
      </c>
      <c r="M199">
        <f t="shared" si="16"/>
        <v>59.999999999999787</v>
      </c>
      <c r="N199">
        <f t="shared" si="17"/>
        <v>59.999999999999787</v>
      </c>
      <c r="O199">
        <f>VLOOKUP(A199,Lignes!$J$2:$K$847,2,FALSE)</f>
        <v>7</v>
      </c>
      <c r="P199">
        <f>VLOOKUP(A199,estimator!$A$2:$D$726,4,FALSE)</f>
        <v>59.999999999999787</v>
      </c>
      <c r="Q199">
        <f t="shared" si="18"/>
        <v>59.999999999999787</v>
      </c>
    </row>
    <row r="200" spans="1:17">
      <c r="A200" t="str">
        <f t="shared" si="15"/>
        <v>158,359</v>
      </c>
      <c r="B200">
        <v>158</v>
      </c>
      <c r="C200">
        <v>359</v>
      </c>
      <c r="D200">
        <v>88.000000000000966</v>
      </c>
      <c r="E200">
        <v>7</v>
      </c>
      <c r="G200" t="str">
        <f t="shared" si="19"/>
        <v>158,359,88,7,</v>
      </c>
      <c r="H200" t="s">
        <v>1013</v>
      </c>
      <c r="I200" t="str">
        <f>VLOOKUP(B200,Nodes!$B$2:$F$681,3)</f>
        <v>Jussieu</v>
      </c>
      <c r="J200" t="str">
        <f>VLOOKUP(C200,Nodes!$B$2:$F$681,3)</f>
        <v>Sully — Morland</v>
      </c>
      <c r="K200" t="e">
        <f>VLOOKUP(A200,$A$1:A199,1,FALSE)</f>
        <v>#N/A</v>
      </c>
      <c r="L200">
        <f>IF(ISNA(K200),D200,VLOOKUP(A200,$A$1:D199,4,FALSE))</f>
        <v>88.000000000000966</v>
      </c>
      <c r="M200">
        <f t="shared" si="16"/>
        <v>88.000000000000966</v>
      </c>
      <c r="N200">
        <f t="shared" si="17"/>
        <v>88.000000000000966</v>
      </c>
      <c r="O200">
        <f>VLOOKUP(A200,Lignes!$J$2:$K$847,2,FALSE)</f>
        <v>7</v>
      </c>
      <c r="P200">
        <f>VLOOKUP(A200,estimator!$A$2:$D$726,4,FALSE)</f>
        <v>88.000000000000966</v>
      </c>
      <c r="Q200">
        <f t="shared" si="18"/>
        <v>88.000000000000966</v>
      </c>
    </row>
    <row r="201" spans="1:17">
      <c r="A201" t="str">
        <f t="shared" si="15"/>
        <v>359,268</v>
      </c>
      <c r="B201">
        <v>359</v>
      </c>
      <c r="C201">
        <v>268</v>
      </c>
      <c r="D201">
        <v>54.999999999995808</v>
      </c>
      <c r="E201">
        <v>7</v>
      </c>
      <c r="G201" t="str">
        <f t="shared" si="19"/>
        <v>359,268,55,7,</v>
      </c>
      <c r="H201" t="s">
        <v>1013</v>
      </c>
      <c r="I201" t="str">
        <f>VLOOKUP(B201,Nodes!$B$2:$F$681,3)</f>
        <v>Sully — Morland</v>
      </c>
      <c r="J201" t="str">
        <f>VLOOKUP(C201,Nodes!$B$2:$F$681,3)</f>
        <v>Pont Marie</v>
      </c>
      <c r="K201" t="e">
        <f>VLOOKUP(A201,$A$1:A200,1,FALSE)</f>
        <v>#N/A</v>
      </c>
      <c r="L201">
        <f>IF(ISNA(K201),D201,VLOOKUP(A201,$A$1:D200,4,FALSE))</f>
        <v>54.999999999995808</v>
      </c>
      <c r="M201">
        <f t="shared" si="16"/>
        <v>54.999999999995808</v>
      </c>
      <c r="N201">
        <f t="shared" si="17"/>
        <v>54.999999999995808</v>
      </c>
      <c r="O201">
        <f>VLOOKUP(A201,Lignes!$J$2:$K$847,2,FALSE)</f>
        <v>7</v>
      </c>
      <c r="P201">
        <f>VLOOKUP(A201,estimator!$A$2:$D$726,4,FALSE)</f>
        <v>54.999999999995808</v>
      </c>
      <c r="Q201">
        <f t="shared" si="18"/>
        <v>54.999999999995808</v>
      </c>
    </row>
    <row r="202" spans="1:17">
      <c r="A202" t="str">
        <f t="shared" si="15"/>
        <v>268,69</v>
      </c>
      <c r="B202">
        <v>268</v>
      </c>
      <c r="C202">
        <v>69</v>
      </c>
      <c r="D202">
        <v>72.000000000001663</v>
      </c>
      <c r="E202">
        <v>7</v>
      </c>
      <c r="G202" t="str">
        <f t="shared" si="19"/>
        <v>268,69,72,7,</v>
      </c>
      <c r="H202" t="s">
        <v>1013</v>
      </c>
      <c r="I202" t="str">
        <f>VLOOKUP(B202,Nodes!$B$2:$F$681,3)</f>
        <v>Pont Marie</v>
      </c>
      <c r="J202" t="str">
        <f>VLOOKUP(C202,Nodes!$B$2:$F$681,3)</f>
        <v>Châtelet</v>
      </c>
      <c r="K202" t="e">
        <f>VLOOKUP(A202,$A$1:A201,1,FALSE)</f>
        <v>#N/A</v>
      </c>
      <c r="L202">
        <f>IF(ISNA(K202),D202,VLOOKUP(A202,$A$1:D201,4,FALSE))</f>
        <v>72.000000000001663</v>
      </c>
      <c r="M202">
        <f t="shared" si="16"/>
        <v>72.000000000001663</v>
      </c>
      <c r="N202">
        <f t="shared" si="17"/>
        <v>72.000000000001663</v>
      </c>
      <c r="O202">
        <f>VLOOKUP(A202,Lignes!$J$2:$K$847,2,FALSE)</f>
        <v>7</v>
      </c>
      <c r="P202">
        <f>VLOOKUP(A202,estimator!$A$2:$D$726,4,FALSE)</f>
        <v>72.000000000001663</v>
      </c>
      <c r="Q202">
        <f t="shared" si="18"/>
        <v>72.000000000001663</v>
      </c>
    </row>
    <row r="203" spans="1:17">
      <c r="A203" t="str">
        <f t="shared" si="15"/>
        <v>69,269</v>
      </c>
      <c r="B203">
        <v>69</v>
      </c>
      <c r="C203">
        <v>269</v>
      </c>
      <c r="D203">
        <v>59.000000000002828</v>
      </c>
      <c r="E203">
        <v>7</v>
      </c>
      <c r="G203" t="str">
        <f t="shared" si="19"/>
        <v>69,269,59,7,</v>
      </c>
      <c r="H203" t="s">
        <v>1013</v>
      </c>
      <c r="I203" t="str">
        <f>VLOOKUP(B203,Nodes!$B$2:$F$681,3)</f>
        <v>Châtelet</v>
      </c>
      <c r="J203" t="str">
        <f>VLOOKUP(C203,Nodes!$B$2:$F$681,3)</f>
        <v>Pont-Neuf</v>
      </c>
      <c r="K203" t="e">
        <f>VLOOKUP(A203,$A$1:A202,1,FALSE)</f>
        <v>#N/A</v>
      </c>
      <c r="L203">
        <f>IF(ISNA(K203),D203,VLOOKUP(A203,$A$1:D202,4,FALSE))</f>
        <v>59.000000000002828</v>
      </c>
      <c r="M203">
        <f t="shared" si="16"/>
        <v>59.000000000002828</v>
      </c>
      <c r="N203">
        <f t="shared" si="17"/>
        <v>59.000000000002828</v>
      </c>
      <c r="O203">
        <f>VLOOKUP(A203,Lignes!$J$2:$K$847,2,FALSE)</f>
        <v>7</v>
      </c>
      <c r="P203">
        <f>VLOOKUP(A203,estimator!$A$2:$D$726,4,FALSE)</f>
        <v>59.000000000002828</v>
      </c>
      <c r="Q203">
        <f t="shared" si="18"/>
        <v>59.000000000002828</v>
      </c>
    </row>
    <row r="204" spans="1:17">
      <c r="A204" t="str">
        <f t="shared" si="15"/>
        <v>269,240</v>
      </c>
      <c r="B204">
        <v>269</v>
      </c>
      <c r="C204">
        <v>240</v>
      </c>
      <c r="D204">
        <v>86.999999999994415</v>
      </c>
      <c r="E204">
        <v>7</v>
      </c>
      <c r="G204" t="str">
        <f t="shared" si="19"/>
        <v>269,240,87,7,</v>
      </c>
      <c r="H204" t="s">
        <v>1013</v>
      </c>
      <c r="I204" t="str">
        <f>VLOOKUP(B204,Nodes!$B$2:$F$681,3)</f>
        <v>Pont-Neuf</v>
      </c>
      <c r="J204" t="str">
        <f>VLOOKUP(C204,Nodes!$B$2:$F$681,3)</f>
        <v>Palais Royal — Musée du Louvre</v>
      </c>
      <c r="K204" t="e">
        <f>VLOOKUP(A204,$A$1:A203,1,FALSE)</f>
        <v>#N/A</v>
      </c>
      <c r="L204">
        <f>IF(ISNA(K204),D204,VLOOKUP(A204,$A$1:D203,4,FALSE))</f>
        <v>86.999999999994415</v>
      </c>
      <c r="M204">
        <f t="shared" si="16"/>
        <v>86.999999999994415</v>
      </c>
      <c r="N204">
        <f t="shared" si="17"/>
        <v>86.999999999994415</v>
      </c>
      <c r="O204">
        <f>VLOOKUP(A204,Lignes!$J$2:$K$847,2,FALSE)</f>
        <v>7</v>
      </c>
      <c r="P204">
        <f>VLOOKUP(A204,estimator!$A$2:$D$726,4,FALSE)</f>
        <v>86.999999999994415</v>
      </c>
      <c r="Q204">
        <f t="shared" si="18"/>
        <v>86.999999999994415</v>
      </c>
    </row>
    <row r="205" spans="1:17">
      <c r="A205" t="str">
        <f t="shared" si="15"/>
        <v>240,295</v>
      </c>
      <c r="B205">
        <v>240</v>
      </c>
      <c r="C205">
        <v>295</v>
      </c>
      <c r="D205">
        <v>54.999999999995808</v>
      </c>
      <c r="E205">
        <v>7</v>
      </c>
      <c r="G205" t="str">
        <f t="shared" si="19"/>
        <v>240,295,55,7,</v>
      </c>
      <c r="H205" t="s">
        <v>1013</v>
      </c>
      <c r="I205" t="str">
        <f>VLOOKUP(B205,Nodes!$B$2:$F$681,3)</f>
        <v>Palais Royal — Musée du Louvre</v>
      </c>
      <c r="J205" t="str">
        <f>VLOOKUP(C205,Nodes!$B$2:$F$681,3)</f>
        <v>Pyramides</v>
      </c>
      <c r="K205" t="e">
        <f>VLOOKUP(A205,$A$1:A204,1,FALSE)</f>
        <v>#N/A</v>
      </c>
      <c r="L205">
        <f>IF(ISNA(K205),D205,VLOOKUP(A205,$A$1:D204,4,FALSE))</f>
        <v>54.999999999995808</v>
      </c>
      <c r="M205">
        <f t="shared" si="16"/>
        <v>54.999999999995808</v>
      </c>
      <c r="N205">
        <f t="shared" si="17"/>
        <v>54.999999999995808</v>
      </c>
      <c r="O205">
        <f>VLOOKUP(A205,Lignes!$J$2:$K$847,2,FALSE)</f>
        <v>7</v>
      </c>
      <c r="P205">
        <f>VLOOKUP(A205,estimator!$A$2:$D$726,4,FALSE)</f>
        <v>54.999999999995808</v>
      </c>
      <c r="Q205">
        <f t="shared" si="18"/>
        <v>54.999999999995808</v>
      </c>
    </row>
    <row r="206" spans="1:17">
      <c r="A206" t="str">
        <f t="shared" si="15"/>
        <v>295,236</v>
      </c>
      <c r="B206">
        <v>295</v>
      </c>
      <c r="C206">
        <v>236</v>
      </c>
      <c r="D206">
        <v>69.000000000001194</v>
      </c>
      <c r="E206">
        <v>7</v>
      </c>
      <c r="G206" t="str">
        <f t="shared" si="19"/>
        <v>295,236,69,7,</v>
      </c>
      <c r="H206" t="s">
        <v>1013</v>
      </c>
      <c r="I206" t="str">
        <f>VLOOKUP(B206,Nodes!$B$2:$F$681,3)</f>
        <v>Pyramides</v>
      </c>
      <c r="J206" t="str">
        <f>VLOOKUP(C206,Nodes!$B$2:$F$681,3)</f>
        <v>Opéra</v>
      </c>
      <c r="K206" t="e">
        <f>VLOOKUP(A206,$A$1:A205,1,FALSE)</f>
        <v>#N/A</v>
      </c>
      <c r="L206">
        <f>IF(ISNA(K206),D206,VLOOKUP(A206,$A$1:D205,4,FALSE))</f>
        <v>69.000000000001194</v>
      </c>
      <c r="M206">
        <f t="shared" si="16"/>
        <v>69.000000000001194</v>
      </c>
      <c r="N206">
        <f t="shared" si="17"/>
        <v>69.000000000001194</v>
      </c>
      <c r="O206">
        <f>VLOOKUP(A206,Lignes!$J$2:$K$847,2,FALSE)</f>
        <v>7</v>
      </c>
      <c r="P206">
        <f>VLOOKUP(A206,estimator!$A$2:$D$726,4,FALSE)</f>
        <v>69.000000000001194</v>
      </c>
      <c r="Q206">
        <f t="shared" si="18"/>
        <v>69.000000000001194</v>
      </c>
    </row>
    <row r="207" spans="1:17">
      <c r="A207" t="str">
        <f t="shared" si="15"/>
        <v>236,73</v>
      </c>
      <c r="B207">
        <v>236</v>
      </c>
      <c r="C207">
        <v>73</v>
      </c>
      <c r="D207">
        <v>59.000000000002828</v>
      </c>
      <c r="E207">
        <v>7</v>
      </c>
      <c r="G207" t="str">
        <f t="shared" si="19"/>
        <v>236,73,59,7,</v>
      </c>
      <c r="H207" t="s">
        <v>1013</v>
      </c>
      <c r="I207" t="str">
        <f>VLOOKUP(B207,Nodes!$B$2:$F$681,3)</f>
        <v>Opéra</v>
      </c>
      <c r="J207" t="str">
        <f>VLOOKUP(C207,Nodes!$B$2:$F$681,3)</f>
        <v>Chaussée d'Antin — La Fayette</v>
      </c>
      <c r="K207" t="e">
        <f>VLOOKUP(A207,$A$1:A206,1,FALSE)</f>
        <v>#N/A</v>
      </c>
      <c r="L207">
        <f>IF(ISNA(K207),D207,VLOOKUP(A207,$A$1:D206,4,FALSE))</f>
        <v>59.000000000002828</v>
      </c>
      <c r="M207">
        <f t="shared" si="16"/>
        <v>59.000000000002828</v>
      </c>
      <c r="N207">
        <f t="shared" si="17"/>
        <v>59.000000000002828</v>
      </c>
      <c r="O207">
        <f>VLOOKUP(A207,Lignes!$J$2:$K$847,2,FALSE)</f>
        <v>7</v>
      </c>
      <c r="P207">
        <f>VLOOKUP(A207,estimator!$A$2:$D$726,4,FALSE)</f>
        <v>59.000000000002828</v>
      </c>
      <c r="Q207">
        <f t="shared" si="18"/>
        <v>59.000000000002828</v>
      </c>
    </row>
    <row r="208" spans="1:17">
      <c r="A208" t="str">
        <f t="shared" si="15"/>
        <v>73,173</v>
      </c>
      <c r="B208">
        <v>73</v>
      </c>
      <c r="C208">
        <v>173</v>
      </c>
      <c r="D208">
        <v>50.000000000001421</v>
      </c>
      <c r="E208">
        <v>7</v>
      </c>
      <c r="G208" t="str">
        <f t="shared" si="19"/>
        <v>73,173,50,7,</v>
      </c>
      <c r="H208" t="s">
        <v>1013</v>
      </c>
      <c r="I208" t="str">
        <f>VLOOKUP(B208,Nodes!$B$2:$F$681,3)</f>
        <v>Chaussée d'Antin — La Fayette</v>
      </c>
      <c r="J208" t="str">
        <f>VLOOKUP(C208,Nodes!$B$2:$F$681,3)</f>
        <v>Le Peletier</v>
      </c>
      <c r="K208" t="e">
        <f>VLOOKUP(A208,$A$1:A207,1,FALSE)</f>
        <v>#N/A</v>
      </c>
      <c r="L208">
        <f>IF(ISNA(K208),D208,VLOOKUP(A208,$A$1:D207,4,FALSE))</f>
        <v>50.000000000001421</v>
      </c>
      <c r="M208">
        <f t="shared" si="16"/>
        <v>50.000000000001421</v>
      </c>
      <c r="N208">
        <f t="shared" si="17"/>
        <v>50.000000000001421</v>
      </c>
      <c r="O208">
        <f>VLOOKUP(A208,Lignes!$J$2:$K$847,2,FALSE)</f>
        <v>7</v>
      </c>
      <c r="P208">
        <f>VLOOKUP(A208,estimator!$A$2:$D$726,4,FALSE)</f>
        <v>50.000000000001421</v>
      </c>
      <c r="Q208">
        <f t="shared" si="18"/>
        <v>50.000000000001421</v>
      </c>
    </row>
    <row r="209" spans="1:17">
      <c r="A209" t="str">
        <f t="shared" si="15"/>
        <v>173,48</v>
      </c>
      <c r="B209">
        <v>173</v>
      </c>
      <c r="C209">
        <v>48</v>
      </c>
      <c r="D209">
        <v>50.000000000001421</v>
      </c>
      <c r="E209">
        <v>7</v>
      </c>
      <c r="G209" t="str">
        <f t="shared" si="19"/>
        <v>173,48,50,7,</v>
      </c>
      <c r="H209" t="s">
        <v>1013</v>
      </c>
      <c r="I209" t="str">
        <f>VLOOKUP(B209,Nodes!$B$2:$F$681,3)</f>
        <v>Le Peletier</v>
      </c>
      <c r="J209" t="str">
        <f>VLOOKUP(C209,Nodes!$B$2:$F$681,3)</f>
        <v>Cadet</v>
      </c>
      <c r="K209" t="e">
        <f>VLOOKUP(A209,$A$1:A208,1,FALSE)</f>
        <v>#N/A</v>
      </c>
      <c r="L209">
        <f>IF(ISNA(K209),D209,VLOOKUP(A209,$A$1:D208,4,FALSE))</f>
        <v>50.000000000001421</v>
      </c>
      <c r="M209">
        <f t="shared" si="16"/>
        <v>50.000000000001421</v>
      </c>
      <c r="N209">
        <f t="shared" si="17"/>
        <v>50.000000000001421</v>
      </c>
      <c r="O209">
        <f>VLOOKUP(A209,Lignes!$J$2:$K$847,2,FALSE)</f>
        <v>7</v>
      </c>
      <c r="P209">
        <f>VLOOKUP(A209,estimator!$A$2:$D$726,4,FALSE)</f>
        <v>50.000000000001421</v>
      </c>
      <c r="Q209">
        <f t="shared" si="18"/>
        <v>50.000000000001421</v>
      </c>
    </row>
    <row r="210" spans="1:17">
      <c r="A210" t="str">
        <f t="shared" si="15"/>
        <v>48,264</v>
      </c>
      <c r="B210">
        <v>48</v>
      </c>
      <c r="C210">
        <v>264</v>
      </c>
      <c r="D210">
        <v>41.999999999996973</v>
      </c>
      <c r="E210">
        <v>7</v>
      </c>
      <c r="G210" t="str">
        <f t="shared" si="19"/>
        <v>48,264,42,7,</v>
      </c>
      <c r="H210" t="s">
        <v>1013</v>
      </c>
      <c r="I210" t="str">
        <f>VLOOKUP(B210,Nodes!$B$2:$F$681,3)</f>
        <v>Cadet</v>
      </c>
      <c r="J210" t="str">
        <f>VLOOKUP(C210,Nodes!$B$2:$F$681,3)</f>
        <v>Poissonnière</v>
      </c>
      <c r="K210" t="e">
        <f>VLOOKUP(A210,$A$1:A209,1,FALSE)</f>
        <v>#N/A</v>
      </c>
      <c r="L210">
        <f>IF(ISNA(K210),D210,VLOOKUP(A210,$A$1:D209,4,FALSE))</f>
        <v>41.999999999996973</v>
      </c>
      <c r="M210">
        <f t="shared" si="16"/>
        <v>41.999999999996973</v>
      </c>
      <c r="N210">
        <f t="shared" si="17"/>
        <v>41.999999999996973</v>
      </c>
      <c r="O210">
        <f>VLOOKUP(A210,Lignes!$J$2:$K$847,2,FALSE)</f>
        <v>7</v>
      </c>
      <c r="P210">
        <f>VLOOKUP(A210,estimator!$A$2:$D$726,4,FALSE)</f>
        <v>41.999999999996973</v>
      </c>
      <c r="Q210">
        <f t="shared" si="18"/>
        <v>41.999999999996973</v>
      </c>
    </row>
    <row r="211" spans="1:17">
      <c r="A211" t="str">
        <f t="shared" si="15"/>
        <v>264,130</v>
      </c>
      <c r="B211">
        <v>264</v>
      </c>
      <c r="C211">
        <v>130</v>
      </c>
      <c r="D211">
        <v>87.000000000004007</v>
      </c>
      <c r="E211">
        <v>7</v>
      </c>
      <c r="G211" t="str">
        <f t="shared" si="19"/>
        <v>264,130,87,7,</v>
      </c>
      <c r="H211" t="s">
        <v>1013</v>
      </c>
      <c r="I211" t="str">
        <f>VLOOKUP(B211,Nodes!$B$2:$F$681,3)</f>
        <v>Poissonnière</v>
      </c>
      <c r="J211" t="str">
        <f>VLOOKUP(C211,Nodes!$B$2:$F$681,3)</f>
        <v>Gare de L'Est</v>
      </c>
      <c r="K211" t="e">
        <f>VLOOKUP(A211,$A$1:A210,1,FALSE)</f>
        <v>#N/A</v>
      </c>
      <c r="L211">
        <f>IF(ISNA(K211),D211,VLOOKUP(A211,$A$1:D210,4,FALSE))</f>
        <v>87.000000000004007</v>
      </c>
      <c r="M211">
        <f t="shared" si="16"/>
        <v>87.000000000004007</v>
      </c>
      <c r="N211">
        <f t="shared" si="17"/>
        <v>87.000000000004007</v>
      </c>
      <c r="O211">
        <f>VLOOKUP(A211,Lignes!$J$2:$K$847,2,FALSE)</f>
        <v>7</v>
      </c>
      <c r="P211">
        <f>VLOOKUP(A211,estimator!$A$2:$D$726,4,FALSE)</f>
        <v>87.000000000004007</v>
      </c>
      <c r="Q211">
        <f t="shared" si="18"/>
        <v>87.000000000004007</v>
      </c>
    </row>
    <row r="212" spans="1:17">
      <c r="A212" t="str">
        <f t="shared" si="15"/>
        <v>130,66</v>
      </c>
      <c r="B212">
        <v>130</v>
      </c>
      <c r="C212">
        <v>66</v>
      </c>
      <c r="D212">
        <v>50.99999999999838</v>
      </c>
      <c r="E212">
        <v>7</v>
      </c>
      <c r="G212" t="str">
        <f t="shared" si="19"/>
        <v>130,66,51,7,</v>
      </c>
      <c r="H212" t="s">
        <v>1013</v>
      </c>
      <c r="I212" t="str">
        <f>VLOOKUP(B212,Nodes!$B$2:$F$681,3)</f>
        <v>Gare de L'Est</v>
      </c>
      <c r="J212" t="str">
        <f>VLOOKUP(C212,Nodes!$B$2:$F$681,3)</f>
        <v>Château-Landon</v>
      </c>
      <c r="K212" t="e">
        <f>VLOOKUP(A212,$A$1:A211,1,FALSE)</f>
        <v>#N/A</v>
      </c>
      <c r="L212">
        <f>IF(ISNA(K212),D212,VLOOKUP(A212,$A$1:D211,4,FALSE))</f>
        <v>50.99999999999838</v>
      </c>
      <c r="M212">
        <f t="shared" si="16"/>
        <v>50.99999999999838</v>
      </c>
      <c r="N212">
        <f t="shared" si="17"/>
        <v>50.99999999999838</v>
      </c>
      <c r="O212">
        <f>VLOOKUP(A212,Lignes!$J$2:$K$847,2,FALSE)</f>
        <v>7</v>
      </c>
      <c r="P212">
        <f>VLOOKUP(A212,estimator!$A$2:$D$726,4,FALSE)</f>
        <v>50.99999999999838</v>
      </c>
      <c r="Q212">
        <f t="shared" si="18"/>
        <v>50.99999999999838</v>
      </c>
    </row>
    <row r="213" spans="1:17">
      <c r="A213" t="str">
        <f t="shared" si="15"/>
        <v>66,180</v>
      </c>
      <c r="B213">
        <v>66</v>
      </c>
      <c r="C213">
        <v>180</v>
      </c>
      <c r="D213">
        <v>54.999999999995808</v>
      </c>
      <c r="E213">
        <v>7</v>
      </c>
      <c r="G213" t="str">
        <f t="shared" si="19"/>
        <v>66,180,55,7,</v>
      </c>
      <c r="H213" t="s">
        <v>1013</v>
      </c>
      <c r="I213" t="str">
        <f>VLOOKUP(B213,Nodes!$B$2:$F$681,3)</f>
        <v>Château-Landon</v>
      </c>
      <c r="J213" t="str">
        <f>VLOOKUP(C213,Nodes!$B$2:$F$681,3)</f>
        <v>Louis Blanc</v>
      </c>
      <c r="K213" t="e">
        <f>VLOOKUP(A213,$A$1:A212,1,FALSE)</f>
        <v>#N/A</v>
      </c>
      <c r="L213">
        <f>IF(ISNA(K213),D213,VLOOKUP(A213,$A$1:D212,4,FALSE))</f>
        <v>54.999999999995808</v>
      </c>
      <c r="M213">
        <f t="shared" si="16"/>
        <v>54.999999999995808</v>
      </c>
      <c r="N213">
        <f t="shared" si="17"/>
        <v>54.999999999995808</v>
      </c>
      <c r="O213">
        <f>VLOOKUP(A213,Lignes!$J$2:$K$847,2,FALSE)</f>
        <v>7</v>
      </c>
      <c r="P213">
        <f>VLOOKUP(A213,estimator!$A$2:$D$726,4,FALSE)</f>
        <v>54.999999999995808</v>
      </c>
      <c r="Q213">
        <f t="shared" si="18"/>
        <v>54.999999999995808</v>
      </c>
    </row>
    <row r="214" spans="1:17">
      <c r="A214" t="str">
        <f t="shared" si="15"/>
        <v>180,355</v>
      </c>
      <c r="B214">
        <v>180</v>
      </c>
      <c r="C214">
        <v>355</v>
      </c>
      <c r="D214">
        <v>62.000000000003297</v>
      </c>
      <c r="E214">
        <v>7</v>
      </c>
      <c r="G214" t="str">
        <f t="shared" si="19"/>
        <v>180,355,62,7,</v>
      </c>
      <c r="H214" t="s">
        <v>1013</v>
      </c>
      <c r="I214" t="str">
        <f>VLOOKUP(B214,Nodes!$B$2:$F$681,3)</f>
        <v>Louis Blanc</v>
      </c>
      <c r="J214" t="str">
        <f>VLOOKUP(C214,Nodes!$B$2:$F$681,3)</f>
        <v>Stalingrad</v>
      </c>
      <c r="K214" t="e">
        <f>VLOOKUP(A214,$A$1:A213,1,FALSE)</f>
        <v>#N/A</v>
      </c>
      <c r="L214">
        <f>IF(ISNA(K214),D214,VLOOKUP(A214,$A$1:D213,4,FALSE))</f>
        <v>62.000000000003297</v>
      </c>
      <c r="M214">
        <f t="shared" si="16"/>
        <v>62.000000000003297</v>
      </c>
      <c r="N214">
        <f t="shared" si="17"/>
        <v>62.000000000003297</v>
      </c>
      <c r="O214">
        <f>VLOOKUP(A214,Lignes!$J$2:$K$847,2,FALSE)</f>
        <v>7</v>
      </c>
      <c r="P214">
        <f>VLOOKUP(A214,estimator!$A$2:$D$726,4,FALSE)</f>
        <v>62.000000000003297</v>
      </c>
      <c r="Q214">
        <f t="shared" si="18"/>
        <v>62.000000000003297</v>
      </c>
    </row>
    <row r="215" spans="1:17">
      <c r="A215" t="str">
        <f t="shared" si="15"/>
        <v>355,318</v>
      </c>
      <c r="B215">
        <v>355</v>
      </c>
      <c r="C215">
        <v>318</v>
      </c>
      <c r="D215">
        <v>56.999999999999318</v>
      </c>
      <c r="E215">
        <v>7</v>
      </c>
      <c r="G215" t="str">
        <f t="shared" si="19"/>
        <v>355,318,57,7,</v>
      </c>
      <c r="H215" t="s">
        <v>1013</v>
      </c>
      <c r="I215" t="str">
        <f>VLOOKUP(B215,Nodes!$B$2:$F$681,3)</f>
        <v>Stalingrad</v>
      </c>
      <c r="J215" t="str">
        <f>VLOOKUP(C215,Nodes!$B$2:$F$681,3)</f>
        <v>Riquet</v>
      </c>
      <c r="K215" t="e">
        <f>VLOOKUP(A215,$A$1:A214,1,FALSE)</f>
        <v>#N/A</v>
      </c>
      <c r="L215">
        <f>IF(ISNA(K215),D215,VLOOKUP(A215,$A$1:D214,4,FALSE))</f>
        <v>56.999999999999318</v>
      </c>
      <c r="M215">
        <f t="shared" si="16"/>
        <v>56.999999999999318</v>
      </c>
      <c r="N215">
        <f t="shared" si="17"/>
        <v>56.999999999999318</v>
      </c>
      <c r="O215">
        <f>VLOOKUP(A215,Lignes!$J$2:$K$847,2,FALSE)</f>
        <v>7</v>
      </c>
      <c r="P215">
        <f>VLOOKUP(A215,estimator!$A$2:$D$726,4,FALSE)</f>
        <v>56.999999999999318</v>
      </c>
      <c r="Q215">
        <f t="shared" si="18"/>
        <v>56.999999999999318</v>
      </c>
    </row>
    <row r="216" spans="1:17">
      <c r="A216" t="str">
        <f t="shared" si="15"/>
        <v>318,94</v>
      </c>
      <c r="B216">
        <v>318</v>
      </c>
      <c r="C216">
        <v>94</v>
      </c>
      <c r="D216">
        <v>50.99999999999838</v>
      </c>
      <c r="E216">
        <v>7</v>
      </c>
      <c r="G216" t="str">
        <f t="shared" si="19"/>
        <v>318,94,51,7,</v>
      </c>
      <c r="H216" t="s">
        <v>1013</v>
      </c>
      <c r="I216" t="str">
        <f>VLOOKUP(B216,Nodes!$B$2:$F$681,3)</f>
        <v>Riquet</v>
      </c>
      <c r="J216" t="str">
        <f>VLOOKUP(C216,Nodes!$B$2:$F$681,3)</f>
        <v>Crimée</v>
      </c>
      <c r="K216" t="e">
        <f>VLOOKUP(A216,$A$1:A215,1,FALSE)</f>
        <v>#N/A</v>
      </c>
      <c r="L216">
        <f>IF(ISNA(K216),D216,VLOOKUP(A216,$A$1:D215,4,FALSE))</f>
        <v>50.99999999999838</v>
      </c>
      <c r="M216">
        <f t="shared" si="16"/>
        <v>50.99999999999838</v>
      </c>
      <c r="N216">
        <f t="shared" si="17"/>
        <v>50.99999999999838</v>
      </c>
      <c r="O216">
        <f>VLOOKUP(A216,Lignes!$J$2:$K$847,2,FALSE)</f>
        <v>7</v>
      </c>
      <c r="P216">
        <f>VLOOKUP(A216,estimator!$A$2:$D$726,4,FALSE)</f>
        <v>50.99999999999838</v>
      </c>
      <c r="Q216">
        <f t="shared" si="18"/>
        <v>50.99999999999838</v>
      </c>
    </row>
    <row r="217" spans="1:17">
      <c r="A217" t="str">
        <f t="shared" si="15"/>
        <v>94,85</v>
      </c>
      <c r="B217">
        <v>94</v>
      </c>
      <c r="C217">
        <v>85</v>
      </c>
      <c r="D217">
        <v>56.999999999999318</v>
      </c>
      <c r="E217">
        <v>7</v>
      </c>
      <c r="G217" t="str">
        <f t="shared" si="19"/>
        <v>94,85,57,7,</v>
      </c>
      <c r="H217" t="s">
        <v>1013</v>
      </c>
      <c r="I217" t="str">
        <f>VLOOKUP(B217,Nodes!$B$2:$F$681,3)</f>
        <v>Crimée</v>
      </c>
      <c r="J217" t="str">
        <f>VLOOKUP(C217,Nodes!$B$2:$F$681,3)</f>
        <v>Corentin Cariou</v>
      </c>
      <c r="K217" t="e">
        <f>VLOOKUP(A217,$A$1:A216,1,FALSE)</f>
        <v>#N/A</v>
      </c>
      <c r="L217">
        <f>IF(ISNA(K217),D217,VLOOKUP(A217,$A$1:D216,4,FALSE))</f>
        <v>56.999999999999318</v>
      </c>
      <c r="M217">
        <f t="shared" si="16"/>
        <v>56.999999999999318</v>
      </c>
      <c r="N217">
        <f t="shared" si="17"/>
        <v>56.999999999999318</v>
      </c>
      <c r="O217">
        <f>VLOOKUP(A217,Lignes!$J$2:$K$847,2,FALSE)</f>
        <v>7</v>
      </c>
      <c r="P217">
        <f>VLOOKUP(A217,estimator!$A$2:$D$726,4,FALSE)</f>
        <v>56.999999999999318</v>
      </c>
      <c r="Q217">
        <f t="shared" si="18"/>
        <v>56.999999999999318</v>
      </c>
    </row>
    <row r="218" spans="1:17">
      <c r="A218" t="str">
        <f t="shared" si="15"/>
        <v>85,279</v>
      </c>
      <c r="B218">
        <v>85</v>
      </c>
      <c r="C218">
        <v>279</v>
      </c>
      <c r="D218">
        <v>43.000000000003524</v>
      </c>
      <c r="E218">
        <v>7</v>
      </c>
      <c r="G218" t="str">
        <f t="shared" si="19"/>
        <v>85,279,43,7,</v>
      </c>
      <c r="H218" t="s">
        <v>1013</v>
      </c>
      <c r="I218" t="str">
        <f>VLOOKUP(B218,Nodes!$B$2:$F$681,3)</f>
        <v>Corentin Cariou</v>
      </c>
      <c r="J218" t="str">
        <f>VLOOKUP(C218,Nodes!$B$2:$F$681,3)</f>
        <v>Porte de la Villette</v>
      </c>
      <c r="K218" t="e">
        <f>VLOOKUP(A218,$A$1:A217,1,FALSE)</f>
        <v>#N/A</v>
      </c>
      <c r="L218">
        <f>IF(ISNA(K218),D218,VLOOKUP(A218,$A$1:D217,4,FALSE))</f>
        <v>43.000000000003524</v>
      </c>
      <c r="M218">
        <f t="shared" si="16"/>
        <v>43.000000000003524</v>
      </c>
      <c r="N218">
        <f t="shared" si="17"/>
        <v>43.000000000003524</v>
      </c>
      <c r="O218">
        <f>VLOOKUP(A218,Lignes!$J$2:$K$847,2,FALSE)</f>
        <v>7</v>
      </c>
      <c r="P218">
        <f>VLOOKUP(A218,estimator!$A$2:$D$726,4,FALSE)</f>
        <v>43.000000000003524</v>
      </c>
      <c r="Q218">
        <f t="shared" si="18"/>
        <v>43.000000000003524</v>
      </c>
    </row>
    <row r="219" spans="1:17">
      <c r="A219" t="str">
        <f t="shared" si="15"/>
        <v>279,85</v>
      </c>
      <c r="B219">
        <v>279</v>
      </c>
      <c r="C219">
        <v>85</v>
      </c>
      <c r="D219">
        <v>59.000000000002828</v>
      </c>
      <c r="E219">
        <v>7</v>
      </c>
      <c r="G219" t="str">
        <f t="shared" si="19"/>
        <v>279,85,59,7,</v>
      </c>
      <c r="H219" t="s">
        <v>1013</v>
      </c>
      <c r="I219" t="str">
        <f>VLOOKUP(B219,Nodes!$B$2:$F$681,3)</f>
        <v>Porte de la Villette</v>
      </c>
      <c r="J219" t="str">
        <f>VLOOKUP(C219,Nodes!$B$2:$F$681,3)</f>
        <v>Corentin Cariou</v>
      </c>
      <c r="K219" t="e">
        <f>VLOOKUP(A219,$A$1:A218,1,FALSE)</f>
        <v>#N/A</v>
      </c>
      <c r="L219">
        <f>IF(ISNA(K219),D219,VLOOKUP(A219,$A$1:D218,4,FALSE))</f>
        <v>59.000000000002828</v>
      </c>
      <c r="M219">
        <f t="shared" si="16"/>
        <v>59.000000000002828</v>
      </c>
      <c r="N219">
        <f t="shared" si="17"/>
        <v>59.000000000002828</v>
      </c>
      <c r="O219">
        <f>VLOOKUP(A219,Lignes!$J$2:$K$847,2,FALSE)</f>
        <v>7</v>
      </c>
      <c r="P219">
        <f>VLOOKUP(A219,estimator!$A$2:$D$726,4,FALSE)</f>
        <v>59.000000000002828</v>
      </c>
      <c r="Q219">
        <f t="shared" si="18"/>
        <v>59.000000000002828</v>
      </c>
    </row>
    <row r="220" spans="1:17">
      <c r="A220" t="str">
        <f t="shared" si="15"/>
        <v>85,94</v>
      </c>
      <c r="B220">
        <v>85</v>
      </c>
      <c r="C220">
        <v>94</v>
      </c>
      <c r="D220">
        <v>51.999999999995339</v>
      </c>
      <c r="E220">
        <v>7</v>
      </c>
      <c r="G220" t="str">
        <f t="shared" si="19"/>
        <v>85,94,52,7,</v>
      </c>
      <c r="H220" t="s">
        <v>1013</v>
      </c>
      <c r="I220" t="str">
        <f>VLOOKUP(B220,Nodes!$B$2:$F$681,3)</f>
        <v>Corentin Cariou</v>
      </c>
      <c r="J220" t="str">
        <f>VLOOKUP(C220,Nodes!$B$2:$F$681,3)</f>
        <v>Crimée</v>
      </c>
      <c r="K220" t="e">
        <f>VLOOKUP(A220,$A$1:A219,1,FALSE)</f>
        <v>#N/A</v>
      </c>
      <c r="L220">
        <f>IF(ISNA(K220),D220,VLOOKUP(A220,$A$1:D219,4,FALSE))</f>
        <v>51.999999999995339</v>
      </c>
      <c r="M220">
        <f t="shared" si="16"/>
        <v>51.999999999995339</v>
      </c>
      <c r="N220">
        <f t="shared" si="17"/>
        <v>51.999999999995339</v>
      </c>
      <c r="O220">
        <f>VLOOKUP(A220,Lignes!$J$2:$K$847,2,FALSE)</f>
        <v>7</v>
      </c>
      <c r="P220">
        <f>VLOOKUP(A220,estimator!$A$2:$D$726,4,FALSE)</f>
        <v>51.999999999995339</v>
      </c>
      <c r="Q220">
        <f t="shared" si="18"/>
        <v>51.999999999995339</v>
      </c>
    </row>
    <row r="221" spans="1:17">
      <c r="A221" t="str">
        <f t="shared" si="15"/>
        <v>94,318</v>
      </c>
      <c r="B221">
        <v>94</v>
      </c>
      <c r="C221">
        <v>318</v>
      </c>
      <c r="D221">
        <v>49.000000000004462</v>
      </c>
      <c r="E221">
        <v>7</v>
      </c>
      <c r="G221" t="str">
        <f t="shared" si="19"/>
        <v>94,318,49,7,</v>
      </c>
      <c r="H221" t="s">
        <v>1013</v>
      </c>
      <c r="I221" t="str">
        <f>VLOOKUP(B221,Nodes!$B$2:$F$681,3)</f>
        <v>Crimée</v>
      </c>
      <c r="J221" t="str">
        <f>VLOOKUP(C221,Nodes!$B$2:$F$681,3)</f>
        <v>Riquet</v>
      </c>
      <c r="K221" t="e">
        <f>VLOOKUP(A221,$A$1:A220,1,FALSE)</f>
        <v>#N/A</v>
      </c>
      <c r="L221">
        <f>IF(ISNA(K221),D221,VLOOKUP(A221,$A$1:D220,4,FALSE))</f>
        <v>49.000000000004462</v>
      </c>
      <c r="M221">
        <f t="shared" si="16"/>
        <v>49.000000000004462</v>
      </c>
      <c r="N221">
        <f t="shared" si="17"/>
        <v>49.000000000004462</v>
      </c>
      <c r="O221">
        <f>VLOOKUP(A221,Lignes!$J$2:$K$847,2,FALSE)</f>
        <v>7</v>
      </c>
      <c r="P221">
        <f>VLOOKUP(A221,estimator!$A$2:$D$726,4,FALSE)</f>
        <v>49.000000000004462</v>
      </c>
      <c r="Q221">
        <f t="shared" si="18"/>
        <v>49.000000000004462</v>
      </c>
    </row>
    <row r="222" spans="1:17">
      <c r="A222" t="str">
        <f t="shared" si="15"/>
        <v>318,355</v>
      </c>
      <c r="B222">
        <v>318</v>
      </c>
      <c r="C222">
        <v>355</v>
      </c>
      <c r="D222">
        <v>54.000000000008441</v>
      </c>
      <c r="E222">
        <v>7</v>
      </c>
      <c r="G222" t="str">
        <f t="shared" si="19"/>
        <v>318,355,54,7,</v>
      </c>
      <c r="H222" t="s">
        <v>1013</v>
      </c>
      <c r="I222" t="str">
        <f>VLOOKUP(B222,Nodes!$B$2:$F$681,3)</f>
        <v>Riquet</v>
      </c>
      <c r="J222" t="str">
        <f>VLOOKUP(C222,Nodes!$B$2:$F$681,3)</f>
        <v>Stalingrad</v>
      </c>
      <c r="K222" t="e">
        <f>VLOOKUP(A222,$A$1:A221,1,FALSE)</f>
        <v>#N/A</v>
      </c>
      <c r="L222">
        <f>IF(ISNA(K222),D222,VLOOKUP(A222,$A$1:D221,4,FALSE))</f>
        <v>54.000000000008441</v>
      </c>
      <c r="M222">
        <f t="shared" si="16"/>
        <v>54.000000000008441</v>
      </c>
      <c r="N222">
        <f t="shared" si="17"/>
        <v>54.000000000008441</v>
      </c>
      <c r="O222">
        <f>VLOOKUP(A222,Lignes!$J$2:$K$847,2,FALSE)</f>
        <v>7</v>
      </c>
      <c r="P222">
        <f>VLOOKUP(A222,estimator!$A$2:$D$726,4,FALSE)</f>
        <v>54.000000000008441</v>
      </c>
      <c r="Q222">
        <f t="shared" si="18"/>
        <v>54.000000000008441</v>
      </c>
    </row>
    <row r="223" spans="1:17">
      <c r="A223" t="str">
        <f t="shared" si="15"/>
        <v>355,180</v>
      </c>
      <c r="B223">
        <v>355</v>
      </c>
      <c r="C223">
        <v>180</v>
      </c>
      <c r="D223">
        <v>62.000000000003297</v>
      </c>
      <c r="E223">
        <v>7</v>
      </c>
      <c r="G223" t="str">
        <f t="shared" si="19"/>
        <v>355,180,62,7,</v>
      </c>
      <c r="H223" t="s">
        <v>1013</v>
      </c>
      <c r="I223" t="str">
        <f>VLOOKUP(B223,Nodes!$B$2:$F$681,3)</f>
        <v>Stalingrad</v>
      </c>
      <c r="J223" t="str">
        <f>VLOOKUP(C223,Nodes!$B$2:$F$681,3)</f>
        <v>Louis Blanc</v>
      </c>
      <c r="K223" t="e">
        <f>VLOOKUP(A223,$A$1:A222,1,FALSE)</f>
        <v>#N/A</v>
      </c>
      <c r="L223">
        <f>IF(ISNA(K223),D223,VLOOKUP(A223,$A$1:D222,4,FALSE))</f>
        <v>62.000000000003297</v>
      </c>
      <c r="M223">
        <f t="shared" si="16"/>
        <v>62.000000000003297</v>
      </c>
      <c r="N223">
        <f t="shared" si="17"/>
        <v>62.000000000003297</v>
      </c>
      <c r="O223">
        <f>VLOOKUP(A223,Lignes!$J$2:$K$847,2,FALSE)</f>
        <v>7</v>
      </c>
      <c r="P223">
        <f>VLOOKUP(A223,estimator!$A$2:$D$726,4,FALSE)</f>
        <v>62.000000000003297</v>
      </c>
      <c r="Q223">
        <f t="shared" si="18"/>
        <v>62.000000000003297</v>
      </c>
    </row>
    <row r="224" spans="1:17">
      <c r="A224" t="str">
        <f t="shared" si="15"/>
        <v>180,66</v>
      </c>
      <c r="B224">
        <v>180</v>
      </c>
      <c r="C224">
        <v>66</v>
      </c>
      <c r="D224">
        <v>70.000000000007745</v>
      </c>
      <c r="E224">
        <v>7</v>
      </c>
      <c r="G224" t="str">
        <f t="shared" si="19"/>
        <v>180,66,70,7,</v>
      </c>
      <c r="H224" t="s">
        <v>1013</v>
      </c>
      <c r="I224" t="str">
        <f>VLOOKUP(B224,Nodes!$B$2:$F$681,3)</f>
        <v>Louis Blanc</v>
      </c>
      <c r="J224" t="str">
        <f>VLOOKUP(C224,Nodes!$B$2:$F$681,3)</f>
        <v>Château-Landon</v>
      </c>
      <c r="K224" t="e">
        <f>VLOOKUP(A224,$A$1:A223,1,FALSE)</f>
        <v>#N/A</v>
      </c>
      <c r="L224">
        <f>IF(ISNA(K224),D224,VLOOKUP(A224,$A$1:D223,4,FALSE))</f>
        <v>70.000000000007745</v>
      </c>
      <c r="M224">
        <f t="shared" si="16"/>
        <v>70.000000000007745</v>
      </c>
      <c r="N224">
        <f t="shared" si="17"/>
        <v>70.000000000007745</v>
      </c>
      <c r="O224">
        <f>VLOOKUP(A224,Lignes!$J$2:$K$847,2,FALSE)</f>
        <v>7</v>
      </c>
      <c r="P224">
        <f>VLOOKUP(A224,estimator!$A$2:$D$726,4,FALSE)</f>
        <v>70.000000000007745</v>
      </c>
      <c r="Q224">
        <f t="shared" si="18"/>
        <v>70.000000000007745</v>
      </c>
    </row>
    <row r="225" spans="1:17">
      <c r="A225" t="str">
        <f t="shared" si="15"/>
        <v>66,130</v>
      </c>
      <c r="B225">
        <v>66</v>
      </c>
      <c r="C225">
        <v>130</v>
      </c>
      <c r="D225">
        <v>55.0000000000054</v>
      </c>
      <c r="E225">
        <v>7</v>
      </c>
      <c r="G225" t="str">
        <f t="shared" si="19"/>
        <v>66,130,55,7,</v>
      </c>
      <c r="H225" t="s">
        <v>1013</v>
      </c>
      <c r="I225" t="str">
        <f>VLOOKUP(B225,Nodes!$B$2:$F$681,3)</f>
        <v>Château-Landon</v>
      </c>
      <c r="J225" t="str">
        <f>VLOOKUP(C225,Nodes!$B$2:$F$681,3)</f>
        <v>Gare de L'Est</v>
      </c>
      <c r="K225" t="e">
        <f>VLOOKUP(A225,$A$1:A224,1,FALSE)</f>
        <v>#N/A</v>
      </c>
      <c r="L225">
        <f>IF(ISNA(K225),D225,VLOOKUP(A225,$A$1:D224,4,FALSE))</f>
        <v>55.0000000000054</v>
      </c>
      <c r="M225">
        <f t="shared" si="16"/>
        <v>55.0000000000054</v>
      </c>
      <c r="N225">
        <f t="shared" si="17"/>
        <v>55.0000000000054</v>
      </c>
      <c r="O225">
        <f>VLOOKUP(A225,Lignes!$J$2:$K$847,2,FALSE)</f>
        <v>7</v>
      </c>
      <c r="P225">
        <f>VLOOKUP(A225,estimator!$A$2:$D$726,4,FALSE)</f>
        <v>55.0000000000054</v>
      </c>
      <c r="Q225">
        <f t="shared" si="18"/>
        <v>55.0000000000054</v>
      </c>
    </row>
    <row r="226" spans="1:17">
      <c r="A226" t="str">
        <f t="shared" si="15"/>
        <v>130,264</v>
      </c>
      <c r="B226">
        <v>130</v>
      </c>
      <c r="C226">
        <v>264</v>
      </c>
      <c r="D226">
        <v>92.999999999995353</v>
      </c>
      <c r="E226">
        <v>7</v>
      </c>
      <c r="G226" t="str">
        <f t="shared" si="19"/>
        <v>130,264,93,7,</v>
      </c>
      <c r="H226" t="s">
        <v>1013</v>
      </c>
      <c r="I226" t="str">
        <f>VLOOKUP(B226,Nodes!$B$2:$F$681,3)</f>
        <v>Gare de L'Est</v>
      </c>
      <c r="J226" t="str">
        <f>VLOOKUP(C226,Nodes!$B$2:$F$681,3)</f>
        <v>Poissonnière</v>
      </c>
      <c r="K226" t="e">
        <f>VLOOKUP(A226,$A$1:A225,1,FALSE)</f>
        <v>#N/A</v>
      </c>
      <c r="L226">
        <f>IF(ISNA(K226),D226,VLOOKUP(A226,$A$1:D225,4,FALSE))</f>
        <v>92.999999999995353</v>
      </c>
      <c r="M226">
        <f t="shared" si="16"/>
        <v>92.999999999995353</v>
      </c>
      <c r="N226">
        <f t="shared" si="17"/>
        <v>92.999999999995353</v>
      </c>
      <c r="O226">
        <f>VLOOKUP(A226,Lignes!$J$2:$K$847,2,FALSE)</f>
        <v>7</v>
      </c>
      <c r="P226">
        <f>VLOOKUP(A226,estimator!$A$2:$D$726,4,FALSE)</f>
        <v>92.999999999995353</v>
      </c>
      <c r="Q226">
        <f t="shared" si="18"/>
        <v>92.999999999995353</v>
      </c>
    </row>
    <row r="227" spans="1:17">
      <c r="A227" t="str">
        <f t="shared" si="15"/>
        <v>264,48</v>
      </c>
      <c r="B227">
        <v>264</v>
      </c>
      <c r="C227">
        <v>48</v>
      </c>
      <c r="D227">
        <v>43.000000000003524</v>
      </c>
      <c r="E227">
        <v>7</v>
      </c>
      <c r="G227" t="str">
        <f t="shared" si="19"/>
        <v>264,48,43,7,</v>
      </c>
      <c r="H227" t="s">
        <v>1013</v>
      </c>
      <c r="I227" t="str">
        <f>VLOOKUP(B227,Nodes!$B$2:$F$681,3)</f>
        <v>Poissonnière</v>
      </c>
      <c r="J227" t="str">
        <f>VLOOKUP(C227,Nodes!$B$2:$F$681,3)</f>
        <v>Cadet</v>
      </c>
      <c r="K227" t="e">
        <f>VLOOKUP(A227,$A$1:A226,1,FALSE)</f>
        <v>#N/A</v>
      </c>
      <c r="L227">
        <f>IF(ISNA(K227),D227,VLOOKUP(A227,$A$1:D226,4,FALSE))</f>
        <v>43.000000000003524</v>
      </c>
      <c r="M227">
        <f t="shared" si="16"/>
        <v>43.000000000003524</v>
      </c>
      <c r="N227">
        <f t="shared" si="17"/>
        <v>43.000000000003524</v>
      </c>
      <c r="O227">
        <f>VLOOKUP(A227,Lignes!$J$2:$K$847,2,FALSE)</f>
        <v>7</v>
      </c>
      <c r="P227">
        <f>VLOOKUP(A227,estimator!$A$2:$D$726,4,FALSE)</f>
        <v>43.000000000003524</v>
      </c>
      <c r="Q227">
        <f t="shared" si="18"/>
        <v>43.000000000003524</v>
      </c>
    </row>
    <row r="228" spans="1:17">
      <c r="A228" t="str">
        <f t="shared" si="15"/>
        <v>48,173</v>
      </c>
      <c r="B228">
        <v>48</v>
      </c>
      <c r="C228">
        <v>173</v>
      </c>
      <c r="D228">
        <v>51.999999999995339</v>
      </c>
      <c r="E228">
        <v>7</v>
      </c>
      <c r="G228" t="str">
        <f t="shared" si="19"/>
        <v>48,173,52,7,</v>
      </c>
      <c r="H228" t="s">
        <v>1013</v>
      </c>
      <c r="I228" t="str">
        <f>VLOOKUP(B228,Nodes!$B$2:$F$681,3)</f>
        <v>Cadet</v>
      </c>
      <c r="J228" t="str">
        <f>VLOOKUP(C228,Nodes!$B$2:$F$681,3)</f>
        <v>Le Peletier</v>
      </c>
      <c r="K228" t="e">
        <f>VLOOKUP(A228,$A$1:A227,1,FALSE)</f>
        <v>#N/A</v>
      </c>
      <c r="L228">
        <f>IF(ISNA(K228),D228,VLOOKUP(A228,$A$1:D227,4,FALSE))</f>
        <v>51.999999999995339</v>
      </c>
      <c r="M228">
        <f t="shared" si="16"/>
        <v>51.999999999995339</v>
      </c>
      <c r="N228">
        <f t="shared" si="17"/>
        <v>51.999999999995339</v>
      </c>
      <c r="O228">
        <f>VLOOKUP(A228,Lignes!$J$2:$K$847,2,FALSE)</f>
        <v>7</v>
      </c>
      <c r="P228">
        <f>VLOOKUP(A228,estimator!$A$2:$D$726,4,FALSE)</f>
        <v>51.999999999995339</v>
      </c>
      <c r="Q228">
        <f t="shared" si="18"/>
        <v>51.999999999995339</v>
      </c>
    </row>
    <row r="229" spans="1:17">
      <c r="A229" t="str">
        <f t="shared" si="15"/>
        <v>173,73</v>
      </c>
      <c r="B229">
        <v>173</v>
      </c>
      <c r="C229">
        <v>73</v>
      </c>
      <c r="D229">
        <v>56.000000000002359</v>
      </c>
      <c r="E229">
        <v>7</v>
      </c>
      <c r="G229" t="str">
        <f t="shared" si="19"/>
        <v>173,73,56,7,</v>
      </c>
      <c r="H229" t="s">
        <v>1013</v>
      </c>
      <c r="I229" t="str">
        <f>VLOOKUP(B229,Nodes!$B$2:$F$681,3)</f>
        <v>Le Peletier</v>
      </c>
      <c r="J229" t="str">
        <f>VLOOKUP(C229,Nodes!$B$2:$F$681,3)</f>
        <v>Chaussée d'Antin — La Fayette</v>
      </c>
      <c r="K229" t="e">
        <f>VLOOKUP(A229,$A$1:A228,1,FALSE)</f>
        <v>#N/A</v>
      </c>
      <c r="L229">
        <f>IF(ISNA(K229),D229,VLOOKUP(A229,$A$1:D228,4,FALSE))</f>
        <v>56.000000000002359</v>
      </c>
      <c r="M229">
        <f t="shared" si="16"/>
        <v>56.000000000002359</v>
      </c>
      <c r="N229">
        <f t="shared" si="17"/>
        <v>56.000000000002359</v>
      </c>
      <c r="O229">
        <f>VLOOKUP(A229,Lignes!$J$2:$K$847,2,FALSE)</f>
        <v>7</v>
      </c>
      <c r="P229">
        <f>VLOOKUP(A229,estimator!$A$2:$D$726,4,FALSE)</f>
        <v>56.000000000002359</v>
      </c>
      <c r="Q229">
        <f t="shared" si="18"/>
        <v>56.000000000002359</v>
      </c>
    </row>
    <row r="230" spans="1:17">
      <c r="A230" t="str">
        <f t="shared" si="15"/>
        <v>335,364</v>
      </c>
      <c r="B230">
        <v>335</v>
      </c>
      <c r="C230">
        <v>364</v>
      </c>
      <c r="D230">
        <v>50.000000000001421</v>
      </c>
      <c r="E230">
        <v>12</v>
      </c>
      <c r="G230" t="str">
        <f t="shared" si="19"/>
        <v>335,364,50,12,</v>
      </c>
      <c r="H230" t="s">
        <v>1013</v>
      </c>
      <c r="I230" t="str">
        <f>VLOOKUP(B230,Nodes!$B$2:$F$681,3)</f>
        <v>Saint-Lazare</v>
      </c>
      <c r="J230" t="str">
        <f>VLOOKUP(C230,Nodes!$B$2:$F$681,3)</f>
        <v>Trinité — d'Estienne-d'Orves</v>
      </c>
      <c r="K230" t="e">
        <f>VLOOKUP(A230,$A$1:A229,1,FALSE)</f>
        <v>#N/A</v>
      </c>
      <c r="L230">
        <f>IF(ISNA(K230),D230,VLOOKUP(A230,$A$1:D229,4,FALSE))</f>
        <v>50.000000000001421</v>
      </c>
      <c r="M230">
        <f t="shared" si="16"/>
        <v>50.000000000001421</v>
      </c>
      <c r="N230">
        <f t="shared" si="17"/>
        <v>50.000000000001421</v>
      </c>
      <c r="O230">
        <f>VLOOKUP(A230,Lignes!$J$2:$K$847,2,FALSE)</f>
        <v>12</v>
      </c>
      <c r="P230">
        <f>VLOOKUP(A230,estimator!$A$2:$D$726,4,FALSE)</f>
        <v>50.000000000001421</v>
      </c>
      <c r="Q230">
        <f t="shared" si="18"/>
        <v>50.000000000001421</v>
      </c>
    </row>
    <row r="231" spans="1:17">
      <c r="A231" t="str">
        <f t="shared" si="15"/>
        <v>364,228</v>
      </c>
      <c r="B231">
        <v>364</v>
      </c>
      <c r="C231">
        <v>228</v>
      </c>
      <c r="D231">
        <v>45.999999999994401</v>
      </c>
      <c r="E231">
        <v>12</v>
      </c>
      <c r="G231" t="str">
        <f t="shared" si="19"/>
        <v>364,228,46,12,</v>
      </c>
      <c r="H231" t="s">
        <v>1013</v>
      </c>
      <c r="I231" t="str">
        <f>VLOOKUP(B231,Nodes!$B$2:$F$681,3)</f>
        <v>Trinité — d'Estienne-d'Orves</v>
      </c>
      <c r="J231" t="str">
        <f>VLOOKUP(C231,Nodes!$B$2:$F$681,3)</f>
        <v>Notre-Dame-de-Lorette</v>
      </c>
      <c r="K231" t="e">
        <f>VLOOKUP(A231,$A$1:A230,1,FALSE)</f>
        <v>#N/A</v>
      </c>
      <c r="L231">
        <f>IF(ISNA(K231),D231,VLOOKUP(A231,$A$1:D230,4,FALSE))</f>
        <v>45.999999999994401</v>
      </c>
      <c r="M231">
        <f t="shared" si="16"/>
        <v>45.999999999994401</v>
      </c>
      <c r="N231">
        <f t="shared" si="17"/>
        <v>45.999999999994401</v>
      </c>
      <c r="O231">
        <f>VLOOKUP(A231,Lignes!$J$2:$K$847,2,FALSE)</f>
        <v>12</v>
      </c>
      <c r="P231">
        <f>VLOOKUP(A231,estimator!$A$2:$D$726,4,FALSE)</f>
        <v>45.999999999994401</v>
      </c>
      <c r="Q231">
        <f t="shared" si="18"/>
        <v>45.999999999994401</v>
      </c>
    </row>
    <row r="232" spans="1:17">
      <c r="A232" t="str">
        <f t="shared" si="15"/>
        <v>228,331</v>
      </c>
      <c r="B232">
        <v>228</v>
      </c>
      <c r="C232">
        <v>331</v>
      </c>
      <c r="D232">
        <v>66.999999999997684</v>
      </c>
      <c r="E232">
        <v>12</v>
      </c>
      <c r="G232" t="str">
        <f t="shared" si="19"/>
        <v>228,331,67,12,</v>
      </c>
      <c r="H232" t="s">
        <v>1013</v>
      </c>
      <c r="I232" t="str">
        <f>VLOOKUP(B232,Nodes!$B$2:$F$681,3)</f>
        <v>Notre-Dame-de-Lorette</v>
      </c>
      <c r="J232" t="str">
        <f>VLOOKUP(C232,Nodes!$B$2:$F$681,3)</f>
        <v>Saint-Georges</v>
      </c>
      <c r="K232" t="e">
        <f>VLOOKUP(A232,$A$1:A231,1,FALSE)</f>
        <v>#N/A</v>
      </c>
      <c r="L232">
        <f>IF(ISNA(K232),D232,VLOOKUP(A232,$A$1:D231,4,FALSE))</f>
        <v>66.999999999997684</v>
      </c>
      <c r="M232">
        <f t="shared" si="16"/>
        <v>66.999999999997684</v>
      </c>
      <c r="N232">
        <f t="shared" si="17"/>
        <v>66.999999999997684</v>
      </c>
      <c r="O232">
        <f>VLOOKUP(A232,Lignes!$J$2:$K$847,2,FALSE)</f>
        <v>12</v>
      </c>
      <c r="P232">
        <f>VLOOKUP(A232,estimator!$A$2:$D$726,4,FALSE)</f>
        <v>66.999999999997684</v>
      </c>
      <c r="Q232">
        <f t="shared" si="18"/>
        <v>66.999999999997684</v>
      </c>
    </row>
    <row r="233" spans="1:17">
      <c r="A233" t="str">
        <f t="shared" si="15"/>
        <v>331,254</v>
      </c>
      <c r="B233">
        <v>331</v>
      </c>
      <c r="C233">
        <v>254</v>
      </c>
      <c r="D233">
        <v>66.000000000000725</v>
      </c>
      <c r="E233">
        <v>12</v>
      </c>
      <c r="G233" t="str">
        <f t="shared" si="19"/>
        <v>331,254,66,12,</v>
      </c>
      <c r="H233" t="s">
        <v>1013</v>
      </c>
      <c r="I233" t="str">
        <f>VLOOKUP(B233,Nodes!$B$2:$F$681,3)</f>
        <v>Saint-Georges</v>
      </c>
      <c r="J233" t="str">
        <f>VLOOKUP(C233,Nodes!$B$2:$F$681,3)</f>
        <v>Pigalle</v>
      </c>
      <c r="K233" t="e">
        <f>VLOOKUP(A233,$A$1:A232,1,FALSE)</f>
        <v>#N/A</v>
      </c>
      <c r="L233">
        <f>IF(ISNA(K233),D233,VLOOKUP(A233,$A$1:D232,4,FALSE))</f>
        <v>66.000000000000725</v>
      </c>
      <c r="M233">
        <f t="shared" si="16"/>
        <v>66.000000000000725</v>
      </c>
      <c r="N233">
        <f t="shared" si="17"/>
        <v>66.000000000000725</v>
      </c>
      <c r="O233">
        <f>VLOOKUP(A233,Lignes!$J$2:$K$847,2,FALSE)</f>
        <v>12</v>
      </c>
      <c r="P233">
        <f>VLOOKUP(A233,estimator!$A$2:$D$726,4,FALSE)</f>
        <v>66.000000000000725</v>
      </c>
      <c r="Q233">
        <f t="shared" si="18"/>
        <v>66.000000000000725</v>
      </c>
    </row>
    <row r="234" spans="1:17">
      <c r="A234" t="str">
        <f t="shared" si="15"/>
        <v>254,0</v>
      </c>
      <c r="B234">
        <v>254</v>
      </c>
      <c r="C234">
        <v>0</v>
      </c>
      <c r="D234">
        <v>43.999999999990891</v>
      </c>
      <c r="E234">
        <v>12</v>
      </c>
      <c r="G234" t="str">
        <f t="shared" si="19"/>
        <v>254,0,44,12,</v>
      </c>
      <c r="H234" t="s">
        <v>1013</v>
      </c>
      <c r="I234" t="str">
        <f>VLOOKUP(B234,Nodes!$B$2:$F$681,3)</f>
        <v>Pigalle</v>
      </c>
      <c r="J234" t="str">
        <f>VLOOKUP(C234,Nodes!$B$2:$F$681,3)</f>
        <v>Abbesses</v>
      </c>
      <c r="K234" t="e">
        <f>VLOOKUP(A234,$A$1:A233,1,FALSE)</f>
        <v>#N/A</v>
      </c>
      <c r="L234">
        <f>IF(ISNA(K234),D234,VLOOKUP(A234,$A$1:D233,4,FALSE))</f>
        <v>43.999999999990891</v>
      </c>
      <c r="M234">
        <f t="shared" si="16"/>
        <v>43.999999999990891</v>
      </c>
      <c r="N234">
        <f t="shared" si="17"/>
        <v>43.999999999990891</v>
      </c>
      <c r="O234">
        <f>VLOOKUP(A234,Lignes!$J$2:$K$847,2,FALSE)</f>
        <v>12</v>
      </c>
      <c r="P234">
        <f>VLOOKUP(A234,estimator!$A$2:$D$726,4,FALSE)</f>
        <v>43.999999999990891</v>
      </c>
      <c r="Q234">
        <f t="shared" si="18"/>
        <v>43.999999999990891</v>
      </c>
    </row>
    <row r="235" spans="1:17">
      <c r="A235" t="str">
        <f t="shared" si="15"/>
        <v>0,170</v>
      </c>
      <c r="B235">
        <v>0</v>
      </c>
      <c r="C235">
        <v>170</v>
      </c>
      <c r="D235">
        <v>63.000000000000256</v>
      </c>
      <c r="E235">
        <v>12</v>
      </c>
      <c r="G235" t="str">
        <f t="shared" si="19"/>
        <v>0,170,63,12,</v>
      </c>
      <c r="H235" t="s">
        <v>1013</v>
      </c>
      <c r="I235" t="str">
        <f>VLOOKUP(B235,Nodes!$B$2:$F$681,3)</f>
        <v>Abbesses</v>
      </c>
      <c r="J235" t="str">
        <f>VLOOKUP(C235,Nodes!$B$2:$F$681,3)</f>
        <v>Lamarck — Caulaincourt</v>
      </c>
      <c r="K235" t="e">
        <f>VLOOKUP(A235,$A$1:A234,1,FALSE)</f>
        <v>#N/A</v>
      </c>
      <c r="L235">
        <f>IF(ISNA(K235),D235,VLOOKUP(A235,$A$1:D234,4,FALSE))</f>
        <v>63.000000000000256</v>
      </c>
      <c r="M235">
        <f t="shared" si="16"/>
        <v>63.000000000000256</v>
      </c>
      <c r="N235">
        <f t="shared" si="17"/>
        <v>63.000000000000256</v>
      </c>
      <c r="O235">
        <f>VLOOKUP(A235,Lignes!$J$2:$K$847,2,FALSE)</f>
        <v>12</v>
      </c>
      <c r="P235">
        <f>VLOOKUP(A235,estimator!$A$2:$D$726,4,FALSE)</f>
        <v>63.000000000000256</v>
      </c>
      <c r="Q235">
        <f t="shared" si="18"/>
        <v>63.000000000000256</v>
      </c>
    </row>
    <row r="236" spans="1:17">
      <c r="A236" t="str">
        <f t="shared" si="15"/>
        <v>170,157</v>
      </c>
      <c r="B236">
        <v>170</v>
      </c>
      <c r="C236">
        <v>157</v>
      </c>
      <c r="D236">
        <v>77.999999999993008</v>
      </c>
      <c r="E236">
        <v>12</v>
      </c>
      <c r="G236" t="str">
        <f t="shared" si="19"/>
        <v>170,157,78,12,</v>
      </c>
      <c r="H236" t="s">
        <v>1013</v>
      </c>
      <c r="I236" t="str">
        <f>VLOOKUP(B236,Nodes!$B$2:$F$681,3)</f>
        <v>Lamarck — Caulaincourt</v>
      </c>
      <c r="J236" t="str">
        <f>VLOOKUP(C236,Nodes!$B$2:$F$681,3)</f>
        <v>Jules Joffrin</v>
      </c>
      <c r="K236" t="e">
        <f>VLOOKUP(A236,$A$1:A235,1,FALSE)</f>
        <v>#N/A</v>
      </c>
      <c r="L236">
        <f>IF(ISNA(K236),D236,VLOOKUP(A236,$A$1:D235,4,FALSE))</f>
        <v>77.999999999993008</v>
      </c>
      <c r="M236">
        <f t="shared" si="16"/>
        <v>77.999999999993008</v>
      </c>
      <c r="N236">
        <f t="shared" si="17"/>
        <v>77.999999999993008</v>
      </c>
      <c r="O236">
        <f>VLOOKUP(A236,Lignes!$J$2:$K$847,2,FALSE)</f>
        <v>12</v>
      </c>
      <c r="P236">
        <f>VLOOKUP(A236,estimator!$A$2:$D$726,4,FALSE)</f>
        <v>77.999999999993008</v>
      </c>
      <c r="Q236">
        <f t="shared" si="18"/>
        <v>77.999999999993008</v>
      </c>
    </row>
    <row r="237" spans="1:17">
      <c r="A237" t="str">
        <f t="shared" si="15"/>
        <v>157,203</v>
      </c>
      <c r="B237">
        <v>157</v>
      </c>
      <c r="C237">
        <v>203</v>
      </c>
      <c r="D237">
        <v>54.999999999995808</v>
      </c>
      <c r="E237">
        <v>12</v>
      </c>
      <c r="G237" t="str">
        <f t="shared" si="19"/>
        <v>157,203,55,12,</v>
      </c>
      <c r="H237" t="s">
        <v>1013</v>
      </c>
      <c r="I237" t="str">
        <f>VLOOKUP(B237,Nodes!$B$2:$F$681,3)</f>
        <v>Jules Joffrin</v>
      </c>
      <c r="J237" t="str">
        <f>VLOOKUP(C237,Nodes!$B$2:$F$681,3)</f>
        <v>Marcadet — Poissonniers</v>
      </c>
      <c r="K237" t="e">
        <f>VLOOKUP(A237,$A$1:A236,1,FALSE)</f>
        <v>#N/A</v>
      </c>
      <c r="L237">
        <f>IF(ISNA(K237),D237,VLOOKUP(A237,$A$1:D236,4,FALSE))</f>
        <v>54.999999999995808</v>
      </c>
      <c r="M237">
        <f t="shared" si="16"/>
        <v>54.999999999995808</v>
      </c>
      <c r="N237">
        <f t="shared" si="17"/>
        <v>54.999999999995808</v>
      </c>
      <c r="O237">
        <f>VLOOKUP(A237,Lignes!$J$2:$K$847,2,FALSE)</f>
        <v>12</v>
      </c>
      <c r="P237">
        <f>VLOOKUP(A237,estimator!$A$2:$D$726,4,FALSE)</f>
        <v>54.999999999995808</v>
      </c>
      <c r="Q237">
        <f t="shared" si="18"/>
        <v>54.999999999995808</v>
      </c>
    </row>
    <row r="238" spans="1:17">
      <c r="A238" t="str">
        <f t="shared" si="15"/>
        <v>203,205</v>
      </c>
      <c r="B238">
        <v>203</v>
      </c>
      <c r="C238">
        <v>205</v>
      </c>
      <c r="D238">
        <v>82.000000000000028</v>
      </c>
      <c r="E238">
        <v>12</v>
      </c>
      <c r="G238" t="str">
        <f t="shared" si="19"/>
        <v>203,205,82,12,</v>
      </c>
      <c r="H238" t="s">
        <v>1013</v>
      </c>
      <c r="I238" t="str">
        <f>VLOOKUP(B238,Nodes!$B$2:$F$681,3)</f>
        <v>Marcadet — Poissonniers</v>
      </c>
      <c r="J238" t="str">
        <f>VLOOKUP(C238,Nodes!$B$2:$F$681,3)</f>
        <v>Marx-Dormoy</v>
      </c>
      <c r="K238" t="e">
        <f>VLOOKUP(A238,$A$1:A237,1,FALSE)</f>
        <v>#N/A</v>
      </c>
      <c r="L238">
        <f>IF(ISNA(K238),D238,VLOOKUP(A238,$A$1:D237,4,FALSE))</f>
        <v>82.000000000000028</v>
      </c>
      <c r="M238">
        <f t="shared" si="16"/>
        <v>82.000000000000028</v>
      </c>
      <c r="N238">
        <f t="shared" si="17"/>
        <v>82.000000000000028</v>
      </c>
      <c r="O238">
        <f>VLOOKUP(A238,Lignes!$J$2:$K$847,2,FALSE)</f>
        <v>12</v>
      </c>
      <c r="P238">
        <f>VLOOKUP(A238,estimator!$A$2:$D$726,4,FALSE)</f>
        <v>82.000000000000028</v>
      </c>
      <c r="Q238">
        <f t="shared" si="18"/>
        <v>82.000000000000028</v>
      </c>
    </row>
    <row r="239" spans="1:17">
      <c r="A239" t="str">
        <f t="shared" si="15"/>
        <v>205,278</v>
      </c>
      <c r="B239">
        <v>205</v>
      </c>
      <c r="C239">
        <v>278</v>
      </c>
      <c r="D239">
        <v>89.999999999994884</v>
      </c>
      <c r="E239">
        <v>12</v>
      </c>
      <c r="G239" t="str">
        <f t="shared" si="19"/>
        <v>205,278,90,12,</v>
      </c>
      <c r="H239" t="s">
        <v>1013</v>
      </c>
      <c r="I239" t="str">
        <f>VLOOKUP(B239,Nodes!$B$2:$F$681,3)</f>
        <v>Marx-Dormoy</v>
      </c>
      <c r="J239" t="str">
        <f>VLOOKUP(C239,Nodes!$B$2:$F$681,3)</f>
        <v>Porte de la Chapelle</v>
      </c>
      <c r="K239" t="e">
        <f>VLOOKUP(A239,$A$1:A238,1,FALSE)</f>
        <v>#N/A</v>
      </c>
      <c r="L239">
        <f>IF(ISNA(K239),D239,VLOOKUP(A239,$A$1:D238,4,FALSE))</f>
        <v>89.999999999994884</v>
      </c>
      <c r="M239">
        <f t="shared" si="16"/>
        <v>89.999999999994884</v>
      </c>
      <c r="N239">
        <f t="shared" si="17"/>
        <v>89.999999999994884</v>
      </c>
      <c r="O239">
        <f>VLOOKUP(A239,Lignes!$J$2:$K$847,2,FALSE)</f>
        <v>12</v>
      </c>
      <c r="P239">
        <f>VLOOKUP(A239,estimator!$A$2:$D$726,4,FALSE)</f>
        <v>89.999999999994884</v>
      </c>
      <c r="Q239">
        <f t="shared" si="18"/>
        <v>89.999999999994884</v>
      </c>
    </row>
    <row r="240" spans="1:17">
      <c r="A240" t="str">
        <f t="shared" si="15"/>
        <v>278,205</v>
      </c>
      <c r="B240">
        <v>278</v>
      </c>
      <c r="C240">
        <v>205</v>
      </c>
      <c r="D240">
        <v>82.000000000009621</v>
      </c>
      <c r="E240">
        <v>12</v>
      </c>
      <c r="G240" t="str">
        <f t="shared" si="19"/>
        <v>278,205,82,12,</v>
      </c>
      <c r="H240" t="s">
        <v>1013</v>
      </c>
      <c r="I240" t="str">
        <f>VLOOKUP(B240,Nodes!$B$2:$F$681,3)</f>
        <v>Porte de la Chapelle</v>
      </c>
      <c r="J240" t="str">
        <f>VLOOKUP(C240,Nodes!$B$2:$F$681,3)</f>
        <v>Marx-Dormoy</v>
      </c>
      <c r="K240" t="e">
        <f>VLOOKUP(A240,$A$1:A239,1,FALSE)</f>
        <v>#N/A</v>
      </c>
      <c r="L240">
        <f>IF(ISNA(K240),D240,VLOOKUP(A240,$A$1:D239,4,FALSE))</f>
        <v>82.000000000009621</v>
      </c>
      <c r="M240">
        <f t="shared" si="16"/>
        <v>82.000000000009621</v>
      </c>
      <c r="N240">
        <f t="shared" si="17"/>
        <v>82.000000000009621</v>
      </c>
      <c r="O240">
        <f>VLOOKUP(A240,Lignes!$J$2:$K$847,2,FALSE)</f>
        <v>12</v>
      </c>
      <c r="P240">
        <f>VLOOKUP(A240,estimator!$A$2:$D$726,4,FALSE)</f>
        <v>82.000000000009621</v>
      </c>
      <c r="Q240">
        <f t="shared" si="18"/>
        <v>82.000000000009621</v>
      </c>
    </row>
    <row r="241" spans="1:17">
      <c r="A241" t="str">
        <f t="shared" si="15"/>
        <v>205,203</v>
      </c>
      <c r="B241">
        <v>205</v>
      </c>
      <c r="C241">
        <v>203</v>
      </c>
      <c r="D241">
        <v>75.000000000002132</v>
      </c>
      <c r="E241">
        <v>12</v>
      </c>
      <c r="G241" t="str">
        <f t="shared" si="19"/>
        <v>205,203,75,12,</v>
      </c>
      <c r="H241" t="s">
        <v>1013</v>
      </c>
      <c r="I241" t="str">
        <f>VLOOKUP(B241,Nodes!$B$2:$F$681,3)</f>
        <v>Marx-Dormoy</v>
      </c>
      <c r="J241" t="str">
        <f>VLOOKUP(C241,Nodes!$B$2:$F$681,3)</f>
        <v>Marcadet — Poissonniers</v>
      </c>
      <c r="K241" t="e">
        <f>VLOOKUP(A241,$A$1:A240,1,FALSE)</f>
        <v>#N/A</v>
      </c>
      <c r="L241">
        <f>IF(ISNA(K241),D241,VLOOKUP(A241,$A$1:D240,4,FALSE))</f>
        <v>75.000000000002132</v>
      </c>
      <c r="M241">
        <f t="shared" si="16"/>
        <v>75.000000000002132</v>
      </c>
      <c r="N241">
        <f t="shared" si="17"/>
        <v>75.000000000002132</v>
      </c>
      <c r="O241">
        <f>VLOOKUP(A241,Lignes!$J$2:$K$847,2,FALSE)</f>
        <v>12</v>
      </c>
      <c r="P241">
        <f>VLOOKUP(A241,estimator!$A$2:$D$726,4,FALSE)</f>
        <v>75.000000000002132</v>
      </c>
      <c r="Q241">
        <f t="shared" si="18"/>
        <v>75.000000000002132</v>
      </c>
    </row>
    <row r="242" spans="1:17">
      <c r="A242" t="str">
        <f t="shared" si="15"/>
        <v>202,351</v>
      </c>
      <c r="B242">
        <v>202</v>
      </c>
      <c r="C242">
        <v>351</v>
      </c>
      <c r="D242">
        <v>42.999999999993932</v>
      </c>
      <c r="E242">
        <v>4</v>
      </c>
      <c r="G242" t="str">
        <f t="shared" si="19"/>
        <v>202,351,43,4,</v>
      </c>
      <c r="H242" t="s">
        <v>1013</v>
      </c>
      <c r="I242" t="str">
        <f>VLOOKUP(B242,Nodes!$B$2:$F$681,3)</f>
        <v>Marcadet — Poissonniers</v>
      </c>
      <c r="J242" t="str">
        <f>VLOOKUP(C242,Nodes!$B$2:$F$681,3)</f>
        <v>Simplon</v>
      </c>
      <c r="K242" t="e">
        <f>VLOOKUP(A242,$A$1:A241,1,FALSE)</f>
        <v>#N/A</v>
      </c>
      <c r="L242">
        <f>IF(ISNA(K242),D242,VLOOKUP(A242,$A$1:D241,4,FALSE))</f>
        <v>42.999999999993932</v>
      </c>
      <c r="M242">
        <f t="shared" si="16"/>
        <v>42.999999999993932</v>
      </c>
      <c r="N242">
        <f t="shared" si="17"/>
        <v>42.999999999993932</v>
      </c>
      <c r="O242">
        <f>VLOOKUP(A242,Lignes!$J$2:$K$847,2,FALSE)</f>
        <v>4</v>
      </c>
      <c r="P242">
        <f>VLOOKUP(A242,estimator!$A$2:$D$726,4,FALSE)</f>
        <v>42.999999999993932</v>
      </c>
      <c r="Q242">
        <f t="shared" si="18"/>
        <v>42.999999999993932</v>
      </c>
    </row>
    <row r="243" spans="1:17">
      <c r="A243" t="str">
        <f t="shared" si="15"/>
        <v>351,277</v>
      </c>
      <c r="B243">
        <v>351</v>
      </c>
      <c r="C243">
        <v>277</v>
      </c>
      <c r="D243">
        <v>58.000000000005869</v>
      </c>
      <c r="E243">
        <v>4</v>
      </c>
      <c r="G243" t="str">
        <f t="shared" si="19"/>
        <v>351,277,58,4,</v>
      </c>
      <c r="H243" t="s">
        <v>1013</v>
      </c>
      <c r="I243" t="str">
        <f>VLOOKUP(B243,Nodes!$B$2:$F$681,3)</f>
        <v>Simplon</v>
      </c>
      <c r="J243" t="str">
        <f>VLOOKUP(C243,Nodes!$B$2:$F$681,3)</f>
        <v>Porte de Clignancourt</v>
      </c>
      <c r="K243" t="e">
        <f>VLOOKUP(A243,$A$1:A242,1,FALSE)</f>
        <v>#N/A</v>
      </c>
      <c r="L243">
        <f>IF(ISNA(K243),D243,VLOOKUP(A243,$A$1:D242,4,FALSE))</f>
        <v>58.000000000005869</v>
      </c>
      <c r="M243">
        <f t="shared" si="16"/>
        <v>58.000000000005869</v>
      </c>
      <c r="N243">
        <f t="shared" si="17"/>
        <v>58.000000000005869</v>
      </c>
      <c r="O243">
        <f>VLOOKUP(A243,Lignes!$J$2:$K$847,2,FALSE)</f>
        <v>4</v>
      </c>
      <c r="P243">
        <f>VLOOKUP(A243,estimator!$A$2:$D$726,4,FALSE)</f>
        <v>58.000000000005869</v>
      </c>
      <c r="Q243">
        <f t="shared" si="18"/>
        <v>58.000000000005869</v>
      </c>
    </row>
    <row r="244" spans="1:17">
      <c r="A244" t="str">
        <f t="shared" si="15"/>
        <v>277,351</v>
      </c>
      <c r="B244">
        <v>277</v>
      </c>
      <c r="C244">
        <v>351</v>
      </c>
      <c r="D244">
        <v>47.000000000000952</v>
      </c>
      <c r="E244">
        <v>4</v>
      </c>
      <c r="G244" t="str">
        <f t="shared" si="19"/>
        <v>277,351,47,4,</v>
      </c>
      <c r="H244" t="s">
        <v>1013</v>
      </c>
      <c r="I244" t="str">
        <f>VLOOKUP(B244,Nodes!$B$2:$F$681,3)</f>
        <v>Porte de Clignancourt</v>
      </c>
      <c r="J244" t="str">
        <f>VLOOKUP(C244,Nodes!$B$2:$F$681,3)</f>
        <v>Simplon</v>
      </c>
      <c r="K244" t="e">
        <f>VLOOKUP(A244,$A$1:A243,1,FALSE)</f>
        <v>#N/A</v>
      </c>
      <c r="L244">
        <f>IF(ISNA(K244),D244,VLOOKUP(A244,$A$1:D243,4,FALSE))</f>
        <v>47.000000000000952</v>
      </c>
      <c r="M244">
        <f t="shared" si="16"/>
        <v>47.000000000000952</v>
      </c>
      <c r="N244">
        <f t="shared" si="17"/>
        <v>47.000000000000952</v>
      </c>
      <c r="O244">
        <f>VLOOKUP(A244,Lignes!$J$2:$K$847,2,FALSE)</f>
        <v>4</v>
      </c>
      <c r="P244">
        <f>VLOOKUP(A244,estimator!$A$2:$D$726,4,FALSE)</f>
        <v>47.000000000000952</v>
      </c>
      <c r="Q244">
        <f t="shared" si="18"/>
        <v>47.000000000000952</v>
      </c>
    </row>
    <row r="245" spans="1:17">
      <c r="A245" t="str">
        <f t="shared" si="15"/>
        <v>351,202</v>
      </c>
      <c r="B245">
        <v>351</v>
      </c>
      <c r="C245">
        <v>202</v>
      </c>
      <c r="D245">
        <v>41.000000000000014</v>
      </c>
      <c r="E245">
        <v>4</v>
      </c>
      <c r="G245" t="str">
        <f t="shared" si="19"/>
        <v>351,202,41,4,</v>
      </c>
      <c r="H245" t="s">
        <v>1013</v>
      </c>
      <c r="I245" t="str">
        <f>VLOOKUP(B245,Nodes!$B$2:$F$681,3)</f>
        <v>Simplon</v>
      </c>
      <c r="J245" t="str">
        <f>VLOOKUP(C245,Nodes!$B$2:$F$681,3)</f>
        <v>Marcadet — Poissonniers</v>
      </c>
      <c r="K245" t="e">
        <f>VLOOKUP(A245,$A$1:A244,1,FALSE)</f>
        <v>#N/A</v>
      </c>
      <c r="L245">
        <f>IF(ISNA(K245),D245,VLOOKUP(A245,$A$1:D244,4,FALSE))</f>
        <v>41.000000000000014</v>
      </c>
      <c r="M245">
        <f t="shared" si="16"/>
        <v>41.000000000000014</v>
      </c>
      <c r="N245">
        <f t="shared" si="17"/>
        <v>41.000000000000014</v>
      </c>
      <c r="O245">
        <f>VLOOKUP(A245,Lignes!$J$2:$K$847,2,FALSE)</f>
        <v>4</v>
      </c>
      <c r="P245">
        <f>VLOOKUP(A245,estimator!$A$2:$D$726,4,FALSE)</f>
        <v>41.000000000000014</v>
      </c>
      <c r="Q245">
        <f t="shared" si="18"/>
        <v>41.000000000000014</v>
      </c>
    </row>
    <row r="246" spans="1:17">
      <c r="A246" t="str">
        <f t="shared" si="15"/>
        <v>202,65</v>
      </c>
      <c r="B246">
        <v>202</v>
      </c>
      <c r="C246">
        <v>65</v>
      </c>
      <c r="D246">
        <v>40.000000000003055</v>
      </c>
      <c r="E246">
        <v>4</v>
      </c>
      <c r="G246" t="str">
        <f t="shared" si="19"/>
        <v>202,65,40,4,</v>
      </c>
      <c r="H246" t="s">
        <v>1013</v>
      </c>
      <c r="I246" t="str">
        <f>VLOOKUP(B246,Nodes!$B$2:$F$681,3)</f>
        <v>Marcadet — Poissonniers</v>
      </c>
      <c r="J246" t="str">
        <f>VLOOKUP(C246,Nodes!$B$2:$F$681,3)</f>
        <v>Château Rouge</v>
      </c>
      <c r="K246" t="e">
        <f>VLOOKUP(A246,$A$1:A245,1,FALSE)</f>
        <v>#N/A</v>
      </c>
      <c r="L246">
        <f>IF(ISNA(K246),D246,VLOOKUP(A246,$A$1:D245,4,FALSE))</f>
        <v>40.000000000003055</v>
      </c>
      <c r="M246">
        <f t="shared" si="16"/>
        <v>40.000000000003055</v>
      </c>
      <c r="N246">
        <f t="shared" si="17"/>
        <v>40.000000000003055</v>
      </c>
      <c r="O246">
        <f>VLOOKUP(A246,Lignes!$J$2:$K$847,2,FALSE)</f>
        <v>4</v>
      </c>
      <c r="P246">
        <f>VLOOKUP(A246,estimator!$A$2:$D$726,4,FALSE)</f>
        <v>40.000000000003055</v>
      </c>
      <c r="Q246">
        <f t="shared" si="18"/>
        <v>40.000000000003055</v>
      </c>
    </row>
    <row r="247" spans="1:17">
      <c r="A247" t="str">
        <f t="shared" si="15"/>
        <v>65,17</v>
      </c>
      <c r="B247">
        <v>65</v>
      </c>
      <c r="C247">
        <v>17</v>
      </c>
      <c r="D247">
        <v>44.000000000000483</v>
      </c>
      <c r="E247">
        <v>4</v>
      </c>
      <c r="G247" t="str">
        <f t="shared" si="19"/>
        <v>65,17,44,4,</v>
      </c>
      <c r="H247" t="s">
        <v>1013</v>
      </c>
      <c r="I247" t="str">
        <f>VLOOKUP(B247,Nodes!$B$2:$F$681,3)</f>
        <v>Château Rouge</v>
      </c>
      <c r="J247" t="str">
        <f>VLOOKUP(C247,Nodes!$B$2:$F$681,3)</f>
        <v>Barbès — Rochechouart</v>
      </c>
      <c r="K247" t="e">
        <f>VLOOKUP(A247,$A$1:A246,1,FALSE)</f>
        <v>#N/A</v>
      </c>
      <c r="L247">
        <f>IF(ISNA(K247),D247,VLOOKUP(A247,$A$1:D246,4,FALSE))</f>
        <v>44.000000000000483</v>
      </c>
      <c r="M247">
        <f t="shared" si="16"/>
        <v>44.000000000000483</v>
      </c>
      <c r="N247">
        <f t="shared" si="17"/>
        <v>44.000000000000483</v>
      </c>
      <c r="O247">
        <f>VLOOKUP(A247,Lignes!$J$2:$K$847,2,FALSE)</f>
        <v>4</v>
      </c>
      <c r="P247">
        <f>VLOOKUP(A247,estimator!$A$2:$D$726,4,FALSE)</f>
        <v>44.000000000000483</v>
      </c>
      <c r="Q247">
        <f t="shared" si="18"/>
        <v>44.000000000000483</v>
      </c>
    </row>
    <row r="248" spans="1:17">
      <c r="A248" t="str">
        <f t="shared" si="15"/>
        <v>17,133</v>
      </c>
      <c r="B248">
        <v>17</v>
      </c>
      <c r="C248">
        <v>133</v>
      </c>
      <c r="D248">
        <v>74.999999999992539</v>
      </c>
      <c r="E248">
        <v>4</v>
      </c>
      <c r="G248" t="str">
        <f t="shared" si="19"/>
        <v>17,133,75,4,</v>
      </c>
      <c r="H248" t="s">
        <v>1013</v>
      </c>
      <c r="I248" t="str">
        <f>VLOOKUP(B248,Nodes!$B$2:$F$681,3)</f>
        <v>Barbès — Rochechouart</v>
      </c>
      <c r="J248" t="str">
        <f>VLOOKUP(C248,Nodes!$B$2:$F$681,3)</f>
        <v>Gare du Nord</v>
      </c>
      <c r="K248" t="e">
        <f>VLOOKUP(A248,$A$1:A247,1,FALSE)</f>
        <v>#N/A</v>
      </c>
      <c r="L248">
        <f>IF(ISNA(K248),D248,VLOOKUP(A248,$A$1:D247,4,FALSE))</f>
        <v>74.999999999992539</v>
      </c>
      <c r="M248">
        <f t="shared" si="16"/>
        <v>74.999999999992539</v>
      </c>
      <c r="N248">
        <f t="shared" si="17"/>
        <v>74.999999999992539</v>
      </c>
      <c r="O248">
        <f>VLOOKUP(A248,Lignes!$J$2:$K$847,2,FALSE)</f>
        <v>4</v>
      </c>
      <c r="P248">
        <f>VLOOKUP(A248,estimator!$A$2:$D$726,4,FALSE)</f>
        <v>74.999999999992539</v>
      </c>
      <c r="Q248">
        <f t="shared" si="18"/>
        <v>74.999999999992539</v>
      </c>
    </row>
    <row r="249" spans="1:17">
      <c r="A249" t="str">
        <f t="shared" si="15"/>
        <v>133,128</v>
      </c>
      <c r="B249">
        <v>133</v>
      </c>
      <c r="C249">
        <v>128</v>
      </c>
      <c r="D249">
        <v>61.000000000006338</v>
      </c>
      <c r="E249">
        <v>4</v>
      </c>
      <c r="G249" t="str">
        <f t="shared" si="19"/>
        <v>133,128,61,4,</v>
      </c>
      <c r="H249" t="s">
        <v>1013</v>
      </c>
      <c r="I249" t="str">
        <f>VLOOKUP(B249,Nodes!$B$2:$F$681,3)</f>
        <v>Gare du Nord</v>
      </c>
      <c r="J249" t="str">
        <f>VLOOKUP(C249,Nodes!$B$2:$F$681,3)</f>
        <v>Gare de L'Est</v>
      </c>
      <c r="K249" t="e">
        <f>VLOOKUP(A249,$A$1:A248,1,FALSE)</f>
        <v>#N/A</v>
      </c>
      <c r="L249">
        <f>IF(ISNA(K249),D249,VLOOKUP(A249,$A$1:D248,4,FALSE))</f>
        <v>61.000000000006338</v>
      </c>
      <c r="M249">
        <f t="shared" si="16"/>
        <v>61.000000000006338</v>
      </c>
      <c r="N249">
        <f t="shared" si="17"/>
        <v>61.000000000006338</v>
      </c>
      <c r="O249">
        <f>VLOOKUP(A249,Lignes!$J$2:$K$847,2,FALSE)</f>
        <v>4</v>
      </c>
      <c r="P249">
        <f>VLOOKUP(A249,estimator!$A$2:$D$726,4,FALSE)</f>
        <v>61.000000000006338</v>
      </c>
      <c r="Q249">
        <f t="shared" si="18"/>
        <v>61.000000000006338</v>
      </c>
    </row>
    <row r="250" spans="1:17">
      <c r="A250" t="str">
        <f t="shared" si="15"/>
        <v>128,64</v>
      </c>
      <c r="B250">
        <v>128</v>
      </c>
      <c r="C250">
        <v>64</v>
      </c>
      <c r="D250">
        <v>40.000000000003055</v>
      </c>
      <c r="E250">
        <v>4</v>
      </c>
      <c r="G250" t="str">
        <f t="shared" si="19"/>
        <v>128,64,40,4,</v>
      </c>
      <c r="H250" t="s">
        <v>1013</v>
      </c>
      <c r="I250" t="str">
        <f>VLOOKUP(B250,Nodes!$B$2:$F$681,3)</f>
        <v>Gare de L'Est</v>
      </c>
      <c r="J250" t="str">
        <f>VLOOKUP(C250,Nodes!$B$2:$F$681,3)</f>
        <v>Château d'Eau</v>
      </c>
      <c r="K250" t="e">
        <f>VLOOKUP(A250,$A$1:A249,1,FALSE)</f>
        <v>#N/A</v>
      </c>
      <c r="L250">
        <f>IF(ISNA(K250),D250,VLOOKUP(A250,$A$1:D249,4,FALSE))</f>
        <v>40.000000000003055</v>
      </c>
      <c r="M250">
        <f t="shared" si="16"/>
        <v>40.000000000003055</v>
      </c>
      <c r="N250">
        <f t="shared" si="17"/>
        <v>40.000000000003055</v>
      </c>
      <c r="O250">
        <f>VLOOKUP(A250,Lignes!$J$2:$K$847,2,FALSE)</f>
        <v>4</v>
      </c>
      <c r="P250">
        <f>VLOOKUP(A250,estimator!$A$2:$D$726,4,FALSE)</f>
        <v>40.000000000003055</v>
      </c>
      <c r="Q250">
        <f t="shared" si="18"/>
        <v>40.000000000003055</v>
      </c>
    </row>
    <row r="251" spans="1:17">
      <c r="A251" t="str">
        <f t="shared" si="15"/>
        <v>64,356</v>
      </c>
      <c r="B251">
        <v>64</v>
      </c>
      <c r="C251">
        <v>356</v>
      </c>
      <c r="D251">
        <v>42.999999999993932</v>
      </c>
      <c r="E251">
        <v>4</v>
      </c>
      <c r="G251" t="str">
        <f t="shared" si="19"/>
        <v>64,356,43,4,</v>
      </c>
      <c r="H251" t="s">
        <v>1013</v>
      </c>
      <c r="I251" t="str">
        <f>VLOOKUP(B251,Nodes!$B$2:$F$681,3)</f>
        <v>Château d'Eau</v>
      </c>
      <c r="J251" t="str">
        <f>VLOOKUP(C251,Nodes!$B$2:$F$681,3)</f>
        <v>Strasbourg — Saint-Denis</v>
      </c>
      <c r="K251" t="e">
        <f>VLOOKUP(A251,$A$1:A250,1,FALSE)</f>
        <v>#N/A</v>
      </c>
      <c r="L251">
        <f>IF(ISNA(K251),D251,VLOOKUP(A251,$A$1:D250,4,FALSE))</f>
        <v>42.999999999993932</v>
      </c>
      <c r="M251">
        <f t="shared" si="16"/>
        <v>42.999999999993932</v>
      </c>
      <c r="N251">
        <f t="shared" si="17"/>
        <v>42.999999999993932</v>
      </c>
      <c r="O251">
        <f>VLOOKUP(A251,Lignes!$J$2:$K$847,2,FALSE)</f>
        <v>4</v>
      </c>
      <c r="P251">
        <f>VLOOKUP(A251,estimator!$A$2:$D$726,4,FALSE)</f>
        <v>42.999999999993932</v>
      </c>
      <c r="Q251">
        <f t="shared" si="18"/>
        <v>42.999999999993932</v>
      </c>
    </row>
    <row r="252" spans="1:17">
      <c r="A252" t="str">
        <f t="shared" si="15"/>
        <v>356,306</v>
      </c>
      <c r="B252">
        <v>356</v>
      </c>
      <c r="C252">
        <v>306</v>
      </c>
      <c r="D252">
        <v>31.999999999998607</v>
      </c>
      <c r="E252">
        <v>4</v>
      </c>
      <c r="G252" t="str">
        <f t="shared" si="19"/>
        <v>356,306,32,4,</v>
      </c>
      <c r="H252" t="s">
        <v>1013</v>
      </c>
      <c r="I252" t="str">
        <f>VLOOKUP(B252,Nodes!$B$2:$F$681,3)</f>
        <v>Strasbourg — Saint-Denis</v>
      </c>
      <c r="J252" t="str">
        <f>VLOOKUP(C252,Nodes!$B$2:$F$681,3)</f>
        <v>Réaumur — Sébastopol</v>
      </c>
      <c r="K252" t="e">
        <f>VLOOKUP(A252,$A$1:A251,1,FALSE)</f>
        <v>#N/A</v>
      </c>
      <c r="L252">
        <f>IF(ISNA(K252),D252,VLOOKUP(A252,$A$1:D251,4,FALSE))</f>
        <v>31.999999999998607</v>
      </c>
      <c r="M252">
        <f t="shared" si="16"/>
        <v>31.999999999998607</v>
      </c>
      <c r="N252">
        <f t="shared" si="17"/>
        <v>31.999999999998607</v>
      </c>
      <c r="O252">
        <f>VLOOKUP(A252,Lignes!$J$2:$K$847,2,FALSE)</f>
        <v>4</v>
      </c>
      <c r="P252">
        <f>VLOOKUP(A252,estimator!$A$2:$D$726,4,FALSE)</f>
        <v>31.999999999998607</v>
      </c>
      <c r="Q252">
        <f t="shared" si="18"/>
        <v>31.999999999998607</v>
      </c>
    </row>
    <row r="253" spans="1:17">
      <c r="A253" t="str">
        <f t="shared" si="15"/>
        <v>306,111</v>
      </c>
      <c r="B253">
        <v>306</v>
      </c>
      <c r="C253">
        <v>111</v>
      </c>
      <c r="D253">
        <v>48.99999999999487</v>
      </c>
      <c r="E253">
        <v>4</v>
      </c>
      <c r="G253" t="str">
        <f t="shared" si="19"/>
        <v>306,111,49,4,</v>
      </c>
      <c r="H253" t="s">
        <v>1013</v>
      </c>
      <c r="I253" t="str">
        <f>VLOOKUP(B253,Nodes!$B$2:$F$681,3)</f>
        <v>Réaumur — Sébastopol</v>
      </c>
      <c r="J253" t="str">
        <f>VLOOKUP(C253,Nodes!$B$2:$F$681,3)</f>
        <v>Étienne Marcel</v>
      </c>
      <c r="K253" t="e">
        <f>VLOOKUP(A253,$A$1:A252,1,FALSE)</f>
        <v>#N/A</v>
      </c>
      <c r="L253">
        <f>IF(ISNA(K253),D253,VLOOKUP(A253,$A$1:D252,4,FALSE))</f>
        <v>48.99999999999487</v>
      </c>
      <c r="M253">
        <f t="shared" si="16"/>
        <v>48.99999999999487</v>
      </c>
      <c r="N253">
        <f t="shared" si="17"/>
        <v>48.99999999999487</v>
      </c>
      <c r="O253">
        <f>VLOOKUP(A253,Lignes!$J$2:$K$847,2,FALSE)</f>
        <v>4</v>
      </c>
      <c r="P253">
        <f>VLOOKUP(A253,estimator!$A$2:$D$726,4,FALSE)</f>
        <v>48.99999999999487</v>
      </c>
      <c r="Q253">
        <f t="shared" si="18"/>
        <v>48.99999999999487</v>
      </c>
    </row>
    <row r="254" spans="1:17">
      <c r="A254" t="str">
        <f t="shared" si="15"/>
        <v>111,176</v>
      </c>
      <c r="B254">
        <v>111</v>
      </c>
      <c r="C254">
        <v>176</v>
      </c>
      <c r="D254">
        <v>45.999999999994401</v>
      </c>
      <c r="E254">
        <v>4</v>
      </c>
      <c r="G254" t="str">
        <f t="shared" si="19"/>
        <v>111,176,46,4,</v>
      </c>
      <c r="H254" t="s">
        <v>1013</v>
      </c>
      <c r="I254" t="str">
        <f>VLOOKUP(B254,Nodes!$B$2:$F$681,3)</f>
        <v>Étienne Marcel</v>
      </c>
      <c r="J254" t="str">
        <f>VLOOKUP(C254,Nodes!$B$2:$F$681,3)</f>
        <v>Les Halles</v>
      </c>
      <c r="K254" t="e">
        <f>VLOOKUP(A254,$A$1:A253,1,FALSE)</f>
        <v>#N/A</v>
      </c>
      <c r="L254">
        <f>IF(ISNA(K254),D254,VLOOKUP(A254,$A$1:D253,4,FALSE))</f>
        <v>45.999999999994401</v>
      </c>
      <c r="M254">
        <f t="shared" si="16"/>
        <v>45.999999999994401</v>
      </c>
      <c r="N254">
        <f t="shared" si="17"/>
        <v>45.999999999994401</v>
      </c>
      <c r="O254">
        <f>VLOOKUP(A254,Lignes!$J$2:$K$847,2,FALSE)</f>
        <v>4</v>
      </c>
      <c r="P254">
        <f>VLOOKUP(A254,estimator!$A$2:$D$726,4,FALSE)</f>
        <v>45.999999999994401</v>
      </c>
      <c r="Q254">
        <f t="shared" si="18"/>
        <v>45.999999999994401</v>
      </c>
    </row>
    <row r="255" spans="1:17">
      <c r="A255" t="str">
        <f t="shared" si="15"/>
        <v>176,68</v>
      </c>
      <c r="B255">
        <v>176</v>
      </c>
      <c r="C255">
        <v>68</v>
      </c>
      <c r="D255">
        <v>45.000000000007034</v>
      </c>
      <c r="E255">
        <v>4</v>
      </c>
      <c r="G255" t="str">
        <f t="shared" si="19"/>
        <v>176,68,45,4,</v>
      </c>
      <c r="H255" t="s">
        <v>1013</v>
      </c>
      <c r="I255" t="str">
        <f>VLOOKUP(B255,Nodes!$B$2:$F$681,3)</f>
        <v>Les Halles</v>
      </c>
      <c r="J255" t="str">
        <f>VLOOKUP(C255,Nodes!$B$2:$F$681,3)</f>
        <v>Châtelet</v>
      </c>
      <c r="K255" t="e">
        <f>VLOOKUP(A255,$A$1:A254,1,FALSE)</f>
        <v>#N/A</v>
      </c>
      <c r="L255">
        <f>IF(ISNA(K255),D255,VLOOKUP(A255,$A$1:D254,4,FALSE))</f>
        <v>45.000000000007034</v>
      </c>
      <c r="M255">
        <f t="shared" si="16"/>
        <v>45.000000000007034</v>
      </c>
      <c r="N255">
        <f t="shared" si="17"/>
        <v>45.000000000007034</v>
      </c>
      <c r="O255">
        <f>VLOOKUP(A255,Lignes!$J$2:$K$847,2,FALSE)</f>
        <v>4</v>
      </c>
      <c r="P255">
        <f>VLOOKUP(A255,estimator!$A$2:$D$726,4,FALSE)</f>
        <v>45.000000000007034</v>
      </c>
      <c r="Q255">
        <f t="shared" si="18"/>
        <v>45.000000000007034</v>
      </c>
    </row>
    <row r="256" spans="1:17">
      <c r="A256" t="str">
        <f t="shared" si="15"/>
        <v>68,77</v>
      </c>
      <c r="B256">
        <v>68</v>
      </c>
      <c r="C256">
        <v>77</v>
      </c>
      <c r="D256">
        <v>55.0000000000054</v>
      </c>
      <c r="E256">
        <v>4</v>
      </c>
      <c r="G256" t="str">
        <f t="shared" si="19"/>
        <v>68,77,55,4,</v>
      </c>
      <c r="H256" t="s">
        <v>1013</v>
      </c>
      <c r="I256" t="str">
        <f>VLOOKUP(B256,Nodes!$B$2:$F$681,3)</f>
        <v>Châtelet</v>
      </c>
      <c r="J256" t="str">
        <f>VLOOKUP(C256,Nodes!$B$2:$F$681,3)</f>
        <v>Cité</v>
      </c>
      <c r="K256" t="e">
        <f>VLOOKUP(A256,$A$1:A255,1,FALSE)</f>
        <v>#N/A</v>
      </c>
      <c r="L256">
        <f>IF(ISNA(K256),D256,VLOOKUP(A256,$A$1:D255,4,FALSE))</f>
        <v>55.0000000000054</v>
      </c>
      <c r="M256">
        <f t="shared" si="16"/>
        <v>55.0000000000054</v>
      </c>
      <c r="N256">
        <f t="shared" si="17"/>
        <v>55.0000000000054</v>
      </c>
      <c r="O256">
        <f>VLOOKUP(A256,Lignes!$J$2:$K$847,2,FALSE)</f>
        <v>4</v>
      </c>
      <c r="P256">
        <f>VLOOKUP(A256,estimator!$A$2:$D$726,4,FALSE)</f>
        <v>55.0000000000054</v>
      </c>
      <c r="Q256">
        <f t="shared" si="18"/>
        <v>55.0000000000054</v>
      </c>
    </row>
    <row r="257" spans="1:17">
      <c r="A257" t="str">
        <f t="shared" si="15"/>
        <v>77,340</v>
      </c>
      <c r="B257">
        <v>77</v>
      </c>
      <c r="C257">
        <v>340</v>
      </c>
      <c r="D257">
        <v>42.999999999993932</v>
      </c>
      <c r="E257">
        <v>4</v>
      </c>
      <c r="G257" t="str">
        <f t="shared" si="19"/>
        <v>77,340,43,4,</v>
      </c>
      <c r="H257" t="s">
        <v>1013</v>
      </c>
      <c r="I257" t="str">
        <f>VLOOKUP(B257,Nodes!$B$2:$F$681,3)</f>
        <v>Cité</v>
      </c>
      <c r="J257" t="str">
        <f>VLOOKUP(C257,Nodes!$B$2:$F$681,3)</f>
        <v>Saint-Michel</v>
      </c>
      <c r="K257" t="e">
        <f>VLOOKUP(A257,$A$1:A256,1,FALSE)</f>
        <v>#N/A</v>
      </c>
      <c r="L257">
        <f>IF(ISNA(K257),D257,VLOOKUP(A257,$A$1:D256,4,FALSE))</f>
        <v>42.999999999993932</v>
      </c>
      <c r="M257">
        <f t="shared" si="16"/>
        <v>42.999999999993932</v>
      </c>
      <c r="N257">
        <f t="shared" si="17"/>
        <v>42.999999999993932</v>
      </c>
      <c r="O257">
        <f>VLOOKUP(A257,Lignes!$J$2:$K$847,2,FALSE)</f>
        <v>4</v>
      </c>
      <c r="P257">
        <f>VLOOKUP(A257,estimator!$A$2:$D$726,4,FALSE)</f>
        <v>42.999999999993932</v>
      </c>
      <c r="Q257">
        <f t="shared" si="18"/>
        <v>42.999999999993932</v>
      </c>
    </row>
    <row r="258" spans="1:17">
      <c r="A258" t="str">
        <f t="shared" ref="A258:A321" si="20">B258&amp;","&amp;C258</f>
        <v>340,232</v>
      </c>
      <c r="B258">
        <v>340</v>
      </c>
      <c r="C258">
        <v>232</v>
      </c>
      <c r="D258">
        <v>43.000000000003524</v>
      </c>
      <c r="E258">
        <v>4</v>
      </c>
      <c r="G258" t="str">
        <f t="shared" si="19"/>
        <v>340,232,43,4,</v>
      </c>
      <c r="H258" t="s">
        <v>1013</v>
      </c>
      <c r="I258" t="str">
        <f>VLOOKUP(B258,Nodes!$B$2:$F$681,3)</f>
        <v>Saint-Michel</v>
      </c>
      <c r="J258" t="str">
        <f>VLOOKUP(C258,Nodes!$B$2:$F$681,3)</f>
        <v>Odéon</v>
      </c>
      <c r="K258" t="e">
        <f>VLOOKUP(A258,$A$1:A257,1,FALSE)</f>
        <v>#N/A</v>
      </c>
      <c r="L258">
        <f>IF(ISNA(K258),D258,VLOOKUP(A258,$A$1:D257,4,FALSE))</f>
        <v>43.000000000003524</v>
      </c>
      <c r="M258">
        <f t="shared" ref="M258:M321" si="21">D258</f>
        <v>43.000000000003524</v>
      </c>
      <c r="N258">
        <f t="shared" ref="N258:N321" si="22">AVERAGE(L258,M258)</f>
        <v>43.000000000003524</v>
      </c>
      <c r="O258">
        <f>VLOOKUP(A258,Lignes!$J$2:$K$847,2,FALSE)</f>
        <v>4</v>
      </c>
      <c r="P258">
        <f>VLOOKUP(A258,estimator!$A$2:$D$726,4,FALSE)</f>
        <v>43.000000000003524</v>
      </c>
      <c r="Q258">
        <f t="shared" ref="Q258:Q321" si="23">IF(ISNA(P258),D258,P258)</f>
        <v>43.000000000003524</v>
      </c>
    </row>
    <row r="259" spans="1:17">
      <c r="A259" t="str">
        <f t="shared" si="20"/>
        <v>232,332</v>
      </c>
      <c r="B259">
        <v>232</v>
      </c>
      <c r="C259">
        <v>332</v>
      </c>
      <c r="D259">
        <v>42.999999999993932</v>
      </c>
      <c r="E259">
        <v>4</v>
      </c>
      <c r="G259" t="str">
        <f t="shared" ref="G259:G322" si="24">B259&amp;","&amp;C259&amp;","&amp;ROUND(D259,0)&amp;","&amp;E259&amp;","&amp;F259</f>
        <v>232,332,43,4,</v>
      </c>
      <c r="H259" t="s">
        <v>1013</v>
      </c>
      <c r="I259" t="str">
        <f>VLOOKUP(B259,Nodes!$B$2:$F$681,3)</f>
        <v>Odéon</v>
      </c>
      <c r="J259" t="str">
        <f>VLOOKUP(C259,Nodes!$B$2:$F$681,3)</f>
        <v>Saint-Germain-des-Prés</v>
      </c>
      <c r="K259" t="e">
        <f>VLOOKUP(A259,$A$1:A258,1,FALSE)</f>
        <v>#N/A</v>
      </c>
      <c r="L259">
        <f>IF(ISNA(K259),D259,VLOOKUP(A259,$A$1:D258,4,FALSE))</f>
        <v>42.999999999993932</v>
      </c>
      <c r="M259">
        <f t="shared" si="21"/>
        <v>42.999999999993932</v>
      </c>
      <c r="N259">
        <f t="shared" si="22"/>
        <v>42.999999999993932</v>
      </c>
      <c r="O259">
        <f>VLOOKUP(A259,Lignes!$J$2:$K$847,2,FALSE)</f>
        <v>4</v>
      </c>
      <c r="P259">
        <f>VLOOKUP(A259,estimator!$A$2:$D$726,4,FALSE)</f>
        <v>42.999999999993932</v>
      </c>
      <c r="Q259">
        <f t="shared" si="23"/>
        <v>42.999999999993932</v>
      </c>
    </row>
    <row r="260" spans="1:17">
      <c r="A260" t="str">
        <f t="shared" si="20"/>
        <v>332,345</v>
      </c>
      <c r="B260">
        <v>332</v>
      </c>
      <c r="C260">
        <v>345</v>
      </c>
      <c r="D260">
        <v>46.000000000003993</v>
      </c>
      <c r="E260">
        <v>4</v>
      </c>
      <c r="G260" t="str">
        <f t="shared" si="24"/>
        <v>332,345,46,4,</v>
      </c>
      <c r="H260" t="s">
        <v>1013</v>
      </c>
      <c r="I260" t="str">
        <f>VLOOKUP(B260,Nodes!$B$2:$F$681,3)</f>
        <v>Saint-Germain-des-Prés</v>
      </c>
      <c r="J260" t="str">
        <f>VLOOKUP(C260,Nodes!$B$2:$F$681,3)</f>
        <v>Saint-Sulpice</v>
      </c>
      <c r="K260" t="e">
        <f>VLOOKUP(A260,$A$1:A259,1,FALSE)</f>
        <v>#N/A</v>
      </c>
      <c r="L260">
        <f>IF(ISNA(K260),D260,VLOOKUP(A260,$A$1:D259,4,FALSE))</f>
        <v>46.000000000003993</v>
      </c>
      <c r="M260">
        <f t="shared" si="21"/>
        <v>46.000000000003993</v>
      </c>
      <c r="N260">
        <f t="shared" si="22"/>
        <v>46.000000000003993</v>
      </c>
      <c r="O260">
        <f>VLOOKUP(A260,Lignes!$J$2:$K$847,2,FALSE)</f>
        <v>4</v>
      </c>
      <c r="P260">
        <f>VLOOKUP(A260,estimator!$A$2:$D$726,4,FALSE)</f>
        <v>46.000000000003993</v>
      </c>
      <c r="Q260">
        <f t="shared" si="23"/>
        <v>46.000000000003993</v>
      </c>
    </row>
    <row r="261" spans="1:17">
      <c r="A261" t="str">
        <f t="shared" si="20"/>
        <v>345,343</v>
      </c>
      <c r="B261">
        <v>345</v>
      </c>
      <c r="C261">
        <v>343</v>
      </c>
      <c r="D261">
        <v>48.000000000007503</v>
      </c>
      <c r="E261">
        <v>4</v>
      </c>
      <c r="G261" t="str">
        <f t="shared" si="24"/>
        <v>345,343,48,4,</v>
      </c>
      <c r="H261" t="s">
        <v>1013</v>
      </c>
      <c r="I261" t="str">
        <f>VLOOKUP(B261,Nodes!$B$2:$F$681,3)</f>
        <v>Saint-Sulpice</v>
      </c>
      <c r="J261" t="str">
        <f>VLOOKUP(C261,Nodes!$B$2:$F$681,3)</f>
        <v>Saint-Placide</v>
      </c>
      <c r="K261" t="e">
        <f>VLOOKUP(A261,$A$1:A260,1,FALSE)</f>
        <v>#N/A</v>
      </c>
      <c r="L261">
        <f>IF(ISNA(K261),D261,VLOOKUP(A261,$A$1:D260,4,FALSE))</f>
        <v>48.000000000007503</v>
      </c>
      <c r="M261">
        <f t="shared" si="21"/>
        <v>48.000000000007503</v>
      </c>
      <c r="N261">
        <f t="shared" si="22"/>
        <v>48.000000000007503</v>
      </c>
      <c r="O261">
        <f>VLOOKUP(A261,Lignes!$J$2:$K$847,2,FALSE)</f>
        <v>4</v>
      </c>
      <c r="P261">
        <f>VLOOKUP(A261,estimator!$A$2:$D$726,4,FALSE)</f>
        <v>48.000000000007503</v>
      </c>
      <c r="Q261">
        <f t="shared" si="23"/>
        <v>48.000000000007503</v>
      </c>
    </row>
    <row r="262" spans="1:17">
      <c r="A262" t="str">
        <f t="shared" si="20"/>
        <v>343,218</v>
      </c>
      <c r="B262">
        <v>343</v>
      </c>
      <c r="C262">
        <v>218</v>
      </c>
      <c r="D262">
        <v>62.000000000003297</v>
      </c>
      <c r="E262">
        <v>4</v>
      </c>
      <c r="G262" t="str">
        <f t="shared" si="24"/>
        <v>343,218,62,4,</v>
      </c>
      <c r="H262" t="s">
        <v>1013</v>
      </c>
      <c r="I262" t="str">
        <f>VLOOKUP(B262,Nodes!$B$2:$F$681,3)</f>
        <v>Saint-Placide</v>
      </c>
      <c r="J262" t="str">
        <f>VLOOKUP(C262,Nodes!$B$2:$F$681,3)</f>
        <v>Montparnasse — Bienvenüe</v>
      </c>
      <c r="K262" t="e">
        <f>VLOOKUP(A262,$A$1:A261,1,FALSE)</f>
        <v>#N/A</v>
      </c>
      <c r="L262">
        <f>IF(ISNA(K262),D262,VLOOKUP(A262,$A$1:D261,4,FALSE))</f>
        <v>62.000000000003297</v>
      </c>
      <c r="M262">
        <f t="shared" si="21"/>
        <v>62.000000000003297</v>
      </c>
      <c r="N262">
        <f t="shared" si="22"/>
        <v>62.000000000003297</v>
      </c>
      <c r="O262">
        <f>VLOOKUP(A262,Lignes!$J$2:$K$847,2,FALSE)</f>
        <v>4</v>
      </c>
      <c r="P262">
        <f>VLOOKUP(A262,estimator!$A$2:$D$726,4,FALSE)</f>
        <v>62.000000000003297</v>
      </c>
      <c r="Q262">
        <f t="shared" si="23"/>
        <v>62.000000000003297</v>
      </c>
    </row>
    <row r="263" spans="1:17">
      <c r="A263" t="str">
        <f t="shared" si="20"/>
        <v>218,371</v>
      </c>
      <c r="B263">
        <v>218</v>
      </c>
      <c r="C263">
        <v>371</v>
      </c>
      <c r="D263">
        <v>40.000000000003055</v>
      </c>
      <c r="E263">
        <v>4</v>
      </c>
      <c r="G263" t="str">
        <f t="shared" si="24"/>
        <v>218,371,40,4,</v>
      </c>
      <c r="H263" t="s">
        <v>1013</v>
      </c>
      <c r="I263" t="str">
        <f>VLOOKUP(B263,Nodes!$B$2:$F$681,3)</f>
        <v>Montparnasse — Bienvenüe</v>
      </c>
      <c r="J263" t="str">
        <f>VLOOKUP(C263,Nodes!$B$2:$F$681,3)</f>
        <v>Vavin</v>
      </c>
      <c r="K263" t="e">
        <f>VLOOKUP(A263,$A$1:A262,1,FALSE)</f>
        <v>#N/A</v>
      </c>
      <c r="L263">
        <f>IF(ISNA(K263),D263,VLOOKUP(A263,$A$1:D262,4,FALSE))</f>
        <v>40.000000000003055</v>
      </c>
      <c r="M263">
        <f t="shared" si="21"/>
        <v>40.000000000003055</v>
      </c>
      <c r="N263">
        <f t="shared" si="22"/>
        <v>40.000000000003055</v>
      </c>
      <c r="O263">
        <f>VLOOKUP(A263,Lignes!$J$2:$K$847,2,FALSE)</f>
        <v>4</v>
      </c>
      <c r="P263">
        <f>VLOOKUP(A263,estimator!$A$2:$D$726,4,FALSE)</f>
        <v>40.000000000003055</v>
      </c>
      <c r="Q263">
        <f t="shared" si="23"/>
        <v>40.000000000003055</v>
      </c>
    </row>
    <row r="264" spans="1:17">
      <c r="A264" t="str">
        <f t="shared" si="20"/>
        <v>371,303</v>
      </c>
      <c r="B264">
        <v>371</v>
      </c>
      <c r="C264">
        <v>303</v>
      </c>
      <c r="D264">
        <v>54.999999999995808</v>
      </c>
      <c r="E264">
        <v>4</v>
      </c>
      <c r="G264" t="str">
        <f t="shared" si="24"/>
        <v>371,303,55,4,</v>
      </c>
      <c r="H264" t="s">
        <v>1013</v>
      </c>
      <c r="I264" t="str">
        <f>VLOOKUP(B264,Nodes!$B$2:$F$681,3)</f>
        <v>Vavin</v>
      </c>
      <c r="J264" t="str">
        <f>VLOOKUP(C264,Nodes!$B$2:$F$681,3)</f>
        <v>Raspail</v>
      </c>
      <c r="K264" t="e">
        <f>VLOOKUP(A264,$A$1:A263,1,FALSE)</f>
        <v>#N/A</v>
      </c>
      <c r="L264">
        <f>IF(ISNA(K264),D264,VLOOKUP(A264,$A$1:D263,4,FALSE))</f>
        <v>54.999999999995808</v>
      </c>
      <c r="M264">
        <f t="shared" si="21"/>
        <v>54.999999999995808</v>
      </c>
      <c r="N264">
        <f t="shared" si="22"/>
        <v>54.999999999995808</v>
      </c>
      <c r="O264">
        <f>VLOOKUP(A264,Lignes!$J$2:$K$847,2,FALSE)</f>
        <v>4</v>
      </c>
      <c r="P264">
        <f>VLOOKUP(A264,estimator!$A$2:$D$726,4,FALSE)</f>
        <v>54.999999999995808</v>
      </c>
      <c r="Q264">
        <f t="shared" si="23"/>
        <v>54.999999999995808</v>
      </c>
    </row>
    <row r="265" spans="1:17">
      <c r="A265" t="str">
        <f t="shared" si="20"/>
        <v>303,99</v>
      </c>
      <c r="B265">
        <v>303</v>
      </c>
      <c r="C265">
        <v>99</v>
      </c>
      <c r="D265">
        <v>56.000000000002359</v>
      </c>
      <c r="E265">
        <v>4</v>
      </c>
      <c r="G265" t="str">
        <f t="shared" si="24"/>
        <v>303,99,56,4,</v>
      </c>
      <c r="H265" t="s">
        <v>1013</v>
      </c>
      <c r="I265" t="str">
        <f>VLOOKUP(B265,Nodes!$B$2:$F$681,3)</f>
        <v>Raspail</v>
      </c>
      <c r="J265" t="str">
        <f>VLOOKUP(C265,Nodes!$B$2:$F$681,3)</f>
        <v>Denfert-Rochereau</v>
      </c>
      <c r="K265" t="e">
        <f>VLOOKUP(A265,$A$1:A264,1,FALSE)</f>
        <v>#N/A</v>
      </c>
      <c r="L265">
        <f>IF(ISNA(K265),D265,VLOOKUP(A265,$A$1:D264,4,FALSE))</f>
        <v>56.000000000002359</v>
      </c>
      <c r="M265">
        <f t="shared" si="21"/>
        <v>56.000000000002359</v>
      </c>
      <c r="N265">
        <f t="shared" si="22"/>
        <v>56.000000000002359</v>
      </c>
      <c r="O265">
        <f>VLOOKUP(A265,Lignes!$J$2:$K$847,2,FALSE)</f>
        <v>4</v>
      </c>
      <c r="P265">
        <f>VLOOKUP(A265,estimator!$A$2:$D$726,4,FALSE)</f>
        <v>56.000000000002359</v>
      </c>
      <c r="Q265">
        <f t="shared" si="23"/>
        <v>56.000000000002359</v>
      </c>
    </row>
    <row r="266" spans="1:17">
      <c r="A266" t="str">
        <f t="shared" si="20"/>
        <v>99,222</v>
      </c>
      <c r="B266">
        <v>99</v>
      </c>
      <c r="C266">
        <v>222</v>
      </c>
      <c r="D266">
        <v>36.000000000005627</v>
      </c>
      <c r="E266">
        <v>4</v>
      </c>
      <c r="G266" t="str">
        <f t="shared" si="24"/>
        <v>99,222,36,4,</v>
      </c>
      <c r="H266" t="s">
        <v>1013</v>
      </c>
      <c r="I266" t="str">
        <f>VLOOKUP(B266,Nodes!$B$2:$F$681,3)</f>
        <v>Denfert-Rochereau</v>
      </c>
      <c r="J266" t="str">
        <f>VLOOKUP(C266,Nodes!$B$2:$F$681,3)</f>
        <v>Mouton-Duvernet</v>
      </c>
      <c r="K266" t="e">
        <f>VLOOKUP(A266,$A$1:A265,1,FALSE)</f>
        <v>#N/A</v>
      </c>
      <c r="L266">
        <f>IF(ISNA(K266),D266,VLOOKUP(A266,$A$1:D265,4,FALSE))</f>
        <v>36.000000000005627</v>
      </c>
      <c r="M266">
        <f t="shared" si="21"/>
        <v>36.000000000005627</v>
      </c>
      <c r="N266">
        <f t="shared" si="22"/>
        <v>36.000000000005627</v>
      </c>
      <c r="O266">
        <f>VLOOKUP(A266,Lignes!$J$2:$K$847,2,FALSE)</f>
        <v>4</v>
      </c>
      <c r="P266">
        <f>VLOOKUP(A266,estimator!$A$2:$D$726,4,FALSE)</f>
        <v>36.000000000005627</v>
      </c>
      <c r="Q266">
        <f t="shared" si="23"/>
        <v>36.000000000005627</v>
      </c>
    </row>
    <row r="267" spans="1:17">
      <c r="A267" t="str">
        <f t="shared" si="20"/>
        <v>222,1</v>
      </c>
      <c r="B267">
        <v>222</v>
      </c>
      <c r="C267">
        <v>1</v>
      </c>
      <c r="D267">
        <v>44.999999999997442</v>
      </c>
      <c r="E267">
        <v>4</v>
      </c>
      <c r="G267" t="str">
        <f t="shared" si="24"/>
        <v>222,1,45,4,</v>
      </c>
      <c r="H267" t="s">
        <v>1013</v>
      </c>
      <c r="I267" t="str">
        <f>VLOOKUP(B267,Nodes!$B$2:$F$681,3)</f>
        <v>Mouton-Duvernet</v>
      </c>
      <c r="J267" t="str">
        <f>VLOOKUP(C267,Nodes!$B$2:$F$681,3)</f>
        <v>Alésia</v>
      </c>
      <c r="K267" t="e">
        <f>VLOOKUP(A267,$A$1:A266,1,FALSE)</f>
        <v>#N/A</v>
      </c>
      <c r="L267">
        <f>IF(ISNA(K267),D267,VLOOKUP(A267,$A$1:D266,4,FALSE))</f>
        <v>44.999999999997442</v>
      </c>
      <c r="M267">
        <f t="shared" si="21"/>
        <v>44.999999999997442</v>
      </c>
      <c r="N267">
        <f t="shared" si="22"/>
        <v>44.999999999997442</v>
      </c>
      <c r="O267">
        <f>VLOOKUP(A267,Lignes!$J$2:$K$847,2,FALSE)</f>
        <v>4</v>
      </c>
      <c r="P267">
        <f>VLOOKUP(A267,estimator!$A$2:$D$726,4,FALSE)</f>
        <v>44.999999999997442</v>
      </c>
      <c r="Q267">
        <f t="shared" si="23"/>
        <v>44.999999999997442</v>
      </c>
    </row>
    <row r="268" spans="1:17">
      <c r="A268" t="str">
        <f t="shared" si="20"/>
        <v>1,292</v>
      </c>
      <c r="B268">
        <v>1</v>
      </c>
      <c r="C268">
        <v>292</v>
      </c>
      <c r="D268">
        <v>60.999999999996746</v>
      </c>
      <c r="E268">
        <v>4</v>
      </c>
      <c r="G268" t="str">
        <f t="shared" si="24"/>
        <v>1,292,61,4,</v>
      </c>
      <c r="H268" t="s">
        <v>1013</v>
      </c>
      <c r="I268" t="str">
        <f>VLOOKUP(B268,Nodes!$B$2:$F$681,3)</f>
        <v>Alésia</v>
      </c>
      <c r="J268" t="str">
        <f>VLOOKUP(C268,Nodes!$B$2:$F$681,3)</f>
        <v>Porte d'Orléans</v>
      </c>
      <c r="K268" t="e">
        <f>VLOOKUP(A268,$A$1:A267,1,FALSE)</f>
        <v>#N/A</v>
      </c>
      <c r="L268">
        <f>IF(ISNA(K268),D268,VLOOKUP(A268,$A$1:D267,4,FALSE))</f>
        <v>60.999999999996746</v>
      </c>
      <c r="M268">
        <f t="shared" si="21"/>
        <v>60.999999999996746</v>
      </c>
      <c r="N268">
        <f t="shared" si="22"/>
        <v>60.999999999996746</v>
      </c>
      <c r="O268">
        <f>VLOOKUP(A268,Lignes!$J$2:$K$847,2,FALSE)</f>
        <v>4</v>
      </c>
      <c r="P268">
        <f>VLOOKUP(A268,estimator!$A$2:$D$726,4,FALSE)</f>
        <v>60.999999999996746</v>
      </c>
      <c r="Q268">
        <f t="shared" si="23"/>
        <v>60.999999999996746</v>
      </c>
    </row>
    <row r="269" spans="1:17">
      <c r="A269" t="str">
        <f t="shared" si="20"/>
        <v>292,1</v>
      </c>
      <c r="B269">
        <v>292</v>
      </c>
      <c r="C269">
        <v>1</v>
      </c>
      <c r="D269">
        <v>57.999999999996277</v>
      </c>
      <c r="E269">
        <v>4</v>
      </c>
      <c r="G269" t="str">
        <f t="shared" si="24"/>
        <v>292,1,58,4,</v>
      </c>
      <c r="H269" t="s">
        <v>1013</v>
      </c>
      <c r="I269" t="str">
        <f>VLOOKUP(B269,Nodes!$B$2:$F$681,3)</f>
        <v>Porte d'Orléans</v>
      </c>
      <c r="J269" t="str">
        <f>VLOOKUP(C269,Nodes!$B$2:$F$681,3)</f>
        <v>Alésia</v>
      </c>
      <c r="K269" t="e">
        <f>VLOOKUP(A269,$A$1:A268,1,FALSE)</f>
        <v>#N/A</v>
      </c>
      <c r="L269">
        <f>IF(ISNA(K269),D269,VLOOKUP(A269,$A$1:D268,4,FALSE))</f>
        <v>57.999999999996277</v>
      </c>
      <c r="M269">
        <f t="shared" si="21"/>
        <v>57.999999999996277</v>
      </c>
      <c r="N269">
        <f t="shared" si="22"/>
        <v>57.999999999996277</v>
      </c>
      <c r="O269">
        <f>VLOOKUP(A269,Lignes!$J$2:$K$847,2,FALSE)</f>
        <v>4</v>
      </c>
      <c r="P269">
        <f>VLOOKUP(A269,estimator!$A$2:$D$726,4,FALSE)</f>
        <v>57.999999999996277</v>
      </c>
      <c r="Q269">
        <f t="shared" si="23"/>
        <v>57.999999999996277</v>
      </c>
    </row>
    <row r="270" spans="1:17">
      <c r="A270" t="str">
        <f t="shared" si="20"/>
        <v>1,222</v>
      </c>
      <c r="B270">
        <v>1</v>
      </c>
      <c r="C270">
        <v>222</v>
      </c>
      <c r="D270">
        <v>33.999999999992525</v>
      </c>
      <c r="E270">
        <v>4</v>
      </c>
      <c r="G270" t="str">
        <f t="shared" si="24"/>
        <v>1,222,34,4,</v>
      </c>
      <c r="H270" t="s">
        <v>1013</v>
      </c>
      <c r="I270" t="str">
        <f>VLOOKUP(B270,Nodes!$B$2:$F$681,3)</f>
        <v>Alésia</v>
      </c>
      <c r="J270" t="str">
        <f>VLOOKUP(C270,Nodes!$B$2:$F$681,3)</f>
        <v>Mouton-Duvernet</v>
      </c>
      <c r="K270" t="e">
        <f>VLOOKUP(A270,$A$1:A269,1,FALSE)</f>
        <v>#N/A</v>
      </c>
      <c r="L270">
        <f>IF(ISNA(K270),D270,VLOOKUP(A270,$A$1:D269,4,FALSE))</f>
        <v>33.999999999992525</v>
      </c>
      <c r="M270">
        <f t="shared" si="21"/>
        <v>33.999999999992525</v>
      </c>
      <c r="N270">
        <f t="shared" si="22"/>
        <v>33.999999999992525</v>
      </c>
      <c r="O270">
        <f>VLOOKUP(A270,Lignes!$J$2:$K$847,2,FALSE)</f>
        <v>4</v>
      </c>
      <c r="P270">
        <f>VLOOKUP(A270,estimator!$A$2:$D$726,4,FALSE)</f>
        <v>33.999999999992525</v>
      </c>
      <c r="Q270">
        <f t="shared" si="23"/>
        <v>33.999999999992525</v>
      </c>
    </row>
    <row r="271" spans="1:17">
      <c r="A271" t="str">
        <f t="shared" si="20"/>
        <v>222,99</v>
      </c>
      <c r="B271">
        <v>222</v>
      </c>
      <c r="C271">
        <v>99</v>
      </c>
      <c r="D271">
        <v>34.000000000002117</v>
      </c>
      <c r="E271">
        <v>4</v>
      </c>
      <c r="G271" t="str">
        <f t="shared" si="24"/>
        <v>222,99,34,4,</v>
      </c>
      <c r="H271" t="s">
        <v>1013</v>
      </c>
      <c r="I271" t="str">
        <f>VLOOKUP(B271,Nodes!$B$2:$F$681,3)</f>
        <v>Mouton-Duvernet</v>
      </c>
      <c r="J271" t="str">
        <f>VLOOKUP(C271,Nodes!$B$2:$F$681,3)</f>
        <v>Denfert-Rochereau</v>
      </c>
      <c r="K271" t="e">
        <f>VLOOKUP(A271,$A$1:A270,1,FALSE)</f>
        <v>#N/A</v>
      </c>
      <c r="L271">
        <f>IF(ISNA(K271),D271,VLOOKUP(A271,$A$1:D270,4,FALSE))</f>
        <v>34.000000000002117</v>
      </c>
      <c r="M271">
        <f t="shared" si="21"/>
        <v>34.000000000002117</v>
      </c>
      <c r="N271">
        <f t="shared" si="22"/>
        <v>34.000000000002117</v>
      </c>
      <c r="O271">
        <f>VLOOKUP(A271,Lignes!$J$2:$K$847,2,FALSE)</f>
        <v>4</v>
      </c>
      <c r="P271">
        <f>VLOOKUP(A271,estimator!$A$2:$D$726,4,FALSE)</f>
        <v>34.000000000002117</v>
      </c>
      <c r="Q271">
        <f t="shared" si="23"/>
        <v>34.000000000002117</v>
      </c>
    </row>
    <row r="272" spans="1:17">
      <c r="A272" t="str">
        <f t="shared" si="20"/>
        <v>99,303</v>
      </c>
      <c r="B272">
        <v>99</v>
      </c>
      <c r="C272">
        <v>303</v>
      </c>
      <c r="D272">
        <v>51.000000000007972</v>
      </c>
      <c r="E272">
        <v>4</v>
      </c>
      <c r="G272" t="str">
        <f t="shared" si="24"/>
        <v>99,303,51,4,</v>
      </c>
      <c r="H272" t="s">
        <v>1013</v>
      </c>
      <c r="I272" t="str">
        <f>VLOOKUP(B272,Nodes!$B$2:$F$681,3)</f>
        <v>Denfert-Rochereau</v>
      </c>
      <c r="J272" t="str">
        <f>VLOOKUP(C272,Nodes!$B$2:$F$681,3)</f>
        <v>Raspail</v>
      </c>
      <c r="K272" t="e">
        <f>VLOOKUP(A272,$A$1:A271,1,FALSE)</f>
        <v>#N/A</v>
      </c>
      <c r="L272">
        <f>IF(ISNA(K272),D272,VLOOKUP(A272,$A$1:D271,4,FALSE))</f>
        <v>51.000000000007972</v>
      </c>
      <c r="M272">
        <f t="shared" si="21"/>
        <v>51.000000000007972</v>
      </c>
      <c r="N272">
        <f t="shared" si="22"/>
        <v>51.000000000007972</v>
      </c>
      <c r="O272">
        <f>VLOOKUP(A272,Lignes!$J$2:$K$847,2,FALSE)</f>
        <v>4</v>
      </c>
      <c r="P272">
        <f>VLOOKUP(A272,estimator!$A$2:$D$726,4,FALSE)</f>
        <v>51.000000000007972</v>
      </c>
      <c r="Q272">
        <f t="shared" si="23"/>
        <v>51.000000000007972</v>
      </c>
    </row>
    <row r="273" spans="1:17">
      <c r="A273" t="str">
        <f t="shared" si="20"/>
        <v>303,371</v>
      </c>
      <c r="B273">
        <v>303</v>
      </c>
      <c r="C273">
        <v>371</v>
      </c>
      <c r="D273">
        <v>50.000000000001421</v>
      </c>
      <c r="E273">
        <v>4</v>
      </c>
      <c r="G273" t="str">
        <f t="shared" si="24"/>
        <v>303,371,50,4,</v>
      </c>
      <c r="H273" t="s">
        <v>1013</v>
      </c>
      <c r="I273" t="str">
        <f>VLOOKUP(B273,Nodes!$B$2:$F$681,3)</f>
        <v>Raspail</v>
      </c>
      <c r="J273" t="str">
        <f>VLOOKUP(C273,Nodes!$B$2:$F$681,3)</f>
        <v>Vavin</v>
      </c>
      <c r="K273" t="e">
        <f>VLOOKUP(A273,$A$1:A272,1,FALSE)</f>
        <v>#N/A</v>
      </c>
      <c r="L273">
        <f>IF(ISNA(K273),D273,VLOOKUP(A273,$A$1:D272,4,FALSE))</f>
        <v>50.000000000001421</v>
      </c>
      <c r="M273">
        <f t="shared" si="21"/>
        <v>50.000000000001421</v>
      </c>
      <c r="N273">
        <f t="shared" si="22"/>
        <v>50.000000000001421</v>
      </c>
      <c r="O273">
        <f>VLOOKUP(A273,Lignes!$J$2:$K$847,2,FALSE)</f>
        <v>4</v>
      </c>
      <c r="P273">
        <f>VLOOKUP(A273,estimator!$A$2:$D$726,4,FALSE)</f>
        <v>50.000000000001421</v>
      </c>
      <c r="Q273">
        <f t="shared" si="23"/>
        <v>50.000000000001421</v>
      </c>
    </row>
    <row r="274" spans="1:17">
      <c r="A274" t="str">
        <f t="shared" si="20"/>
        <v>371,218</v>
      </c>
      <c r="B274">
        <v>371</v>
      </c>
      <c r="C274">
        <v>218</v>
      </c>
      <c r="D274">
        <v>36.000000000005627</v>
      </c>
      <c r="E274">
        <v>4</v>
      </c>
      <c r="G274" t="str">
        <f t="shared" si="24"/>
        <v>371,218,36,4,</v>
      </c>
      <c r="H274" t="s">
        <v>1013</v>
      </c>
      <c r="I274" t="str">
        <f>VLOOKUP(B274,Nodes!$B$2:$F$681,3)</f>
        <v>Vavin</v>
      </c>
      <c r="J274" t="str">
        <f>VLOOKUP(C274,Nodes!$B$2:$F$681,3)</f>
        <v>Montparnasse — Bienvenüe</v>
      </c>
      <c r="K274" t="e">
        <f>VLOOKUP(A274,$A$1:A273,1,FALSE)</f>
        <v>#N/A</v>
      </c>
      <c r="L274">
        <f>IF(ISNA(K274),D274,VLOOKUP(A274,$A$1:D273,4,FALSE))</f>
        <v>36.000000000005627</v>
      </c>
      <c r="M274">
        <f t="shared" si="21"/>
        <v>36.000000000005627</v>
      </c>
      <c r="N274">
        <f t="shared" si="22"/>
        <v>36.000000000005627</v>
      </c>
      <c r="O274">
        <f>VLOOKUP(A274,Lignes!$J$2:$K$847,2,FALSE)</f>
        <v>4</v>
      </c>
      <c r="P274">
        <f>VLOOKUP(A274,estimator!$A$2:$D$726,4,FALSE)</f>
        <v>36.000000000005627</v>
      </c>
      <c r="Q274">
        <f t="shared" si="23"/>
        <v>36.000000000005627</v>
      </c>
    </row>
    <row r="275" spans="1:17">
      <c r="A275" t="str">
        <f t="shared" si="20"/>
        <v>221,122</v>
      </c>
      <c r="B275">
        <v>221</v>
      </c>
      <c r="C275">
        <v>122</v>
      </c>
      <c r="D275">
        <v>59.000000000002828</v>
      </c>
      <c r="E275">
        <v>13</v>
      </c>
      <c r="G275" t="str">
        <f t="shared" si="24"/>
        <v>221,122,59,13,</v>
      </c>
      <c r="H275" t="s">
        <v>1013</v>
      </c>
      <c r="I275" t="str">
        <f>VLOOKUP(B275,Nodes!$B$2:$F$681,3)</f>
        <v>Montparnasse — Bienvenüe</v>
      </c>
      <c r="J275" t="str">
        <f>VLOOKUP(C275,Nodes!$B$2:$F$681,3)</f>
        <v>Gaîté</v>
      </c>
      <c r="K275" t="e">
        <f>VLOOKUP(A275,$A$1:A274,1,FALSE)</f>
        <v>#N/A</v>
      </c>
      <c r="L275">
        <f>IF(ISNA(K275),D275,VLOOKUP(A275,$A$1:D274,4,FALSE))</f>
        <v>59.000000000002828</v>
      </c>
      <c r="M275">
        <f t="shared" si="21"/>
        <v>59.000000000002828</v>
      </c>
      <c r="N275">
        <f t="shared" si="22"/>
        <v>59.000000000002828</v>
      </c>
      <c r="O275">
        <f>VLOOKUP(A275,Lignes!$J$2:$K$847,2,FALSE)</f>
        <v>13</v>
      </c>
      <c r="P275">
        <f>VLOOKUP(A275,estimator!$A$2:$D$726,4,FALSE)</f>
        <v>59.000000000002828</v>
      </c>
      <c r="Q275">
        <f t="shared" si="23"/>
        <v>59.000000000002828</v>
      </c>
    </row>
    <row r="276" spans="1:17">
      <c r="A276" t="str">
        <f t="shared" si="20"/>
        <v>122,249</v>
      </c>
      <c r="B276">
        <v>122</v>
      </c>
      <c r="C276">
        <v>249</v>
      </c>
      <c r="D276">
        <v>69.999999999998153</v>
      </c>
      <c r="E276">
        <v>13</v>
      </c>
      <c r="G276" t="str">
        <f t="shared" si="24"/>
        <v>122,249,70,13,</v>
      </c>
      <c r="H276" t="s">
        <v>1013</v>
      </c>
      <c r="I276" t="str">
        <f>VLOOKUP(B276,Nodes!$B$2:$F$681,3)</f>
        <v>Gaîté</v>
      </c>
      <c r="J276" t="str">
        <f>VLOOKUP(C276,Nodes!$B$2:$F$681,3)</f>
        <v>Pernety</v>
      </c>
      <c r="K276" t="e">
        <f>VLOOKUP(A276,$A$1:A275,1,FALSE)</f>
        <v>#N/A</v>
      </c>
      <c r="L276">
        <f>IF(ISNA(K276),D276,VLOOKUP(A276,$A$1:D275,4,FALSE))</f>
        <v>69.999999999998153</v>
      </c>
      <c r="M276">
        <f t="shared" si="21"/>
        <v>69.999999999998153</v>
      </c>
      <c r="N276">
        <f t="shared" si="22"/>
        <v>69.999999999998153</v>
      </c>
      <c r="O276">
        <f>VLOOKUP(A276,Lignes!$J$2:$K$847,2,FALSE)</f>
        <v>13</v>
      </c>
      <c r="P276">
        <f>VLOOKUP(A276,estimator!$A$2:$D$726,4,FALSE)</f>
        <v>69.999999999998153</v>
      </c>
      <c r="Q276">
        <f t="shared" si="23"/>
        <v>69.999999999998153</v>
      </c>
    </row>
    <row r="277" spans="1:17">
      <c r="A277" t="str">
        <f t="shared" si="20"/>
        <v>249,263</v>
      </c>
      <c r="B277">
        <v>249</v>
      </c>
      <c r="C277">
        <v>263</v>
      </c>
      <c r="D277">
        <v>51.999999999995339</v>
      </c>
      <c r="E277">
        <v>13</v>
      </c>
      <c r="G277" t="str">
        <f t="shared" si="24"/>
        <v>249,263,52,13,</v>
      </c>
      <c r="H277" t="s">
        <v>1013</v>
      </c>
      <c r="I277" t="str">
        <f>VLOOKUP(B277,Nodes!$B$2:$F$681,3)</f>
        <v>Pernety</v>
      </c>
      <c r="J277" t="str">
        <f>VLOOKUP(C277,Nodes!$B$2:$F$681,3)</f>
        <v>Plaisance</v>
      </c>
      <c r="K277" t="e">
        <f>VLOOKUP(A277,$A$1:A276,1,FALSE)</f>
        <v>#N/A</v>
      </c>
      <c r="L277">
        <f>IF(ISNA(K277),D277,VLOOKUP(A277,$A$1:D276,4,FALSE))</f>
        <v>51.999999999995339</v>
      </c>
      <c r="M277">
        <f t="shared" si="21"/>
        <v>51.999999999995339</v>
      </c>
      <c r="N277">
        <f t="shared" si="22"/>
        <v>51.999999999995339</v>
      </c>
      <c r="O277">
        <f>VLOOKUP(A277,Lignes!$J$2:$K$847,2,FALSE)</f>
        <v>13</v>
      </c>
      <c r="P277">
        <f>VLOOKUP(A277,estimator!$A$2:$D$726,4,FALSE)</f>
        <v>51.999999999995339</v>
      </c>
      <c r="Q277">
        <f t="shared" si="23"/>
        <v>51.999999999995339</v>
      </c>
    </row>
    <row r="278" spans="1:17">
      <c r="A278" t="str">
        <f t="shared" si="20"/>
        <v>263,284</v>
      </c>
      <c r="B278">
        <v>263</v>
      </c>
      <c r="C278">
        <v>284</v>
      </c>
      <c r="D278">
        <v>68.999999999991601</v>
      </c>
      <c r="E278">
        <v>13</v>
      </c>
      <c r="G278" t="str">
        <f t="shared" si="24"/>
        <v>263,284,69,13,</v>
      </c>
      <c r="H278" t="s">
        <v>1013</v>
      </c>
      <c r="I278" t="str">
        <f>VLOOKUP(B278,Nodes!$B$2:$F$681,3)</f>
        <v>Plaisance</v>
      </c>
      <c r="J278" t="str">
        <f>VLOOKUP(C278,Nodes!$B$2:$F$681,3)</f>
        <v>Porte de Vanves</v>
      </c>
      <c r="K278" t="e">
        <f>VLOOKUP(A278,$A$1:A277,1,FALSE)</f>
        <v>#N/A</v>
      </c>
      <c r="L278">
        <f>IF(ISNA(K278),D278,VLOOKUP(A278,$A$1:D277,4,FALSE))</f>
        <v>68.999999999991601</v>
      </c>
      <c r="M278">
        <f t="shared" si="21"/>
        <v>68.999999999991601</v>
      </c>
      <c r="N278">
        <f t="shared" si="22"/>
        <v>68.999999999991601</v>
      </c>
      <c r="O278">
        <f>VLOOKUP(A278,Lignes!$J$2:$K$847,2,FALSE)</f>
        <v>13</v>
      </c>
      <c r="P278">
        <f>VLOOKUP(A278,estimator!$A$2:$D$726,4,FALSE)</f>
        <v>68.999999999991601</v>
      </c>
      <c r="Q278">
        <f t="shared" si="23"/>
        <v>68.999999999991601</v>
      </c>
    </row>
    <row r="279" spans="1:17">
      <c r="A279" t="str">
        <f t="shared" si="20"/>
        <v>284,263</v>
      </c>
      <c r="B279">
        <v>284</v>
      </c>
      <c r="C279">
        <v>263</v>
      </c>
      <c r="D279">
        <v>66.000000000000725</v>
      </c>
      <c r="E279">
        <v>13</v>
      </c>
      <c r="G279" t="str">
        <f t="shared" si="24"/>
        <v>284,263,66,13,</v>
      </c>
      <c r="H279" t="s">
        <v>1013</v>
      </c>
      <c r="I279" t="str">
        <f>VLOOKUP(B279,Nodes!$B$2:$F$681,3)</f>
        <v>Porte de Vanves</v>
      </c>
      <c r="J279" t="str">
        <f>VLOOKUP(C279,Nodes!$B$2:$F$681,3)</f>
        <v>Plaisance</v>
      </c>
      <c r="K279" t="e">
        <f>VLOOKUP(A279,$A$1:A278,1,FALSE)</f>
        <v>#N/A</v>
      </c>
      <c r="L279">
        <f>IF(ISNA(K279),D279,VLOOKUP(A279,$A$1:D278,4,FALSE))</f>
        <v>66.000000000000725</v>
      </c>
      <c r="M279">
        <f t="shared" si="21"/>
        <v>66.000000000000725</v>
      </c>
      <c r="N279">
        <f t="shared" si="22"/>
        <v>66.000000000000725</v>
      </c>
      <c r="O279">
        <f>VLOOKUP(A279,Lignes!$J$2:$K$847,2,FALSE)</f>
        <v>13</v>
      </c>
      <c r="P279">
        <f>VLOOKUP(A279,estimator!$A$2:$D$726,4,FALSE)</f>
        <v>66.000000000000725</v>
      </c>
      <c r="Q279">
        <f t="shared" si="23"/>
        <v>66.000000000000725</v>
      </c>
    </row>
    <row r="280" spans="1:17">
      <c r="A280" t="str">
        <f t="shared" si="20"/>
        <v>263,249</v>
      </c>
      <c r="B280">
        <v>263</v>
      </c>
      <c r="C280">
        <v>249</v>
      </c>
      <c r="D280">
        <v>53.00000000000189</v>
      </c>
      <c r="E280">
        <v>13</v>
      </c>
      <c r="G280" t="str">
        <f t="shared" si="24"/>
        <v>263,249,53,13,</v>
      </c>
      <c r="H280" t="s">
        <v>1013</v>
      </c>
      <c r="I280" t="str">
        <f>VLOOKUP(B280,Nodes!$B$2:$F$681,3)</f>
        <v>Plaisance</v>
      </c>
      <c r="J280" t="str">
        <f>VLOOKUP(C280,Nodes!$B$2:$F$681,3)</f>
        <v>Pernety</v>
      </c>
      <c r="K280" t="e">
        <f>VLOOKUP(A280,$A$1:A279,1,FALSE)</f>
        <v>#N/A</v>
      </c>
      <c r="L280">
        <f>IF(ISNA(K280),D280,VLOOKUP(A280,$A$1:D279,4,FALSE))</f>
        <v>53.00000000000189</v>
      </c>
      <c r="M280">
        <f t="shared" si="21"/>
        <v>53.00000000000189</v>
      </c>
      <c r="N280">
        <f t="shared" si="22"/>
        <v>53.00000000000189</v>
      </c>
      <c r="O280">
        <f>VLOOKUP(A280,Lignes!$J$2:$K$847,2,FALSE)</f>
        <v>13</v>
      </c>
      <c r="P280">
        <f>VLOOKUP(A280,estimator!$A$2:$D$726,4,FALSE)</f>
        <v>53.00000000000189</v>
      </c>
      <c r="Q280">
        <f t="shared" si="23"/>
        <v>53.00000000000189</v>
      </c>
    </row>
    <row r="281" spans="1:17">
      <c r="A281" t="str">
        <f t="shared" si="20"/>
        <v>249,122</v>
      </c>
      <c r="B281">
        <v>249</v>
      </c>
      <c r="C281">
        <v>122</v>
      </c>
      <c r="D281">
        <v>68.000000000004235</v>
      </c>
      <c r="E281">
        <v>13</v>
      </c>
      <c r="G281" t="str">
        <f t="shared" si="24"/>
        <v>249,122,68,13,</v>
      </c>
      <c r="H281" t="s">
        <v>1013</v>
      </c>
      <c r="I281" t="str">
        <f>VLOOKUP(B281,Nodes!$B$2:$F$681,3)</f>
        <v>Pernety</v>
      </c>
      <c r="J281" t="str">
        <f>VLOOKUP(C281,Nodes!$B$2:$F$681,3)</f>
        <v>Gaîté</v>
      </c>
      <c r="K281" t="e">
        <f>VLOOKUP(A281,$A$1:A280,1,FALSE)</f>
        <v>#N/A</v>
      </c>
      <c r="L281">
        <f>IF(ISNA(K281),D281,VLOOKUP(A281,$A$1:D280,4,FALSE))</f>
        <v>68.000000000004235</v>
      </c>
      <c r="M281">
        <f t="shared" si="21"/>
        <v>68.000000000004235</v>
      </c>
      <c r="N281">
        <f t="shared" si="22"/>
        <v>68.000000000004235</v>
      </c>
      <c r="O281">
        <f>VLOOKUP(A281,Lignes!$J$2:$K$847,2,FALSE)</f>
        <v>13</v>
      </c>
      <c r="P281">
        <f>VLOOKUP(A281,estimator!$A$2:$D$726,4,FALSE)</f>
        <v>68.000000000004235</v>
      </c>
      <c r="Q281">
        <f t="shared" si="23"/>
        <v>68.000000000004235</v>
      </c>
    </row>
    <row r="282" spans="1:17">
      <c r="A282" t="str">
        <f t="shared" si="20"/>
        <v>122,221</v>
      </c>
      <c r="B282">
        <v>122</v>
      </c>
      <c r="C282">
        <v>221</v>
      </c>
      <c r="D282">
        <v>69.000000000001194</v>
      </c>
      <c r="E282">
        <v>13</v>
      </c>
      <c r="G282" t="str">
        <f t="shared" si="24"/>
        <v>122,221,69,13,</v>
      </c>
      <c r="H282" t="s">
        <v>1013</v>
      </c>
      <c r="I282" t="str">
        <f>VLOOKUP(B282,Nodes!$B$2:$F$681,3)</f>
        <v>Gaîté</v>
      </c>
      <c r="J282" t="str">
        <f>VLOOKUP(C282,Nodes!$B$2:$F$681,3)</f>
        <v>Montparnasse — Bienvenüe</v>
      </c>
      <c r="K282" t="e">
        <f>VLOOKUP(A282,$A$1:A281,1,FALSE)</f>
        <v>#N/A</v>
      </c>
      <c r="L282">
        <f>IF(ISNA(K282),D282,VLOOKUP(A282,$A$1:D281,4,FALSE))</f>
        <v>69.000000000001194</v>
      </c>
      <c r="M282">
        <f t="shared" si="21"/>
        <v>69.000000000001194</v>
      </c>
      <c r="N282">
        <f t="shared" si="22"/>
        <v>69.000000000001194</v>
      </c>
      <c r="O282">
        <f>VLOOKUP(A282,Lignes!$J$2:$K$847,2,FALSE)</f>
        <v>13</v>
      </c>
      <c r="P282">
        <f>VLOOKUP(A282,estimator!$A$2:$D$726,4,FALSE)</f>
        <v>69.000000000001194</v>
      </c>
      <c r="Q282">
        <f t="shared" si="23"/>
        <v>69.000000000001194</v>
      </c>
    </row>
    <row r="283" spans="1:17">
      <c r="A283" t="str">
        <f t="shared" si="20"/>
        <v>221,104</v>
      </c>
      <c r="B283">
        <v>221</v>
      </c>
      <c r="C283">
        <v>104</v>
      </c>
      <c r="D283">
        <v>69.000000000001194</v>
      </c>
      <c r="E283">
        <v>13</v>
      </c>
      <c r="G283" t="str">
        <f t="shared" si="24"/>
        <v>221,104,69,13,</v>
      </c>
      <c r="H283" t="s">
        <v>1013</v>
      </c>
      <c r="I283" t="str">
        <f>VLOOKUP(B283,Nodes!$B$2:$F$681,3)</f>
        <v>Montparnasse — Bienvenüe</v>
      </c>
      <c r="J283" t="str">
        <f>VLOOKUP(C283,Nodes!$B$2:$F$681,3)</f>
        <v>Duroc</v>
      </c>
      <c r="K283" t="e">
        <f>VLOOKUP(A283,$A$1:A282,1,FALSE)</f>
        <v>#N/A</v>
      </c>
      <c r="L283">
        <f>IF(ISNA(K283),D283,VLOOKUP(A283,$A$1:D282,4,FALSE))</f>
        <v>69.000000000001194</v>
      </c>
      <c r="M283">
        <f t="shared" si="21"/>
        <v>69.000000000001194</v>
      </c>
      <c r="N283">
        <f t="shared" si="22"/>
        <v>69.000000000001194</v>
      </c>
      <c r="O283">
        <f>VLOOKUP(A283,Lignes!$J$2:$K$847,2,FALSE)</f>
        <v>13</v>
      </c>
      <c r="P283">
        <f>VLOOKUP(A283,estimator!$A$2:$D$726,4,FALSE)</f>
        <v>69.000000000001194</v>
      </c>
      <c r="Q283">
        <f t="shared" si="23"/>
        <v>69.000000000001194</v>
      </c>
    </row>
    <row r="284" spans="1:17">
      <c r="A284" t="str">
        <f t="shared" si="20"/>
        <v>104,330</v>
      </c>
      <c r="B284">
        <v>104</v>
      </c>
      <c r="C284">
        <v>330</v>
      </c>
      <c r="D284">
        <v>47.999999999997911</v>
      </c>
      <c r="E284">
        <v>13</v>
      </c>
      <c r="G284" t="str">
        <f t="shared" si="24"/>
        <v>104,330,48,13,</v>
      </c>
      <c r="H284" t="s">
        <v>1013</v>
      </c>
      <c r="I284" t="str">
        <f>VLOOKUP(B284,Nodes!$B$2:$F$681,3)</f>
        <v>Duroc</v>
      </c>
      <c r="J284" t="str">
        <f>VLOOKUP(C284,Nodes!$B$2:$F$681,3)</f>
        <v>Saint-François-Xavier</v>
      </c>
      <c r="K284" t="e">
        <f>VLOOKUP(A284,$A$1:A283,1,FALSE)</f>
        <v>#N/A</v>
      </c>
      <c r="L284">
        <f>IF(ISNA(K284),D284,VLOOKUP(A284,$A$1:D283,4,FALSE))</f>
        <v>47.999999999997911</v>
      </c>
      <c r="M284">
        <f t="shared" si="21"/>
        <v>47.999999999997911</v>
      </c>
      <c r="N284">
        <f t="shared" si="22"/>
        <v>47.999999999997911</v>
      </c>
      <c r="O284">
        <f>VLOOKUP(A284,Lignes!$J$2:$K$847,2,FALSE)</f>
        <v>13</v>
      </c>
      <c r="P284">
        <f>VLOOKUP(A284,estimator!$A$2:$D$726,4,FALSE)</f>
        <v>47.999999999997911</v>
      </c>
      <c r="Q284">
        <f t="shared" si="23"/>
        <v>47.999999999997911</v>
      </c>
    </row>
    <row r="285" spans="1:17">
      <c r="A285" t="str">
        <f t="shared" si="20"/>
        <v>330,369</v>
      </c>
      <c r="B285">
        <v>330</v>
      </c>
      <c r="C285">
        <v>369</v>
      </c>
      <c r="D285">
        <v>52.000000000004931</v>
      </c>
      <c r="E285">
        <v>13</v>
      </c>
      <c r="G285" t="str">
        <f t="shared" si="24"/>
        <v>330,369,52,13,</v>
      </c>
      <c r="H285" t="s">
        <v>1013</v>
      </c>
      <c r="I285" t="str">
        <f>VLOOKUP(B285,Nodes!$B$2:$F$681,3)</f>
        <v>Saint-François-Xavier</v>
      </c>
      <c r="J285" t="str">
        <f>VLOOKUP(C285,Nodes!$B$2:$F$681,3)</f>
        <v>Varenne</v>
      </c>
      <c r="K285" t="e">
        <f>VLOOKUP(A285,$A$1:A284,1,FALSE)</f>
        <v>#N/A</v>
      </c>
      <c r="L285">
        <f>IF(ISNA(K285),D285,VLOOKUP(A285,$A$1:D284,4,FALSE))</f>
        <v>52.000000000004931</v>
      </c>
      <c r="M285">
        <f t="shared" si="21"/>
        <v>52.000000000004931</v>
      </c>
      <c r="N285">
        <f t="shared" si="22"/>
        <v>52.000000000004931</v>
      </c>
      <c r="O285">
        <f>VLOOKUP(A285,Lignes!$J$2:$K$847,2,FALSE)</f>
        <v>13</v>
      </c>
      <c r="P285">
        <f>VLOOKUP(A285,estimator!$A$2:$D$726,4,FALSE)</f>
        <v>52.000000000004931</v>
      </c>
      <c r="Q285">
        <f t="shared" si="23"/>
        <v>52.000000000004931</v>
      </c>
    </row>
    <row r="286" spans="1:17">
      <c r="A286" t="str">
        <f t="shared" si="20"/>
        <v>369,149</v>
      </c>
      <c r="B286">
        <v>369</v>
      </c>
      <c r="C286">
        <v>149</v>
      </c>
      <c r="D286">
        <v>56.999999999999318</v>
      </c>
      <c r="E286">
        <v>13</v>
      </c>
      <c r="G286" t="str">
        <f t="shared" si="24"/>
        <v>369,149,57,13,</v>
      </c>
      <c r="H286" t="s">
        <v>1013</v>
      </c>
      <c r="I286" t="str">
        <f>VLOOKUP(B286,Nodes!$B$2:$F$681,3)</f>
        <v>Varenne</v>
      </c>
      <c r="J286" t="str">
        <f>VLOOKUP(C286,Nodes!$B$2:$F$681,3)</f>
        <v>Invalides</v>
      </c>
      <c r="K286" t="e">
        <f>VLOOKUP(A286,$A$1:A285,1,FALSE)</f>
        <v>#N/A</v>
      </c>
      <c r="L286">
        <f>IF(ISNA(K286),D286,VLOOKUP(A286,$A$1:D285,4,FALSE))</f>
        <v>56.999999999999318</v>
      </c>
      <c r="M286">
        <f t="shared" si="21"/>
        <v>56.999999999999318</v>
      </c>
      <c r="N286">
        <f t="shared" si="22"/>
        <v>56.999999999999318</v>
      </c>
      <c r="O286">
        <f>VLOOKUP(A286,Lignes!$J$2:$K$847,2,FALSE)</f>
        <v>13</v>
      </c>
      <c r="P286">
        <f>VLOOKUP(A286,estimator!$A$2:$D$726,4,FALSE)</f>
        <v>56.999999999999318</v>
      </c>
      <c r="Q286">
        <f t="shared" si="23"/>
        <v>56.999999999999318</v>
      </c>
    </row>
    <row r="287" spans="1:17">
      <c r="A287" t="str">
        <f t="shared" si="20"/>
        <v>149,55</v>
      </c>
      <c r="B287">
        <v>149</v>
      </c>
      <c r="C287">
        <v>55</v>
      </c>
      <c r="D287">
        <v>82.000000000000028</v>
      </c>
      <c r="E287">
        <v>13</v>
      </c>
      <c r="G287" t="str">
        <f t="shared" si="24"/>
        <v>149,55,82,13,</v>
      </c>
      <c r="H287" t="s">
        <v>1013</v>
      </c>
      <c r="I287" t="str">
        <f>VLOOKUP(B287,Nodes!$B$2:$F$681,3)</f>
        <v>Invalides</v>
      </c>
      <c r="J287" t="str">
        <f>VLOOKUP(C287,Nodes!$B$2:$F$681,3)</f>
        <v>Champs-Élysées — Clemenceau</v>
      </c>
      <c r="K287" t="e">
        <f>VLOOKUP(A287,$A$1:A286,1,FALSE)</f>
        <v>#N/A</v>
      </c>
      <c r="L287">
        <f>IF(ISNA(K287),D287,VLOOKUP(A287,$A$1:D286,4,FALSE))</f>
        <v>82.000000000000028</v>
      </c>
      <c r="M287">
        <f t="shared" si="21"/>
        <v>82.000000000000028</v>
      </c>
      <c r="N287">
        <f t="shared" si="22"/>
        <v>82.000000000000028</v>
      </c>
      <c r="O287">
        <f>VLOOKUP(A287,Lignes!$J$2:$K$847,2,FALSE)</f>
        <v>13</v>
      </c>
      <c r="P287">
        <f>VLOOKUP(A287,estimator!$A$2:$D$726,4,FALSE)</f>
        <v>82.000000000000028</v>
      </c>
      <c r="Q287">
        <f t="shared" si="23"/>
        <v>82.000000000000028</v>
      </c>
    </row>
    <row r="288" spans="1:17">
      <c r="A288" t="str">
        <f t="shared" si="20"/>
        <v>55,215</v>
      </c>
      <c r="B288">
        <v>55</v>
      </c>
      <c r="C288">
        <v>215</v>
      </c>
      <c r="D288">
        <v>73.99999999999558</v>
      </c>
      <c r="E288">
        <v>13</v>
      </c>
      <c r="G288" t="str">
        <f t="shared" si="24"/>
        <v>55,215,74,13,</v>
      </c>
      <c r="H288" t="s">
        <v>1013</v>
      </c>
      <c r="I288" t="str">
        <f>VLOOKUP(B288,Nodes!$B$2:$F$681,3)</f>
        <v>Champs-Élysées — Clemenceau</v>
      </c>
      <c r="J288" t="str">
        <f>VLOOKUP(C288,Nodes!$B$2:$F$681,3)</f>
        <v>Miromesnil</v>
      </c>
      <c r="K288" t="e">
        <f>VLOOKUP(A288,$A$1:A287,1,FALSE)</f>
        <v>#N/A</v>
      </c>
      <c r="L288">
        <f>IF(ISNA(K288),D288,VLOOKUP(A288,$A$1:D287,4,FALSE))</f>
        <v>73.99999999999558</v>
      </c>
      <c r="M288">
        <f t="shared" si="21"/>
        <v>73.99999999999558</v>
      </c>
      <c r="N288">
        <f t="shared" si="22"/>
        <v>73.99999999999558</v>
      </c>
      <c r="O288">
        <f>VLOOKUP(A288,Lignes!$J$2:$K$847,2,FALSE)</f>
        <v>13</v>
      </c>
      <c r="P288">
        <f>VLOOKUP(A288,estimator!$A$2:$D$726,4,FALSE)</f>
        <v>73.99999999999558</v>
      </c>
      <c r="Q288">
        <f t="shared" si="23"/>
        <v>73.99999999999558</v>
      </c>
    </row>
    <row r="289" spans="1:17">
      <c r="A289" t="str">
        <f t="shared" si="20"/>
        <v>215,336</v>
      </c>
      <c r="B289">
        <v>215</v>
      </c>
      <c r="C289">
        <v>336</v>
      </c>
      <c r="D289">
        <v>97.99999999998974</v>
      </c>
      <c r="E289">
        <v>13</v>
      </c>
      <c r="G289" t="str">
        <f t="shared" si="24"/>
        <v>215,336,98,13,</v>
      </c>
      <c r="H289" t="s">
        <v>1013</v>
      </c>
      <c r="I289" t="str">
        <f>VLOOKUP(B289,Nodes!$B$2:$F$681,3)</f>
        <v>Miromesnil</v>
      </c>
      <c r="J289" t="str">
        <f>VLOOKUP(C289,Nodes!$B$2:$F$681,3)</f>
        <v>Saint-Lazare</v>
      </c>
      <c r="K289" t="e">
        <f>VLOOKUP(A289,$A$1:A288,1,FALSE)</f>
        <v>#N/A</v>
      </c>
      <c r="L289">
        <f>IF(ISNA(K289),D289,VLOOKUP(A289,$A$1:D288,4,FALSE))</f>
        <v>97.99999999998974</v>
      </c>
      <c r="M289">
        <f t="shared" si="21"/>
        <v>97.99999999998974</v>
      </c>
      <c r="N289">
        <f t="shared" si="22"/>
        <v>97.99999999998974</v>
      </c>
      <c r="O289">
        <f>VLOOKUP(A289,Lignes!$J$2:$K$847,2,FALSE)</f>
        <v>13</v>
      </c>
      <c r="P289">
        <f>VLOOKUP(A289,estimator!$A$2:$D$726,4,FALSE)</f>
        <v>97.99999999998974</v>
      </c>
      <c r="Q289">
        <f t="shared" si="23"/>
        <v>97.99999999998974</v>
      </c>
    </row>
    <row r="290" spans="1:17">
      <c r="A290" t="str">
        <f t="shared" si="20"/>
        <v>336,179</v>
      </c>
      <c r="B290">
        <v>336</v>
      </c>
      <c r="C290">
        <v>179</v>
      </c>
      <c r="D290">
        <v>65.000000000003766</v>
      </c>
      <c r="E290">
        <v>13</v>
      </c>
      <c r="G290" t="str">
        <f t="shared" si="24"/>
        <v>336,179,65,13,</v>
      </c>
      <c r="H290" t="s">
        <v>1013</v>
      </c>
      <c r="I290" t="str">
        <f>VLOOKUP(B290,Nodes!$B$2:$F$681,3)</f>
        <v>Saint-Lazare</v>
      </c>
      <c r="J290" t="str">
        <f>VLOOKUP(C290,Nodes!$B$2:$F$681,3)</f>
        <v>Liège</v>
      </c>
      <c r="K290" t="e">
        <f>VLOOKUP(A290,$A$1:A289,1,FALSE)</f>
        <v>#N/A</v>
      </c>
      <c r="L290">
        <f>IF(ISNA(K290),D290,VLOOKUP(A290,$A$1:D289,4,FALSE))</f>
        <v>65.000000000003766</v>
      </c>
      <c r="M290">
        <f t="shared" si="21"/>
        <v>65.000000000003766</v>
      </c>
      <c r="N290">
        <f t="shared" si="22"/>
        <v>65.000000000003766</v>
      </c>
      <c r="O290">
        <f>VLOOKUP(A290,Lignes!$J$2:$K$847,2,FALSE)</f>
        <v>13</v>
      </c>
      <c r="P290">
        <f>VLOOKUP(A290,estimator!$A$2:$D$726,4,FALSE)</f>
        <v>65.000000000003766</v>
      </c>
      <c r="Q290">
        <f t="shared" si="23"/>
        <v>65.000000000003766</v>
      </c>
    </row>
    <row r="291" spans="1:17">
      <c r="A291" t="str">
        <f t="shared" si="20"/>
        <v>179,256</v>
      </c>
      <c r="B291">
        <v>179</v>
      </c>
      <c r="C291">
        <v>256</v>
      </c>
      <c r="D291">
        <v>63.999999999997215</v>
      </c>
      <c r="E291">
        <v>13</v>
      </c>
      <c r="G291" t="str">
        <f t="shared" si="24"/>
        <v>179,256,64,13,</v>
      </c>
      <c r="H291" t="s">
        <v>1013</v>
      </c>
      <c r="I291" t="str">
        <f>VLOOKUP(B291,Nodes!$B$2:$F$681,3)</f>
        <v>Liège</v>
      </c>
      <c r="J291" t="str">
        <f>VLOOKUP(C291,Nodes!$B$2:$F$681,3)</f>
        <v>Place de Clichy</v>
      </c>
      <c r="K291" t="e">
        <f>VLOOKUP(A291,$A$1:A290,1,FALSE)</f>
        <v>#N/A</v>
      </c>
      <c r="L291">
        <f>IF(ISNA(K291),D291,VLOOKUP(A291,$A$1:D290,4,FALSE))</f>
        <v>63.999999999997215</v>
      </c>
      <c r="M291">
        <f t="shared" si="21"/>
        <v>63.999999999997215</v>
      </c>
      <c r="N291">
        <f t="shared" si="22"/>
        <v>63.999999999997215</v>
      </c>
      <c r="O291">
        <f>VLOOKUP(A291,Lignes!$J$2:$K$847,2,FALSE)</f>
        <v>13</v>
      </c>
      <c r="P291">
        <f>VLOOKUP(A291,estimator!$A$2:$D$726,4,FALSE)</f>
        <v>63.999999999997215</v>
      </c>
      <c r="Q291">
        <f t="shared" si="23"/>
        <v>63.999999999997215</v>
      </c>
    </row>
    <row r="292" spans="1:17">
      <c r="A292" t="str">
        <f t="shared" si="20"/>
        <v>256,164</v>
      </c>
      <c r="B292">
        <v>256</v>
      </c>
      <c r="C292">
        <v>164</v>
      </c>
      <c r="D292">
        <v>43.000000000003524</v>
      </c>
      <c r="E292">
        <v>13</v>
      </c>
      <c r="G292" t="str">
        <f t="shared" si="24"/>
        <v>256,164,43,13,</v>
      </c>
      <c r="H292" t="s">
        <v>1013</v>
      </c>
      <c r="I292" t="str">
        <f>VLOOKUP(B292,Nodes!$B$2:$F$681,3)</f>
        <v>Place de Clichy</v>
      </c>
      <c r="J292" t="str">
        <f>VLOOKUP(C292,Nodes!$B$2:$F$681,3)</f>
        <v>La Fourche</v>
      </c>
      <c r="K292" t="e">
        <f>VLOOKUP(A292,$A$1:A291,1,FALSE)</f>
        <v>#N/A</v>
      </c>
      <c r="L292">
        <f>IF(ISNA(K292),D292,VLOOKUP(A292,$A$1:D291,4,FALSE))</f>
        <v>43.000000000003524</v>
      </c>
      <c r="M292">
        <f t="shared" si="21"/>
        <v>43.000000000003524</v>
      </c>
      <c r="N292">
        <f t="shared" si="22"/>
        <v>43.000000000003524</v>
      </c>
      <c r="O292">
        <f>VLOOKUP(A292,Lignes!$J$2:$K$847,2,FALSE)</f>
        <v>13</v>
      </c>
      <c r="P292">
        <f>VLOOKUP(A292,estimator!$A$2:$D$726,4,FALSE)</f>
        <v>43.000000000003524</v>
      </c>
      <c r="Q292">
        <f t="shared" si="23"/>
        <v>43.000000000003524</v>
      </c>
    </row>
    <row r="293" spans="1:17">
      <c r="A293" t="str">
        <f t="shared" si="20"/>
        <v>164,141</v>
      </c>
      <c r="B293">
        <v>164</v>
      </c>
      <c r="C293">
        <v>141</v>
      </c>
      <c r="D293">
        <v>86.999999999994415</v>
      </c>
      <c r="E293">
        <v>13</v>
      </c>
      <c r="G293" t="str">
        <f t="shared" si="24"/>
        <v>164,141,87,13,</v>
      </c>
      <c r="H293" t="s">
        <v>1013</v>
      </c>
      <c r="I293" t="str">
        <f>VLOOKUP(B293,Nodes!$B$2:$F$681,3)</f>
        <v>La Fourche</v>
      </c>
      <c r="J293" t="str">
        <f>VLOOKUP(C293,Nodes!$B$2:$F$681,3)</f>
        <v>Guy Môquet</v>
      </c>
      <c r="K293" t="e">
        <f>VLOOKUP(A293,$A$1:A292,1,FALSE)</f>
        <v>#N/A</v>
      </c>
      <c r="L293">
        <f>IF(ISNA(K293),D293,VLOOKUP(A293,$A$1:D292,4,FALSE))</f>
        <v>86.999999999994415</v>
      </c>
      <c r="M293">
        <f t="shared" si="21"/>
        <v>86.999999999994415</v>
      </c>
      <c r="N293">
        <f t="shared" si="22"/>
        <v>86.999999999994415</v>
      </c>
      <c r="O293">
        <f>VLOOKUP(A293,Lignes!$J$2:$K$847,2,FALSE)</f>
        <v>13</v>
      </c>
      <c r="P293">
        <f>VLOOKUP(A293,estimator!$A$2:$D$726,4,FALSE)</f>
        <v>86.999999999994415</v>
      </c>
      <c r="Q293">
        <f t="shared" si="23"/>
        <v>86.999999999994415</v>
      </c>
    </row>
    <row r="294" spans="1:17">
      <c r="A294" t="str">
        <f t="shared" si="20"/>
        <v>141,283</v>
      </c>
      <c r="B294">
        <v>141</v>
      </c>
      <c r="C294">
        <v>283</v>
      </c>
      <c r="D294">
        <v>59.999999999999787</v>
      </c>
      <c r="E294">
        <v>13</v>
      </c>
      <c r="G294" t="str">
        <f t="shared" si="24"/>
        <v>141,283,60,13,</v>
      </c>
      <c r="H294" t="s">
        <v>1013</v>
      </c>
      <c r="I294" t="str">
        <f>VLOOKUP(B294,Nodes!$B$2:$F$681,3)</f>
        <v>Guy Môquet</v>
      </c>
      <c r="J294" t="str">
        <f>VLOOKUP(C294,Nodes!$B$2:$F$681,3)</f>
        <v>Porte de Saint-Ouen</v>
      </c>
      <c r="K294" t="e">
        <f>VLOOKUP(A294,$A$1:A293,1,FALSE)</f>
        <v>#N/A</v>
      </c>
      <c r="L294">
        <f>IF(ISNA(K294),D294,VLOOKUP(A294,$A$1:D293,4,FALSE))</f>
        <v>59.999999999999787</v>
      </c>
      <c r="M294">
        <f t="shared" si="21"/>
        <v>59.999999999999787</v>
      </c>
      <c r="N294">
        <f t="shared" si="22"/>
        <v>59.999999999999787</v>
      </c>
      <c r="O294">
        <f>VLOOKUP(A294,Lignes!$J$2:$K$847,2,FALSE)</f>
        <v>13</v>
      </c>
      <c r="P294">
        <f>VLOOKUP(A294,estimator!$A$2:$D$726,4,FALSE)</f>
        <v>59.999999999999787</v>
      </c>
      <c r="Q294">
        <f t="shared" si="23"/>
        <v>59.999999999999787</v>
      </c>
    </row>
    <row r="295" spans="1:17">
      <c r="A295" t="str">
        <f t="shared" si="20"/>
        <v>283,141</v>
      </c>
      <c r="B295">
        <v>283</v>
      </c>
      <c r="C295">
        <v>141</v>
      </c>
      <c r="D295">
        <v>60.999999999996746</v>
      </c>
      <c r="E295">
        <v>13</v>
      </c>
      <c r="G295" t="str">
        <f t="shared" si="24"/>
        <v>283,141,61,13,</v>
      </c>
      <c r="H295" t="s">
        <v>1013</v>
      </c>
      <c r="I295" t="str">
        <f>VLOOKUP(B295,Nodes!$B$2:$F$681,3)</f>
        <v>Porte de Saint-Ouen</v>
      </c>
      <c r="J295" t="str">
        <f>VLOOKUP(C295,Nodes!$B$2:$F$681,3)</f>
        <v>Guy Môquet</v>
      </c>
      <c r="K295" t="e">
        <f>VLOOKUP(A295,$A$1:A294,1,FALSE)</f>
        <v>#N/A</v>
      </c>
      <c r="L295">
        <f>IF(ISNA(K295),D295,VLOOKUP(A295,$A$1:D294,4,FALSE))</f>
        <v>60.999999999996746</v>
      </c>
      <c r="M295">
        <f t="shared" si="21"/>
        <v>60.999999999996746</v>
      </c>
      <c r="N295">
        <f t="shared" si="22"/>
        <v>60.999999999996746</v>
      </c>
      <c r="O295">
        <f>VLOOKUP(A295,Lignes!$J$2:$K$847,2,FALSE)</f>
        <v>13</v>
      </c>
      <c r="P295">
        <f>VLOOKUP(A295,estimator!$A$2:$D$726,4,FALSE)</f>
        <v>60.999999999996746</v>
      </c>
      <c r="Q295">
        <f t="shared" si="23"/>
        <v>60.999999999996746</v>
      </c>
    </row>
    <row r="296" spans="1:17">
      <c r="A296" t="str">
        <f t="shared" si="20"/>
        <v>141,164</v>
      </c>
      <c r="B296">
        <v>141</v>
      </c>
      <c r="C296">
        <v>164</v>
      </c>
      <c r="D296">
        <v>70.999999999995111</v>
      </c>
      <c r="E296">
        <v>13</v>
      </c>
      <c r="G296" t="str">
        <f t="shared" si="24"/>
        <v>141,164,71,13,</v>
      </c>
      <c r="H296" t="s">
        <v>1013</v>
      </c>
      <c r="I296" t="str">
        <f>VLOOKUP(B296,Nodes!$B$2:$F$681,3)</f>
        <v>Guy Môquet</v>
      </c>
      <c r="J296" t="str">
        <f>VLOOKUP(C296,Nodes!$B$2:$F$681,3)</f>
        <v>La Fourche</v>
      </c>
      <c r="K296" t="e">
        <f>VLOOKUP(A296,$A$1:A295,1,FALSE)</f>
        <v>#N/A</v>
      </c>
      <c r="L296">
        <f>IF(ISNA(K296),D296,VLOOKUP(A296,$A$1:D295,4,FALSE))</f>
        <v>70.999999999995111</v>
      </c>
      <c r="M296">
        <f t="shared" si="21"/>
        <v>70.999999999995111</v>
      </c>
      <c r="N296">
        <f t="shared" si="22"/>
        <v>70.999999999995111</v>
      </c>
      <c r="O296">
        <f>VLOOKUP(A296,Lignes!$J$2:$K$847,2,FALSE)</f>
        <v>13</v>
      </c>
      <c r="P296">
        <f>VLOOKUP(A296,estimator!$A$2:$D$726,4,FALSE)</f>
        <v>70.999999999995111</v>
      </c>
      <c r="Q296">
        <f t="shared" si="23"/>
        <v>70.999999999995111</v>
      </c>
    </row>
    <row r="297" spans="1:17">
      <c r="A297" t="str">
        <f t="shared" si="20"/>
        <v>164,45</v>
      </c>
      <c r="B297">
        <v>164</v>
      </c>
      <c r="C297">
        <v>45</v>
      </c>
      <c r="D297">
        <v>92.999999999995353</v>
      </c>
      <c r="E297">
        <v>13</v>
      </c>
      <c r="G297" t="str">
        <f t="shared" si="24"/>
        <v>164,45,93,13,</v>
      </c>
      <c r="H297" t="s">
        <v>1013</v>
      </c>
      <c r="I297" t="str">
        <f>VLOOKUP(B297,Nodes!$B$2:$F$681,3)</f>
        <v>La Fourche</v>
      </c>
      <c r="J297" t="str">
        <f>VLOOKUP(C297,Nodes!$B$2:$F$681,3)</f>
        <v>Brochant</v>
      </c>
      <c r="K297" t="e">
        <f>VLOOKUP(A297,$A$1:A296,1,FALSE)</f>
        <v>#N/A</v>
      </c>
      <c r="L297">
        <f>IF(ISNA(K297),D297,VLOOKUP(A297,$A$1:D296,4,FALSE))</f>
        <v>92.999999999995353</v>
      </c>
      <c r="M297">
        <f t="shared" si="21"/>
        <v>92.999999999995353</v>
      </c>
      <c r="N297">
        <f t="shared" si="22"/>
        <v>92.999999999995353</v>
      </c>
      <c r="O297">
        <f>VLOOKUP(A297,Lignes!$J$2:$K$847,2,FALSE)</f>
        <v>13</v>
      </c>
      <c r="P297">
        <f>VLOOKUP(A297,estimator!$A$2:$D$726,4,FALSE)</f>
        <v>92.999999999995353</v>
      </c>
      <c r="Q297">
        <f t="shared" si="23"/>
        <v>92.999999999995353</v>
      </c>
    </row>
    <row r="298" spans="1:17">
      <c r="A298" t="str">
        <f t="shared" si="20"/>
        <v>45,276</v>
      </c>
      <c r="B298">
        <v>45</v>
      </c>
      <c r="C298">
        <v>276</v>
      </c>
      <c r="D298">
        <v>75.999999999999091</v>
      </c>
      <c r="E298">
        <v>13</v>
      </c>
      <c r="G298" t="str">
        <f t="shared" si="24"/>
        <v>45,276,76,13,</v>
      </c>
      <c r="H298" t="s">
        <v>1013</v>
      </c>
      <c r="I298" t="str">
        <f>VLOOKUP(B298,Nodes!$B$2:$F$681,3)</f>
        <v>Brochant</v>
      </c>
      <c r="J298" t="str">
        <f>VLOOKUP(C298,Nodes!$B$2:$F$681,3)</f>
        <v>Porte de Clichy</v>
      </c>
      <c r="K298" t="e">
        <f>VLOOKUP(A298,$A$1:A297,1,FALSE)</f>
        <v>#N/A</v>
      </c>
      <c r="L298">
        <f>IF(ISNA(K298),D298,VLOOKUP(A298,$A$1:D297,4,FALSE))</f>
        <v>75.999999999999091</v>
      </c>
      <c r="M298">
        <f t="shared" si="21"/>
        <v>75.999999999999091</v>
      </c>
      <c r="N298">
        <f t="shared" si="22"/>
        <v>75.999999999999091</v>
      </c>
      <c r="O298">
        <f>VLOOKUP(A298,Lignes!$J$2:$K$847,2,FALSE)</f>
        <v>13</v>
      </c>
      <c r="P298">
        <f>VLOOKUP(A298,estimator!$A$2:$D$726,4,FALSE)</f>
        <v>75.999999999999091</v>
      </c>
      <c r="Q298">
        <f t="shared" si="23"/>
        <v>75.999999999999091</v>
      </c>
    </row>
    <row r="299" spans="1:17">
      <c r="A299" t="str">
        <f t="shared" si="20"/>
        <v>293,6</v>
      </c>
      <c r="B299">
        <v>293</v>
      </c>
      <c r="C299">
        <v>6</v>
      </c>
      <c r="D299">
        <v>63.000000000000256</v>
      </c>
      <c r="E299">
        <v>1</v>
      </c>
      <c r="G299" t="str">
        <f t="shared" si="24"/>
        <v>293,6,63,1,</v>
      </c>
      <c r="H299" t="s">
        <v>1013</v>
      </c>
      <c r="I299" t="str">
        <f>VLOOKUP(B299,Nodes!$B$2:$F$681,3)</f>
        <v>Porte Maillot</v>
      </c>
      <c r="J299" t="str">
        <f>VLOOKUP(C299,Nodes!$B$2:$F$681,3)</f>
        <v>Argentine</v>
      </c>
      <c r="K299" t="e">
        <f>VLOOKUP(A299,$A$1:A298,1,FALSE)</f>
        <v>#N/A</v>
      </c>
      <c r="L299">
        <f>IF(ISNA(K299),D299,VLOOKUP(A299,$A$1:D298,4,FALSE))</f>
        <v>63.000000000000256</v>
      </c>
      <c r="M299">
        <f t="shared" si="21"/>
        <v>63.000000000000256</v>
      </c>
      <c r="N299">
        <f t="shared" si="22"/>
        <v>63.000000000000256</v>
      </c>
      <c r="O299">
        <f>VLOOKUP(A299,Lignes!$J$2:$K$847,2,FALSE)</f>
        <v>1</v>
      </c>
      <c r="P299">
        <f>VLOOKUP(A299,estimator!$A$2:$D$726,4,FALSE)</f>
        <v>63.000000000000256</v>
      </c>
      <c r="Q299">
        <f t="shared" si="23"/>
        <v>63.000000000000256</v>
      </c>
    </row>
    <row r="300" spans="1:17">
      <c r="A300" t="str">
        <f t="shared" si="20"/>
        <v>6,58</v>
      </c>
      <c r="B300">
        <v>6</v>
      </c>
      <c r="C300">
        <v>58</v>
      </c>
      <c r="D300">
        <v>59.999999999990195</v>
      </c>
      <c r="E300">
        <v>1</v>
      </c>
      <c r="G300" t="str">
        <f t="shared" si="24"/>
        <v>6,58,60,1,</v>
      </c>
      <c r="H300" t="s">
        <v>1013</v>
      </c>
      <c r="I300" t="str">
        <f>VLOOKUP(B300,Nodes!$B$2:$F$681,3)</f>
        <v>Argentine</v>
      </c>
      <c r="J300" t="str">
        <f>VLOOKUP(C300,Nodes!$B$2:$F$681,3)</f>
        <v>Charles de Gaulle — Étoile</v>
      </c>
      <c r="K300" t="e">
        <f>VLOOKUP(A300,$A$1:A299,1,FALSE)</f>
        <v>#N/A</v>
      </c>
      <c r="L300">
        <f>IF(ISNA(K300),D300,VLOOKUP(A300,$A$1:D299,4,FALSE))</f>
        <v>59.999999999990195</v>
      </c>
      <c r="M300">
        <f t="shared" si="21"/>
        <v>59.999999999990195</v>
      </c>
      <c r="N300">
        <f t="shared" si="22"/>
        <v>59.999999999990195</v>
      </c>
      <c r="O300">
        <f>VLOOKUP(A300,Lignes!$J$2:$K$847,2,FALSE)</f>
        <v>1</v>
      </c>
      <c r="P300">
        <f>VLOOKUP(A300,estimator!$A$2:$D$726,4,FALSE)</f>
        <v>59.999999999990195</v>
      </c>
      <c r="Q300">
        <f t="shared" si="23"/>
        <v>59.999999999990195</v>
      </c>
    </row>
    <row r="301" spans="1:17">
      <c r="A301" t="str">
        <f t="shared" si="20"/>
        <v>58,136</v>
      </c>
      <c r="B301">
        <v>58</v>
      </c>
      <c r="C301">
        <v>136</v>
      </c>
      <c r="D301">
        <v>56.999999999999318</v>
      </c>
      <c r="E301">
        <v>1</v>
      </c>
      <c r="G301" t="str">
        <f t="shared" si="24"/>
        <v>58,136,57,1,</v>
      </c>
      <c r="H301" t="s">
        <v>1013</v>
      </c>
      <c r="I301" t="str">
        <f>VLOOKUP(B301,Nodes!$B$2:$F$681,3)</f>
        <v>Charles de Gaulle — Étoile</v>
      </c>
      <c r="J301" t="str">
        <f>VLOOKUP(C301,Nodes!$B$2:$F$681,3)</f>
        <v>George V</v>
      </c>
      <c r="K301" t="e">
        <f>VLOOKUP(A301,$A$1:A300,1,FALSE)</f>
        <v>#N/A</v>
      </c>
      <c r="L301">
        <f>IF(ISNA(K301),D301,VLOOKUP(A301,$A$1:D300,4,FALSE))</f>
        <v>56.999999999999318</v>
      </c>
      <c r="M301">
        <f t="shared" si="21"/>
        <v>56.999999999999318</v>
      </c>
      <c r="N301">
        <f t="shared" si="22"/>
        <v>56.999999999999318</v>
      </c>
      <c r="O301">
        <f>VLOOKUP(A301,Lignes!$J$2:$K$847,2,FALSE)</f>
        <v>1</v>
      </c>
      <c r="P301">
        <f>VLOOKUP(A301,estimator!$A$2:$D$726,4,FALSE)</f>
        <v>56.999999999999318</v>
      </c>
      <c r="Q301">
        <f t="shared" si="23"/>
        <v>56.999999999999318</v>
      </c>
    </row>
    <row r="302" spans="1:17">
      <c r="A302" t="str">
        <f t="shared" si="20"/>
        <v>136,119</v>
      </c>
      <c r="B302">
        <v>136</v>
      </c>
      <c r="C302">
        <v>119</v>
      </c>
      <c r="D302">
        <v>57.999999999996277</v>
      </c>
      <c r="E302">
        <v>1</v>
      </c>
      <c r="G302" t="str">
        <f t="shared" si="24"/>
        <v>136,119,58,1,</v>
      </c>
      <c r="H302" t="s">
        <v>1013</v>
      </c>
      <c r="I302" t="str">
        <f>VLOOKUP(B302,Nodes!$B$2:$F$681,3)</f>
        <v>George V</v>
      </c>
      <c r="J302" t="str">
        <f>VLOOKUP(C302,Nodes!$B$2:$F$681,3)</f>
        <v>Franklin D. Roosevelt</v>
      </c>
      <c r="K302" t="e">
        <f>VLOOKUP(A302,$A$1:A301,1,FALSE)</f>
        <v>#N/A</v>
      </c>
      <c r="L302">
        <f>IF(ISNA(K302),D302,VLOOKUP(A302,$A$1:D301,4,FALSE))</f>
        <v>57.999999999996277</v>
      </c>
      <c r="M302">
        <f t="shared" si="21"/>
        <v>57.999999999996277</v>
      </c>
      <c r="N302">
        <f t="shared" si="22"/>
        <v>57.999999999996277</v>
      </c>
      <c r="O302">
        <f>VLOOKUP(A302,Lignes!$J$2:$K$847,2,FALSE)</f>
        <v>1</v>
      </c>
      <c r="P302">
        <f>VLOOKUP(A302,estimator!$A$2:$D$726,4,FALSE)</f>
        <v>57.999999999996277</v>
      </c>
      <c r="Q302">
        <f t="shared" si="23"/>
        <v>57.999999999996277</v>
      </c>
    </row>
    <row r="303" spans="1:17">
      <c r="A303" t="str">
        <f t="shared" si="20"/>
        <v>119,54</v>
      </c>
      <c r="B303">
        <v>119</v>
      </c>
      <c r="C303">
        <v>54</v>
      </c>
      <c r="D303">
        <v>59.999999999999787</v>
      </c>
      <c r="E303">
        <v>1</v>
      </c>
      <c r="G303" t="str">
        <f t="shared" si="24"/>
        <v>119,54,60,1,</v>
      </c>
      <c r="H303" t="s">
        <v>1013</v>
      </c>
      <c r="I303" t="str">
        <f>VLOOKUP(B303,Nodes!$B$2:$F$681,3)</f>
        <v>Franklin D. Roosevelt</v>
      </c>
      <c r="J303" t="str">
        <f>VLOOKUP(C303,Nodes!$B$2:$F$681,3)</f>
        <v>Champs-Élysées — Clemenceau</v>
      </c>
      <c r="K303" t="e">
        <f>VLOOKUP(A303,$A$1:A302,1,FALSE)</f>
        <v>#N/A</v>
      </c>
      <c r="L303">
        <f>IF(ISNA(K303),D303,VLOOKUP(A303,$A$1:D302,4,FALSE))</f>
        <v>59.999999999999787</v>
      </c>
      <c r="M303">
        <f t="shared" si="21"/>
        <v>59.999999999999787</v>
      </c>
      <c r="N303">
        <f t="shared" si="22"/>
        <v>59.999999999999787</v>
      </c>
      <c r="O303">
        <f>VLOOKUP(A303,Lignes!$J$2:$K$847,2,FALSE)</f>
        <v>1</v>
      </c>
      <c r="P303">
        <f>VLOOKUP(A303,estimator!$A$2:$D$726,4,FALSE)</f>
        <v>59.999999999999787</v>
      </c>
      <c r="Q303">
        <f t="shared" si="23"/>
        <v>59.999999999999787</v>
      </c>
    </row>
    <row r="304" spans="1:17">
      <c r="A304" t="str">
        <f t="shared" si="20"/>
        <v>54,81</v>
      </c>
      <c r="B304">
        <v>54</v>
      </c>
      <c r="C304">
        <v>81</v>
      </c>
      <c r="D304">
        <v>75.999999999999091</v>
      </c>
      <c r="E304">
        <v>1</v>
      </c>
      <c r="G304" t="str">
        <f t="shared" si="24"/>
        <v>54,81,76,1,</v>
      </c>
      <c r="H304" t="s">
        <v>1013</v>
      </c>
      <c r="I304" t="str">
        <f>VLOOKUP(B304,Nodes!$B$2:$F$681,3)</f>
        <v>Champs-Élysées — Clemenceau</v>
      </c>
      <c r="J304" t="str">
        <f>VLOOKUP(C304,Nodes!$B$2:$F$681,3)</f>
        <v>Concorde</v>
      </c>
      <c r="K304" t="e">
        <f>VLOOKUP(A304,$A$1:A303,1,FALSE)</f>
        <v>#N/A</v>
      </c>
      <c r="L304">
        <f>IF(ISNA(K304),D304,VLOOKUP(A304,$A$1:D303,4,FALSE))</f>
        <v>75.999999999999091</v>
      </c>
      <c r="M304">
        <f t="shared" si="21"/>
        <v>75.999999999999091</v>
      </c>
      <c r="N304">
        <f t="shared" si="22"/>
        <v>75.999999999999091</v>
      </c>
      <c r="O304">
        <f>VLOOKUP(A304,Lignes!$J$2:$K$847,2,FALSE)</f>
        <v>1</v>
      </c>
      <c r="P304">
        <f>VLOOKUP(A304,estimator!$A$2:$D$726,4,FALSE)</f>
        <v>75.999999999999091</v>
      </c>
      <c r="Q304">
        <f t="shared" si="23"/>
        <v>75.999999999999091</v>
      </c>
    </row>
    <row r="305" spans="1:17">
      <c r="A305" t="str">
        <f t="shared" si="20"/>
        <v>81,367</v>
      </c>
      <c r="B305">
        <v>81</v>
      </c>
      <c r="C305">
        <v>367</v>
      </c>
      <c r="D305">
        <v>53.00000000000189</v>
      </c>
      <c r="E305">
        <v>1</v>
      </c>
      <c r="G305" t="str">
        <f t="shared" si="24"/>
        <v>81,367,53,1,</v>
      </c>
      <c r="H305" t="s">
        <v>1013</v>
      </c>
      <c r="I305" t="str">
        <f>VLOOKUP(B305,Nodes!$B$2:$F$681,3)</f>
        <v>Concorde</v>
      </c>
      <c r="J305" t="str">
        <f>VLOOKUP(C305,Nodes!$B$2:$F$681,3)</f>
        <v>Tuileries</v>
      </c>
      <c r="K305" t="e">
        <f>VLOOKUP(A305,$A$1:A304,1,FALSE)</f>
        <v>#N/A</v>
      </c>
      <c r="L305">
        <f>IF(ISNA(K305),D305,VLOOKUP(A305,$A$1:D304,4,FALSE))</f>
        <v>53.00000000000189</v>
      </c>
      <c r="M305">
        <f t="shared" si="21"/>
        <v>53.00000000000189</v>
      </c>
      <c r="N305">
        <f t="shared" si="22"/>
        <v>53.00000000000189</v>
      </c>
      <c r="O305">
        <f>VLOOKUP(A305,Lignes!$J$2:$K$847,2,FALSE)</f>
        <v>1</v>
      </c>
      <c r="P305">
        <f>VLOOKUP(A305,estimator!$A$2:$D$726,4,FALSE)</f>
        <v>53.00000000000189</v>
      </c>
      <c r="Q305">
        <f t="shared" si="23"/>
        <v>53.00000000000189</v>
      </c>
    </row>
    <row r="306" spans="1:17">
      <c r="A306" t="str">
        <f t="shared" si="20"/>
        <v>367,239</v>
      </c>
      <c r="B306">
        <v>367</v>
      </c>
      <c r="C306">
        <v>239</v>
      </c>
      <c r="D306">
        <v>60.999999999996746</v>
      </c>
      <c r="E306">
        <v>1</v>
      </c>
      <c r="G306" t="str">
        <f t="shared" si="24"/>
        <v>367,239,61,1,</v>
      </c>
      <c r="H306" t="s">
        <v>1013</v>
      </c>
      <c r="I306" t="str">
        <f>VLOOKUP(B306,Nodes!$B$2:$F$681,3)</f>
        <v>Tuileries</v>
      </c>
      <c r="J306" t="str">
        <f>VLOOKUP(C306,Nodes!$B$2:$F$681,3)</f>
        <v>Palais Royal — Musée du Louvre</v>
      </c>
      <c r="K306" t="e">
        <f>VLOOKUP(A306,$A$1:A305,1,FALSE)</f>
        <v>#N/A</v>
      </c>
      <c r="L306">
        <f>IF(ISNA(K306),D306,VLOOKUP(A306,$A$1:D305,4,FALSE))</f>
        <v>60.999999999996746</v>
      </c>
      <c r="M306">
        <f t="shared" si="21"/>
        <v>60.999999999996746</v>
      </c>
      <c r="N306">
        <f t="shared" si="22"/>
        <v>60.999999999996746</v>
      </c>
      <c r="O306">
        <f>VLOOKUP(A306,Lignes!$J$2:$K$847,2,FALSE)</f>
        <v>1</v>
      </c>
      <c r="P306">
        <f>VLOOKUP(A306,estimator!$A$2:$D$726,4,FALSE)</f>
        <v>60.999999999996746</v>
      </c>
      <c r="Q306">
        <f t="shared" si="23"/>
        <v>60.999999999996746</v>
      </c>
    </row>
    <row r="307" spans="1:17">
      <c r="A307" t="str">
        <f t="shared" si="20"/>
        <v>239,184</v>
      </c>
      <c r="B307">
        <v>239</v>
      </c>
      <c r="C307">
        <v>184</v>
      </c>
      <c r="D307">
        <v>50.000000000001421</v>
      </c>
      <c r="E307">
        <v>1</v>
      </c>
      <c r="G307" t="str">
        <f t="shared" si="24"/>
        <v>239,184,50,1,</v>
      </c>
      <c r="H307" t="s">
        <v>1013</v>
      </c>
      <c r="I307" t="str">
        <f>VLOOKUP(B307,Nodes!$B$2:$F$681,3)</f>
        <v>Palais Royal — Musée du Louvre</v>
      </c>
      <c r="J307" t="str">
        <f>VLOOKUP(C307,Nodes!$B$2:$F$681,3)</f>
        <v>Louvre — Rivoli</v>
      </c>
      <c r="K307" t="e">
        <f>VLOOKUP(A307,$A$1:A306,1,FALSE)</f>
        <v>#N/A</v>
      </c>
      <c r="L307">
        <f>IF(ISNA(K307),D307,VLOOKUP(A307,$A$1:D306,4,FALSE))</f>
        <v>50.000000000001421</v>
      </c>
      <c r="M307">
        <f t="shared" si="21"/>
        <v>50.000000000001421</v>
      </c>
      <c r="N307">
        <f t="shared" si="22"/>
        <v>50.000000000001421</v>
      </c>
      <c r="O307">
        <f>VLOOKUP(A307,Lignes!$J$2:$K$847,2,FALSE)</f>
        <v>1</v>
      </c>
      <c r="P307">
        <f>VLOOKUP(A307,estimator!$A$2:$D$726,4,FALSE)</f>
        <v>50.000000000001421</v>
      </c>
      <c r="Q307">
        <f t="shared" si="23"/>
        <v>50.000000000001421</v>
      </c>
    </row>
    <row r="308" spans="1:17">
      <c r="A308" t="str">
        <f t="shared" si="20"/>
        <v>184,67</v>
      </c>
      <c r="B308">
        <v>184</v>
      </c>
      <c r="C308">
        <v>67</v>
      </c>
      <c r="D308">
        <v>50.99999999999838</v>
      </c>
      <c r="E308">
        <v>1</v>
      </c>
      <c r="G308" t="str">
        <f t="shared" si="24"/>
        <v>184,67,51,1,</v>
      </c>
      <c r="H308" t="s">
        <v>1013</v>
      </c>
      <c r="I308" t="str">
        <f>VLOOKUP(B308,Nodes!$B$2:$F$681,3)</f>
        <v>Louvre — Rivoli</v>
      </c>
      <c r="J308" t="str">
        <f>VLOOKUP(C308,Nodes!$B$2:$F$681,3)</f>
        <v>Châtelet</v>
      </c>
      <c r="K308" t="e">
        <f>VLOOKUP(A308,$A$1:A307,1,FALSE)</f>
        <v>#N/A</v>
      </c>
      <c r="L308">
        <f>IF(ISNA(K308),D308,VLOOKUP(A308,$A$1:D307,4,FALSE))</f>
        <v>50.99999999999838</v>
      </c>
      <c r="M308">
        <f t="shared" si="21"/>
        <v>50.99999999999838</v>
      </c>
      <c r="N308">
        <f t="shared" si="22"/>
        <v>50.99999999999838</v>
      </c>
      <c r="O308">
        <f>VLOOKUP(A308,Lignes!$J$2:$K$847,2,FALSE)</f>
        <v>1</v>
      </c>
      <c r="P308">
        <f>VLOOKUP(A308,estimator!$A$2:$D$726,4,FALSE)</f>
        <v>50.99999999999838</v>
      </c>
      <c r="Q308">
        <f t="shared" si="23"/>
        <v>50.99999999999838</v>
      </c>
    </row>
    <row r="309" spans="1:17">
      <c r="A309" t="str">
        <f t="shared" si="20"/>
        <v>67,145</v>
      </c>
      <c r="B309">
        <v>67</v>
      </c>
      <c r="C309">
        <v>145</v>
      </c>
      <c r="D309">
        <v>62.000000000003297</v>
      </c>
      <c r="E309">
        <v>1</v>
      </c>
      <c r="G309" t="str">
        <f t="shared" si="24"/>
        <v>67,145,62,1,</v>
      </c>
      <c r="H309" t="s">
        <v>1013</v>
      </c>
      <c r="I309" t="str">
        <f>VLOOKUP(B309,Nodes!$B$2:$F$681,3)</f>
        <v>Châtelet</v>
      </c>
      <c r="J309" t="str">
        <f>VLOOKUP(C309,Nodes!$B$2:$F$681,3)</f>
        <v>Hôtel de Ville</v>
      </c>
      <c r="K309" t="e">
        <f>VLOOKUP(A309,$A$1:A308,1,FALSE)</f>
        <v>#N/A</v>
      </c>
      <c r="L309">
        <f>IF(ISNA(K309),D309,VLOOKUP(A309,$A$1:D308,4,FALSE))</f>
        <v>62.000000000003297</v>
      </c>
      <c r="M309">
        <f t="shared" si="21"/>
        <v>62.000000000003297</v>
      </c>
      <c r="N309">
        <f t="shared" si="22"/>
        <v>62.000000000003297</v>
      </c>
      <c r="O309">
        <f>VLOOKUP(A309,Lignes!$J$2:$K$847,2,FALSE)</f>
        <v>1</v>
      </c>
      <c r="P309">
        <f>VLOOKUP(A309,estimator!$A$2:$D$726,4,FALSE)</f>
        <v>62.000000000003297</v>
      </c>
      <c r="Q309">
        <f t="shared" si="23"/>
        <v>62.000000000003297</v>
      </c>
    </row>
    <row r="310" spans="1:17">
      <c r="A310" t="str">
        <f t="shared" si="20"/>
        <v>145,341</v>
      </c>
      <c r="B310">
        <v>145</v>
      </c>
      <c r="C310">
        <v>341</v>
      </c>
      <c r="D310">
        <v>55.0000000000054</v>
      </c>
      <c r="E310">
        <v>1</v>
      </c>
      <c r="G310" t="str">
        <f t="shared" si="24"/>
        <v>145,341,55,1,</v>
      </c>
      <c r="H310" t="s">
        <v>1013</v>
      </c>
      <c r="I310" t="str">
        <f>VLOOKUP(B310,Nodes!$B$2:$F$681,3)</f>
        <v>Hôtel de Ville</v>
      </c>
      <c r="J310" t="str">
        <f>VLOOKUP(C310,Nodes!$B$2:$F$681,3)</f>
        <v>Saint-Paul</v>
      </c>
      <c r="K310" t="e">
        <f>VLOOKUP(A310,$A$1:A309,1,FALSE)</f>
        <v>#N/A</v>
      </c>
      <c r="L310">
        <f>IF(ISNA(K310),D310,VLOOKUP(A310,$A$1:D309,4,FALSE))</f>
        <v>55.0000000000054</v>
      </c>
      <c r="M310">
        <f t="shared" si="21"/>
        <v>55.0000000000054</v>
      </c>
      <c r="N310">
        <f t="shared" si="22"/>
        <v>55.0000000000054</v>
      </c>
      <c r="O310">
        <f>VLOOKUP(A310,Lignes!$J$2:$K$847,2,FALSE)</f>
        <v>1</v>
      </c>
      <c r="P310">
        <f>VLOOKUP(A310,estimator!$A$2:$D$726,4,FALSE)</f>
        <v>55.0000000000054</v>
      </c>
      <c r="Q310">
        <f t="shared" si="23"/>
        <v>55.0000000000054</v>
      </c>
    </row>
    <row r="311" spans="1:17">
      <c r="A311" t="str">
        <f t="shared" si="20"/>
        <v>341,19</v>
      </c>
      <c r="B311">
        <v>341</v>
      </c>
      <c r="C311">
        <v>19</v>
      </c>
      <c r="D311">
        <v>95.000000000008455</v>
      </c>
      <c r="E311">
        <v>1</v>
      </c>
      <c r="G311" t="str">
        <f t="shared" si="24"/>
        <v>341,19,95,1,</v>
      </c>
      <c r="H311" t="s">
        <v>1013</v>
      </c>
      <c r="I311" t="str">
        <f>VLOOKUP(B311,Nodes!$B$2:$F$681,3)</f>
        <v>Saint-Paul</v>
      </c>
      <c r="J311" t="str">
        <f>VLOOKUP(C311,Nodes!$B$2:$F$681,3)</f>
        <v>Bastille</v>
      </c>
      <c r="K311" t="e">
        <f>VLOOKUP(A311,$A$1:A310,1,FALSE)</f>
        <v>#N/A</v>
      </c>
      <c r="L311">
        <f>IF(ISNA(K311),D311,VLOOKUP(A311,$A$1:D310,4,FALSE))</f>
        <v>95.000000000008455</v>
      </c>
      <c r="M311">
        <f t="shared" si="21"/>
        <v>95.000000000008455</v>
      </c>
      <c r="N311">
        <f t="shared" si="22"/>
        <v>95.000000000008455</v>
      </c>
      <c r="O311">
        <f>VLOOKUP(A311,Lignes!$J$2:$K$847,2,FALSE)</f>
        <v>1</v>
      </c>
      <c r="P311">
        <f>VLOOKUP(A311,estimator!$A$2:$D$726,4,FALSE)</f>
        <v>95.000000000008455</v>
      </c>
      <c r="Q311">
        <f t="shared" si="23"/>
        <v>95.000000000008455</v>
      </c>
    </row>
    <row r="312" spans="1:17">
      <c r="A312" t="str">
        <f t="shared" si="20"/>
        <v>19,131</v>
      </c>
      <c r="B312">
        <v>19</v>
      </c>
      <c r="C312">
        <v>131</v>
      </c>
      <c r="D312">
        <v>97.000000000002373</v>
      </c>
      <c r="E312">
        <v>1</v>
      </c>
      <c r="G312" t="str">
        <f t="shared" si="24"/>
        <v>19,131,97,1,</v>
      </c>
      <c r="H312" t="s">
        <v>1013</v>
      </c>
      <c r="I312" t="str">
        <f>VLOOKUP(B312,Nodes!$B$2:$F$681,3)</f>
        <v>Bastille</v>
      </c>
      <c r="J312" t="str">
        <f>VLOOKUP(C312,Nodes!$B$2:$F$681,3)</f>
        <v>Gare de Lyon</v>
      </c>
      <c r="K312" t="e">
        <f>VLOOKUP(A312,$A$1:A311,1,FALSE)</f>
        <v>#N/A</v>
      </c>
      <c r="L312">
        <f>IF(ISNA(K312),D312,VLOOKUP(A312,$A$1:D311,4,FALSE))</f>
        <v>97.000000000002373</v>
      </c>
      <c r="M312">
        <f t="shared" si="21"/>
        <v>97.000000000002373</v>
      </c>
      <c r="N312">
        <f t="shared" si="22"/>
        <v>97.000000000002373</v>
      </c>
      <c r="O312">
        <f>VLOOKUP(A312,Lignes!$J$2:$K$847,2,FALSE)</f>
        <v>1</v>
      </c>
      <c r="P312">
        <f>VLOOKUP(A312,estimator!$A$2:$D$726,4,FALSE)</f>
        <v>97.000000000002373</v>
      </c>
      <c r="Q312">
        <f t="shared" si="23"/>
        <v>97.000000000002373</v>
      </c>
    </row>
    <row r="313" spans="1:17">
      <c r="A313" t="str">
        <f t="shared" si="20"/>
        <v>131,313</v>
      </c>
      <c r="B313">
        <v>131</v>
      </c>
      <c r="C313">
        <v>313</v>
      </c>
      <c r="D313">
        <v>87.000000000004007</v>
      </c>
      <c r="E313">
        <v>1</v>
      </c>
      <c r="G313" t="str">
        <f t="shared" si="24"/>
        <v>131,313,87,1,</v>
      </c>
      <c r="H313" t="s">
        <v>1013</v>
      </c>
      <c r="I313" t="str">
        <f>VLOOKUP(B313,Nodes!$B$2:$F$681,3)</f>
        <v>Gare de Lyon</v>
      </c>
      <c r="J313" t="str">
        <f>VLOOKUP(C313,Nodes!$B$2:$F$681,3)</f>
        <v>Reuilly — Diderot</v>
      </c>
      <c r="K313" t="e">
        <f>VLOOKUP(A313,$A$1:A312,1,FALSE)</f>
        <v>#N/A</v>
      </c>
      <c r="L313">
        <f>IF(ISNA(K313),D313,VLOOKUP(A313,$A$1:D312,4,FALSE))</f>
        <v>87.000000000004007</v>
      </c>
      <c r="M313">
        <f t="shared" si="21"/>
        <v>87.000000000004007</v>
      </c>
      <c r="N313">
        <f t="shared" si="22"/>
        <v>87.000000000004007</v>
      </c>
      <c r="O313">
        <f>VLOOKUP(A313,Lignes!$J$2:$K$847,2,FALSE)</f>
        <v>1</v>
      </c>
      <c r="P313">
        <f>VLOOKUP(A313,estimator!$A$2:$D$726,4,FALSE)</f>
        <v>87.000000000004007</v>
      </c>
      <c r="Q313">
        <f t="shared" si="23"/>
        <v>87.000000000004007</v>
      </c>
    </row>
    <row r="314" spans="1:17">
      <c r="A314" t="str">
        <f t="shared" si="20"/>
        <v>313,223</v>
      </c>
      <c r="B314">
        <v>313</v>
      </c>
      <c r="C314">
        <v>223</v>
      </c>
      <c r="D314">
        <v>83.00000000000658</v>
      </c>
      <c r="E314">
        <v>1</v>
      </c>
      <c r="G314" t="str">
        <f t="shared" si="24"/>
        <v>313,223,83,1,</v>
      </c>
      <c r="H314" t="s">
        <v>1013</v>
      </c>
      <c r="I314" t="str">
        <f>VLOOKUP(B314,Nodes!$B$2:$F$681,3)</f>
        <v>Reuilly — Diderot</v>
      </c>
      <c r="J314" t="str">
        <f>VLOOKUP(C314,Nodes!$B$2:$F$681,3)</f>
        <v>Nation</v>
      </c>
      <c r="K314" t="e">
        <f>VLOOKUP(A314,$A$1:A313,1,FALSE)</f>
        <v>#N/A</v>
      </c>
      <c r="L314">
        <f>IF(ISNA(K314),D314,VLOOKUP(A314,$A$1:D313,4,FALSE))</f>
        <v>83.00000000000658</v>
      </c>
      <c r="M314">
        <f t="shared" si="21"/>
        <v>83.00000000000658</v>
      </c>
      <c r="N314">
        <f t="shared" si="22"/>
        <v>83.00000000000658</v>
      </c>
      <c r="O314">
        <f>VLOOKUP(A314,Lignes!$J$2:$K$847,2,FALSE)</f>
        <v>1</v>
      </c>
      <c r="P314">
        <f>VLOOKUP(A314,estimator!$A$2:$D$726,4,FALSE)</f>
        <v>83.00000000000658</v>
      </c>
      <c r="Q314">
        <f t="shared" si="23"/>
        <v>83.00000000000658</v>
      </c>
    </row>
    <row r="315" spans="1:17">
      <c r="A315" t="str">
        <f t="shared" si="20"/>
        <v>223,286</v>
      </c>
      <c r="B315">
        <v>223</v>
      </c>
      <c r="C315">
        <v>286</v>
      </c>
      <c r="D315">
        <v>72.000000000011255</v>
      </c>
      <c r="E315">
        <v>1</v>
      </c>
      <c r="G315" t="str">
        <f t="shared" si="24"/>
        <v>223,286,72,1,</v>
      </c>
      <c r="H315" t="s">
        <v>1013</v>
      </c>
      <c r="I315" t="str">
        <f>VLOOKUP(B315,Nodes!$B$2:$F$681,3)</f>
        <v>Nation</v>
      </c>
      <c r="J315" t="str">
        <f>VLOOKUP(C315,Nodes!$B$2:$F$681,3)</f>
        <v>Porte de Vincennes</v>
      </c>
      <c r="K315" t="e">
        <f>VLOOKUP(A315,$A$1:A314,1,FALSE)</f>
        <v>#N/A</v>
      </c>
      <c r="L315">
        <f>IF(ISNA(K315),D315,VLOOKUP(A315,$A$1:D314,4,FALSE))</f>
        <v>72.000000000011255</v>
      </c>
      <c r="M315">
        <f t="shared" si="21"/>
        <v>72.000000000011255</v>
      </c>
      <c r="N315">
        <f t="shared" si="22"/>
        <v>72.000000000011255</v>
      </c>
      <c r="O315">
        <f>VLOOKUP(A315,Lignes!$J$2:$K$847,2,FALSE)</f>
        <v>1</v>
      </c>
      <c r="P315">
        <f>VLOOKUP(A315,estimator!$A$2:$D$726,4,FALSE)</f>
        <v>72.000000000011255</v>
      </c>
      <c r="Q315">
        <f t="shared" si="23"/>
        <v>72.000000000011255</v>
      </c>
    </row>
    <row r="316" spans="1:17">
      <c r="A316" t="str">
        <f t="shared" si="20"/>
        <v>286,223</v>
      </c>
      <c r="B316">
        <v>286</v>
      </c>
      <c r="C316">
        <v>223</v>
      </c>
      <c r="D316">
        <v>68.000000000013827</v>
      </c>
      <c r="E316">
        <v>1</v>
      </c>
      <c r="G316" t="str">
        <f t="shared" si="24"/>
        <v>286,223,68,1,</v>
      </c>
      <c r="H316" t="s">
        <v>1013</v>
      </c>
      <c r="I316" t="str">
        <f>VLOOKUP(B316,Nodes!$B$2:$F$681,3)</f>
        <v>Porte de Vincennes</v>
      </c>
      <c r="J316" t="str">
        <f>VLOOKUP(C316,Nodes!$B$2:$F$681,3)</f>
        <v>Nation</v>
      </c>
      <c r="K316" t="e">
        <f>VLOOKUP(A316,$A$1:A315,1,FALSE)</f>
        <v>#N/A</v>
      </c>
      <c r="L316">
        <f>IF(ISNA(K316),D316,VLOOKUP(A316,$A$1:D315,4,FALSE))</f>
        <v>68.000000000013827</v>
      </c>
      <c r="M316">
        <f t="shared" si="21"/>
        <v>68.000000000013827</v>
      </c>
      <c r="N316">
        <f t="shared" si="22"/>
        <v>68.000000000013827</v>
      </c>
      <c r="O316">
        <f>VLOOKUP(A316,Lignes!$J$2:$K$847,2,FALSE)</f>
        <v>1</v>
      </c>
      <c r="P316">
        <f>VLOOKUP(A316,estimator!$A$2:$D$726,4,FALSE)</f>
        <v>68.000000000013827</v>
      </c>
      <c r="Q316">
        <f t="shared" si="23"/>
        <v>68.000000000013827</v>
      </c>
    </row>
    <row r="317" spans="1:17">
      <c r="A317" t="str">
        <f t="shared" si="20"/>
        <v>225,251</v>
      </c>
      <c r="B317">
        <v>225</v>
      </c>
      <c r="C317">
        <v>251</v>
      </c>
      <c r="D317">
        <v>95.999999999995822</v>
      </c>
      <c r="E317">
        <v>6</v>
      </c>
      <c r="G317" t="str">
        <f t="shared" si="24"/>
        <v>225,251,96,6,</v>
      </c>
      <c r="H317" t="s">
        <v>1013</v>
      </c>
      <c r="I317" t="str">
        <f>VLOOKUP(B317,Nodes!$B$2:$F$681,3)</f>
        <v>Nation</v>
      </c>
      <c r="J317" t="str">
        <f>VLOOKUP(C317,Nodes!$B$2:$F$681,3)</f>
        <v>Picpus</v>
      </c>
      <c r="K317" t="e">
        <f>VLOOKUP(A317,$A$1:A316,1,FALSE)</f>
        <v>#N/A</v>
      </c>
      <c r="L317">
        <f>IF(ISNA(K317),D317,VLOOKUP(A317,$A$1:D316,4,FALSE))</f>
        <v>95.999999999995822</v>
      </c>
      <c r="M317">
        <f t="shared" si="21"/>
        <v>95.999999999995822</v>
      </c>
      <c r="N317">
        <f t="shared" si="22"/>
        <v>95.999999999995822</v>
      </c>
      <c r="O317">
        <f>VLOOKUP(A317,Lignes!$J$2:$K$847,2,FALSE)</f>
        <v>6</v>
      </c>
      <c r="P317">
        <f>VLOOKUP(A317,estimator!$A$2:$D$726,4,FALSE)</f>
        <v>95.999999999995822</v>
      </c>
      <c r="Q317">
        <f t="shared" si="23"/>
        <v>95.999999999995822</v>
      </c>
    </row>
    <row r="318" spans="1:17">
      <c r="A318" t="str">
        <f t="shared" si="20"/>
        <v>251,22</v>
      </c>
      <c r="B318">
        <v>251</v>
      </c>
      <c r="C318">
        <v>22</v>
      </c>
      <c r="D318">
        <v>54.999999999995808</v>
      </c>
      <c r="E318">
        <v>6</v>
      </c>
      <c r="G318" t="str">
        <f t="shared" si="24"/>
        <v>251,22,55,6,</v>
      </c>
      <c r="H318" t="s">
        <v>1013</v>
      </c>
      <c r="I318" t="str">
        <f>VLOOKUP(B318,Nodes!$B$2:$F$681,3)</f>
        <v>Picpus</v>
      </c>
      <c r="J318" t="str">
        <f>VLOOKUP(C318,Nodes!$B$2:$F$681,3)</f>
        <v>Bel-Air</v>
      </c>
      <c r="K318" t="e">
        <f>VLOOKUP(A318,$A$1:A317,1,FALSE)</f>
        <v>#N/A</v>
      </c>
      <c r="L318">
        <f>IF(ISNA(K318),D318,VLOOKUP(A318,$A$1:D317,4,FALSE))</f>
        <v>54.999999999995808</v>
      </c>
      <c r="M318">
        <f t="shared" si="21"/>
        <v>54.999999999995808</v>
      </c>
      <c r="N318">
        <f t="shared" si="22"/>
        <v>54.999999999995808</v>
      </c>
      <c r="O318">
        <f>VLOOKUP(A318,Lignes!$J$2:$K$847,2,FALSE)</f>
        <v>6</v>
      </c>
      <c r="P318">
        <f>VLOOKUP(A318,estimator!$A$2:$D$726,4,FALSE)</f>
        <v>54.999999999995808</v>
      </c>
      <c r="Q318">
        <f t="shared" si="23"/>
        <v>54.999999999995808</v>
      </c>
    </row>
    <row r="319" spans="1:17">
      <c r="A319" t="str">
        <f t="shared" si="20"/>
        <v>22,97</v>
      </c>
      <c r="B319">
        <v>22</v>
      </c>
      <c r="C319">
        <v>97</v>
      </c>
      <c r="D319">
        <v>53.999999999989257</v>
      </c>
      <c r="E319">
        <v>6</v>
      </c>
      <c r="G319" t="str">
        <f t="shared" si="24"/>
        <v>22,97,54,6,</v>
      </c>
      <c r="H319" t="s">
        <v>1013</v>
      </c>
      <c r="I319" t="str">
        <f>VLOOKUP(B319,Nodes!$B$2:$F$681,3)</f>
        <v>Bel-Air</v>
      </c>
      <c r="J319" t="str">
        <f>VLOOKUP(C319,Nodes!$B$2:$F$681,3)</f>
        <v>Daumesnil</v>
      </c>
      <c r="K319" t="e">
        <f>VLOOKUP(A319,$A$1:A318,1,FALSE)</f>
        <v>#N/A</v>
      </c>
      <c r="L319">
        <f>IF(ISNA(K319),D319,VLOOKUP(A319,$A$1:D318,4,FALSE))</f>
        <v>53.999999999989257</v>
      </c>
      <c r="M319">
        <f t="shared" si="21"/>
        <v>53.999999999989257</v>
      </c>
      <c r="N319">
        <f t="shared" si="22"/>
        <v>53.999999999989257</v>
      </c>
      <c r="O319">
        <f>VLOOKUP(A319,Lignes!$J$2:$K$847,2,FALSE)</f>
        <v>6</v>
      </c>
      <c r="P319">
        <f>VLOOKUP(A319,estimator!$A$2:$D$726,4,FALSE)</f>
        <v>53.999999999989257</v>
      </c>
      <c r="Q319">
        <f t="shared" si="23"/>
        <v>53.999999999989257</v>
      </c>
    </row>
    <row r="320" spans="1:17">
      <c r="A320" t="str">
        <f t="shared" si="20"/>
        <v>97,101</v>
      </c>
      <c r="B320">
        <v>97</v>
      </c>
      <c r="C320">
        <v>101</v>
      </c>
      <c r="D320">
        <v>44.999999999997442</v>
      </c>
      <c r="E320">
        <v>6</v>
      </c>
      <c r="G320" t="str">
        <f t="shared" si="24"/>
        <v>97,101,45,6,</v>
      </c>
      <c r="H320" t="s">
        <v>1013</v>
      </c>
      <c r="I320" t="str">
        <f>VLOOKUP(B320,Nodes!$B$2:$F$681,3)</f>
        <v>Daumesnil</v>
      </c>
      <c r="J320" t="str">
        <f>VLOOKUP(C320,Nodes!$B$2:$F$681,3)</f>
        <v>Dugommier</v>
      </c>
      <c r="K320" t="e">
        <f>VLOOKUP(A320,$A$1:A319,1,FALSE)</f>
        <v>#N/A</v>
      </c>
      <c r="L320">
        <f>IF(ISNA(K320),D320,VLOOKUP(A320,$A$1:D319,4,FALSE))</f>
        <v>44.999999999997442</v>
      </c>
      <c r="M320">
        <f t="shared" si="21"/>
        <v>44.999999999997442</v>
      </c>
      <c r="N320">
        <f t="shared" si="22"/>
        <v>44.999999999997442</v>
      </c>
      <c r="O320">
        <f>VLOOKUP(A320,Lignes!$J$2:$K$847,2,FALSE)</f>
        <v>6</v>
      </c>
      <c r="P320">
        <f>VLOOKUP(A320,estimator!$A$2:$D$726,4,FALSE)</f>
        <v>44.999999999997442</v>
      </c>
      <c r="Q320">
        <f t="shared" si="23"/>
        <v>44.999999999997442</v>
      </c>
    </row>
    <row r="321" spans="1:17">
      <c r="A321" t="str">
        <f t="shared" si="20"/>
        <v>101,26</v>
      </c>
      <c r="B321">
        <v>101</v>
      </c>
      <c r="C321">
        <v>26</v>
      </c>
      <c r="D321">
        <v>56.000000000011951</v>
      </c>
      <c r="E321">
        <v>6</v>
      </c>
      <c r="G321" t="str">
        <f t="shared" si="24"/>
        <v>101,26,56,6,</v>
      </c>
      <c r="H321" t="s">
        <v>1013</v>
      </c>
      <c r="I321" t="str">
        <f>VLOOKUP(B321,Nodes!$B$2:$F$681,3)</f>
        <v>Dugommier</v>
      </c>
      <c r="J321" t="str">
        <f>VLOOKUP(C321,Nodes!$B$2:$F$681,3)</f>
        <v>Bercy</v>
      </c>
      <c r="K321" t="e">
        <f>VLOOKUP(A321,$A$1:A320,1,FALSE)</f>
        <v>#N/A</v>
      </c>
      <c r="L321">
        <f>IF(ISNA(K321),D321,VLOOKUP(A321,$A$1:D320,4,FALSE))</f>
        <v>56.000000000011951</v>
      </c>
      <c r="M321">
        <f t="shared" si="21"/>
        <v>56.000000000011951</v>
      </c>
      <c r="N321">
        <f t="shared" si="22"/>
        <v>56.000000000011951</v>
      </c>
      <c r="O321">
        <f>VLOOKUP(A321,Lignes!$J$2:$K$847,2,FALSE)</f>
        <v>6</v>
      </c>
      <c r="P321">
        <f>VLOOKUP(A321,estimator!$A$2:$D$726,4,FALSE)</f>
        <v>56.000000000011951</v>
      </c>
      <c r="Q321">
        <f t="shared" si="23"/>
        <v>56.000000000011951</v>
      </c>
    </row>
    <row r="322" spans="1:17">
      <c r="A322" t="str">
        <f t="shared" ref="A322:A336" si="25">B322&amp;","&amp;C322</f>
        <v>26,298</v>
      </c>
      <c r="B322">
        <v>26</v>
      </c>
      <c r="C322">
        <v>298</v>
      </c>
      <c r="D322">
        <v>66.999999999988091</v>
      </c>
      <c r="E322">
        <v>6</v>
      </c>
      <c r="G322" t="str">
        <f t="shared" si="24"/>
        <v>26,298,67,6,</v>
      </c>
      <c r="H322" t="s">
        <v>1013</v>
      </c>
      <c r="I322" t="str">
        <f>VLOOKUP(B322,Nodes!$B$2:$F$681,3)</f>
        <v>Bercy</v>
      </c>
      <c r="J322" t="str">
        <f>VLOOKUP(C322,Nodes!$B$2:$F$681,3)</f>
        <v>Quai de La Gare</v>
      </c>
      <c r="K322" t="e">
        <f>VLOOKUP(A322,$A$1:A321,1,FALSE)</f>
        <v>#N/A</v>
      </c>
      <c r="L322">
        <f>IF(ISNA(K322),D322,VLOOKUP(A322,$A$1:D321,4,FALSE))</f>
        <v>66.999999999988091</v>
      </c>
      <c r="M322">
        <f t="shared" ref="M322:M384" si="26">D322</f>
        <v>66.999999999988091</v>
      </c>
      <c r="N322">
        <f t="shared" ref="N322:N384" si="27">AVERAGE(L322,M322)</f>
        <v>66.999999999988091</v>
      </c>
      <c r="O322">
        <f>VLOOKUP(A322,Lignes!$J$2:$K$847,2,FALSE)</f>
        <v>6</v>
      </c>
      <c r="P322">
        <f>VLOOKUP(A322,estimator!$A$2:$D$726,4,FALSE)</f>
        <v>66.999999999988091</v>
      </c>
      <c r="Q322">
        <f t="shared" ref="Q322:Q385" si="28">IF(ISNA(P322),D322,P322)</f>
        <v>66.999999999988091</v>
      </c>
    </row>
    <row r="323" spans="1:17">
      <c r="A323" t="str">
        <f t="shared" si="25"/>
        <v>298,76</v>
      </c>
      <c r="B323">
        <v>298</v>
      </c>
      <c r="C323">
        <v>76</v>
      </c>
      <c r="D323">
        <v>42.000000000006565</v>
      </c>
      <c r="E323">
        <v>6</v>
      </c>
      <c r="G323" t="str">
        <f t="shared" ref="G323:G386" si="29">B323&amp;","&amp;C323&amp;","&amp;ROUND(D323,0)&amp;","&amp;E323&amp;","&amp;F323</f>
        <v>298,76,42,6,</v>
      </c>
      <c r="H323" t="s">
        <v>1013</v>
      </c>
      <c r="I323" t="str">
        <f>VLOOKUP(B323,Nodes!$B$2:$F$681,3)</f>
        <v>Quai de La Gare</v>
      </c>
      <c r="J323" t="str">
        <f>VLOOKUP(C323,Nodes!$B$2:$F$681,3)</f>
        <v>Chevaleret</v>
      </c>
      <c r="K323" t="e">
        <f>VLOOKUP(A323,$A$1:A322,1,FALSE)</f>
        <v>#N/A</v>
      </c>
      <c r="L323">
        <f>IF(ISNA(K323),D323,VLOOKUP(A323,$A$1:D322,4,FALSE))</f>
        <v>42.000000000006565</v>
      </c>
      <c r="M323">
        <f t="shared" si="26"/>
        <v>42.000000000006565</v>
      </c>
      <c r="N323">
        <f t="shared" si="27"/>
        <v>42.000000000006565</v>
      </c>
      <c r="O323">
        <f>VLOOKUP(A323,Lignes!$J$2:$K$847,2,FALSE)</f>
        <v>6</v>
      </c>
      <c r="P323">
        <f>VLOOKUP(A323,estimator!$A$2:$D$726,4,FALSE)</f>
        <v>42.000000000006565</v>
      </c>
      <c r="Q323">
        <f t="shared" si="28"/>
        <v>42.000000000006565</v>
      </c>
    </row>
    <row r="324" spans="1:17">
      <c r="A324" t="str">
        <f t="shared" si="25"/>
        <v>76,227</v>
      </c>
      <c r="B324">
        <v>76</v>
      </c>
      <c r="C324">
        <v>227</v>
      </c>
      <c r="D324">
        <v>43.999999999990891</v>
      </c>
      <c r="E324">
        <v>6</v>
      </c>
      <c r="G324" t="str">
        <f t="shared" si="29"/>
        <v>76,227,44,6,</v>
      </c>
      <c r="H324" t="s">
        <v>1013</v>
      </c>
      <c r="I324" t="str">
        <f>VLOOKUP(B324,Nodes!$B$2:$F$681,3)</f>
        <v>Chevaleret</v>
      </c>
      <c r="J324" t="str">
        <f>VLOOKUP(C324,Nodes!$B$2:$F$681,3)</f>
        <v>Nationale</v>
      </c>
      <c r="K324" t="e">
        <f>VLOOKUP(A324,$A$1:A323,1,FALSE)</f>
        <v>#N/A</v>
      </c>
      <c r="L324">
        <f>IF(ISNA(K324),D324,VLOOKUP(A324,$A$1:D323,4,FALSE))</f>
        <v>43.999999999990891</v>
      </c>
      <c r="M324">
        <f t="shared" si="26"/>
        <v>43.999999999990891</v>
      </c>
      <c r="N324">
        <f t="shared" si="27"/>
        <v>43.999999999990891</v>
      </c>
      <c r="O324">
        <f>VLOOKUP(A324,Lignes!$J$2:$K$847,2,FALSE)</f>
        <v>6</v>
      </c>
      <c r="P324">
        <f>VLOOKUP(A324,estimator!$A$2:$D$726,4,FALSE)</f>
        <v>43.999999999990891</v>
      </c>
      <c r="Q324">
        <f t="shared" si="28"/>
        <v>43.999999999990891</v>
      </c>
    </row>
    <row r="325" spans="1:17">
      <c r="A325" t="str">
        <f t="shared" si="25"/>
        <v>227,260</v>
      </c>
      <c r="B325">
        <v>227</v>
      </c>
      <c r="C325">
        <v>260</v>
      </c>
      <c r="D325">
        <v>46.000000000003993</v>
      </c>
      <c r="E325">
        <v>6</v>
      </c>
      <c r="G325" t="str">
        <f t="shared" si="29"/>
        <v>227,260,46,6,</v>
      </c>
      <c r="H325" t="s">
        <v>1013</v>
      </c>
      <c r="I325" t="str">
        <f>VLOOKUP(B325,Nodes!$B$2:$F$681,3)</f>
        <v>Nationale</v>
      </c>
      <c r="J325" t="str">
        <f>VLOOKUP(C325,Nodes!$B$2:$F$681,3)</f>
        <v>Place d'Italie</v>
      </c>
      <c r="K325" t="e">
        <f>VLOOKUP(A325,$A$1:A324,1,FALSE)</f>
        <v>#N/A</v>
      </c>
      <c r="L325">
        <f>IF(ISNA(K325),D325,VLOOKUP(A325,$A$1:D324,4,FALSE))</f>
        <v>46.000000000003993</v>
      </c>
      <c r="M325">
        <f t="shared" si="26"/>
        <v>46.000000000003993</v>
      </c>
      <c r="N325">
        <f t="shared" si="27"/>
        <v>46.000000000003993</v>
      </c>
      <c r="O325">
        <f>VLOOKUP(A325,Lignes!$J$2:$K$847,2,FALSE)</f>
        <v>6</v>
      </c>
      <c r="P325">
        <f>VLOOKUP(A325,estimator!$A$2:$D$726,4,FALSE)</f>
        <v>46.000000000003993</v>
      </c>
      <c r="Q325">
        <f t="shared" si="28"/>
        <v>46.000000000003993</v>
      </c>
    </row>
    <row r="326" spans="1:17">
      <c r="A326" t="str">
        <f t="shared" si="25"/>
        <v>260,87</v>
      </c>
      <c r="B326">
        <v>260</v>
      </c>
      <c r="C326">
        <v>87</v>
      </c>
      <c r="D326">
        <v>64.000000000006807</v>
      </c>
      <c r="E326">
        <v>6</v>
      </c>
      <c r="G326" t="str">
        <f t="shared" si="29"/>
        <v>260,87,64,6,</v>
      </c>
      <c r="H326" t="s">
        <v>1013</v>
      </c>
      <c r="I326" t="str">
        <f>VLOOKUP(B326,Nodes!$B$2:$F$681,3)</f>
        <v>Place d'Italie</v>
      </c>
      <c r="J326" t="str">
        <f>VLOOKUP(C326,Nodes!$B$2:$F$681,3)</f>
        <v>Corvisart</v>
      </c>
      <c r="K326" t="e">
        <f>VLOOKUP(A326,$A$1:A325,1,FALSE)</f>
        <v>#N/A</v>
      </c>
      <c r="L326">
        <f>IF(ISNA(K326),D326,VLOOKUP(A326,$A$1:D325,4,FALSE))</f>
        <v>64.000000000006807</v>
      </c>
      <c r="M326">
        <f t="shared" si="26"/>
        <v>64.000000000006807</v>
      </c>
      <c r="N326">
        <f t="shared" si="27"/>
        <v>64.000000000006807</v>
      </c>
      <c r="O326">
        <f>VLOOKUP(A326,Lignes!$J$2:$K$847,2,FALSE)</f>
        <v>6</v>
      </c>
      <c r="P326">
        <f>VLOOKUP(A326,estimator!$A$2:$D$726,4,FALSE)</f>
        <v>64.000000000006807</v>
      </c>
      <c r="Q326">
        <f t="shared" si="28"/>
        <v>64.000000000006807</v>
      </c>
    </row>
    <row r="327" spans="1:17">
      <c r="A327" t="str">
        <f t="shared" si="25"/>
        <v>87,137</v>
      </c>
      <c r="B327">
        <v>87</v>
      </c>
      <c r="C327">
        <v>137</v>
      </c>
      <c r="D327">
        <v>56.999999999999318</v>
      </c>
      <c r="E327">
        <v>6</v>
      </c>
      <c r="G327" t="str">
        <f t="shared" si="29"/>
        <v>87,137,57,6,</v>
      </c>
      <c r="H327" t="s">
        <v>1013</v>
      </c>
      <c r="I327" t="str">
        <f>VLOOKUP(B327,Nodes!$B$2:$F$681,3)</f>
        <v>Corvisart</v>
      </c>
      <c r="J327" t="str">
        <f>VLOOKUP(C327,Nodes!$B$2:$F$681,3)</f>
        <v>Glacière</v>
      </c>
      <c r="K327" t="e">
        <f>VLOOKUP(A327,$A$1:A326,1,FALSE)</f>
        <v>#N/A</v>
      </c>
      <c r="L327">
        <f>IF(ISNA(K327),D327,VLOOKUP(A327,$A$1:D326,4,FALSE))</f>
        <v>56.999999999999318</v>
      </c>
      <c r="M327">
        <f t="shared" si="26"/>
        <v>56.999999999999318</v>
      </c>
      <c r="N327">
        <f t="shared" si="27"/>
        <v>56.999999999999318</v>
      </c>
      <c r="O327">
        <f>VLOOKUP(A327,Lignes!$J$2:$K$847,2,FALSE)</f>
        <v>6</v>
      </c>
      <c r="P327">
        <f>VLOOKUP(A327,estimator!$A$2:$D$726,4,FALSE)</f>
        <v>56.999999999999318</v>
      </c>
      <c r="Q327">
        <f t="shared" si="28"/>
        <v>56.999999999999318</v>
      </c>
    </row>
    <row r="328" spans="1:17">
      <c r="A328" t="str">
        <f t="shared" si="25"/>
        <v>137,333</v>
      </c>
      <c r="B328">
        <v>137</v>
      </c>
      <c r="C328">
        <v>333</v>
      </c>
      <c r="D328">
        <v>47.999999999988319</v>
      </c>
      <c r="E328">
        <v>6</v>
      </c>
      <c r="G328" t="str">
        <f t="shared" si="29"/>
        <v>137,333,48,6,</v>
      </c>
      <c r="H328" t="s">
        <v>1013</v>
      </c>
      <c r="I328" t="str">
        <f>VLOOKUP(B328,Nodes!$B$2:$F$681,3)</f>
        <v>Glacière</v>
      </c>
      <c r="J328" t="str">
        <f>VLOOKUP(C328,Nodes!$B$2:$F$681,3)</f>
        <v>Saint-Jacques</v>
      </c>
      <c r="K328" t="e">
        <f>VLOOKUP(A328,$A$1:A327,1,FALSE)</f>
        <v>#N/A</v>
      </c>
      <c r="L328">
        <f>IF(ISNA(K328),D328,VLOOKUP(A328,$A$1:D327,4,FALSE))</f>
        <v>47.999999999988319</v>
      </c>
      <c r="M328">
        <f t="shared" si="26"/>
        <v>47.999999999988319</v>
      </c>
      <c r="N328">
        <f t="shared" si="27"/>
        <v>47.999999999988319</v>
      </c>
      <c r="O328">
        <f>VLOOKUP(A328,Lignes!$J$2:$K$847,2,FALSE)</f>
        <v>6</v>
      </c>
      <c r="P328">
        <f>VLOOKUP(A328,estimator!$A$2:$D$726,4,FALSE)</f>
        <v>47.999999999988319</v>
      </c>
      <c r="Q328">
        <f t="shared" si="28"/>
        <v>47.999999999988319</v>
      </c>
    </row>
    <row r="329" spans="1:17">
      <c r="A329" t="str">
        <f t="shared" si="25"/>
        <v>333,100</v>
      </c>
      <c r="B329">
        <v>333</v>
      </c>
      <c r="C329">
        <v>100</v>
      </c>
      <c r="D329">
        <v>44.000000000000483</v>
      </c>
      <c r="E329">
        <v>6</v>
      </c>
      <c r="G329" t="str">
        <f t="shared" si="29"/>
        <v>333,100,44,6,</v>
      </c>
      <c r="H329" t="s">
        <v>1013</v>
      </c>
      <c r="I329" t="str">
        <f>VLOOKUP(B329,Nodes!$B$2:$F$681,3)</f>
        <v>Saint-Jacques</v>
      </c>
      <c r="J329" t="str">
        <f>VLOOKUP(C329,Nodes!$B$2:$F$681,3)</f>
        <v>Denfert-Rochereau</v>
      </c>
      <c r="K329" t="e">
        <f>VLOOKUP(A329,$A$1:A328,1,FALSE)</f>
        <v>#N/A</v>
      </c>
      <c r="L329">
        <f>IF(ISNA(K329),D329,VLOOKUP(A329,$A$1:D328,4,FALSE))</f>
        <v>44.000000000000483</v>
      </c>
      <c r="M329">
        <f t="shared" si="26"/>
        <v>44.000000000000483</v>
      </c>
      <c r="N329">
        <f t="shared" si="27"/>
        <v>44.000000000000483</v>
      </c>
      <c r="O329">
        <f>VLOOKUP(A329,Lignes!$J$2:$K$847,2,FALSE)</f>
        <v>6</v>
      </c>
      <c r="P329">
        <f>VLOOKUP(A329,estimator!$A$2:$D$726,4,FALSE)</f>
        <v>44.000000000000483</v>
      </c>
      <c r="Q329">
        <f t="shared" si="28"/>
        <v>44.000000000000483</v>
      </c>
    </row>
    <row r="330" spans="1:17">
      <c r="A330" t="str">
        <f t="shared" si="25"/>
        <v>100,304</v>
      </c>
      <c r="B330">
        <v>100</v>
      </c>
      <c r="C330">
        <v>304</v>
      </c>
      <c r="D330">
        <v>47.000000000000952</v>
      </c>
      <c r="E330">
        <v>6</v>
      </c>
      <c r="G330" t="str">
        <f t="shared" si="29"/>
        <v>100,304,47,6,</v>
      </c>
      <c r="H330" t="s">
        <v>1013</v>
      </c>
      <c r="I330" t="str">
        <f>VLOOKUP(B330,Nodes!$B$2:$F$681,3)</f>
        <v>Denfert-Rochereau</v>
      </c>
      <c r="J330" t="str">
        <f>VLOOKUP(C330,Nodes!$B$2:$F$681,3)</f>
        <v>Raspail</v>
      </c>
      <c r="K330" t="e">
        <f>VLOOKUP(A330,$A$1:A329,1,FALSE)</f>
        <v>#N/A</v>
      </c>
      <c r="L330">
        <f>IF(ISNA(K330),D330,VLOOKUP(A330,$A$1:D329,4,FALSE))</f>
        <v>47.000000000000952</v>
      </c>
      <c r="M330">
        <f t="shared" si="26"/>
        <v>47.000000000000952</v>
      </c>
      <c r="N330">
        <f t="shared" si="27"/>
        <v>47.000000000000952</v>
      </c>
      <c r="O330">
        <f>VLOOKUP(A330,Lignes!$J$2:$K$847,2,FALSE)</f>
        <v>6</v>
      </c>
      <c r="P330">
        <f>VLOOKUP(A330,estimator!$A$2:$D$726,4,FALSE)</f>
        <v>47.000000000000952</v>
      </c>
      <c r="Q330">
        <f t="shared" si="28"/>
        <v>47.000000000000952</v>
      </c>
    </row>
    <row r="331" spans="1:17">
      <c r="A331" t="str">
        <f t="shared" si="25"/>
        <v>304,107</v>
      </c>
      <c r="B331">
        <v>304</v>
      </c>
      <c r="C331">
        <v>107</v>
      </c>
      <c r="D331">
        <v>53.999999999989257</v>
      </c>
      <c r="E331">
        <v>6</v>
      </c>
      <c r="G331" t="str">
        <f t="shared" si="29"/>
        <v>304,107,54,6,</v>
      </c>
      <c r="H331" t="s">
        <v>1013</v>
      </c>
      <c r="I331" t="str">
        <f>VLOOKUP(B331,Nodes!$B$2:$F$681,3)</f>
        <v>Raspail</v>
      </c>
      <c r="J331" t="str">
        <f>VLOOKUP(C331,Nodes!$B$2:$F$681,3)</f>
        <v>Edgar Quinet</v>
      </c>
      <c r="K331" t="e">
        <f>VLOOKUP(A331,$A$1:A330,1,FALSE)</f>
        <v>#N/A</v>
      </c>
      <c r="L331">
        <f>IF(ISNA(K331),D331,VLOOKUP(A331,$A$1:D330,4,FALSE))</f>
        <v>53.999999999989257</v>
      </c>
      <c r="M331">
        <f t="shared" si="26"/>
        <v>53.999999999989257</v>
      </c>
      <c r="N331">
        <f t="shared" si="27"/>
        <v>53.999999999989257</v>
      </c>
      <c r="O331">
        <f>VLOOKUP(A331,Lignes!$J$2:$K$847,2,FALSE)</f>
        <v>6</v>
      </c>
      <c r="P331">
        <f>VLOOKUP(A331,estimator!$A$2:$D$726,4,FALSE)</f>
        <v>53.999999999989257</v>
      </c>
      <c r="Q331">
        <f t="shared" si="28"/>
        <v>53.999999999989257</v>
      </c>
    </row>
    <row r="332" spans="1:17">
      <c r="A332" t="str">
        <f t="shared" si="25"/>
        <v>107,219</v>
      </c>
      <c r="B332">
        <v>107</v>
      </c>
      <c r="C332">
        <v>219</v>
      </c>
      <c r="D332">
        <v>45.999999999994401</v>
      </c>
      <c r="E332">
        <v>6</v>
      </c>
      <c r="G332" t="str">
        <f t="shared" si="29"/>
        <v>107,219,46,6,</v>
      </c>
      <c r="H332" t="s">
        <v>1013</v>
      </c>
      <c r="I332" t="str">
        <f>VLOOKUP(B332,Nodes!$B$2:$F$681,3)</f>
        <v>Edgar Quinet</v>
      </c>
      <c r="J332" t="str">
        <f>VLOOKUP(C332,Nodes!$B$2:$F$681,3)</f>
        <v>Montparnasse — Bienvenüe</v>
      </c>
      <c r="K332" t="e">
        <f>VLOOKUP(A332,$A$1:A331,1,FALSE)</f>
        <v>#N/A</v>
      </c>
      <c r="L332">
        <f>IF(ISNA(K332),D332,VLOOKUP(A332,$A$1:D331,4,FALSE))</f>
        <v>45.999999999994401</v>
      </c>
      <c r="M332">
        <f t="shared" si="26"/>
        <v>45.999999999994401</v>
      </c>
      <c r="N332">
        <f t="shared" si="27"/>
        <v>45.999999999994401</v>
      </c>
      <c r="O332">
        <f>VLOOKUP(A332,Lignes!$J$2:$K$847,2,FALSE)</f>
        <v>6</v>
      </c>
      <c r="P332">
        <f>VLOOKUP(A332,estimator!$A$2:$D$726,4,FALSE)</f>
        <v>45.999999999994401</v>
      </c>
      <c r="Q332">
        <f t="shared" si="28"/>
        <v>45.999999999994401</v>
      </c>
    </row>
    <row r="333" spans="1:17">
      <c r="A333" t="str">
        <f t="shared" si="25"/>
        <v>219,243</v>
      </c>
      <c r="B333">
        <v>219</v>
      </c>
      <c r="C333">
        <v>243</v>
      </c>
      <c r="D333">
        <v>64.000000000006807</v>
      </c>
      <c r="E333">
        <v>6</v>
      </c>
      <c r="G333" t="str">
        <f t="shared" si="29"/>
        <v>219,243,64,6,</v>
      </c>
      <c r="H333" t="s">
        <v>1013</v>
      </c>
      <c r="I333" t="str">
        <f>VLOOKUP(B333,Nodes!$B$2:$F$681,3)</f>
        <v>Montparnasse — Bienvenüe</v>
      </c>
      <c r="J333" t="str">
        <f>VLOOKUP(C333,Nodes!$B$2:$F$681,3)</f>
        <v>Pasteur</v>
      </c>
      <c r="K333" t="e">
        <f>VLOOKUP(A333,$A$1:A332,1,FALSE)</f>
        <v>#N/A</v>
      </c>
      <c r="L333">
        <f>IF(ISNA(K333),D333,VLOOKUP(A333,$A$1:D332,4,FALSE))</f>
        <v>64.000000000006807</v>
      </c>
      <c r="M333">
        <f t="shared" si="26"/>
        <v>64.000000000006807</v>
      </c>
      <c r="N333">
        <f t="shared" si="27"/>
        <v>64.000000000006807</v>
      </c>
      <c r="O333">
        <f>VLOOKUP(A333,Lignes!$J$2:$K$847,2,FALSE)</f>
        <v>6</v>
      </c>
      <c r="P333">
        <f>VLOOKUP(A333,estimator!$A$2:$D$726,4,FALSE)</f>
        <v>64.000000000006807</v>
      </c>
      <c r="Q333">
        <f t="shared" si="28"/>
        <v>64.000000000006807</v>
      </c>
    </row>
    <row r="334" spans="1:17">
      <c r="A334" t="str">
        <f t="shared" si="25"/>
        <v>243,350</v>
      </c>
      <c r="B334">
        <v>243</v>
      </c>
      <c r="C334">
        <v>350</v>
      </c>
      <c r="D334">
        <v>52.000000000014523</v>
      </c>
      <c r="E334">
        <v>6</v>
      </c>
      <c r="G334" t="str">
        <f t="shared" si="29"/>
        <v>243,350,52,6,</v>
      </c>
      <c r="H334" t="s">
        <v>1013</v>
      </c>
      <c r="I334" t="str">
        <f>VLOOKUP(B334,Nodes!$B$2:$F$681,3)</f>
        <v>Pasteur</v>
      </c>
      <c r="J334" t="str">
        <f>VLOOKUP(C334,Nodes!$B$2:$F$681,3)</f>
        <v>Sèvres — Lecourbe</v>
      </c>
      <c r="K334" t="e">
        <f>VLOOKUP(A334,$A$1:A333,1,FALSE)</f>
        <v>#N/A</v>
      </c>
      <c r="L334">
        <f>IF(ISNA(K334),D334,VLOOKUP(A334,$A$1:D333,4,FALSE))</f>
        <v>52.000000000014523</v>
      </c>
      <c r="M334">
        <f t="shared" si="26"/>
        <v>52.000000000014523</v>
      </c>
      <c r="N334">
        <f t="shared" si="27"/>
        <v>52.000000000014523</v>
      </c>
      <c r="O334">
        <f>VLOOKUP(A334,Lignes!$J$2:$K$847,2,FALSE)</f>
        <v>6</v>
      </c>
      <c r="P334">
        <f>VLOOKUP(A334,estimator!$A$2:$D$726,4,FALSE)</f>
        <v>52.000000000014523</v>
      </c>
      <c r="Q334">
        <f t="shared" si="28"/>
        <v>52.000000000014523</v>
      </c>
    </row>
    <row r="335" spans="1:17">
      <c r="A335" t="str">
        <f t="shared" si="25"/>
        <v>350,49</v>
      </c>
      <c r="B335">
        <v>350</v>
      </c>
      <c r="C335">
        <v>49</v>
      </c>
      <c r="D335">
        <v>50.000000000001421</v>
      </c>
      <c r="E335">
        <v>6</v>
      </c>
      <c r="G335" t="str">
        <f t="shared" si="29"/>
        <v>350,49,50,6,</v>
      </c>
      <c r="H335" t="s">
        <v>1013</v>
      </c>
      <c r="I335" t="str">
        <f>VLOOKUP(B335,Nodes!$B$2:$F$681,3)</f>
        <v>Sèvres — Lecourbe</v>
      </c>
      <c r="J335" t="str">
        <f>VLOOKUP(C335,Nodes!$B$2:$F$681,3)</f>
        <v>Cambronne</v>
      </c>
      <c r="K335" t="e">
        <f>VLOOKUP(A335,$A$1:A334,1,FALSE)</f>
        <v>#N/A</v>
      </c>
      <c r="L335">
        <f>IF(ISNA(K335),D335,VLOOKUP(A335,$A$1:D334,4,FALSE))</f>
        <v>50.000000000001421</v>
      </c>
      <c r="M335">
        <f t="shared" si="26"/>
        <v>50.000000000001421</v>
      </c>
      <c r="N335">
        <f t="shared" si="27"/>
        <v>50.000000000001421</v>
      </c>
      <c r="O335">
        <f>VLOOKUP(A335,Lignes!$J$2:$K$847,2,FALSE)</f>
        <v>6</v>
      </c>
      <c r="P335">
        <f>VLOOKUP(A335,estimator!$A$2:$D$726,4,FALSE)</f>
        <v>50.000000000001421</v>
      </c>
      <c r="Q335">
        <f t="shared" si="28"/>
        <v>50.000000000001421</v>
      </c>
    </row>
    <row r="336" spans="1:17">
      <c r="A336" t="str">
        <f t="shared" si="25"/>
        <v>49,165</v>
      </c>
      <c r="B336">
        <v>49</v>
      </c>
      <c r="C336">
        <v>165</v>
      </c>
      <c r="D336">
        <v>37.000000000002586</v>
      </c>
      <c r="E336">
        <v>6</v>
      </c>
      <c r="G336" t="str">
        <f t="shared" si="29"/>
        <v>49,165,37,6,</v>
      </c>
      <c r="H336" t="s">
        <v>1013</v>
      </c>
      <c r="I336" t="str">
        <f>VLOOKUP(B336,Nodes!$B$2:$F$681,3)</f>
        <v>Cambronne</v>
      </c>
      <c r="J336" t="str">
        <f>VLOOKUP(C336,Nodes!$B$2:$F$681,3)</f>
        <v>La Motte-Picquet — Grenelle</v>
      </c>
      <c r="K336" t="e">
        <f>VLOOKUP(A336,$A$1:A335,1,FALSE)</f>
        <v>#N/A</v>
      </c>
      <c r="L336">
        <f>IF(ISNA(K336),D336,VLOOKUP(A336,$A$1:D335,4,FALSE))</f>
        <v>37.000000000002586</v>
      </c>
      <c r="M336">
        <f t="shared" si="26"/>
        <v>37.000000000002586</v>
      </c>
      <c r="N336">
        <f t="shared" si="27"/>
        <v>37.000000000002586</v>
      </c>
      <c r="O336">
        <f>VLOOKUP(A336,Lignes!$J$2:$K$847,2,FALSE)</f>
        <v>6</v>
      </c>
      <c r="P336">
        <f>VLOOKUP(A336,estimator!$A$2:$D$726,4,FALSE)</f>
        <v>37.000000000002586</v>
      </c>
      <c r="Q336">
        <f t="shared" si="28"/>
        <v>37.000000000002586</v>
      </c>
    </row>
    <row r="337" spans="1:17">
      <c r="A337" t="str">
        <f>B337&amp;","&amp;C337</f>
        <v>165,102</v>
      </c>
      <c r="B337">
        <v>165</v>
      </c>
      <c r="C337">
        <v>102</v>
      </c>
      <c r="D337">
        <v>44.000000000010075</v>
      </c>
      <c r="E337">
        <v>6</v>
      </c>
      <c r="G337" t="str">
        <f t="shared" si="29"/>
        <v>165,102,44,6,</v>
      </c>
      <c r="H337" t="s">
        <v>1013</v>
      </c>
      <c r="I337" t="str">
        <f>VLOOKUP(B337,Nodes!$B$2:$F$681,3)</f>
        <v>La Motte-Picquet — Grenelle</v>
      </c>
      <c r="J337" t="str">
        <f>VLOOKUP(C337,Nodes!$B$2:$F$681,3)</f>
        <v>Dupleix</v>
      </c>
      <c r="K337" t="e">
        <f>VLOOKUP(A337,$A$1:A336,1,FALSE)</f>
        <v>#N/A</v>
      </c>
      <c r="L337">
        <f>IF(ISNA(K337),D337,VLOOKUP(A337,$A$1:D336,4,FALSE))</f>
        <v>44.000000000010075</v>
      </c>
      <c r="M337">
        <f t="shared" si="26"/>
        <v>44.000000000010075</v>
      </c>
      <c r="N337">
        <f t="shared" si="27"/>
        <v>44.000000000010075</v>
      </c>
      <c r="O337">
        <f>VLOOKUP(A337,Lignes!$J$2:$K$847,2,FALSE)</f>
        <v>6</v>
      </c>
      <c r="P337">
        <f>VLOOKUP(A337,estimator!$A$2:$D$726,4,FALSE)</f>
        <v>44.000000000010075</v>
      </c>
      <c r="Q337">
        <f t="shared" si="28"/>
        <v>44.000000000010075</v>
      </c>
    </row>
    <row r="338" spans="1:17">
      <c r="A338" t="str">
        <f t="shared" ref="A338:A394" si="30">B338&amp;","&amp;C338</f>
        <v>102,30</v>
      </c>
      <c r="B338">
        <v>102</v>
      </c>
      <c r="C338">
        <v>30</v>
      </c>
      <c r="D338">
        <v>54.000000000008441</v>
      </c>
      <c r="E338">
        <v>6</v>
      </c>
      <c r="G338" t="str">
        <f t="shared" si="29"/>
        <v>102,30,54,6,</v>
      </c>
      <c r="H338" t="s">
        <v>1013</v>
      </c>
      <c r="I338" t="str">
        <f>VLOOKUP(B338,Nodes!$B$2:$F$681,3)</f>
        <v>Dupleix</v>
      </c>
      <c r="J338" t="str">
        <f>VLOOKUP(C338,Nodes!$B$2:$F$681,3)</f>
        <v>Bir-Hakeim</v>
      </c>
      <c r="K338" t="e">
        <f>VLOOKUP(A338,$A$1:A337,1,FALSE)</f>
        <v>#N/A</v>
      </c>
      <c r="L338">
        <f>IF(ISNA(K338),D338,VLOOKUP(A338,$A$1:D337,4,FALSE))</f>
        <v>54.000000000008441</v>
      </c>
      <c r="M338">
        <f t="shared" si="26"/>
        <v>54.000000000008441</v>
      </c>
      <c r="N338">
        <f t="shared" si="27"/>
        <v>54.000000000008441</v>
      </c>
      <c r="O338">
        <f>VLOOKUP(A338,Lignes!$J$2:$K$847,2,FALSE)</f>
        <v>6</v>
      </c>
      <c r="P338">
        <f>VLOOKUP(A338,estimator!$A$2:$D$726,4,FALSE)</f>
        <v>54.000000000008441</v>
      </c>
      <c r="Q338">
        <f t="shared" si="28"/>
        <v>54.000000000008441</v>
      </c>
    </row>
    <row r="339" spans="1:17">
      <c r="A339" t="str">
        <f t="shared" si="30"/>
        <v>30,242</v>
      </c>
      <c r="B339">
        <v>30</v>
      </c>
      <c r="C339">
        <v>242</v>
      </c>
      <c r="D339">
        <v>49.000000000014055</v>
      </c>
      <c r="E339">
        <v>6</v>
      </c>
      <c r="G339" t="str">
        <f t="shared" si="29"/>
        <v>30,242,49,6,</v>
      </c>
      <c r="H339" t="s">
        <v>1013</v>
      </c>
      <c r="I339" t="str">
        <f>VLOOKUP(B339,Nodes!$B$2:$F$681,3)</f>
        <v>Bir-Hakeim</v>
      </c>
      <c r="J339" t="str">
        <f>VLOOKUP(C339,Nodes!$B$2:$F$681,3)</f>
        <v>Passy</v>
      </c>
      <c r="K339" t="e">
        <f>VLOOKUP(A339,$A$1:A338,1,FALSE)</f>
        <v>#N/A</v>
      </c>
      <c r="L339">
        <f>IF(ISNA(K339),D339,VLOOKUP(A339,$A$1:D338,4,FALSE))</f>
        <v>49.000000000014055</v>
      </c>
      <c r="M339">
        <f t="shared" si="26"/>
        <v>49.000000000014055</v>
      </c>
      <c r="N339">
        <f t="shared" si="27"/>
        <v>49.000000000014055</v>
      </c>
      <c r="O339">
        <f>VLOOKUP(A339,Lignes!$J$2:$K$847,2,FALSE)</f>
        <v>6</v>
      </c>
      <c r="P339">
        <f>VLOOKUP(A339,estimator!$A$2:$D$726,4,FALSE)</f>
        <v>49.000000000014055</v>
      </c>
      <c r="Q339">
        <f t="shared" si="28"/>
        <v>49.000000000014055</v>
      </c>
    </row>
    <row r="340" spans="1:17">
      <c r="A340" t="str">
        <f t="shared" si="30"/>
        <v>242,365</v>
      </c>
      <c r="B340">
        <v>242</v>
      </c>
      <c r="C340">
        <v>365</v>
      </c>
      <c r="D340">
        <v>67.999999999994643</v>
      </c>
      <c r="E340">
        <v>6</v>
      </c>
      <c r="G340" t="str">
        <f t="shared" si="29"/>
        <v>242,365,68,6,</v>
      </c>
      <c r="H340" t="s">
        <v>1013</v>
      </c>
      <c r="I340" t="str">
        <f>VLOOKUP(B340,Nodes!$B$2:$F$681,3)</f>
        <v>Passy</v>
      </c>
      <c r="J340" t="str">
        <f>VLOOKUP(C340,Nodes!$B$2:$F$681,3)</f>
        <v>Trocadéro</v>
      </c>
      <c r="K340" t="e">
        <f>VLOOKUP(A340,$A$1:A339,1,FALSE)</f>
        <v>#N/A</v>
      </c>
      <c r="L340">
        <f>IF(ISNA(K340),D340,VLOOKUP(A340,$A$1:D339,4,FALSE))</f>
        <v>67.999999999994643</v>
      </c>
      <c r="M340">
        <f t="shared" si="26"/>
        <v>67.999999999994643</v>
      </c>
      <c r="N340">
        <f t="shared" si="27"/>
        <v>67.999999999994643</v>
      </c>
      <c r="O340">
        <f>VLOOKUP(A340,Lignes!$J$2:$K$847,2,FALSE)</f>
        <v>6</v>
      </c>
      <c r="P340">
        <f>VLOOKUP(A340,estimator!$A$2:$D$726,4,FALSE)</f>
        <v>67.999999999994643</v>
      </c>
      <c r="Q340">
        <f t="shared" si="28"/>
        <v>67.999999999994643</v>
      </c>
    </row>
    <row r="341" spans="1:17">
      <c r="A341" t="str">
        <f t="shared" si="30"/>
        <v>365,34</v>
      </c>
      <c r="B341">
        <v>365</v>
      </c>
      <c r="C341">
        <v>34</v>
      </c>
      <c r="D341">
        <v>46.000000000003993</v>
      </c>
      <c r="E341">
        <v>6</v>
      </c>
      <c r="G341" t="str">
        <f t="shared" si="29"/>
        <v>365,34,46,6,</v>
      </c>
      <c r="H341" t="s">
        <v>1013</v>
      </c>
      <c r="I341" t="str">
        <f>VLOOKUP(B341,Nodes!$B$2:$F$681,3)</f>
        <v>Trocadéro</v>
      </c>
      <c r="J341" t="str">
        <f>VLOOKUP(C341,Nodes!$B$2:$F$681,3)</f>
        <v>Boissière</v>
      </c>
      <c r="K341" t="e">
        <f>VLOOKUP(A341,$A$1:A340,1,FALSE)</f>
        <v>#N/A</v>
      </c>
      <c r="L341">
        <f>IF(ISNA(K341),D341,VLOOKUP(A341,$A$1:D340,4,FALSE))</f>
        <v>46.000000000003993</v>
      </c>
      <c r="M341">
        <f t="shared" si="26"/>
        <v>46.000000000003993</v>
      </c>
      <c r="N341">
        <f t="shared" si="27"/>
        <v>46.000000000003993</v>
      </c>
      <c r="O341">
        <f>VLOOKUP(A341,Lignes!$J$2:$K$847,2,FALSE)</f>
        <v>6</v>
      </c>
      <c r="P341">
        <f>VLOOKUP(A341,estimator!$A$2:$D$726,4,FALSE)</f>
        <v>46.000000000003993</v>
      </c>
      <c r="Q341">
        <f t="shared" si="28"/>
        <v>46.000000000003993</v>
      </c>
    </row>
    <row r="342" spans="1:17">
      <c r="A342" t="str">
        <f t="shared" si="30"/>
        <v>34,160</v>
      </c>
      <c r="B342">
        <v>34</v>
      </c>
      <c r="C342">
        <v>160</v>
      </c>
      <c r="D342">
        <v>43.000000000003524</v>
      </c>
      <c r="E342">
        <v>6</v>
      </c>
      <c r="G342" t="str">
        <f t="shared" si="29"/>
        <v>34,160,43,6,</v>
      </c>
      <c r="H342" t="s">
        <v>1013</v>
      </c>
      <c r="I342" t="str">
        <f>VLOOKUP(B342,Nodes!$B$2:$F$681,3)</f>
        <v>Boissière</v>
      </c>
      <c r="J342" t="str">
        <f>VLOOKUP(C342,Nodes!$B$2:$F$681,3)</f>
        <v>Kléber</v>
      </c>
      <c r="K342" t="e">
        <f>VLOOKUP(A342,$A$1:A341,1,FALSE)</f>
        <v>#N/A</v>
      </c>
      <c r="L342">
        <f>IF(ISNA(K342),D342,VLOOKUP(A342,$A$1:D341,4,FALSE))</f>
        <v>43.000000000003524</v>
      </c>
      <c r="M342">
        <f t="shared" si="26"/>
        <v>43.000000000003524</v>
      </c>
      <c r="N342">
        <f t="shared" si="27"/>
        <v>43.000000000003524</v>
      </c>
      <c r="O342">
        <f>VLOOKUP(A342,Lignes!$J$2:$K$847,2,FALSE)</f>
        <v>6</v>
      </c>
      <c r="P342">
        <f>VLOOKUP(A342,estimator!$A$2:$D$726,4,FALSE)</f>
        <v>43.000000000003524</v>
      </c>
      <c r="Q342">
        <f t="shared" si="28"/>
        <v>43.000000000003524</v>
      </c>
    </row>
    <row r="343" spans="1:17">
      <c r="A343" t="str">
        <f t="shared" si="30"/>
        <v>160,60</v>
      </c>
      <c r="B343">
        <v>160</v>
      </c>
      <c r="C343">
        <v>60</v>
      </c>
      <c r="D343">
        <v>91.000000000001435</v>
      </c>
      <c r="E343">
        <v>6</v>
      </c>
      <c r="G343" t="str">
        <f t="shared" si="29"/>
        <v>160,60,91,6,</v>
      </c>
      <c r="H343" t="s">
        <v>1013</v>
      </c>
      <c r="I343" t="str">
        <f>VLOOKUP(B343,Nodes!$B$2:$F$681,3)</f>
        <v>Kléber</v>
      </c>
      <c r="J343" t="str">
        <f>VLOOKUP(C343,Nodes!$B$2:$F$681,3)</f>
        <v>Charles de Gaulle — Étoile</v>
      </c>
      <c r="K343" t="e">
        <f>VLOOKUP(A343,$A$1:A342,1,FALSE)</f>
        <v>#N/A</v>
      </c>
      <c r="L343">
        <f>IF(ISNA(K343),D343,VLOOKUP(A343,$A$1:D342,4,FALSE))</f>
        <v>91.000000000001435</v>
      </c>
      <c r="M343">
        <f t="shared" si="26"/>
        <v>91.000000000001435</v>
      </c>
      <c r="N343">
        <f t="shared" si="27"/>
        <v>91.000000000001435</v>
      </c>
      <c r="O343">
        <f>VLOOKUP(A343,Lignes!$J$2:$K$847,2,FALSE)</f>
        <v>6</v>
      </c>
      <c r="P343">
        <f>VLOOKUP(A343,estimator!$A$2:$D$726,4,FALSE)</f>
        <v>91.000000000001435</v>
      </c>
      <c r="Q343">
        <f t="shared" si="28"/>
        <v>91.000000000001435</v>
      </c>
    </row>
    <row r="344" spans="1:17">
      <c r="A344" t="str">
        <f t="shared" si="30"/>
        <v>132,27</v>
      </c>
      <c r="B344">
        <v>132</v>
      </c>
      <c r="C344">
        <v>27</v>
      </c>
      <c r="D344">
        <v>54.999999999986215</v>
      </c>
      <c r="E344">
        <v>14</v>
      </c>
      <c r="G344" t="str">
        <f t="shared" si="29"/>
        <v>132,27,55,14,</v>
      </c>
      <c r="H344" t="s">
        <v>1013</v>
      </c>
      <c r="I344" t="str">
        <f>VLOOKUP(B344,Nodes!$B$2:$F$681,3)</f>
        <v>Gare de Lyon</v>
      </c>
      <c r="J344" t="str">
        <f>VLOOKUP(C344,Nodes!$B$2:$F$681,3)</f>
        <v>Bercy</v>
      </c>
      <c r="K344" t="e">
        <f>VLOOKUP(A344,$A$1:A343,1,FALSE)</f>
        <v>#N/A</v>
      </c>
      <c r="L344">
        <f>IF(ISNA(K344),D344,VLOOKUP(A344,$A$1:D343,4,FALSE))</f>
        <v>54.999999999986215</v>
      </c>
      <c r="M344">
        <f t="shared" si="26"/>
        <v>54.999999999986215</v>
      </c>
      <c r="N344">
        <f t="shared" si="27"/>
        <v>54.999999999986215</v>
      </c>
      <c r="O344">
        <f>VLOOKUP(A344,Lignes!$J$2:$K$847,2,FALSE)</f>
        <v>14</v>
      </c>
      <c r="P344">
        <f>VLOOKUP(A344,estimator!$A$2:$D$726,4,FALSE)</f>
        <v>54.999999999986215</v>
      </c>
      <c r="Q344">
        <f t="shared" si="28"/>
        <v>54.999999999986215</v>
      </c>
    </row>
    <row r="345" spans="1:17">
      <c r="A345" t="str">
        <f t="shared" si="30"/>
        <v>27,88</v>
      </c>
      <c r="B345">
        <v>27</v>
      </c>
      <c r="C345">
        <v>88</v>
      </c>
      <c r="D345">
        <v>69.000000000001194</v>
      </c>
      <c r="E345">
        <v>14</v>
      </c>
      <c r="G345" t="str">
        <f t="shared" si="29"/>
        <v>27,88,69,14,</v>
      </c>
      <c r="H345" t="s">
        <v>1013</v>
      </c>
      <c r="I345" t="str">
        <f>VLOOKUP(B345,Nodes!$B$2:$F$681,3)</f>
        <v>Bercy</v>
      </c>
      <c r="J345" t="str">
        <f>VLOOKUP(C345,Nodes!$B$2:$F$681,3)</f>
        <v>Cour Saint-Émilion</v>
      </c>
      <c r="K345" t="e">
        <f>VLOOKUP(A345,$A$1:A344,1,FALSE)</f>
        <v>#N/A</v>
      </c>
      <c r="L345">
        <f>IF(ISNA(K345),D345,VLOOKUP(A345,$A$1:D344,4,FALSE))</f>
        <v>69.000000000001194</v>
      </c>
      <c r="M345">
        <f t="shared" si="26"/>
        <v>69.000000000001194</v>
      </c>
      <c r="N345">
        <f t="shared" si="27"/>
        <v>69.000000000001194</v>
      </c>
      <c r="O345">
        <f>VLOOKUP(A345,Lignes!$J$2:$K$847,2,FALSE)</f>
        <v>14</v>
      </c>
      <c r="P345">
        <f>VLOOKUP(A345,estimator!$A$2:$D$726,4,FALSE)</f>
        <v>69.000000000001194</v>
      </c>
      <c r="Q345">
        <f t="shared" si="28"/>
        <v>69.000000000001194</v>
      </c>
    </row>
    <row r="346" spans="1:17">
      <c r="A346" t="str">
        <f t="shared" si="30"/>
        <v>88,28</v>
      </c>
      <c r="B346">
        <v>88</v>
      </c>
      <c r="C346">
        <v>28</v>
      </c>
      <c r="D346">
        <v>64.000000000006807</v>
      </c>
      <c r="E346">
        <v>14</v>
      </c>
      <c r="G346" t="str">
        <f t="shared" si="29"/>
        <v>88,28,64,14,</v>
      </c>
      <c r="H346" t="s">
        <v>1013</v>
      </c>
      <c r="I346" t="str">
        <f>VLOOKUP(B346,Nodes!$B$2:$F$681,3)</f>
        <v>Cour Saint-Émilion</v>
      </c>
      <c r="J346" t="str">
        <f>VLOOKUP(C346,Nodes!$B$2:$F$681,3)</f>
        <v>Bibliothèque François Mitterrand</v>
      </c>
      <c r="K346" t="e">
        <f>VLOOKUP(A346,$A$1:A345,1,FALSE)</f>
        <v>#N/A</v>
      </c>
      <c r="L346">
        <f>IF(ISNA(K346),D346,VLOOKUP(A346,$A$1:D345,4,FALSE))</f>
        <v>64.000000000006807</v>
      </c>
      <c r="M346">
        <f t="shared" si="26"/>
        <v>64.000000000006807</v>
      </c>
      <c r="N346">
        <f t="shared" si="27"/>
        <v>64.000000000006807</v>
      </c>
      <c r="O346">
        <f>VLOOKUP(A346,Lignes!$J$2:$K$847,2,FALSE)</f>
        <v>14</v>
      </c>
      <c r="P346">
        <f>VLOOKUP(A346,estimator!$A$2:$D$726,4,FALSE)</f>
        <v>64.000000000006807</v>
      </c>
      <c r="Q346">
        <f t="shared" si="28"/>
        <v>64.000000000006807</v>
      </c>
    </row>
    <row r="347" spans="1:17">
      <c r="A347" t="str">
        <f t="shared" si="30"/>
        <v>11,352</v>
      </c>
      <c r="B347">
        <v>11</v>
      </c>
      <c r="C347">
        <v>352</v>
      </c>
      <c r="D347">
        <v>44.000000000000483</v>
      </c>
      <c r="E347">
        <v>12</v>
      </c>
      <c r="G347" t="str">
        <f t="shared" si="29"/>
        <v>11,352,44,12,</v>
      </c>
      <c r="H347" t="s">
        <v>1013</v>
      </c>
      <c r="I347" t="str">
        <f>VLOOKUP(B347,Nodes!$B$2:$F$681,3)</f>
        <v>Assemblée nationale</v>
      </c>
      <c r="J347" t="str">
        <f>VLOOKUP(C347,Nodes!$B$2:$F$681,3)</f>
        <v>Solférino</v>
      </c>
      <c r="K347" t="e">
        <f>VLOOKUP(A347,$A$1:A346,1,FALSE)</f>
        <v>#N/A</v>
      </c>
      <c r="L347">
        <f>IF(ISNA(K347),D347,VLOOKUP(A347,$A$1:D346,4,FALSE))</f>
        <v>44.000000000000483</v>
      </c>
      <c r="M347">
        <f t="shared" si="26"/>
        <v>44.000000000000483</v>
      </c>
      <c r="N347">
        <f t="shared" si="27"/>
        <v>44.000000000000483</v>
      </c>
      <c r="O347">
        <f>VLOOKUP(A347,Lignes!$J$2:$K$847,2,FALSE)</f>
        <v>12</v>
      </c>
      <c r="P347">
        <f>VLOOKUP(A347,estimator!$A$2:$D$726,4,FALSE)</f>
        <v>44.000000000000483</v>
      </c>
      <c r="Q347">
        <f t="shared" si="28"/>
        <v>44.000000000000483</v>
      </c>
    </row>
    <row r="348" spans="1:17">
      <c r="A348" t="str">
        <f t="shared" si="30"/>
        <v>352,323</v>
      </c>
      <c r="B348">
        <v>352</v>
      </c>
      <c r="C348">
        <v>323</v>
      </c>
      <c r="D348">
        <v>54.999999999986215</v>
      </c>
      <c r="E348">
        <v>12</v>
      </c>
      <c r="G348" t="str">
        <f t="shared" si="29"/>
        <v>352,323,55,12,</v>
      </c>
      <c r="H348" t="s">
        <v>1013</v>
      </c>
      <c r="I348" t="str">
        <f>VLOOKUP(B348,Nodes!$B$2:$F$681,3)</f>
        <v>Solférino</v>
      </c>
      <c r="J348" t="str">
        <f>VLOOKUP(C348,Nodes!$B$2:$F$681,3)</f>
        <v>Rue du Bac</v>
      </c>
      <c r="K348" t="e">
        <f>VLOOKUP(A348,$A$1:A347,1,FALSE)</f>
        <v>#N/A</v>
      </c>
      <c r="L348">
        <f>IF(ISNA(K348),D348,VLOOKUP(A348,$A$1:D347,4,FALSE))</f>
        <v>54.999999999986215</v>
      </c>
      <c r="M348">
        <f t="shared" si="26"/>
        <v>54.999999999986215</v>
      </c>
      <c r="N348">
        <f t="shared" si="27"/>
        <v>54.999999999986215</v>
      </c>
      <c r="O348">
        <f>VLOOKUP(A348,Lignes!$J$2:$K$847,2,FALSE)</f>
        <v>12</v>
      </c>
      <c r="P348">
        <f>VLOOKUP(A348,estimator!$A$2:$D$726,4,FALSE)</f>
        <v>54.999999999986215</v>
      </c>
      <c r="Q348">
        <f t="shared" si="28"/>
        <v>54.999999999986215</v>
      </c>
    </row>
    <row r="349" spans="1:17">
      <c r="A349" t="str">
        <f t="shared" si="30"/>
        <v>323,349</v>
      </c>
      <c r="B349">
        <v>323</v>
      </c>
      <c r="C349">
        <v>349</v>
      </c>
      <c r="D349">
        <v>46.000000000003993</v>
      </c>
      <c r="E349">
        <v>12</v>
      </c>
      <c r="G349" t="str">
        <f t="shared" si="29"/>
        <v>323,349,46,12,</v>
      </c>
      <c r="H349" t="s">
        <v>1013</v>
      </c>
      <c r="I349" t="str">
        <f>VLOOKUP(B349,Nodes!$B$2:$F$681,3)</f>
        <v>Rue du Bac</v>
      </c>
      <c r="J349" t="str">
        <f>VLOOKUP(C349,Nodes!$B$2:$F$681,3)</f>
        <v>Sèvres — Babylone</v>
      </c>
      <c r="K349" t="e">
        <f>VLOOKUP(A349,$A$1:A348,1,FALSE)</f>
        <v>#N/A</v>
      </c>
      <c r="L349">
        <f>IF(ISNA(K349),D349,VLOOKUP(A349,$A$1:D348,4,FALSE))</f>
        <v>46.000000000003993</v>
      </c>
      <c r="M349">
        <f t="shared" si="26"/>
        <v>46.000000000003993</v>
      </c>
      <c r="N349">
        <f t="shared" si="27"/>
        <v>46.000000000003993</v>
      </c>
      <c r="O349">
        <f>VLOOKUP(A349,Lignes!$J$2:$K$847,2,FALSE)</f>
        <v>12</v>
      </c>
      <c r="P349">
        <f>VLOOKUP(A349,estimator!$A$2:$D$726,4,FALSE)</f>
        <v>46.000000000003993</v>
      </c>
      <c r="Q349">
        <f t="shared" si="28"/>
        <v>46.000000000003993</v>
      </c>
    </row>
    <row r="350" spans="1:17">
      <c r="A350" t="str">
        <f t="shared" si="30"/>
        <v>349,307</v>
      </c>
      <c r="B350">
        <v>349</v>
      </c>
      <c r="C350">
        <v>307</v>
      </c>
      <c r="D350">
        <v>49.000000000004462</v>
      </c>
      <c r="E350">
        <v>12</v>
      </c>
      <c r="G350" t="str">
        <f t="shared" si="29"/>
        <v>349,307,49,12,</v>
      </c>
      <c r="H350" t="s">
        <v>1013</v>
      </c>
      <c r="I350" t="str">
        <f>VLOOKUP(B350,Nodes!$B$2:$F$681,3)</f>
        <v>Sèvres — Babylone</v>
      </c>
      <c r="J350" t="str">
        <f>VLOOKUP(C350,Nodes!$B$2:$F$681,3)</f>
        <v>Rennes</v>
      </c>
      <c r="K350" t="e">
        <f>VLOOKUP(A350,$A$1:A349,1,FALSE)</f>
        <v>#N/A</v>
      </c>
      <c r="L350">
        <f>IF(ISNA(K350),D350,VLOOKUP(A350,$A$1:D349,4,FALSE))</f>
        <v>49.000000000004462</v>
      </c>
      <c r="M350">
        <f t="shared" si="26"/>
        <v>49.000000000004462</v>
      </c>
      <c r="N350">
        <f t="shared" si="27"/>
        <v>49.000000000004462</v>
      </c>
      <c r="O350">
        <f>VLOOKUP(A350,Lignes!$J$2:$K$847,2,FALSE)</f>
        <v>12</v>
      </c>
      <c r="P350">
        <f>VLOOKUP(A350,estimator!$A$2:$D$726,4,FALSE)</f>
        <v>49.000000000004462</v>
      </c>
      <c r="Q350">
        <f t="shared" si="28"/>
        <v>49.000000000004462</v>
      </c>
    </row>
    <row r="351" spans="1:17">
      <c r="A351" t="str">
        <f t="shared" si="30"/>
        <v>307,229</v>
      </c>
      <c r="B351">
        <v>307</v>
      </c>
      <c r="C351">
        <v>229</v>
      </c>
      <c r="D351">
        <v>51.000000000007972</v>
      </c>
      <c r="E351">
        <v>12</v>
      </c>
      <c r="G351" t="str">
        <f t="shared" si="29"/>
        <v>307,229,51,12,</v>
      </c>
      <c r="H351" t="s">
        <v>1013</v>
      </c>
      <c r="I351" t="str">
        <f>VLOOKUP(B351,Nodes!$B$2:$F$681,3)</f>
        <v>Rennes</v>
      </c>
      <c r="J351" t="str">
        <f>VLOOKUP(C351,Nodes!$B$2:$F$681,3)</f>
        <v>Notre-Dame-des-Champs</v>
      </c>
      <c r="K351" t="e">
        <f>VLOOKUP(A351,$A$1:A350,1,FALSE)</f>
        <v>#N/A</v>
      </c>
      <c r="L351">
        <f>IF(ISNA(K351),D351,VLOOKUP(A351,$A$1:D350,4,FALSE))</f>
        <v>51.000000000007972</v>
      </c>
      <c r="M351">
        <f t="shared" si="26"/>
        <v>51.000000000007972</v>
      </c>
      <c r="N351">
        <f t="shared" si="27"/>
        <v>51.000000000007972</v>
      </c>
      <c r="O351">
        <f>VLOOKUP(A351,Lignes!$J$2:$K$847,2,FALSE)</f>
        <v>12</v>
      </c>
      <c r="P351">
        <f>VLOOKUP(A351,estimator!$A$2:$D$726,4,FALSE)</f>
        <v>51.000000000007972</v>
      </c>
      <c r="Q351">
        <f t="shared" si="28"/>
        <v>51.000000000007972</v>
      </c>
    </row>
    <row r="352" spans="1:17">
      <c r="A352" t="str">
        <f t="shared" si="30"/>
        <v>229,220</v>
      </c>
      <c r="B352">
        <v>229</v>
      </c>
      <c r="C352">
        <v>220</v>
      </c>
      <c r="D352">
        <v>70.000000000007745</v>
      </c>
      <c r="E352">
        <v>12</v>
      </c>
      <c r="G352" t="str">
        <f t="shared" si="29"/>
        <v>229,220,70,12,</v>
      </c>
      <c r="H352" t="s">
        <v>1013</v>
      </c>
      <c r="I352" t="str">
        <f>VLOOKUP(B352,Nodes!$B$2:$F$681,3)</f>
        <v>Notre-Dame-des-Champs</v>
      </c>
      <c r="J352" t="str">
        <f>VLOOKUP(C352,Nodes!$B$2:$F$681,3)</f>
        <v>Montparnasse — Bienvenüe</v>
      </c>
      <c r="K352" t="e">
        <f>VLOOKUP(A352,$A$1:A351,1,FALSE)</f>
        <v>#N/A</v>
      </c>
      <c r="L352">
        <f>IF(ISNA(K352),D352,VLOOKUP(A352,$A$1:D351,4,FALSE))</f>
        <v>70.000000000007745</v>
      </c>
      <c r="M352">
        <f t="shared" si="26"/>
        <v>70.000000000007745</v>
      </c>
      <c r="N352">
        <f t="shared" si="27"/>
        <v>70.000000000007745</v>
      </c>
      <c r="O352">
        <f>VLOOKUP(A352,Lignes!$J$2:$K$847,2,FALSE)</f>
        <v>12</v>
      </c>
      <c r="P352">
        <f>VLOOKUP(A352,estimator!$A$2:$D$726,4,FALSE)</f>
        <v>70.000000000007745</v>
      </c>
      <c r="Q352">
        <f t="shared" si="28"/>
        <v>70.000000000007745</v>
      </c>
    </row>
    <row r="353" spans="1:17">
      <c r="A353" t="str">
        <f t="shared" si="30"/>
        <v>220,115</v>
      </c>
      <c r="B353">
        <v>220</v>
      </c>
      <c r="C353">
        <v>115</v>
      </c>
      <c r="D353">
        <v>55.999999999992767</v>
      </c>
      <c r="E353">
        <v>12</v>
      </c>
      <c r="G353" t="str">
        <f t="shared" si="29"/>
        <v>220,115,56,12,</v>
      </c>
      <c r="H353" t="s">
        <v>1013</v>
      </c>
      <c r="I353" t="str">
        <f>VLOOKUP(B353,Nodes!$B$2:$F$681,3)</f>
        <v>Montparnasse — Bienvenüe</v>
      </c>
      <c r="J353" t="str">
        <f>VLOOKUP(C353,Nodes!$B$2:$F$681,3)</f>
        <v>Falguière</v>
      </c>
      <c r="K353" t="e">
        <f>VLOOKUP(A353,$A$1:A352,1,FALSE)</f>
        <v>#N/A</v>
      </c>
      <c r="L353">
        <f>IF(ISNA(K353),D353,VLOOKUP(A353,$A$1:D352,4,FALSE))</f>
        <v>55.999999999992767</v>
      </c>
      <c r="M353">
        <f t="shared" si="26"/>
        <v>55.999999999992767</v>
      </c>
      <c r="N353">
        <f t="shared" si="27"/>
        <v>55.999999999992767</v>
      </c>
      <c r="O353">
        <f>VLOOKUP(A353,Lignes!$J$2:$K$847,2,FALSE)</f>
        <v>12</v>
      </c>
      <c r="P353">
        <f>VLOOKUP(A353,estimator!$A$2:$D$726,4,FALSE)</f>
        <v>55.999999999992767</v>
      </c>
      <c r="Q353">
        <f t="shared" si="28"/>
        <v>55.999999999992767</v>
      </c>
    </row>
    <row r="354" spans="1:17">
      <c r="A354" t="str">
        <f t="shared" si="30"/>
        <v>115,244</v>
      </c>
      <c r="B354">
        <v>115</v>
      </c>
      <c r="C354">
        <v>244</v>
      </c>
      <c r="D354">
        <v>61.000000000006338</v>
      </c>
      <c r="E354">
        <v>12</v>
      </c>
      <c r="G354" t="str">
        <f t="shared" si="29"/>
        <v>115,244,61,12,</v>
      </c>
      <c r="H354" t="s">
        <v>1013</v>
      </c>
      <c r="I354" t="str">
        <f>VLOOKUP(B354,Nodes!$B$2:$F$681,3)</f>
        <v>Falguière</v>
      </c>
      <c r="J354" t="str">
        <f>VLOOKUP(C354,Nodes!$B$2:$F$681,3)</f>
        <v>Pasteur</v>
      </c>
      <c r="K354" t="e">
        <f>VLOOKUP(A354,$A$1:A353,1,FALSE)</f>
        <v>#N/A</v>
      </c>
      <c r="L354">
        <f>IF(ISNA(K354),D354,VLOOKUP(A354,$A$1:D353,4,FALSE))</f>
        <v>61.000000000006338</v>
      </c>
      <c r="M354">
        <f t="shared" si="26"/>
        <v>61.000000000006338</v>
      </c>
      <c r="N354">
        <f t="shared" si="27"/>
        <v>61.000000000006338</v>
      </c>
      <c r="O354">
        <f>VLOOKUP(A354,Lignes!$J$2:$K$847,2,FALSE)</f>
        <v>12</v>
      </c>
      <c r="P354">
        <f>VLOOKUP(A354,estimator!$A$2:$D$726,4,FALSE)</f>
        <v>61.000000000006338</v>
      </c>
      <c r="Q354">
        <f t="shared" si="28"/>
        <v>61.000000000006338</v>
      </c>
    </row>
    <row r="355" spans="1:17">
      <c r="A355" t="str">
        <f t="shared" si="30"/>
        <v>244,378</v>
      </c>
      <c r="B355">
        <v>244</v>
      </c>
      <c r="C355">
        <v>378</v>
      </c>
      <c r="D355">
        <v>47.000000000010544</v>
      </c>
      <c r="E355">
        <v>12</v>
      </c>
      <c r="G355" t="str">
        <f t="shared" si="29"/>
        <v>244,378,47,12,</v>
      </c>
      <c r="H355" t="s">
        <v>1013</v>
      </c>
      <c r="I355" t="str">
        <f>VLOOKUP(B355,Nodes!$B$2:$F$681,3)</f>
        <v>Pasteur</v>
      </c>
      <c r="J355" t="str">
        <f>VLOOKUP(C355,Nodes!$B$2:$F$681,3)</f>
        <v>Volontaires</v>
      </c>
      <c r="K355" t="e">
        <f>VLOOKUP(A355,$A$1:A354,1,FALSE)</f>
        <v>#N/A</v>
      </c>
      <c r="L355">
        <f>IF(ISNA(K355),D355,VLOOKUP(A355,$A$1:D354,4,FALSE))</f>
        <v>47.000000000010544</v>
      </c>
      <c r="M355">
        <f t="shared" si="26"/>
        <v>47.000000000010544</v>
      </c>
      <c r="N355">
        <f t="shared" si="27"/>
        <v>47.000000000010544</v>
      </c>
      <c r="O355">
        <f>VLOOKUP(A355,Lignes!$J$2:$K$847,2,FALSE)</f>
        <v>12</v>
      </c>
      <c r="P355">
        <f>VLOOKUP(A355,estimator!$A$2:$D$726,4,FALSE)</f>
        <v>47.000000000010544</v>
      </c>
      <c r="Q355">
        <f t="shared" si="28"/>
        <v>47.000000000010544</v>
      </c>
    </row>
    <row r="356" spans="1:17">
      <c r="A356" t="str">
        <f t="shared" si="30"/>
        <v>378,370</v>
      </c>
      <c r="B356">
        <v>378</v>
      </c>
      <c r="C356">
        <v>370</v>
      </c>
      <c r="D356">
        <v>62.000000000003297</v>
      </c>
      <c r="E356">
        <v>12</v>
      </c>
      <c r="G356" t="str">
        <f t="shared" si="29"/>
        <v>378,370,62,12,</v>
      </c>
      <c r="H356" t="s">
        <v>1013</v>
      </c>
      <c r="I356" t="str">
        <f>VLOOKUP(B356,Nodes!$B$2:$F$681,3)</f>
        <v>Volontaires</v>
      </c>
      <c r="J356" t="str">
        <f>VLOOKUP(C356,Nodes!$B$2:$F$681,3)</f>
        <v>Vaugirard</v>
      </c>
      <c r="K356" t="e">
        <f>VLOOKUP(A356,$A$1:A355,1,FALSE)</f>
        <v>#N/A</v>
      </c>
      <c r="L356">
        <f>IF(ISNA(K356),D356,VLOOKUP(A356,$A$1:D355,4,FALSE))</f>
        <v>62.000000000003297</v>
      </c>
      <c r="M356">
        <f t="shared" si="26"/>
        <v>62.000000000003297</v>
      </c>
      <c r="N356">
        <f t="shared" si="27"/>
        <v>62.000000000003297</v>
      </c>
      <c r="O356">
        <f>VLOOKUP(A356,Lignes!$J$2:$K$847,2,FALSE)</f>
        <v>12</v>
      </c>
      <c r="P356">
        <f>VLOOKUP(A356,estimator!$A$2:$D$726,4,FALSE)</f>
        <v>62.000000000003297</v>
      </c>
      <c r="Q356">
        <f t="shared" si="28"/>
        <v>62.000000000003297</v>
      </c>
    </row>
    <row r="357" spans="1:17">
      <c r="A357" t="str">
        <f t="shared" si="30"/>
        <v>370,84</v>
      </c>
      <c r="B357">
        <v>370</v>
      </c>
      <c r="C357">
        <v>84</v>
      </c>
      <c r="D357">
        <v>55.0000000000054</v>
      </c>
      <c r="E357">
        <v>12</v>
      </c>
      <c r="G357" t="str">
        <f t="shared" si="29"/>
        <v>370,84,55,12,</v>
      </c>
      <c r="H357" t="s">
        <v>1013</v>
      </c>
      <c r="I357" t="str">
        <f>VLOOKUP(B357,Nodes!$B$2:$F$681,3)</f>
        <v>Vaugirard</v>
      </c>
      <c r="J357" t="str">
        <f>VLOOKUP(C357,Nodes!$B$2:$F$681,3)</f>
        <v>Convention</v>
      </c>
      <c r="K357" t="e">
        <f>VLOOKUP(A357,$A$1:A356,1,FALSE)</f>
        <v>#N/A</v>
      </c>
      <c r="L357">
        <f>IF(ISNA(K357),D357,VLOOKUP(A357,$A$1:D356,4,FALSE))</f>
        <v>55.0000000000054</v>
      </c>
      <c r="M357">
        <f t="shared" si="26"/>
        <v>55.0000000000054</v>
      </c>
      <c r="N357">
        <f t="shared" si="27"/>
        <v>55.0000000000054</v>
      </c>
      <c r="O357">
        <f>VLOOKUP(A357,Lignes!$J$2:$K$847,2,FALSE)</f>
        <v>12</v>
      </c>
      <c r="P357">
        <f>VLOOKUP(A357,estimator!$A$2:$D$726,4,FALSE)</f>
        <v>55.0000000000054</v>
      </c>
      <c r="Q357">
        <f t="shared" si="28"/>
        <v>55.0000000000054</v>
      </c>
    </row>
    <row r="358" spans="1:17">
      <c r="A358" t="str">
        <f t="shared" si="30"/>
        <v>84,285</v>
      </c>
      <c r="B358">
        <v>84</v>
      </c>
      <c r="C358">
        <v>285</v>
      </c>
      <c r="D358">
        <v>86.000000000007049</v>
      </c>
      <c r="E358">
        <v>12</v>
      </c>
      <c r="G358" t="str">
        <f t="shared" si="29"/>
        <v>84,285,86,12,</v>
      </c>
      <c r="H358" t="s">
        <v>1013</v>
      </c>
      <c r="I358" t="str">
        <f>VLOOKUP(B358,Nodes!$B$2:$F$681,3)</f>
        <v>Convention</v>
      </c>
      <c r="J358" t="str">
        <f>VLOOKUP(C358,Nodes!$B$2:$F$681,3)</f>
        <v>Porte de Versailles</v>
      </c>
      <c r="K358" t="e">
        <f>VLOOKUP(A358,$A$1:A357,1,FALSE)</f>
        <v>#N/A</v>
      </c>
      <c r="L358">
        <f>IF(ISNA(K358),D358,VLOOKUP(A358,$A$1:D357,4,FALSE))</f>
        <v>86.000000000007049</v>
      </c>
      <c r="M358">
        <f t="shared" si="26"/>
        <v>86.000000000007049</v>
      </c>
      <c r="N358">
        <f t="shared" si="27"/>
        <v>86.000000000007049</v>
      </c>
      <c r="O358">
        <f>VLOOKUP(A358,Lignes!$J$2:$K$847,2,FALSE)</f>
        <v>12</v>
      </c>
      <c r="P358">
        <f>VLOOKUP(A358,estimator!$A$2:$D$726,4,FALSE)</f>
        <v>86.000000000007049</v>
      </c>
      <c r="Q358">
        <f t="shared" si="28"/>
        <v>86.000000000007049</v>
      </c>
    </row>
    <row r="359" spans="1:17">
      <c r="A359" t="str">
        <f t="shared" si="30"/>
        <v>113,282</v>
      </c>
      <c r="B359">
        <v>113</v>
      </c>
      <c r="C359">
        <v>282</v>
      </c>
      <c r="D359">
        <v>80.999999999998266</v>
      </c>
      <c r="E359">
        <v>9</v>
      </c>
      <c r="G359" t="str">
        <f t="shared" si="29"/>
        <v>113,282,81,9,</v>
      </c>
      <c r="H359" t="s">
        <v>1013</v>
      </c>
      <c r="I359" t="str">
        <f>VLOOKUP(B359,Nodes!$B$2:$F$681,3)</f>
        <v>Exelmans</v>
      </c>
      <c r="J359" t="str">
        <f>VLOOKUP(C359,Nodes!$B$2:$F$681,3)</f>
        <v>Porte de Saint-Cloud</v>
      </c>
      <c r="K359" t="e">
        <f>VLOOKUP(A359,$A$1:A358,1,FALSE)</f>
        <v>#N/A</v>
      </c>
      <c r="L359">
        <f>IF(ISNA(K359),D359,VLOOKUP(A359,$A$1:D358,4,FALSE))</f>
        <v>80.999999999998266</v>
      </c>
      <c r="M359">
        <f t="shared" si="26"/>
        <v>80.999999999998266</v>
      </c>
      <c r="N359">
        <f t="shared" si="27"/>
        <v>80.999999999998266</v>
      </c>
      <c r="O359">
        <f>VLOOKUP(A359,Lignes!$J$2:$K$847,2,FALSE)</f>
        <v>9</v>
      </c>
      <c r="P359">
        <f>VLOOKUP(A359,estimator!$A$2:$D$726,4,FALSE)</f>
        <v>80.999999999998266</v>
      </c>
      <c r="Q359">
        <f t="shared" si="28"/>
        <v>80.999999999998266</v>
      </c>
    </row>
    <row r="360" spans="1:17">
      <c r="A360" t="str">
        <f t="shared" si="30"/>
        <v>211,113</v>
      </c>
      <c r="B360">
        <v>211</v>
      </c>
      <c r="C360">
        <v>113</v>
      </c>
      <c r="D360">
        <v>42.000000000001769</v>
      </c>
      <c r="E360">
        <v>9</v>
      </c>
      <c r="G360" t="str">
        <f t="shared" si="29"/>
        <v>211,113,42,9,</v>
      </c>
      <c r="H360" t="s">
        <v>1013</v>
      </c>
      <c r="I360" t="str">
        <f>VLOOKUP(B360,Nodes!$B$2:$F$681,3)</f>
        <v>Michel-Ange — Molitor</v>
      </c>
      <c r="J360" t="str">
        <f>VLOOKUP(C360,Nodes!$B$2:$F$681,3)</f>
        <v>Exelmans</v>
      </c>
      <c r="K360" t="e">
        <f>VLOOKUP(A360,$A$1:A359,1,FALSE)</f>
        <v>#N/A</v>
      </c>
      <c r="L360">
        <f>IF(ISNA(K360),D360,VLOOKUP(A360,$A$1:D359,4,FALSE))</f>
        <v>42.000000000001769</v>
      </c>
      <c r="M360">
        <f t="shared" si="26"/>
        <v>42.000000000001769</v>
      </c>
      <c r="N360">
        <f t="shared" si="27"/>
        <v>42.000000000001769</v>
      </c>
      <c r="O360">
        <f>VLOOKUP(A360,Lignes!$J$2:$K$847,2,FALSE)</f>
        <v>9</v>
      </c>
      <c r="P360">
        <f>VLOOKUP(A360,estimator!$A$2:$D$726,4,FALSE)</f>
        <v>42.000000000001769</v>
      </c>
      <c r="Q360">
        <f t="shared" si="28"/>
        <v>42.000000000001769</v>
      </c>
    </row>
    <row r="361" spans="1:17">
      <c r="A361" t="str">
        <f t="shared" si="30"/>
        <v>209,211</v>
      </c>
      <c r="B361">
        <v>209</v>
      </c>
      <c r="C361">
        <v>211</v>
      </c>
      <c r="D361">
        <v>41.999999999999375</v>
      </c>
      <c r="E361">
        <v>9</v>
      </c>
      <c r="G361" t="str">
        <f t="shared" si="29"/>
        <v>209,211,42,9,</v>
      </c>
      <c r="H361" t="s">
        <v>1013</v>
      </c>
      <c r="I361" t="str">
        <f>VLOOKUP(B361,Nodes!$B$2:$F$681,3)</f>
        <v>Michel-Ange — Auteuil</v>
      </c>
      <c r="J361" t="str">
        <f>VLOOKUP(C361,Nodes!$B$2:$F$681,3)</f>
        <v>Michel-Ange — Molitor</v>
      </c>
      <c r="K361" t="e">
        <f>VLOOKUP(A361,$A$1:A360,1,FALSE)</f>
        <v>#N/A</v>
      </c>
      <c r="L361">
        <f>IF(ISNA(K361),D361,VLOOKUP(A361,$A$1:D360,4,FALSE))</f>
        <v>41.999999999999375</v>
      </c>
      <c r="M361">
        <f t="shared" si="26"/>
        <v>41.999999999999375</v>
      </c>
      <c r="N361">
        <f t="shared" si="27"/>
        <v>41.999999999999375</v>
      </c>
      <c r="O361">
        <f>VLOOKUP(A361,Lignes!$J$2:$K$847,2,FALSE)</f>
        <v>9</v>
      </c>
      <c r="P361">
        <f>VLOOKUP(A361,estimator!$A$2:$D$726,4,FALSE)</f>
        <v>41.999999999999375</v>
      </c>
      <c r="Q361">
        <f t="shared" si="28"/>
        <v>41.999999999999375</v>
      </c>
    </row>
    <row r="362" spans="1:17">
      <c r="A362" t="str">
        <f t="shared" si="30"/>
        <v>151,209</v>
      </c>
      <c r="B362">
        <v>151</v>
      </c>
      <c r="C362">
        <v>209</v>
      </c>
      <c r="D362">
        <v>70.000000000002956</v>
      </c>
      <c r="E362">
        <v>9</v>
      </c>
      <c r="G362" t="str">
        <f t="shared" si="29"/>
        <v>151,209,70,9,</v>
      </c>
      <c r="H362" t="s">
        <v>1013</v>
      </c>
      <c r="I362" t="str">
        <f>VLOOKUP(B362,Nodes!$B$2:$F$681,3)</f>
        <v>Jasmin</v>
      </c>
      <c r="J362" t="str">
        <f>VLOOKUP(C362,Nodes!$B$2:$F$681,3)</f>
        <v>Michel-Ange — Auteuil</v>
      </c>
      <c r="K362" t="e">
        <f>VLOOKUP(A362,$A$1:A361,1,FALSE)</f>
        <v>#N/A</v>
      </c>
      <c r="L362">
        <f>IF(ISNA(K362),D362,VLOOKUP(A362,$A$1:D361,4,FALSE))</f>
        <v>70.000000000002956</v>
      </c>
      <c r="M362">
        <f t="shared" si="26"/>
        <v>70.000000000002956</v>
      </c>
      <c r="N362">
        <f t="shared" si="27"/>
        <v>70.000000000002956</v>
      </c>
      <c r="O362">
        <f>VLOOKUP(A362,Lignes!$J$2:$K$847,2,FALSE)</f>
        <v>9</v>
      </c>
      <c r="P362">
        <f>VLOOKUP(A362,estimator!$A$2:$D$726,4,FALSE)</f>
        <v>70.000000000002956</v>
      </c>
      <c r="Q362">
        <f t="shared" si="28"/>
        <v>70.000000000002956</v>
      </c>
    </row>
    <row r="363" spans="1:17">
      <c r="A363" t="str">
        <f t="shared" si="30"/>
        <v>302,151</v>
      </c>
      <c r="B363">
        <v>302</v>
      </c>
      <c r="C363">
        <v>151</v>
      </c>
      <c r="D363">
        <v>47.000000000000952</v>
      </c>
      <c r="E363">
        <v>9</v>
      </c>
      <c r="G363" t="str">
        <f t="shared" si="29"/>
        <v>302,151,47,9,</v>
      </c>
      <c r="H363" t="s">
        <v>1013</v>
      </c>
      <c r="I363" t="str">
        <f>VLOOKUP(B363,Nodes!$B$2:$F$681,3)</f>
        <v>Ranelagh</v>
      </c>
      <c r="J363" t="str">
        <f>VLOOKUP(C363,Nodes!$B$2:$F$681,3)</f>
        <v>Jasmin</v>
      </c>
      <c r="K363" t="e">
        <f>VLOOKUP(A363,$A$1:A362,1,FALSE)</f>
        <v>#N/A</v>
      </c>
      <c r="L363">
        <f>IF(ISNA(K363),D363,VLOOKUP(A363,$A$1:D362,4,FALSE))</f>
        <v>47.000000000000952</v>
      </c>
      <c r="M363">
        <f t="shared" si="26"/>
        <v>47.000000000000952</v>
      </c>
      <c r="N363">
        <f t="shared" si="27"/>
        <v>47.000000000000952</v>
      </c>
      <c r="O363">
        <f>VLOOKUP(A363,Lignes!$J$2:$K$847,2,FALSE)</f>
        <v>9</v>
      </c>
      <c r="P363">
        <f>VLOOKUP(A363,estimator!$A$2:$D$726,4,FALSE)</f>
        <v>47.000000000000952</v>
      </c>
      <c r="Q363">
        <f t="shared" si="28"/>
        <v>47.000000000000952</v>
      </c>
    </row>
    <row r="364" spans="1:17">
      <c r="A364" t="str">
        <f t="shared" si="30"/>
        <v>168,302</v>
      </c>
      <c r="B364">
        <v>168</v>
      </c>
      <c r="C364">
        <v>302</v>
      </c>
      <c r="D364">
        <v>50.000000000001421</v>
      </c>
      <c r="E364">
        <v>9</v>
      </c>
      <c r="G364" t="str">
        <f t="shared" si="29"/>
        <v>168,302,50,9,</v>
      </c>
      <c r="H364" t="s">
        <v>1013</v>
      </c>
      <c r="I364" t="str">
        <f>VLOOKUP(B364,Nodes!$B$2:$F$681,3)</f>
        <v>La Muette</v>
      </c>
      <c r="J364" t="str">
        <f>VLOOKUP(C364,Nodes!$B$2:$F$681,3)</f>
        <v>Ranelagh</v>
      </c>
      <c r="K364" t="e">
        <f>VLOOKUP(A364,$A$1:A363,1,FALSE)</f>
        <v>#N/A</v>
      </c>
      <c r="L364">
        <f>IF(ISNA(K364),D364,VLOOKUP(A364,$A$1:D363,4,FALSE))</f>
        <v>50.000000000001421</v>
      </c>
      <c r="M364">
        <f t="shared" si="26"/>
        <v>50.000000000001421</v>
      </c>
      <c r="N364">
        <f t="shared" si="27"/>
        <v>50.000000000001421</v>
      </c>
      <c r="O364">
        <f>VLOOKUP(A364,Lignes!$J$2:$K$847,2,FALSE)</f>
        <v>9</v>
      </c>
      <c r="P364">
        <f>VLOOKUP(A364,estimator!$A$2:$D$726,4,FALSE)</f>
        <v>50.000000000001421</v>
      </c>
      <c r="Q364">
        <f t="shared" si="28"/>
        <v>50.000000000001421</v>
      </c>
    </row>
    <row r="365" spans="1:17">
      <c r="A365" t="str">
        <f t="shared" si="30"/>
        <v>321,168</v>
      </c>
      <c r="B365">
        <v>321</v>
      </c>
      <c r="C365">
        <v>168</v>
      </c>
      <c r="D365">
        <v>97.999999999999332</v>
      </c>
      <c r="E365">
        <v>9</v>
      </c>
      <c r="G365" t="str">
        <f t="shared" si="29"/>
        <v>321,168,98,9,</v>
      </c>
      <c r="H365" t="s">
        <v>1013</v>
      </c>
      <c r="I365" t="str">
        <f>VLOOKUP(B365,Nodes!$B$2:$F$681,3)</f>
        <v>Rue de la Pompe</v>
      </c>
      <c r="J365" t="str">
        <f>VLOOKUP(C365,Nodes!$B$2:$F$681,3)</f>
        <v>La Muette</v>
      </c>
      <c r="K365" t="e">
        <f>VLOOKUP(A365,$A$1:A364,1,FALSE)</f>
        <v>#N/A</v>
      </c>
      <c r="L365">
        <f>IF(ISNA(K365),D365,VLOOKUP(A365,$A$1:D364,4,FALSE))</f>
        <v>97.999999999999332</v>
      </c>
      <c r="M365">
        <f t="shared" si="26"/>
        <v>97.999999999999332</v>
      </c>
      <c r="N365">
        <f t="shared" si="27"/>
        <v>97.999999999999332</v>
      </c>
      <c r="O365">
        <f>VLOOKUP(A365,Lignes!$J$2:$K$847,2,FALSE)</f>
        <v>9</v>
      </c>
      <c r="P365">
        <f>VLOOKUP(A365,estimator!$A$2:$D$726,4,FALSE)</f>
        <v>97.999999999999332</v>
      </c>
      <c r="Q365">
        <f t="shared" si="28"/>
        <v>97.999999999999332</v>
      </c>
    </row>
    <row r="366" spans="1:17">
      <c r="A366" t="str">
        <f t="shared" si="30"/>
        <v>366,321</v>
      </c>
      <c r="B366">
        <v>366</v>
      </c>
      <c r="C366">
        <v>321</v>
      </c>
      <c r="D366">
        <v>61.000000000001542</v>
      </c>
      <c r="E366">
        <v>9</v>
      </c>
      <c r="G366" t="str">
        <f t="shared" si="29"/>
        <v>366,321,61,9,</v>
      </c>
      <c r="H366" t="s">
        <v>1013</v>
      </c>
      <c r="I366" t="str">
        <f>VLOOKUP(B366,Nodes!$B$2:$F$681,3)</f>
        <v>Trocadéro</v>
      </c>
      <c r="J366" t="str">
        <f>VLOOKUP(C366,Nodes!$B$2:$F$681,3)</f>
        <v>Rue de la Pompe</v>
      </c>
      <c r="K366" t="e">
        <f>VLOOKUP(A366,$A$1:A365,1,FALSE)</f>
        <v>#N/A</v>
      </c>
      <c r="L366">
        <f>IF(ISNA(K366),D366,VLOOKUP(A366,$A$1:D365,4,FALSE))</f>
        <v>61.000000000001542</v>
      </c>
      <c r="M366">
        <f t="shared" si="26"/>
        <v>61.000000000001542</v>
      </c>
      <c r="N366">
        <f t="shared" si="27"/>
        <v>61.000000000001542</v>
      </c>
      <c r="O366">
        <f>VLOOKUP(A366,Lignes!$J$2:$K$847,2,FALSE)</f>
        <v>9</v>
      </c>
      <c r="P366">
        <f>VLOOKUP(A366,estimator!$A$2:$D$726,4,FALSE)</f>
        <v>61.000000000001542</v>
      </c>
      <c r="Q366">
        <f t="shared" si="28"/>
        <v>61.000000000001542</v>
      </c>
    </row>
    <row r="367" spans="1:17">
      <c r="A367" t="str">
        <f t="shared" si="30"/>
        <v>147,366</v>
      </c>
      <c r="B367">
        <v>147</v>
      </c>
      <c r="C367">
        <v>366</v>
      </c>
      <c r="D367">
        <v>63.000000000000256</v>
      </c>
      <c r="E367">
        <v>9</v>
      </c>
      <c r="G367" t="str">
        <f t="shared" si="29"/>
        <v>147,366,63,9,</v>
      </c>
      <c r="H367" t="s">
        <v>1013</v>
      </c>
      <c r="I367" t="str">
        <f>VLOOKUP(B367,Nodes!$B$2:$F$681,3)</f>
        <v>Iéna</v>
      </c>
      <c r="J367" t="str">
        <f>VLOOKUP(C367,Nodes!$B$2:$F$681,3)</f>
        <v>Trocadéro</v>
      </c>
      <c r="K367" t="e">
        <f>VLOOKUP(A367,$A$1:A366,1,FALSE)</f>
        <v>#N/A</v>
      </c>
      <c r="L367">
        <f>IF(ISNA(K367),D367,VLOOKUP(A367,$A$1:D366,4,FALSE))</f>
        <v>63.000000000000256</v>
      </c>
      <c r="M367">
        <f t="shared" si="26"/>
        <v>63.000000000000256</v>
      </c>
      <c r="N367">
        <f t="shared" si="27"/>
        <v>63.000000000000256</v>
      </c>
      <c r="O367">
        <f>VLOOKUP(A367,Lignes!$J$2:$K$847,2,FALSE)</f>
        <v>9</v>
      </c>
      <c r="P367">
        <f>VLOOKUP(A367,estimator!$A$2:$D$726,4,FALSE)</f>
        <v>63.000000000000256</v>
      </c>
      <c r="Q367">
        <f t="shared" si="28"/>
        <v>63.000000000000256</v>
      </c>
    </row>
    <row r="368" spans="1:17">
      <c r="A368" t="str">
        <f t="shared" si="30"/>
        <v>3,147</v>
      </c>
      <c r="B368">
        <v>3</v>
      </c>
      <c r="C368">
        <v>147</v>
      </c>
      <c r="D368">
        <v>60.999999999999147</v>
      </c>
      <c r="E368">
        <v>9</v>
      </c>
      <c r="G368" t="str">
        <f t="shared" si="29"/>
        <v>3,147,61,9,</v>
      </c>
      <c r="H368" t="s">
        <v>1013</v>
      </c>
      <c r="I368" t="str">
        <f>VLOOKUP(B368,Nodes!$B$2:$F$681,3)</f>
        <v>Alma — Marceau</v>
      </c>
      <c r="J368" t="str">
        <f>VLOOKUP(C368,Nodes!$B$2:$F$681,3)</f>
        <v>Iéna</v>
      </c>
      <c r="K368" t="e">
        <f>VLOOKUP(A368,$A$1:A367,1,FALSE)</f>
        <v>#N/A</v>
      </c>
      <c r="L368">
        <f>IF(ISNA(K368),D368,VLOOKUP(A368,$A$1:D367,4,FALSE))</f>
        <v>60.999999999999147</v>
      </c>
      <c r="M368">
        <f t="shared" si="26"/>
        <v>60.999999999999147</v>
      </c>
      <c r="N368">
        <f t="shared" si="27"/>
        <v>60.999999999999147</v>
      </c>
      <c r="O368">
        <f>VLOOKUP(A368,Lignes!$J$2:$K$847,2,FALSE)</f>
        <v>9</v>
      </c>
      <c r="P368">
        <f>VLOOKUP(A368,estimator!$A$2:$D$726,4,FALSE)</f>
        <v>60.999999999999147</v>
      </c>
      <c r="Q368">
        <f t="shared" si="28"/>
        <v>60.999999999999147</v>
      </c>
    </row>
    <row r="369" spans="1:17">
      <c r="A369" t="str">
        <f t="shared" si="30"/>
        <v>120,3</v>
      </c>
      <c r="B369">
        <v>120</v>
      </c>
      <c r="C369">
        <v>3</v>
      </c>
      <c r="D369">
        <v>82.999999999999389</v>
      </c>
      <c r="E369">
        <v>9</v>
      </c>
      <c r="G369" t="str">
        <f t="shared" si="29"/>
        <v>120,3,83,9,</v>
      </c>
      <c r="H369" t="s">
        <v>1013</v>
      </c>
      <c r="I369" t="str">
        <f>VLOOKUP(B369,Nodes!$B$2:$F$681,3)</f>
        <v>Franklin D. Roosevelt</v>
      </c>
      <c r="J369" t="str">
        <f>VLOOKUP(C369,Nodes!$B$2:$F$681,3)</f>
        <v>Alma — Marceau</v>
      </c>
      <c r="K369" t="e">
        <f>VLOOKUP(A369,$A$1:A368,1,FALSE)</f>
        <v>#N/A</v>
      </c>
      <c r="L369">
        <f>IF(ISNA(K369),D369,VLOOKUP(A369,$A$1:D368,4,FALSE))</f>
        <v>82.999999999999389</v>
      </c>
      <c r="M369">
        <f t="shared" si="26"/>
        <v>82.999999999999389</v>
      </c>
      <c r="N369">
        <f t="shared" si="27"/>
        <v>82.999999999999389</v>
      </c>
      <c r="O369">
        <f>VLOOKUP(A369,Lignes!$J$2:$K$847,2,FALSE)</f>
        <v>9</v>
      </c>
      <c r="P369">
        <f>VLOOKUP(A369,estimator!$A$2:$D$726,4,FALSE)</f>
        <v>82.999999999999389</v>
      </c>
      <c r="Q369">
        <f t="shared" si="28"/>
        <v>82.999999999999389</v>
      </c>
    </row>
    <row r="370" spans="1:17">
      <c r="A370" t="str">
        <f t="shared" si="30"/>
        <v>342,120</v>
      </c>
      <c r="B370">
        <v>342</v>
      </c>
      <c r="C370">
        <v>120</v>
      </c>
      <c r="D370">
        <v>55.000000000002998</v>
      </c>
      <c r="E370">
        <v>9</v>
      </c>
      <c r="G370" t="str">
        <f t="shared" si="29"/>
        <v>342,120,55,9,</v>
      </c>
      <c r="H370" t="s">
        <v>1013</v>
      </c>
      <c r="I370" t="str">
        <f>VLOOKUP(B370,Nodes!$B$2:$F$681,3)</f>
        <v>Saint-Philippe-du-Roule</v>
      </c>
      <c r="J370" t="str">
        <f>VLOOKUP(C370,Nodes!$B$2:$F$681,3)</f>
        <v>Franklin D. Roosevelt</v>
      </c>
      <c r="K370" t="e">
        <f>VLOOKUP(A370,$A$1:A369,1,FALSE)</f>
        <v>#N/A</v>
      </c>
      <c r="L370">
        <f>IF(ISNA(K370),D370,VLOOKUP(A370,$A$1:D369,4,FALSE))</f>
        <v>55.000000000002998</v>
      </c>
      <c r="M370">
        <f t="shared" si="26"/>
        <v>55.000000000002998</v>
      </c>
      <c r="N370">
        <f t="shared" si="27"/>
        <v>55.000000000002998</v>
      </c>
      <c r="O370">
        <f>VLOOKUP(A370,Lignes!$J$2:$K$847,2,FALSE)</f>
        <v>9</v>
      </c>
      <c r="P370">
        <f>VLOOKUP(A370,estimator!$A$2:$D$726,4,FALSE)</f>
        <v>55.000000000002998</v>
      </c>
      <c r="Q370">
        <f t="shared" si="28"/>
        <v>55.000000000002998</v>
      </c>
    </row>
    <row r="371" spans="1:17">
      <c r="A371" t="str">
        <f t="shared" si="30"/>
        <v>214,342</v>
      </c>
      <c r="B371">
        <v>214</v>
      </c>
      <c r="C371">
        <v>342</v>
      </c>
      <c r="D371">
        <v>57.00000000000172</v>
      </c>
      <c r="E371">
        <v>9</v>
      </c>
      <c r="G371" t="str">
        <f t="shared" si="29"/>
        <v>214,342,57,9,</v>
      </c>
      <c r="H371" t="s">
        <v>1013</v>
      </c>
      <c r="I371" t="str">
        <f>VLOOKUP(B371,Nodes!$B$2:$F$681,3)</f>
        <v>Miromesnil</v>
      </c>
      <c r="J371" t="str">
        <f>VLOOKUP(C371,Nodes!$B$2:$F$681,3)</f>
        <v>Saint-Philippe-du-Roule</v>
      </c>
      <c r="K371" t="e">
        <f>VLOOKUP(A371,$A$1:A370,1,FALSE)</f>
        <v>#N/A</v>
      </c>
      <c r="L371">
        <f>IF(ISNA(K371),D371,VLOOKUP(A371,$A$1:D370,4,FALSE))</f>
        <v>57.00000000000172</v>
      </c>
      <c r="M371">
        <f t="shared" si="26"/>
        <v>57.00000000000172</v>
      </c>
      <c r="N371">
        <f t="shared" si="27"/>
        <v>57.00000000000172</v>
      </c>
      <c r="O371">
        <f>VLOOKUP(A371,Lignes!$J$2:$K$847,2,FALSE)</f>
        <v>9</v>
      </c>
      <c r="P371">
        <f>VLOOKUP(A371,estimator!$A$2:$D$726,4,FALSE)</f>
        <v>57.00000000000172</v>
      </c>
      <c r="Q371">
        <f t="shared" si="28"/>
        <v>57.00000000000172</v>
      </c>
    </row>
    <row r="372" spans="1:17">
      <c r="A372" t="str">
        <f t="shared" si="30"/>
        <v>326,214</v>
      </c>
      <c r="B372">
        <v>326</v>
      </c>
      <c r="C372">
        <v>214</v>
      </c>
      <c r="D372">
        <v>64.999999999996575</v>
      </c>
      <c r="E372">
        <v>9</v>
      </c>
      <c r="G372" t="str">
        <f t="shared" si="29"/>
        <v>326,214,65,9,</v>
      </c>
      <c r="H372" t="s">
        <v>1013</v>
      </c>
      <c r="I372" t="str">
        <f>VLOOKUP(B372,Nodes!$B$2:$F$681,3)</f>
        <v>Saint-Augustin</v>
      </c>
      <c r="J372" t="str">
        <f>VLOOKUP(C372,Nodes!$B$2:$F$681,3)</f>
        <v>Miromesnil</v>
      </c>
      <c r="K372" t="e">
        <f>VLOOKUP(A372,$A$1:A371,1,FALSE)</f>
        <v>#N/A</v>
      </c>
      <c r="L372">
        <f>IF(ISNA(K372),D372,VLOOKUP(A372,$A$1:D371,4,FALSE))</f>
        <v>64.999999999996575</v>
      </c>
      <c r="M372">
        <f t="shared" si="26"/>
        <v>64.999999999996575</v>
      </c>
      <c r="N372">
        <f t="shared" si="27"/>
        <v>64.999999999996575</v>
      </c>
      <c r="O372">
        <f>VLOOKUP(A372,Lignes!$J$2:$K$847,2,FALSE)</f>
        <v>9</v>
      </c>
      <c r="P372">
        <f>VLOOKUP(A372,estimator!$A$2:$D$726,4,FALSE)</f>
        <v>64.999999999996575</v>
      </c>
      <c r="Q372">
        <f t="shared" si="28"/>
        <v>64.999999999996575</v>
      </c>
    </row>
    <row r="373" spans="1:17">
      <c r="A373" t="str">
        <f t="shared" si="30"/>
        <v>143,326</v>
      </c>
      <c r="B373">
        <v>143</v>
      </c>
      <c r="C373">
        <v>326</v>
      </c>
      <c r="D373">
        <v>62.000000000000895</v>
      </c>
      <c r="E373">
        <v>9</v>
      </c>
      <c r="G373" t="str">
        <f t="shared" si="29"/>
        <v>143,326,62,9,</v>
      </c>
      <c r="H373" t="s">
        <v>1013</v>
      </c>
      <c r="I373" t="str">
        <f>VLOOKUP(B373,Nodes!$B$2:$F$681,3)</f>
        <v>Havre — Caumartin</v>
      </c>
      <c r="J373" t="str">
        <f>VLOOKUP(C373,Nodes!$B$2:$F$681,3)</f>
        <v>Saint-Augustin</v>
      </c>
      <c r="K373" t="e">
        <f>VLOOKUP(A373,$A$1:A372,1,FALSE)</f>
        <v>#N/A</v>
      </c>
      <c r="L373">
        <f>IF(ISNA(K373),D373,VLOOKUP(A373,$A$1:D372,4,FALSE))</f>
        <v>62.000000000000895</v>
      </c>
      <c r="M373">
        <f t="shared" si="26"/>
        <v>62.000000000000895</v>
      </c>
      <c r="N373">
        <f t="shared" si="27"/>
        <v>62.000000000000895</v>
      </c>
      <c r="O373">
        <f>VLOOKUP(A373,Lignes!$J$2:$K$847,2,FALSE)</f>
        <v>9</v>
      </c>
      <c r="P373">
        <f>VLOOKUP(A373,estimator!$A$2:$D$726,4,FALSE)</f>
        <v>62.000000000000895</v>
      </c>
      <c r="Q373">
        <f t="shared" si="28"/>
        <v>62.000000000000895</v>
      </c>
    </row>
    <row r="374" spans="1:17">
      <c r="A374" t="str">
        <f t="shared" si="30"/>
        <v>74,143</v>
      </c>
      <c r="B374">
        <v>74</v>
      </c>
      <c r="C374">
        <v>143</v>
      </c>
      <c r="D374">
        <v>55.000000000002998</v>
      </c>
      <c r="E374">
        <v>9</v>
      </c>
      <c r="G374" t="str">
        <f t="shared" si="29"/>
        <v>74,143,55,9,</v>
      </c>
      <c r="H374" t="s">
        <v>1013</v>
      </c>
      <c r="I374" t="str">
        <f>VLOOKUP(B374,Nodes!$B$2:$F$681,3)</f>
        <v>Chaussée d'Antin — La Fayette</v>
      </c>
      <c r="J374" t="str">
        <f>VLOOKUP(C374,Nodes!$B$2:$F$681,3)</f>
        <v>Havre — Caumartin</v>
      </c>
      <c r="K374" t="e">
        <f>VLOOKUP(A374,$A$1:A373,1,FALSE)</f>
        <v>#N/A</v>
      </c>
      <c r="L374">
        <f>IF(ISNA(K374),D374,VLOOKUP(A374,$A$1:D373,4,FALSE))</f>
        <v>55.000000000002998</v>
      </c>
      <c r="M374">
        <f t="shared" si="26"/>
        <v>55.000000000002998</v>
      </c>
      <c r="N374">
        <f t="shared" si="27"/>
        <v>55.000000000002998</v>
      </c>
      <c r="O374">
        <f>VLOOKUP(A374,Lignes!$J$2:$K$847,2,FALSE)</f>
        <v>9</v>
      </c>
      <c r="P374">
        <f>VLOOKUP(A374,estimator!$A$2:$D$726,4,FALSE)</f>
        <v>55.000000000002998</v>
      </c>
      <c r="Q374">
        <f t="shared" si="28"/>
        <v>55.000000000002998</v>
      </c>
    </row>
    <row r="375" spans="1:17">
      <c r="A375" t="str">
        <f t="shared" si="30"/>
        <v>317,74</v>
      </c>
      <c r="B375">
        <v>317</v>
      </c>
      <c r="C375">
        <v>74</v>
      </c>
      <c r="D375">
        <v>51.000000000003176</v>
      </c>
      <c r="E375">
        <v>9</v>
      </c>
      <c r="G375" t="str">
        <f t="shared" si="29"/>
        <v>317,74,51,9,</v>
      </c>
      <c r="H375" t="s">
        <v>1013</v>
      </c>
      <c r="I375" t="str">
        <f>VLOOKUP(B375,Nodes!$B$2:$F$681,3)</f>
        <v>Richelieu — Drouot</v>
      </c>
      <c r="J375" t="str">
        <f>VLOOKUP(C375,Nodes!$B$2:$F$681,3)</f>
        <v>Chaussée d'Antin — La Fayette</v>
      </c>
      <c r="K375" t="e">
        <f>VLOOKUP(A375,$A$1:A374,1,FALSE)</f>
        <v>#N/A</v>
      </c>
      <c r="L375">
        <f>IF(ISNA(K375),D375,VLOOKUP(A375,$A$1:D374,4,FALSE))</f>
        <v>51.000000000003176</v>
      </c>
      <c r="M375">
        <f t="shared" si="26"/>
        <v>51.000000000003176</v>
      </c>
      <c r="N375">
        <f t="shared" si="27"/>
        <v>51.000000000003176</v>
      </c>
      <c r="O375">
        <f>VLOOKUP(A375,Lignes!$J$2:$K$847,2,FALSE)</f>
        <v>9</v>
      </c>
      <c r="P375">
        <f>VLOOKUP(A375,estimator!$A$2:$D$726,4,FALSE)</f>
        <v>51.000000000003176</v>
      </c>
      <c r="Q375">
        <f t="shared" si="28"/>
        <v>51.000000000003176</v>
      </c>
    </row>
    <row r="376" spans="1:17">
      <c r="A376" t="str">
        <f t="shared" si="30"/>
        <v>140,317</v>
      </c>
      <c r="B376">
        <v>140</v>
      </c>
      <c r="C376">
        <v>317</v>
      </c>
      <c r="D376">
        <v>52.00000000000253</v>
      </c>
      <c r="E376">
        <v>9</v>
      </c>
      <c r="G376" t="str">
        <f t="shared" si="29"/>
        <v>140,317,52,9,</v>
      </c>
      <c r="H376" t="s">
        <v>1013</v>
      </c>
      <c r="I376" t="str">
        <f>VLOOKUP(B376,Nodes!$B$2:$F$681,3)</f>
        <v>Grands Boulevards</v>
      </c>
      <c r="J376" t="str">
        <f>VLOOKUP(C376,Nodes!$B$2:$F$681,3)</f>
        <v>Richelieu — Drouot</v>
      </c>
      <c r="K376" t="e">
        <f>VLOOKUP(A376,$A$1:A375,1,FALSE)</f>
        <v>#N/A</v>
      </c>
      <c r="L376">
        <f>IF(ISNA(K376),D376,VLOOKUP(A376,$A$1:D375,4,FALSE))</f>
        <v>52.00000000000253</v>
      </c>
      <c r="M376">
        <f t="shared" si="26"/>
        <v>52.00000000000253</v>
      </c>
      <c r="N376">
        <f t="shared" si="27"/>
        <v>52.00000000000253</v>
      </c>
      <c r="O376">
        <f>VLOOKUP(A376,Lignes!$J$2:$K$847,2,FALSE)</f>
        <v>9</v>
      </c>
      <c r="P376">
        <f>VLOOKUP(A376,estimator!$A$2:$D$726,4,FALSE)</f>
        <v>52.00000000000253</v>
      </c>
      <c r="Q376">
        <f t="shared" si="28"/>
        <v>52.00000000000253</v>
      </c>
    </row>
    <row r="377" spans="1:17">
      <c r="A377" t="str">
        <f t="shared" si="30"/>
        <v>37,140</v>
      </c>
      <c r="B377">
        <v>37</v>
      </c>
      <c r="C377">
        <v>140</v>
      </c>
      <c r="D377">
        <v>48.999999999999666</v>
      </c>
      <c r="E377">
        <v>9</v>
      </c>
      <c r="G377" t="str">
        <f t="shared" si="29"/>
        <v>37,140,49,9,</v>
      </c>
      <c r="H377" t="s">
        <v>1013</v>
      </c>
      <c r="I377" t="str">
        <f>VLOOKUP(B377,Nodes!$B$2:$F$681,3)</f>
        <v>Bonne Nouvelle</v>
      </c>
      <c r="J377" t="str">
        <f>VLOOKUP(C377,Nodes!$B$2:$F$681,3)</f>
        <v>Grands Boulevards</v>
      </c>
      <c r="K377" t="e">
        <f>VLOOKUP(A377,$A$1:A376,1,FALSE)</f>
        <v>#N/A</v>
      </c>
      <c r="L377">
        <f>IF(ISNA(K377),D377,VLOOKUP(A377,$A$1:D376,4,FALSE))</f>
        <v>48.999999999999666</v>
      </c>
      <c r="M377">
        <f t="shared" si="26"/>
        <v>48.999999999999666</v>
      </c>
      <c r="N377">
        <f t="shared" si="27"/>
        <v>48.999999999999666</v>
      </c>
      <c r="O377">
        <f>VLOOKUP(A377,Lignes!$J$2:$K$847,2,FALSE)</f>
        <v>9</v>
      </c>
      <c r="P377">
        <f>VLOOKUP(A377,estimator!$A$2:$D$726,4,FALSE)</f>
        <v>48.999999999999666</v>
      </c>
      <c r="Q377">
        <f t="shared" si="28"/>
        <v>48.999999999999666</v>
      </c>
    </row>
    <row r="378" spans="1:17">
      <c r="A378" t="str">
        <f t="shared" si="30"/>
        <v>358,37</v>
      </c>
      <c r="B378">
        <v>358</v>
      </c>
      <c r="C378">
        <v>37</v>
      </c>
      <c r="D378">
        <v>59.999999999997385</v>
      </c>
      <c r="E378">
        <v>9</v>
      </c>
      <c r="G378" t="str">
        <f t="shared" si="29"/>
        <v>358,37,60,9,</v>
      </c>
      <c r="H378" t="s">
        <v>1013</v>
      </c>
      <c r="I378" t="str">
        <f>VLOOKUP(B378,Nodes!$B$2:$F$681,3)</f>
        <v>Strasbourg — Saint-Denis</v>
      </c>
      <c r="J378" t="str">
        <f>VLOOKUP(C378,Nodes!$B$2:$F$681,3)</f>
        <v>Bonne Nouvelle</v>
      </c>
      <c r="K378" t="e">
        <f>VLOOKUP(A378,$A$1:A377,1,FALSE)</f>
        <v>#N/A</v>
      </c>
      <c r="L378">
        <f>IF(ISNA(K378),D378,VLOOKUP(A378,$A$1:D377,4,FALSE))</f>
        <v>59.999999999997385</v>
      </c>
      <c r="M378">
        <f t="shared" si="26"/>
        <v>59.999999999997385</v>
      </c>
      <c r="N378">
        <f t="shared" si="27"/>
        <v>59.999999999997385</v>
      </c>
      <c r="O378">
        <f>VLOOKUP(A378,Lignes!$J$2:$K$847,2,FALSE)</f>
        <v>9</v>
      </c>
      <c r="P378">
        <f>VLOOKUP(A378,estimator!$A$2:$D$726,4,FALSE)</f>
        <v>59.999999999997385</v>
      </c>
      <c r="Q378">
        <f t="shared" si="28"/>
        <v>59.999999999997385</v>
      </c>
    </row>
    <row r="379" spans="1:17">
      <c r="A379" t="str">
        <f t="shared" si="30"/>
        <v>311,358</v>
      </c>
      <c r="B379">
        <v>311</v>
      </c>
      <c r="C379">
        <v>358</v>
      </c>
      <c r="D379">
        <v>87.000000000001606</v>
      </c>
      <c r="E379">
        <v>9</v>
      </c>
      <c r="G379" t="str">
        <f t="shared" si="29"/>
        <v>311,358,87,9,</v>
      </c>
      <c r="H379" t="s">
        <v>1013</v>
      </c>
      <c r="I379" t="str">
        <f>VLOOKUP(B379,Nodes!$B$2:$F$681,3)</f>
        <v>République</v>
      </c>
      <c r="J379" t="str">
        <f>VLOOKUP(C379,Nodes!$B$2:$F$681,3)</f>
        <v>Strasbourg — Saint-Denis</v>
      </c>
      <c r="K379" t="e">
        <f>VLOOKUP(A379,$A$1:A378,1,FALSE)</f>
        <v>#N/A</v>
      </c>
      <c r="L379">
        <f>IF(ISNA(K379),D379,VLOOKUP(A379,$A$1:D378,4,FALSE))</f>
        <v>87.000000000001606</v>
      </c>
      <c r="M379">
        <f t="shared" si="26"/>
        <v>87.000000000001606</v>
      </c>
      <c r="N379">
        <f t="shared" si="27"/>
        <v>87.000000000001606</v>
      </c>
      <c r="O379">
        <f>VLOOKUP(A379,Lignes!$J$2:$K$847,2,FALSE)</f>
        <v>9</v>
      </c>
      <c r="P379">
        <f>VLOOKUP(A379,estimator!$A$2:$D$726,4,FALSE)</f>
        <v>87.000000000001606</v>
      </c>
      <c r="Q379">
        <f t="shared" si="28"/>
        <v>87.000000000001606</v>
      </c>
    </row>
    <row r="380" spans="1:17">
      <c r="A380" t="str">
        <f t="shared" si="30"/>
        <v>231,311</v>
      </c>
      <c r="B380">
        <v>231</v>
      </c>
      <c r="C380">
        <v>311</v>
      </c>
      <c r="D380">
        <v>75.000000000004533</v>
      </c>
      <c r="E380">
        <v>9</v>
      </c>
      <c r="G380" t="str">
        <f t="shared" si="29"/>
        <v>231,311,75,9,</v>
      </c>
      <c r="H380" t="s">
        <v>1013</v>
      </c>
      <c r="I380" t="str">
        <f>VLOOKUP(B380,Nodes!$B$2:$F$681,3)</f>
        <v>Oberkampf</v>
      </c>
      <c r="J380" t="str">
        <f>VLOOKUP(C380,Nodes!$B$2:$F$681,3)</f>
        <v>République</v>
      </c>
      <c r="K380" t="e">
        <f>VLOOKUP(A380,$A$1:A379,1,FALSE)</f>
        <v>#N/A</v>
      </c>
      <c r="L380">
        <f>IF(ISNA(K380),D380,VLOOKUP(A380,$A$1:D379,4,FALSE))</f>
        <v>75.000000000004533</v>
      </c>
      <c r="M380">
        <f t="shared" si="26"/>
        <v>75.000000000004533</v>
      </c>
      <c r="N380">
        <f t="shared" si="27"/>
        <v>75.000000000004533</v>
      </c>
      <c r="O380">
        <f>VLOOKUP(A380,Lignes!$J$2:$K$847,2,FALSE)</f>
        <v>9</v>
      </c>
      <c r="P380">
        <f>VLOOKUP(A380,estimator!$A$2:$D$726,4,FALSE)</f>
        <v>75.000000000004533</v>
      </c>
      <c r="Q380">
        <f t="shared" si="28"/>
        <v>75.000000000004533</v>
      </c>
    </row>
    <row r="381" spans="1:17">
      <c r="A381" t="str">
        <f t="shared" si="30"/>
        <v>325,231</v>
      </c>
      <c r="B381">
        <v>325</v>
      </c>
      <c r="C381">
        <v>231</v>
      </c>
      <c r="D381">
        <v>68.000000000004235</v>
      </c>
      <c r="E381">
        <v>9</v>
      </c>
      <c r="G381" t="str">
        <f t="shared" si="29"/>
        <v>325,231,68,9,</v>
      </c>
      <c r="H381" t="s">
        <v>1013</v>
      </c>
      <c r="I381" t="str">
        <f>VLOOKUP(B381,Nodes!$B$2:$F$681,3)</f>
        <v>Saint-Ambroise</v>
      </c>
      <c r="J381" t="str">
        <f>VLOOKUP(C381,Nodes!$B$2:$F$681,3)</f>
        <v>Oberkampf</v>
      </c>
      <c r="K381" t="e">
        <f>VLOOKUP(A381,$A$1:A380,1,FALSE)</f>
        <v>#N/A</v>
      </c>
      <c r="L381">
        <f>IF(ISNA(K381),D381,VLOOKUP(A381,$A$1:D380,4,FALSE))</f>
        <v>68.000000000004235</v>
      </c>
      <c r="M381">
        <f t="shared" si="26"/>
        <v>68.000000000004235</v>
      </c>
      <c r="N381">
        <f t="shared" si="27"/>
        <v>68.000000000004235</v>
      </c>
      <c r="O381">
        <f>VLOOKUP(A381,Lignes!$J$2:$K$847,2,FALSE)</f>
        <v>9</v>
      </c>
      <c r="P381">
        <f>VLOOKUP(A381,estimator!$A$2:$D$726,4,FALSE)</f>
        <v>68.000000000004235</v>
      </c>
      <c r="Q381">
        <f t="shared" si="28"/>
        <v>68.000000000004235</v>
      </c>
    </row>
    <row r="382" spans="1:17">
      <c r="A382" t="str">
        <f t="shared" si="30"/>
        <v>379,325</v>
      </c>
      <c r="B382">
        <v>379</v>
      </c>
      <c r="C382">
        <v>325</v>
      </c>
      <c r="D382">
        <v>63.999999999997215</v>
      </c>
      <c r="E382">
        <v>9</v>
      </c>
      <c r="G382" t="str">
        <f t="shared" si="29"/>
        <v>379,325,64,9,</v>
      </c>
      <c r="H382" t="s">
        <v>1013</v>
      </c>
      <c r="I382" t="str">
        <f>VLOOKUP(B382,Nodes!$B$2:$F$681,3)</f>
        <v>Voltaire</v>
      </c>
      <c r="J382" t="str">
        <f>VLOOKUP(C382,Nodes!$B$2:$F$681,3)</f>
        <v>Saint-Ambroise</v>
      </c>
      <c r="K382" t="e">
        <f>VLOOKUP(A382,$A$1:A381,1,FALSE)</f>
        <v>#N/A</v>
      </c>
      <c r="L382">
        <f>IF(ISNA(K382),D382,VLOOKUP(A382,$A$1:D381,4,FALSE))</f>
        <v>63.999999999997215</v>
      </c>
      <c r="M382">
        <f t="shared" si="26"/>
        <v>63.999999999997215</v>
      </c>
      <c r="N382">
        <f t="shared" si="27"/>
        <v>63.999999999997215</v>
      </c>
      <c r="O382">
        <f>VLOOKUP(A382,Lignes!$J$2:$K$847,2,FALSE)</f>
        <v>9</v>
      </c>
      <c r="P382">
        <f>VLOOKUP(A382,estimator!$A$2:$D$726,4,FALSE)</f>
        <v>63.999999999997215</v>
      </c>
      <c r="Q382">
        <f t="shared" si="28"/>
        <v>63.999999999997215</v>
      </c>
    </row>
    <row r="383" spans="1:17">
      <c r="A383" t="str">
        <f t="shared" si="30"/>
        <v>62,379</v>
      </c>
      <c r="B383">
        <v>62</v>
      </c>
      <c r="C383">
        <v>379</v>
      </c>
      <c r="D383">
        <v>52.999999999997094</v>
      </c>
      <c r="E383">
        <v>9</v>
      </c>
      <c r="G383" t="str">
        <f t="shared" si="29"/>
        <v>62,379,53,9,</v>
      </c>
      <c r="H383" t="s">
        <v>1013</v>
      </c>
      <c r="I383" t="str">
        <f>VLOOKUP(B383,Nodes!$B$2:$F$681,3)</f>
        <v>Charonne</v>
      </c>
      <c r="J383" t="str">
        <f>VLOOKUP(C383,Nodes!$B$2:$F$681,3)</f>
        <v>Voltaire</v>
      </c>
      <c r="K383" t="e">
        <f>VLOOKUP(A383,$A$1:A382,1,FALSE)</f>
        <v>#N/A</v>
      </c>
      <c r="L383">
        <f>IF(ISNA(K383),D383,VLOOKUP(A383,$A$1:D382,4,FALSE))</f>
        <v>52.999999999997094</v>
      </c>
      <c r="M383">
        <f t="shared" si="26"/>
        <v>52.999999999997094</v>
      </c>
      <c r="N383">
        <f t="shared" si="27"/>
        <v>52.999999999997094</v>
      </c>
      <c r="O383">
        <f>VLOOKUP(A383,Lignes!$J$2:$K$847,2,FALSE)</f>
        <v>9</v>
      </c>
      <c r="P383">
        <f>VLOOKUP(A383,estimator!$A$2:$D$726,4,FALSE)</f>
        <v>52.999999999997094</v>
      </c>
      <c r="Q383">
        <f t="shared" si="28"/>
        <v>52.999999999997094</v>
      </c>
    </row>
    <row r="384" spans="1:17">
      <c r="A384" t="str">
        <f t="shared" si="30"/>
        <v>322,62</v>
      </c>
      <c r="B384">
        <v>322</v>
      </c>
      <c r="C384">
        <v>62</v>
      </c>
      <c r="D384">
        <v>61.000000000001542</v>
      </c>
      <c r="E384">
        <v>9</v>
      </c>
      <c r="G384" t="str">
        <f t="shared" si="29"/>
        <v>322,62,61,9,</v>
      </c>
      <c r="H384" t="s">
        <v>1013</v>
      </c>
      <c r="I384" t="str">
        <f>VLOOKUP(B384,Nodes!$B$2:$F$681,3)</f>
        <v>Rue des Boulets</v>
      </c>
      <c r="J384" t="str">
        <f>VLOOKUP(C384,Nodes!$B$2:$F$681,3)</f>
        <v>Charonne</v>
      </c>
      <c r="K384" t="e">
        <f>VLOOKUP(A384,$A$1:A383,1,FALSE)</f>
        <v>#N/A</v>
      </c>
      <c r="L384">
        <f>IF(ISNA(K384),D384,VLOOKUP(A384,$A$1:D383,4,FALSE))</f>
        <v>61.000000000001542</v>
      </c>
      <c r="M384">
        <f t="shared" si="26"/>
        <v>61.000000000001542</v>
      </c>
      <c r="N384">
        <f t="shared" si="27"/>
        <v>61.000000000001542</v>
      </c>
      <c r="O384">
        <f>VLOOKUP(A384,Lignes!$J$2:$K$847,2,FALSE)</f>
        <v>9</v>
      </c>
      <c r="P384">
        <f>VLOOKUP(A384,estimator!$A$2:$D$726,4,FALSE)</f>
        <v>61.000000000001542</v>
      </c>
      <c r="Q384">
        <f t="shared" si="28"/>
        <v>61.000000000001542</v>
      </c>
    </row>
    <row r="385" spans="1:17">
      <c r="A385" t="str">
        <f t="shared" si="30"/>
        <v>226,322</v>
      </c>
      <c r="B385">
        <v>226</v>
      </c>
      <c r="C385">
        <v>322</v>
      </c>
      <c r="D385">
        <v>69.000000000001194</v>
      </c>
      <c r="E385">
        <v>9</v>
      </c>
      <c r="G385" t="str">
        <f t="shared" si="29"/>
        <v>226,322,69,9,</v>
      </c>
      <c r="H385" t="s">
        <v>1013</v>
      </c>
      <c r="I385" t="str">
        <f>VLOOKUP(B385,Nodes!$B$2:$F$681,3)</f>
        <v>Nation</v>
      </c>
      <c r="J385" t="str">
        <f>VLOOKUP(C385,Nodes!$B$2:$F$681,3)</f>
        <v>Rue des Boulets</v>
      </c>
      <c r="K385" t="e">
        <f>VLOOKUP(A385,$A$1:A384,1,FALSE)</f>
        <v>#N/A</v>
      </c>
      <c r="L385">
        <f>IF(ISNA(K385),D385,VLOOKUP(A385,$A$1:D384,4,FALSE))</f>
        <v>69.000000000001194</v>
      </c>
      <c r="M385">
        <f t="shared" ref="M385:M432" si="31">D385</f>
        <v>69.000000000001194</v>
      </c>
      <c r="N385">
        <f t="shared" ref="N385:N432" si="32">AVERAGE(L385,M385)</f>
        <v>69.000000000001194</v>
      </c>
      <c r="O385">
        <f>VLOOKUP(A385,Lignes!$J$2:$K$847,2,FALSE)</f>
        <v>9</v>
      </c>
      <c r="P385">
        <f>VLOOKUP(A385,estimator!$A$2:$D$726,4,FALSE)</f>
        <v>69.000000000001194</v>
      </c>
      <c r="Q385">
        <f t="shared" si="28"/>
        <v>69.000000000001194</v>
      </c>
    </row>
    <row r="386" spans="1:17">
      <c r="A386" t="str">
        <f t="shared" si="30"/>
        <v>14,224</v>
      </c>
      <c r="B386">
        <v>14</v>
      </c>
      <c r="C386">
        <v>224</v>
      </c>
      <c r="D386">
        <v>94.999999999998863</v>
      </c>
      <c r="E386">
        <v>2</v>
      </c>
      <c r="G386" t="str">
        <f t="shared" si="29"/>
        <v>14,224,95,2,</v>
      </c>
      <c r="H386" t="s">
        <v>1013</v>
      </c>
      <c r="I386" t="str">
        <f>VLOOKUP(B386,Nodes!$B$2:$F$681,3)</f>
        <v>Avron</v>
      </c>
      <c r="J386" t="str">
        <f>VLOOKUP(C386,Nodes!$B$2:$F$681,3)</f>
        <v>Nation</v>
      </c>
      <c r="K386" t="e">
        <f>VLOOKUP(A386,$A$1:A385,1,FALSE)</f>
        <v>#N/A</v>
      </c>
      <c r="L386">
        <f>IF(ISNA(K386),D386,VLOOKUP(A386,$A$1:D385,4,FALSE))</f>
        <v>94.999999999998863</v>
      </c>
      <c r="M386">
        <f t="shared" si="31"/>
        <v>94.999999999998863</v>
      </c>
      <c r="N386">
        <f t="shared" si="32"/>
        <v>94.999999999998863</v>
      </c>
      <c r="O386">
        <f>VLOOKUP(A386,Lignes!$J$2:$K$847,2,FALSE)</f>
        <v>2</v>
      </c>
      <c r="P386">
        <f>VLOOKUP(A386,estimator!$A$2:$D$726,4,FALSE)</f>
        <v>94.999999999998863</v>
      </c>
      <c r="Q386">
        <f t="shared" ref="Q386:Q449" si="33">IF(ISNA(P386),D386,P386)</f>
        <v>94.999999999998863</v>
      </c>
    </row>
    <row r="387" spans="1:17">
      <c r="A387" t="str">
        <f t="shared" si="30"/>
        <v>2,14</v>
      </c>
      <c r="B387">
        <v>2</v>
      </c>
      <c r="C387">
        <v>14</v>
      </c>
      <c r="D387">
        <v>55.0000000000054</v>
      </c>
      <c r="E387">
        <v>2</v>
      </c>
      <c r="G387" t="str">
        <f t="shared" ref="G387:G450" si="34">B387&amp;","&amp;C387&amp;","&amp;ROUND(D387,0)&amp;","&amp;E387&amp;","&amp;F387</f>
        <v>2,14,55,2,</v>
      </c>
      <c r="H387" t="s">
        <v>1013</v>
      </c>
      <c r="I387" t="str">
        <f>VLOOKUP(B387,Nodes!$B$2:$F$681,3)</f>
        <v>Alexandre Dumas</v>
      </c>
      <c r="J387" t="str">
        <f>VLOOKUP(C387,Nodes!$B$2:$F$681,3)</f>
        <v>Avron</v>
      </c>
      <c r="K387" t="e">
        <f>VLOOKUP(A387,$A$1:A386,1,FALSE)</f>
        <v>#N/A</v>
      </c>
      <c r="L387">
        <f>IF(ISNA(K387),D387,VLOOKUP(A387,$A$1:D386,4,FALSE))</f>
        <v>55.0000000000054</v>
      </c>
      <c r="M387">
        <f t="shared" si="31"/>
        <v>55.0000000000054</v>
      </c>
      <c r="N387">
        <f t="shared" si="32"/>
        <v>55.0000000000054</v>
      </c>
      <c r="O387">
        <f>VLOOKUP(A387,Lignes!$J$2:$K$847,2,FALSE)</f>
        <v>2</v>
      </c>
      <c r="P387">
        <f>VLOOKUP(A387,estimator!$A$2:$D$726,4,FALSE)</f>
        <v>55.0000000000054</v>
      </c>
      <c r="Q387">
        <f t="shared" si="33"/>
        <v>55.0000000000054</v>
      </c>
    </row>
    <row r="388" spans="1:17">
      <c r="A388" t="str">
        <f t="shared" si="30"/>
        <v>250,2</v>
      </c>
      <c r="B388">
        <v>250</v>
      </c>
      <c r="C388">
        <v>2</v>
      </c>
      <c r="D388">
        <v>52.000000000000135</v>
      </c>
      <c r="E388">
        <v>2</v>
      </c>
      <c r="G388" t="str">
        <f t="shared" si="34"/>
        <v>250,2,52,2,</v>
      </c>
      <c r="H388" t="s">
        <v>1013</v>
      </c>
      <c r="I388" t="str">
        <f>VLOOKUP(B388,Nodes!$B$2:$F$681,3)</f>
        <v>Philippe Auguste</v>
      </c>
      <c r="J388" t="str">
        <f>VLOOKUP(C388,Nodes!$B$2:$F$681,3)</f>
        <v>Alexandre Dumas</v>
      </c>
      <c r="K388" t="e">
        <f>VLOOKUP(A388,$A$1:A387,1,FALSE)</f>
        <v>#N/A</v>
      </c>
      <c r="L388">
        <f>IF(ISNA(K388),D388,VLOOKUP(A388,$A$1:D387,4,FALSE))</f>
        <v>52.000000000000135</v>
      </c>
      <c r="M388">
        <f t="shared" si="31"/>
        <v>52.000000000000135</v>
      </c>
      <c r="N388">
        <f t="shared" si="32"/>
        <v>52.000000000000135</v>
      </c>
      <c r="O388">
        <f>VLOOKUP(A388,Lignes!$J$2:$K$847,2,FALSE)</f>
        <v>2</v>
      </c>
      <c r="P388">
        <f>VLOOKUP(A388,estimator!$A$2:$D$726,4,FALSE)</f>
        <v>52.000000000000135</v>
      </c>
      <c r="Q388">
        <f t="shared" si="33"/>
        <v>52.000000000000135</v>
      </c>
    </row>
    <row r="389" spans="1:17">
      <c r="A389" t="str">
        <f t="shared" si="30"/>
        <v>246,250</v>
      </c>
      <c r="B389">
        <v>246</v>
      </c>
      <c r="C389">
        <v>250</v>
      </c>
      <c r="D389">
        <v>63.000000000000256</v>
      </c>
      <c r="E389">
        <v>2</v>
      </c>
      <c r="G389" t="str">
        <f t="shared" si="34"/>
        <v>246,250,63,2,</v>
      </c>
      <c r="H389" t="s">
        <v>1013</v>
      </c>
      <c r="I389" t="str">
        <f>VLOOKUP(B389,Nodes!$B$2:$F$681,3)</f>
        <v>Père Lachaise</v>
      </c>
      <c r="J389" t="str">
        <f>VLOOKUP(C389,Nodes!$B$2:$F$681,3)</f>
        <v>Philippe Auguste</v>
      </c>
      <c r="K389" t="e">
        <f>VLOOKUP(A389,$A$1:A388,1,FALSE)</f>
        <v>#N/A</v>
      </c>
      <c r="L389">
        <f>IF(ISNA(K389),D389,VLOOKUP(A389,$A$1:D388,4,FALSE))</f>
        <v>63.000000000000256</v>
      </c>
      <c r="M389">
        <f t="shared" si="31"/>
        <v>63.000000000000256</v>
      </c>
      <c r="N389">
        <f t="shared" si="32"/>
        <v>63.000000000000256</v>
      </c>
      <c r="O389">
        <f>VLOOKUP(A389,Lignes!$J$2:$K$847,2,FALSE)</f>
        <v>2</v>
      </c>
      <c r="P389">
        <f>VLOOKUP(A389,estimator!$A$2:$D$726,4,FALSE)</f>
        <v>63.000000000000256</v>
      </c>
      <c r="Q389">
        <f t="shared" si="33"/>
        <v>63.000000000000256</v>
      </c>
    </row>
    <row r="390" spans="1:17">
      <c r="A390" t="str">
        <f t="shared" si="30"/>
        <v>207,246</v>
      </c>
      <c r="B390">
        <v>207</v>
      </c>
      <c r="C390">
        <v>246</v>
      </c>
      <c r="D390">
        <v>59.999999999999787</v>
      </c>
      <c r="E390">
        <v>2</v>
      </c>
      <c r="G390" t="str">
        <f t="shared" si="34"/>
        <v>207,246,60,2,</v>
      </c>
      <c r="H390" t="s">
        <v>1013</v>
      </c>
      <c r="I390" t="str">
        <f>VLOOKUP(B390,Nodes!$B$2:$F$681,3)</f>
        <v>Ménilmontant</v>
      </c>
      <c r="J390" t="str">
        <f>VLOOKUP(C390,Nodes!$B$2:$F$681,3)</f>
        <v>Père Lachaise</v>
      </c>
      <c r="K390" t="e">
        <f>VLOOKUP(A390,$A$1:A389,1,FALSE)</f>
        <v>#N/A</v>
      </c>
      <c r="L390">
        <f>IF(ISNA(K390),D390,VLOOKUP(A390,$A$1:D389,4,FALSE))</f>
        <v>59.999999999999787</v>
      </c>
      <c r="M390">
        <f t="shared" si="31"/>
        <v>59.999999999999787</v>
      </c>
      <c r="N390">
        <f t="shared" si="32"/>
        <v>59.999999999999787</v>
      </c>
      <c r="O390">
        <f>VLOOKUP(A390,Lignes!$J$2:$K$847,2,FALSE)</f>
        <v>2</v>
      </c>
      <c r="P390">
        <f>VLOOKUP(A390,estimator!$A$2:$D$726,4,FALSE)</f>
        <v>59.999999999999787</v>
      </c>
      <c r="Q390">
        <f t="shared" si="33"/>
        <v>59.999999999999787</v>
      </c>
    </row>
    <row r="391" spans="1:17">
      <c r="A391" t="str">
        <f t="shared" si="30"/>
        <v>90,207</v>
      </c>
      <c r="B391">
        <v>90</v>
      </c>
      <c r="C391">
        <v>207</v>
      </c>
      <c r="D391">
        <v>56.000000000002359</v>
      </c>
      <c r="E391">
        <v>2</v>
      </c>
      <c r="G391" t="str">
        <f t="shared" si="34"/>
        <v>90,207,56,2,</v>
      </c>
      <c r="H391" t="s">
        <v>1013</v>
      </c>
      <c r="I391" t="str">
        <f>VLOOKUP(B391,Nodes!$B$2:$F$681,3)</f>
        <v>Couronnes</v>
      </c>
      <c r="J391" t="str">
        <f>VLOOKUP(C391,Nodes!$B$2:$F$681,3)</f>
        <v>Ménilmontant</v>
      </c>
      <c r="K391" t="e">
        <f>VLOOKUP(A391,$A$1:A390,1,FALSE)</f>
        <v>#N/A</v>
      </c>
      <c r="L391">
        <f>IF(ISNA(K391),D391,VLOOKUP(A391,$A$1:D390,4,FALSE))</f>
        <v>56.000000000002359</v>
      </c>
      <c r="M391">
        <f t="shared" si="31"/>
        <v>56.000000000002359</v>
      </c>
      <c r="N391">
        <f t="shared" si="32"/>
        <v>56.000000000002359</v>
      </c>
      <c r="O391">
        <f>VLOOKUP(A391,Lignes!$J$2:$K$847,2,FALSE)</f>
        <v>2</v>
      </c>
      <c r="P391">
        <f>VLOOKUP(A391,estimator!$A$2:$D$726,4,FALSE)</f>
        <v>56.000000000002359</v>
      </c>
      <c r="Q391">
        <f t="shared" si="33"/>
        <v>56.000000000002359</v>
      </c>
    </row>
    <row r="392" spans="1:17">
      <c r="A392" t="str">
        <f t="shared" si="30"/>
        <v>23,90</v>
      </c>
      <c r="B392">
        <v>23</v>
      </c>
      <c r="C392">
        <v>90</v>
      </c>
      <c r="D392">
        <v>54.999999999995808</v>
      </c>
      <c r="E392">
        <v>2</v>
      </c>
      <c r="G392" t="str">
        <f t="shared" si="34"/>
        <v>23,90,55,2,</v>
      </c>
      <c r="H392" t="s">
        <v>1013</v>
      </c>
      <c r="I392" t="str">
        <f>VLOOKUP(B392,Nodes!$B$2:$F$681,3)</f>
        <v>Belleville</v>
      </c>
      <c r="J392" t="str">
        <f>VLOOKUP(C392,Nodes!$B$2:$F$681,3)</f>
        <v>Couronnes</v>
      </c>
      <c r="K392" t="e">
        <f>VLOOKUP(A392,$A$1:A391,1,FALSE)</f>
        <v>#N/A</v>
      </c>
      <c r="L392">
        <f>IF(ISNA(K392),D392,VLOOKUP(A392,$A$1:D391,4,FALSE))</f>
        <v>54.999999999995808</v>
      </c>
      <c r="M392">
        <f t="shared" si="31"/>
        <v>54.999999999995808</v>
      </c>
      <c r="N392">
        <f t="shared" si="32"/>
        <v>54.999999999995808</v>
      </c>
      <c r="O392">
        <f>VLOOKUP(A392,Lignes!$J$2:$K$847,2,FALSE)</f>
        <v>2</v>
      </c>
      <c r="P392">
        <f>VLOOKUP(A392,estimator!$A$2:$D$726,4,FALSE)</f>
        <v>54.999999999995808</v>
      </c>
      <c r="Q392">
        <f t="shared" si="33"/>
        <v>54.999999999995808</v>
      </c>
    </row>
    <row r="393" spans="1:17">
      <c r="A393" t="str">
        <f t="shared" si="30"/>
        <v>79,23</v>
      </c>
      <c r="B393">
        <v>79</v>
      </c>
      <c r="C393">
        <v>23</v>
      </c>
      <c r="D393">
        <v>64.000000000002018</v>
      </c>
      <c r="E393">
        <v>2</v>
      </c>
      <c r="G393" t="str">
        <f t="shared" si="34"/>
        <v>79,23,64,2,</v>
      </c>
      <c r="H393" t="s">
        <v>1013</v>
      </c>
      <c r="I393" t="str">
        <f>VLOOKUP(B393,Nodes!$B$2:$F$681,3)</f>
        <v>Colonel Fabien</v>
      </c>
      <c r="J393" t="str">
        <f>VLOOKUP(C393,Nodes!$B$2:$F$681,3)</f>
        <v>Belleville</v>
      </c>
      <c r="K393" t="e">
        <f>VLOOKUP(A393,$A$1:A392,1,FALSE)</f>
        <v>#N/A</v>
      </c>
      <c r="L393">
        <f>IF(ISNA(K393),D393,VLOOKUP(A393,$A$1:D392,4,FALSE))</f>
        <v>64.000000000002018</v>
      </c>
      <c r="M393">
        <f t="shared" si="31"/>
        <v>64.000000000002018</v>
      </c>
      <c r="N393">
        <f t="shared" si="32"/>
        <v>64.000000000002018</v>
      </c>
      <c r="O393">
        <f>VLOOKUP(A393,Lignes!$J$2:$K$847,2,FALSE)</f>
        <v>2</v>
      </c>
      <c r="P393">
        <f>VLOOKUP(A393,estimator!$A$2:$D$726,4,FALSE)</f>
        <v>64.000000000002018</v>
      </c>
      <c r="Q393">
        <f t="shared" si="33"/>
        <v>64.000000000002018</v>
      </c>
    </row>
    <row r="394" spans="1:17">
      <c r="A394" t="str">
        <f t="shared" si="30"/>
        <v>152,79</v>
      </c>
      <c r="B394">
        <v>152</v>
      </c>
      <c r="C394">
        <v>79</v>
      </c>
      <c r="D394">
        <v>59.999999999999787</v>
      </c>
      <c r="E394">
        <v>2</v>
      </c>
      <c r="G394" t="str">
        <f t="shared" si="34"/>
        <v>152,79,60,2,</v>
      </c>
      <c r="H394" t="s">
        <v>1013</v>
      </c>
      <c r="I394" t="str">
        <f>VLOOKUP(B394,Nodes!$B$2:$F$681,3)</f>
        <v>Jaurès</v>
      </c>
      <c r="J394" t="str">
        <f>VLOOKUP(C394,Nodes!$B$2:$F$681,3)</f>
        <v>Colonel Fabien</v>
      </c>
      <c r="K394" t="e">
        <f>VLOOKUP(A394,$A$1:A393,1,FALSE)</f>
        <v>#N/A</v>
      </c>
      <c r="L394">
        <f>IF(ISNA(K394),D394,VLOOKUP(A394,$A$1:D393,4,FALSE))</f>
        <v>59.999999999999787</v>
      </c>
      <c r="M394">
        <f t="shared" si="31"/>
        <v>59.999999999999787</v>
      </c>
      <c r="N394">
        <f t="shared" si="32"/>
        <v>59.999999999999787</v>
      </c>
      <c r="O394">
        <f>VLOOKUP(A394,Lignes!$J$2:$K$847,2,FALSE)</f>
        <v>2</v>
      </c>
      <c r="P394">
        <f>VLOOKUP(A394,estimator!$A$2:$D$726,4,FALSE)</f>
        <v>59.999999999999787</v>
      </c>
      <c r="Q394">
        <f t="shared" si="33"/>
        <v>59.999999999999787</v>
      </c>
    </row>
    <row r="395" spans="1:17">
      <c r="A395" t="str">
        <f t="shared" ref="A395:A438" si="35">B395&amp;","&amp;C395</f>
        <v>353,152</v>
      </c>
      <c r="B395">
        <v>353</v>
      </c>
      <c r="C395">
        <v>152</v>
      </c>
      <c r="D395">
        <v>59.999999999999787</v>
      </c>
      <c r="E395">
        <v>2</v>
      </c>
      <c r="G395" t="str">
        <f t="shared" si="34"/>
        <v>353,152,60,2,</v>
      </c>
      <c r="H395" t="s">
        <v>1013</v>
      </c>
      <c r="I395" t="str">
        <f>VLOOKUP(B395,Nodes!$B$2:$F$681,3)</f>
        <v>Stalingrad</v>
      </c>
      <c r="J395" t="str">
        <f>VLOOKUP(C395,Nodes!$B$2:$F$681,3)</f>
        <v>Jaurès</v>
      </c>
      <c r="K395" t="e">
        <f>VLOOKUP(A395,$A$1:A394,1,FALSE)</f>
        <v>#N/A</v>
      </c>
      <c r="L395">
        <f>IF(ISNA(K395),D395,VLOOKUP(A395,$A$1:D394,4,FALSE))</f>
        <v>59.999999999999787</v>
      </c>
      <c r="M395">
        <f t="shared" si="31"/>
        <v>59.999999999999787</v>
      </c>
      <c r="N395">
        <f t="shared" si="32"/>
        <v>59.999999999999787</v>
      </c>
      <c r="O395">
        <f>VLOOKUP(A395,Lignes!$J$2:$K$847,2,FALSE)</f>
        <v>2</v>
      </c>
      <c r="P395">
        <f>VLOOKUP(A395,estimator!$A$2:$D$726,4,FALSE)</f>
        <v>59.999999999999787</v>
      </c>
      <c r="Q395">
        <f t="shared" si="33"/>
        <v>59.999999999999787</v>
      </c>
    </row>
    <row r="396" spans="1:17">
      <c r="A396" t="str">
        <f t="shared" si="35"/>
        <v>161,353</v>
      </c>
      <c r="B396">
        <v>161</v>
      </c>
      <c r="C396">
        <v>353</v>
      </c>
      <c r="D396">
        <v>52.000000000000135</v>
      </c>
      <c r="E396">
        <v>2</v>
      </c>
      <c r="G396" t="str">
        <f t="shared" si="34"/>
        <v>161,353,52,2,</v>
      </c>
      <c r="H396" t="s">
        <v>1013</v>
      </c>
      <c r="I396" t="str">
        <f>VLOOKUP(B396,Nodes!$B$2:$F$681,3)</f>
        <v>La Chapelle</v>
      </c>
      <c r="J396" t="str">
        <f>VLOOKUP(C396,Nodes!$B$2:$F$681,3)</f>
        <v>Stalingrad</v>
      </c>
      <c r="K396" t="e">
        <f>VLOOKUP(A396,$A$1:A395,1,FALSE)</f>
        <v>#N/A</v>
      </c>
      <c r="L396">
        <f>IF(ISNA(K396),D396,VLOOKUP(A396,$A$1:D395,4,FALSE))</f>
        <v>52.000000000000135</v>
      </c>
      <c r="M396">
        <f t="shared" si="31"/>
        <v>52.000000000000135</v>
      </c>
      <c r="N396">
        <f t="shared" si="32"/>
        <v>52.000000000000135</v>
      </c>
      <c r="O396">
        <f>VLOOKUP(A396,Lignes!$J$2:$K$847,2,FALSE)</f>
        <v>2</v>
      </c>
      <c r="P396">
        <f>VLOOKUP(A396,estimator!$A$2:$D$726,4,FALSE)</f>
        <v>52.000000000000135</v>
      </c>
      <c r="Q396">
        <f t="shared" si="33"/>
        <v>52.000000000000135</v>
      </c>
    </row>
    <row r="397" spans="1:17">
      <c r="A397" t="str">
        <f t="shared" si="35"/>
        <v>16,161</v>
      </c>
      <c r="B397">
        <v>16</v>
      </c>
      <c r="C397">
        <v>161</v>
      </c>
      <c r="D397">
        <v>80.000000000001307</v>
      </c>
      <c r="E397">
        <v>2</v>
      </c>
      <c r="G397" t="str">
        <f t="shared" si="34"/>
        <v>16,161,80,2,</v>
      </c>
      <c r="H397" t="s">
        <v>1013</v>
      </c>
      <c r="I397" t="str">
        <f>VLOOKUP(B397,Nodes!$B$2:$F$681,3)</f>
        <v>Barbès — Rochechouart</v>
      </c>
      <c r="J397" t="str">
        <f>VLOOKUP(C397,Nodes!$B$2:$F$681,3)</f>
        <v>La Chapelle</v>
      </c>
      <c r="K397" t="e">
        <f>VLOOKUP(A397,$A$1:A396,1,FALSE)</f>
        <v>#N/A</v>
      </c>
      <c r="L397">
        <f>IF(ISNA(K397),D397,VLOOKUP(A397,$A$1:D396,4,FALSE))</f>
        <v>80.000000000001307</v>
      </c>
      <c r="M397">
        <f t="shared" si="31"/>
        <v>80.000000000001307</v>
      </c>
      <c r="N397">
        <f t="shared" si="32"/>
        <v>80.000000000001307</v>
      </c>
      <c r="O397">
        <f>VLOOKUP(A397,Lignes!$J$2:$K$847,2,FALSE)</f>
        <v>2</v>
      </c>
      <c r="P397">
        <f>VLOOKUP(A397,estimator!$A$2:$D$726,4,FALSE)</f>
        <v>80.000000000001307</v>
      </c>
      <c r="Q397">
        <f t="shared" si="33"/>
        <v>80.000000000001307</v>
      </c>
    </row>
    <row r="398" spans="1:17">
      <c r="A398" t="str">
        <f t="shared" si="35"/>
        <v>5,16</v>
      </c>
      <c r="B398">
        <v>5</v>
      </c>
      <c r="C398">
        <v>16</v>
      </c>
      <c r="D398">
        <v>56.000000000002359</v>
      </c>
      <c r="E398">
        <v>2</v>
      </c>
      <c r="G398" t="str">
        <f t="shared" si="34"/>
        <v>5,16,56,2,</v>
      </c>
      <c r="H398" t="s">
        <v>1013</v>
      </c>
      <c r="I398" t="str">
        <f>VLOOKUP(B398,Nodes!$B$2:$F$681,3)</f>
        <v>Anvers</v>
      </c>
      <c r="J398" t="str">
        <f>VLOOKUP(C398,Nodes!$B$2:$F$681,3)</f>
        <v>Barbès — Rochechouart</v>
      </c>
      <c r="K398" t="e">
        <f>VLOOKUP(A398,$A$1:A397,1,FALSE)</f>
        <v>#N/A</v>
      </c>
      <c r="L398">
        <f>IF(ISNA(K398),D398,VLOOKUP(A398,$A$1:D397,4,FALSE))</f>
        <v>56.000000000002359</v>
      </c>
      <c r="M398">
        <f t="shared" si="31"/>
        <v>56.000000000002359</v>
      </c>
      <c r="N398">
        <f t="shared" si="32"/>
        <v>56.000000000002359</v>
      </c>
      <c r="O398">
        <v>2</v>
      </c>
      <c r="P398">
        <f>VLOOKUP(A398,estimator!$A$2:$D$726,4,FALSE)</f>
        <v>56.000000000002359</v>
      </c>
      <c r="Q398">
        <f t="shared" si="33"/>
        <v>56.000000000002359</v>
      </c>
    </row>
    <row r="399" spans="1:17">
      <c r="A399" t="str">
        <f t="shared" si="35"/>
        <v>253,5</v>
      </c>
      <c r="B399">
        <v>253</v>
      </c>
      <c r="C399">
        <v>5</v>
      </c>
      <c r="D399">
        <v>52.999999999997094</v>
      </c>
      <c r="E399">
        <v>2</v>
      </c>
      <c r="G399" t="str">
        <f t="shared" si="34"/>
        <v>253,5,53,2,</v>
      </c>
      <c r="H399" t="s">
        <v>1013</v>
      </c>
      <c r="I399" t="str">
        <f>VLOOKUP(B399,Nodes!$B$2:$F$681,3)</f>
        <v>Pigalle</v>
      </c>
      <c r="J399" t="str">
        <f>VLOOKUP(C399,Nodes!$B$2:$F$681,3)</f>
        <v>Anvers</v>
      </c>
      <c r="K399" t="e">
        <f>VLOOKUP(A399,$A$1:A398,1,FALSE)</f>
        <v>#N/A</v>
      </c>
      <c r="L399">
        <f>IF(ISNA(K399),D399,VLOOKUP(A399,$A$1:D398,4,FALSE))</f>
        <v>52.999999999997094</v>
      </c>
      <c r="M399">
        <f t="shared" si="31"/>
        <v>52.999999999997094</v>
      </c>
      <c r="N399">
        <f t="shared" si="32"/>
        <v>52.999999999997094</v>
      </c>
      <c r="O399">
        <f>VLOOKUP(A399,Lignes!$J$2:$K$847,2,FALSE)</f>
        <v>2</v>
      </c>
      <c r="P399">
        <f>VLOOKUP(A399,estimator!$A$2:$D$726,4,FALSE)</f>
        <v>52.999999999997094</v>
      </c>
      <c r="Q399">
        <f t="shared" si="33"/>
        <v>52.999999999997094</v>
      </c>
    </row>
    <row r="400" spans="1:17">
      <c r="A400" t="str">
        <f t="shared" si="35"/>
        <v>31,253</v>
      </c>
      <c r="B400">
        <v>31</v>
      </c>
      <c r="C400">
        <v>253</v>
      </c>
      <c r="D400">
        <v>53.999999999998849</v>
      </c>
      <c r="E400">
        <v>2</v>
      </c>
      <c r="G400" t="str">
        <f t="shared" si="34"/>
        <v>31,253,54,2,</v>
      </c>
      <c r="H400" t="s">
        <v>1013</v>
      </c>
      <c r="I400" t="str">
        <f>VLOOKUP(B400,Nodes!$B$2:$F$681,3)</f>
        <v>Blanche</v>
      </c>
      <c r="J400" t="str">
        <f>VLOOKUP(C400,Nodes!$B$2:$F$681,3)</f>
        <v>Pigalle</v>
      </c>
      <c r="K400" t="e">
        <f>VLOOKUP(A400,$A$1:A399,1,FALSE)</f>
        <v>#N/A</v>
      </c>
      <c r="L400">
        <f>IF(ISNA(K400),D400,VLOOKUP(A400,$A$1:D399,4,FALSE))</f>
        <v>53.999999999998849</v>
      </c>
      <c r="M400">
        <f t="shared" si="31"/>
        <v>53.999999999998849</v>
      </c>
      <c r="N400">
        <f t="shared" si="32"/>
        <v>53.999999999998849</v>
      </c>
      <c r="O400">
        <f>VLOOKUP(A400,Lignes!$J$2:$K$847,2,FALSE)</f>
        <v>2</v>
      </c>
      <c r="P400">
        <f>VLOOKUP(A400,estimator!$A$2:$D$726,4,FALSE)</f>
        <v>53.999999999998849</v>
      </c>
      <c r="Q400">
        <f t="shared" si="33"/>
        <v>53.999999999998849</v>
      </c>
    </row>
    <row r="401" spans="1:17">
      <c r="A401" t="str">
        <f t="shared" si="35"/>
        <v>255,31</v>
      </c>
      <c r="B401">
        <v>255</v>
      </c>
      <c r="C401">
        <v>31</v>
      </c>
      <c r="D401">
        <v>52.000000000000135</v>
      </c>
      <c r="E401">
        <v>2</v>
      </c>
      <c r="G401" t="str">
        <f t="shared" si="34"/>
        <v>255,31,52,2,</v>
      </c>
      <c r="H401" t="s">
        <v>1013</v>
      </c>
      <c r="I401" t="str">
        <f>VLOOKUP(B401,Nodes!$B$2:$F$681,3)</f>
        <v>Place de Clichy</v>
      </c>
      <c r="J401" t="str">
        <f>VLOOKUP(C401,Nodes!$B$2:$F$681,3)</f>
        <v>Blanche</v>
      </c>
      <c r="K401" t="e">
        <f>VLOOKUP(A401,$A$1:A400,1,FALSE)</f>
        <v>#N/A</v>
      </c>
      <c r="L401">
        <f>IF(ISNA(K401),D401,VLOOKUP(A401,$A$1:D400,4,FALSE))</f>
        <v>52.000000000000135</v>
      </c>
      <c r="M401">
        <f t="shared" si="31"/>
        <v>52.000000000000135</v>
      </c>
      <c r="N401">
        <f t="shared" si="32"/>
        <v>52.000000000000135</v>
      </c>
      <c r="O401">
        <f>VLOOKUP(A401,Lignes!$J$2:$K$847,2,FALSE)</f>
        <v>2</v>
      </c>
      <c r="P401">
        <f>VLOOKUP(A401,estimator!$A$2:$D$726,4,FALSE)</f>
        <v>52.000000000000135</v>
      </c>
      <c r="Q401">
        <f t="shared" si="33"/>
        <v>52.000000000000135</v>
      </c>
    </row>
    <row r="402" spans="1:17">
      <c r="A402" t="str">
        <f t="shared" si="35"/>
        <v>320,255</v>
      </c>
      <c r="B402">
        <v>320</v>
      </c>
      <c r="C402">
        <v>255</v>
      </c>
      <c r="D402">
        <v>58.000000000001073</v>
      </c>
      <c r="E402">
        <v>2</v>
      </c>
      <c r="G402" t="str">
        <f t="shared" si="34"/>
        <v>320,255,58,2,</v>
      </c>
      <c r="H402" t="s">
        <v>1013</v>
      </c>
      <c r="I402" t="str">
        <f>VLOOKUP(B402,Nodes!$B$2:$F$681,3)</f>
        <v>Rome</v>
      </c>
      <c r="J402" t="str">
        <f>VLOOKUP(C402,Nodes!$B$2:$F$681,3)</f>
        <v>Place de Clichy</v>
      </c>
      <c r="K402" t="e">
        <f>VLOOKUP(A402,$A$1:A401,1,FALSE)</f>
        <v>#N/A</v>
      </c>
      <c r="L402">
        <f>IF(ISNA(K402),D402,VLOOKUP(A402,$A$1:D401,4,FALSE))</f>
        <v>58.000000000001073</v>
      </c>
      <c r="M402">
        <f t="shared" si="31"/>
        <v>58.000000000001073</v>
      </c>
      <c r="N402">
        <f t="shared" si="32"/>
        <v>58.000000000001073</v>
      </c>
      <c r="O402">
        <f>VLOOKUP(A402,Lignes!$J$2:$K$847,2,FALSE)</f>
        <v>2</v>
      </c>
      <c r="P402">
        <f>VLOOKUP(A402,estimator!$A$2:$D$726,4,FALSE)</f>
        <v>58.000000000001073</v>
      </c>
      <c r="Q402">
        <f t="shared" si="33"/>
        <v>58.000000000001073</v>
      </c>
    </row>
    <row r="403" spans="1:17">
      <c r="A403" t="str">
        <f t="shared" si="35"/>
        <v>376,320</v>
      </c>
      <c r="B403">
        <v>376</v>
      </c>
      <c r="C403">
        <v>320</v>
      </c>
      <c r="D403">
        <v>72.999999999998622</v>
      </c>
      <c r="E403">
        <v>2</v>
      </c>
      <c r="G403" t="str">
        <f t="shared" si="34"/>
        <v>376,320,73,2,</v>
      </c>
      <c r="H403" t="s">
        <v>1013</v>
      </c>
      <c r="I403" t="str">
        <f>VLOOKUP(B403,Nodes!$B$2:$F$681,3)</f>
        <v>Villiers</v>
      </c>
      <c r="J403" t="str">
        <f>VLOOKUP(C403,Nodes!$B$2:$F$681,3)</f>
        <v>Rome</v>
      </c>
      <c r="K403" t="e">
        <f>VLOOKUP(A403,$A$1:A402,1,FALSE)</f>
        <v>#N/A</v>
      </c>
      <c r="L403">
        <f>IF(ISNA(K403),D403,VLOOKUP(A403,$A$1:D402,4,FALSE))</f>
        <v>72.999999999998622</v>
      </c>
      <c r="M403">
        <f t="shared" si="31"/>
        <v>72.999999999998622</v>
      </c>
      <c r="N403">
        <f t="shared" si="32"/>
        <v>72.999999999998622</v>
      </c>
      <c r="O403">
        <f>VLOOKUP(A403,Lignes!$J$2:$K$847,2,FALSE)</f>
        <v>2</v>
      </c>
      <c r="P403">
        <f>VLOOKUP(A403,estimator!$A$2:$D$726,4,FALSE)</f>
        <v>72.999999999998622</v>
      </c>
      <c r="Q403">
        <f t="shared" si="33"/>
        <v>72.999999999998622</v>
      </c>
    </row>
    <row r="404" spans="1:17">
      <c r="A404" t="str">
        <f t="shared" si="35"/>
        <v>216,376</v>
      </c>
      <c r="B404">
        <v>216</v>
      </c>
      <c r="C404">
        <v>376</v>
      </c>
      <c r="D404">
        <v>61.999999999998501</v>
      </c>
      <c r="E404">
        <v>2</v>
      </c>
      <c r="G404" t="str">
        <f t="shared" si="34"/>
        <v>216,376,62,2,</v>
      </c>
      <c r="H404" t="s">
        <v>1013</v>
      </c>
      <c r="I404" t="str">
        <f>VLOOKUP(B404,Nodes!$B$2:$F$681,3)</f>
        <v>Monceau</v>
      </c>
      <c r="J404" t="str">
        <f>VLOOKUP(C404,Nodes!$B$2:$F$681,3)</f>
        <v>Villiers</v>
      </c>
      <c r="K404" t="e">
        <f>VLOOKUP(A404,$A$1:A403,1,FALSE)</f>
        <v>#N/A</v>
      </c>
      <c r="L404">
        <f>IF(ISNA(K404),D404,VLOOKUP(A404,$A$1:D403,4,FALSE))</f>
        <v>61.999999999998501</v>
      </c>
      <c r="M404">
        <f t="shared" si="31"/>
        <v>61.999999999998501</v>
      </c>
      <c r="N404">
        <f t="shared" si="32"/>
        <v>61.999999999998501</v>
      </c>
      <c r="O404">
        <f>VLOOKUP(A404,Lignes!$J$2:$K$847,2,FALSE)</f>
        <v>2</v>
      </c>
      <c r="P404">
        <f>VLOOKUP(A404,estimator!$A$2:$D$726,4,FALSE)</f>
        <v>61.999999999998501</v>
      </c>
      <c r="Q404">
        <f t="shared" si="33"/>
        <v>61.999999999998501</v>
      </c>
    </row>
    <row r="405" spans="1:17">
      <c r="A405" t="str">
        <f t="shared" si="35"/>
        <v>89,216</v>
      </c>
      <c r="B405">
        <v>89</v>
      </c>
      <c r="C405">
        <v>216</v>
      </c>
      <c r="D405">
        <v>37.999999999999545</v>
      </c>
      <c r="E405">
        <v>2</v>
      </c>
      <c r="G405" t="str">
        <f t="shared" si="34"/>
        <v>89,216,38,2,</v>
      </c>
      <c r="H405" t="s">
        <v>1013</v>
      </c>
      <c r="I405" t="str">
        <f>VLOOKUP(B405,Nodes!$B$2:$F$681,3)</f>
        <v>Courcelles</v>
      </c>
      <c r="J405" t="str">
        <f>VLOOKUP(C405,Nodes!$B$2:$F$681,3)</f>
        <v>Monceau</v>
      </c>
      <c r="K405" t="e">
        <f>VLOOKUP(A405,$A$1:A404,1,FALSE)</f>
        <v>#N/A</v>
      </c>
      <c r="L405">
        <f>IF(ISNA(K405),D405,VLOOKUP(A405,$A$1:D404,4,FALSE))</f>
        <v>37.999999999999545</v>
      </c>
      <c r="M405">
        <f t="shared" si="31"/>
        <v>37.999999999999545</v>
      </c>
      <c r="N405">
        <f t="shared" si="32"/>
        <v>37.999999999999545</v>
      </c>
      <c r="O405">
        <f>VLOOKUP(A405,Lignes!$J$2:$K$847,2,FALSE)</f>
        <v>2</v>
      </c>
      <c r="P405">
        <f>VLOOKUP(A405,estimator!$A$2:$D$726,4,FALSE)</f>
        <v>37.999999999999545</v>
      </c>
      <c r="Q405">
        <f t="shared" si="33"/>
        <v>37.999999999999545</v>
      </c>
    </row>
    <row r="406" spans="1:17">
      <c r="A406" t="str">
        <f t="shared" si="35"/>
        <v>362,89</v>
      </c>
      <c r="B406">
        <v>362</v>
      </c>
      <c r="C406">
        <v>89</v>
      </c>
      <c r="D406">
        <v>58.999999999998032</v>
      </c>
      <c r="E406">
        <v>2</v>
      </c>
      <c r="G406" t="str">
        <f t="shared" si="34"/>
        <v>362,89,59,2,</v>
      </c>
      <c r="H406" t="s">
        <v>1013</v>
      </c>
      <c r="I406" t="str">
        <f>VLOOKUP(B406,Nodes!$B$2:$F$681,3)</f>
        <v>Ternes</v>
      </c>
      <c r="J406" t="str">
        <f>VLOOKUP(C406,Nodes!$B$2:$F$681,3)</f>
        <v>Courcelles</v>
      </c>
      <c r="K406" t="e">
        <f>VLOOKUP(A406,$A$1:A405,1,FALSE)</f>
        <v>#N/A</v>
      </c>
      <c r="L406">
        <f>IF(ISNA(K406),D406,VLOOKUP(A406,$A$1:D405,4,FALSE))</f>
        <v>58.999999999998032</v>
      </c>
      <c r="M406">
        <f t="shared" si="31"/>
        <v>58.999999999998032</v>
      </c>
      <c r="N406">
        <f t="shared" si="32"/>
        <v>58.999999999998032</v>
      </c>
      <c r="O406">
        <f>VLOOKUP(A406,Lignes!$J$2:$K$847,2,FALSE)</f>
        <v>2</v>
      </c>
      <c r="P406">
        <f>VLOOKUP(A406,estimator!$A$2:$D$726,4,FALSE)</f>
        <v>58.999999999998032</v>
      </c>
      <c r="Q406">
        <f t="shared" si="33"/>
        <v>58.999999999998032</v>
      </c>
    </row>
    <row r="407" spans="1:17">
      <c r="A407" t="str">
        <f t="shared" si="35"/>
        <v>59,362</v>
      </c>
      <c r="B407">
        <v>59</v>
      </c>
      <c r="C407">
        <v>362</v>
      </c>
      <c r="D407">
        <v>47.000000000000952</v>
      </c>
      <c r="E407">
        <v>2</v>
      </c>
      <c r="G407" t="str">
        <f t="shared" si="34"/>
        <v>59,362,47,2,</v>
      </c>
      <c r="H407" t="s">
        <v>1013</v>
      </c>
      <c r="I407" t="str">
        <f>VLOOKUP(B407,Nodes!$B$2:$F$681,3)</f>
        <v>Charles de Gaulle — Étoile</v>
      </c>
      <c r="J407" t="str">
        <f>VLOOKUP(C407,Nodes!$B$2:$F$681,3)</f>
        <v>Ternes</v>
      </c>
      <c r="K407" t="e">
        <f>VLOOKUP(A407,$A$1:A406,1,FALSE)</f>
        <v>#N/A</v>
      </c>
      <c r="L407">
        <f>IF(ISNA(K407),D407,VLOOKUP(A407,$A$1:D406,4,FALSE))</f>
        <v>47.000000000000952</v>
      </c>
      <c r="M407">
        <f t="shared" si="31"/>
        <v>47.000000000000952</v>
      </c>
      <c r="N407">
        <f t="shared" si="32"/>
        <v>47.000000000000952</v>
      </c>
      <c r="O407">
        <f>VLOOKUP(A407,Lignes!$J$2:$K$847,2,FALSE)</f>
        <v>2</v>
      </c>
      <c r="P407">
        <f>VLOOKUP(A407,estimator!$A$2:$D$726,4,FALSE)</f>
        <v>47.000000000000952</v>
      </c>
      <c r="Q407">
        <f t="shared" si="33"/>
        <v>47.000000000000952</v>
      </c>
    </row>
    <row r="408" spans="1:17">
      <c r="A408" t="str">
        <f t="shared" si="35"/>
        <v>372,59</v>
      </c>
      <c r="B408">
        <v>372</v>
      </c>
      <c r="C408">
        <v>59</v>
      </c>
      <c r="D408">
        <v>100.00000000000284</v>
      </c>
      <c r="E408">
        <v>2</v>
      </c>
      <c r="G408" t="str">
        <f t="shared" si="34"/>
        <v>372,59,100,2,</v>
      </c>
      <c r="H408" t="s">
        <v>1013</v>
      </c>
      <c r="I408" t="str">
        <f>VLOOKUP(B408,Nodes!$B$2:$F$681,3)</f>
        <v>Victor Hugo</v>
      </c>
      <c r="J408" t="str">
        <f>VLOOKUP(C408,Nodes!$B$2:$F$681,3)</f>
        <v>Charles de Gaulle — Étoile</v>
      </c>
      <c r="K408" t="e">
        <f>VLOOKUP(A408,$A$1:A407,1,FALSE)</f>
        <v>#N/A</v>
      </c>
      <c r="L408">
        <f>IF(ISNA(K408),D408,VLOOKUP(A408,$A$1:D407,4,FALSE))</f>
        <v>100.00000000000284</v>
      </c>
      <c r="M408">
        <f t="shared" si="31"/>
        <v>100.00000000000284</v>
      </c>
      <c r="N408">
        <f t="shared" si="32"/>
        <v>100.00000000000284</v>
      </c>
      <c r="O408">
        <f>VLOOKUP(A408,Lignes!$J$2:$K$847,2,FALSE)</f>
        <v>2</v>
      </c>
      <c r="P408">
        <f>VLOOKUP(A408,estimator!$A$2:$D$726,4,FALSE)</f>
        <v>100.00000000000284</v>
      </c>
      <c r="Q408">
        <f t="shared" si="33"/>
        <v>100.00000000000284</v>
      </c>
    </row>
    <row r="409" spans="1:17">
      <c r="A409" t="str">
        <f t="shared" si="35"/>
        <v>270,372</v>
      </c>
      <c r="B409">
        <v>270</v>
      </c>
      <c r="C409">
        <v>372</v>
      </c>
      <c r="D409">
        <v>89.000000000002728</v>
      </c>
      <c r="E409">
        <v>2</v>
      </c>
      <c r="G409" t="str">
        <f t="shared" si="34"/>
        <v>270,372,89,2,</v>
      </c>
      <c r="H409" t="s">
        <v>1013</v>
      </c>
      <c r="I409" t="str">
        <f>VLOOKUP(B409,Nodes!$B$2:$F$681,3)</f>
        <v>Porte Dauphine</v>
      </c>
      <c r="J409" t="str">
        <f>VLOOKUP(C409,Nodes!$B$2:$F$681,3)</f>
        <v>Victor Hugo</v>
      </c>
      <c r="K409" t="e">
        <f>VLOOKUP(A409,$A$1:A408,1,FALSE)</f>
        <v>#N/A</v>
      </c>
      <c r="L409">
        <f>IF(ISNA(K409),D409,VLOOKUP(A409,$A$1:D408,4,FALSE))</f>
        <v>89.000000000002728</v>
      </c>
      <c r="M409">
        <f t="shared" si="31"/>
        <v>89.000000000002728</v>
      </c>
      <c r="N409">
        <f t="shared" si="32"/>
        <v>89.000000000002728</v>
      </c>
      <c r="O409">
        <f>VLOOKUP(A409,Lignes!$J$2:$K$847,2,FALSE)</f>
        <v>2</v>
      </c>
      <c r="P409">
        <f>VLOOKUP(A409,estimator!$A$2:$D$726,4,FALSE)</f>
        <v>89.000000000002728</v>
      </c>
      <c r="Q409">
        <f t="shared" si="33"/>
        <v>89.000000000002728</v>
      </c>
    </row>
    <row r="410" spans="1:17">
      <c r="A410" t="str">
        <f t="shared" si="35"/>
        <v>380,248</v>
      </c>
      <c r="B410">
        <v>380</v>
      </c>
      <c r="C410">
        <v>248</v>
      </c>
      <c r="D410">
        <v>47.000000000000952</v>
      </c>
      <c r="E410">
        <v>3</v>
      </c>
      <c r="G410" t="str">
        <f t="shared" si="34"/>
        <v>380,248,47,3,</v>
      </c>
      <c r="H410" t="s">
        <v>1013</v>
      </c>
      <c r="I410" t="str">
        <f>VLOOKUP(B410,Nodes!$B$2:$F$681,3)</f>
        <v>Wagram</v>
      </c>
      <c r="J410" t="str">
        <f>VLOOKUP(C410,Nodes!$B$2:$F$681,3)</f>
        <v>Pereire</v>
      </c>
      <c r="K410" t="e">
        <f>VLOOKUP(A410,$A$1:A409,1,FALSE)</f>
        <v>#N/A</v>
      </c>
      <c r="L410">
        <f>IF(ISNA(K410),D410,VLOOKUP(A410,$A$1:D409,4,FALSE))</f>
        <v>47.000000000000952</v>
      </c>
      <c r="M410">
        <f t="shared" si="31"/>
        <v>47.000000000000952</v>
      </c>
      <c r="N410">
        <f t="shared" si="32"/>
        <v>47.000000000000952</v>
      </c>
      <c r="O410">
        <f>VLOOKUP(A410,Lignes!$J$2:$K$847,2,FALSE)</f>
        <v>3</v>
      </c>
      <c r="P410">
        <f>VLOOKUP(A410,estimator!$A$2:$D$726,4,FALSE)</f>
        <v>47.000000000000952</v>
      </c>
      <c r="Q410">
        <f t="shared" si="33"/>
        <v>47.000000000000952</v>
      </c>
    </row>
    <row r="411" spans="1:17">
      <c r="A411" t="str">
        <f t="shared" si="35"/>
        <v>200,380</v>
      </c>
      <c r="B411">
        <v>200</v>
      </c>
      <c r="C411">
        <v>380</v>
      </c>
      <c r="D411">
        <v>45.999999999999197</v>
      </c>
      <c r="E411">
        <v>3</v>
      </c>
      <c r="G411" t="str">
        <f t="shared" si="34"/>
        <v>200,380,46,3,</v>
      </c>
      <c r="H411" t="s">
        <v>1013</v>
      </c>
      <c r="I411" t="str">
        <f>VLOOKUP(B411,Nodes!$B$2:$F$681,3)</f>
        <v>Malesherbes</v>
      </c>
      <c r="J411" t="str">
        <f>VLOOKUP(C411,Nodes!$B$2:$F$681,3)</f>
        <v>Wagram</v>
      </c>
      <c r="K411" t="e">
        <f>VLOOKUP(A411,$A$1:A410,1,FALSE)</f>
        <v>#N/A</v>
      </c>
      <c r="L411">
        <f>IF(ISNA(K411),D411,VLOOKUP(A411,$A$1:D410,4,FALSE))</f>
        <v>45.999999999999197</v>
      </c>
      <c r="M411">
        <f t="shared" si="31"/>
        <v>45.999999999999197</v>
      </c>
      <c r="N411">
        <f t="shared" si="32"/>
        <v>45.999999999999197</v>
      </c>
      <c r="O411">
        <f>VLOOKUP(A411,Lignes!$J$2:$K$847,2,FALSE)</f>
        <v>3</v>
      </c>
      <c r="P411">
        <f>VLOOKUP(A411,estimator!$A$2:$D$726,4,FALSE)</f>
        <v>45.999999999999197</v>
      </c>
      <c r="Q411">
        <f t="shared" si="33"/>
        <v>45.999999999999197</v>
      </c>
    </row>
    <row r="412" spans="1:17">
      <c r="A412" t="str">
        <f t="shared" si="35"/>
        <v>377,200</v>
      </c>
      <c r="B412">
        <v>377</v>
      </c>
      <c r="C412">
        <v>200</v>
      </c>
      <c r="D412">
        <v>78.000000000002601</v>
      </c>
      <c r="E412">
        <v>3</v>
      </c>
      <c r="G412" t="str">
        <f t="shared" si="34"/>
        <v>377,200,78,3,</v>
      </c>
      <c r="H412" t="s">
        <v>1013</v>
      </c>
      <c r="I412" t="str">
        <f>VLOOKUP(B412,Nodes!$B$2:$F$681,3)</f>
        <v>Villiers</v>
      </c>
      <c r="J412" t="str">
        <f>VLOOKUP(C412,Nodes!$B$2:$F$681,3)</f>
        <v>Malesherbes</v>
      </c>
      <c r="K412" t="e">
        <f>VLOOKUP(A412,$A$1:A411,1,FALSE)</f>
        <v>#N/A</v>
      </c>
      <c r="L412">
        <f>IF(ISNA(K412),D412,VLOOKUP(A412,$A$1:D411,4,FALSE))</f>
        <v>78.000000000002601</v>
      </c>
      <c r="M412">
        <f t="shared" si="31"/>
        <v>78.000000000002601</v>
      </c>
      <c r="N412">
        <f t="shared" si="32"/>
        <v>78.000000000002601</v>
      </c>
      <c r="O412">
        <f>VLOOKUP(A412,Lignes!$J$2:$K$847,2,FALSE)</f>
        <v>3</v>
      </c>
      <c r="P412">
        <f>VLOOKUP(A412,estimator!$A$2:$D$726,4,FALSE)</f>
        <v>78.000000000002601</v>
      </c>
      <c r="Q412">
        <f t="shared" si="33"/>
        <v>78.000000000002601</v>
      </c>
    </row>
    <row r="413" spans="1:17">
      <c r="A413" t="str">
        <f t="shared" si="35"/>
        <v>112,377</v>
      </c>
      <c r="B413">
        <v>112</v>
      </c>
      <c r="C413">
        <v>377</v>
      </c>
      <c r="D413">
        <v>74.999999999997328</v>
      </c>
      <c r="E413">
        <v>3</v>
      </c>
      <c r="G413" t="str">
        <f t="shared" si="34"/>
        <v>112,377,75,3,</v>
      </c>
      <c r="H413" t="s">
        <v>1013</v>
      </c>
      <c r="I413" t="str">
        <f>VLOOKUP(B413,Nodes!$B$2:$F$681,3)</f>
        <v>Europe</v>
      </c>
      <c r="J413" t="str">
        <f>VLOOKUP(C413,Nodes!$B$2:$F$681,3)</f>
        <v>Villiers</v>
      </c>
      <c r="K413" t="e">
        <f>VLOOKUP(A413,$A$1:A412,1,FALSE)</f>
        <v>#N/A</v>
      </c>
      <c r="L413">
        <f>IF(ISNA(K413),D413,VLOOKUP(A413,$A$1:D412,4,FALSE))</f>
        <v>74.999999999997328</v>
      </c>
      <c r="M413">
        <f t="shared" si="31"/>
        <v>74.999999999997328</v>
      </c>
      <c r="N413">
        <f t="shared" si="32"/>
        <v>74.999999999997328</v>
      </c>
      <c r="O413">
        <f>VLOOKUP(A413,Lignes!$J$2:$K$847,2,FALSE)</f>
        <v>3</v>
      </c>
      <c r="P413">
        <f>VLOOKUP(A413,estimator!$A$2:$D$726,4,FALSE)</f>
        <v>74.999999999997328</v>
      </c>
      <c r="Q413">
        <f t="shared" si="33"/>
        <v>74.999999999997328</v>
      </c>
    </row>
    <row r="414" spans="1:17">
      <c r="A414" t="str">
        <f t="shared" si="35"/>
        <v>334,112</v>
      </c>
      <c r="B414">
        <v>334</v>
      </c>
      <c r="C414">
        <v>112</v>
      </c>
      <c r="D414">
        <v>69.999999999998153</v>
      </c>
      <c r="E414">
        <v>3</v>
      </c>
      <c r="G414" t="str">
        <f t="shared" si="34"/>
        <v>334,112,70,3,</v>
      </c>
      <c r="H414" t="s">
        <v>1013</v>
      </c>
      <c r="I414" t="str">
        <f>VLOOKUP(B414,Nodes!$B$2:$F$681,3)</f>
        <v>Saint-Lazare</v>
      </c>
      <c r="J414" t="str">
        <f>VLOOKUP(C414,Nodes!$B$2:$F$681,3)</f>
        <v>Europe</v>
      </c>
      <c r="K414" t="e">
        <f>VLOOKUP(A414,$A$1:A413,1,FALSE)</f>
        <v>#N/A</v>
      </c>
      <c r="L414">
        <f>IF(ISNA(K414),D414,VLOOKUP(A414,$A$1:D413,4,FALSE))</f>
        <v>69.999999999998153</v>
      </c>
      <c r="M414">
        <f t="shared" si="31"/>
        <v>69.999999999998153</v>
      </c>
      <c r="N414">
        <f t="shared" si="32"/>
        <v>69.999999999998153</v>
      </c>
      <c r="O414">
        <f>VLOOKUP(A414,Lignes!$J$2:$K$847,2,FALSE)</f>
        <v>3</v>
      </c>
      <c r="P414">
        <f>VLOOKUP(A414,estimator!$A$2:$D$726,4,FALSE)</f>
        <v>69.999999999998153</v>
      </c>
      <c r="Q414">
        <f t="shared" si="33"/>
        <v>69.999999999998153</v>
      </c>
    </row>
    <row r="415" spans="1:17">
      <c r="A415" t="str">
        <f t="shared" si="35"/>
        <v>142,334</v>
      </c>
      <c r="B415">
        <v>142</v>
      </c>
      <c r="C415">
        <v>334</v>
      </c>
      <c r="D415">
        <v>50.99999999999838</v>
      </c>
      <c r="E415">
        <v>3</v>
      </c>
      <c r="G415" t="str">
        <f t="shared" si="34"/>
        <v>142,334,51,3,</v>
      </c>
      <c r="H415" t="s">
        <v>1013</v>
      </c>
      <c r="I415" t="str">
        <f>VLOOKUP(B415,Nodes!$B$2:$F$681,3)</f>
        <v>Havre — Caumartin</v>
      </c>
      <c r="J415" t="str">
        <f>VLOOKUP(C415,Nodes!$B$2:$F$681,3)</f>
        <v>Saint-Lazare</v>
      </c>
      <c r="K415" t="e">
        <f>VLOOKUP(A415,$A$1:A414,1,FALSE)</f>
        <v>#N/A</v>
      </c>
      <c r="L415">
        <f>IF(ISNA(K415),D415,VLOOKUP(A415,$A$1:D414,4,FALSE))</f>
        <v>50.99999999999838</v>
      </c>
      <c r="M415">
        <f t="shared" si="31"/>
        <v>50.99999999999838</v>
      </c>
      <c r="N415">
        <f t="shared" si="32"/>
        <v>50.99999999999838</v>
      </c>
      <c r="O415">
        <f>VLOOKUP(A415,Lignes!$J$2:$K$847,2,FALSE)</f>
        <v>3</v>
      </c>
      <c r="P415">
        <f>VLOOKUP(A415,estimator!$A$2:$D$726,4,FALSE)</f>
        <v>50.99999999999838</v>
      </c>
      <c r="Q415">
        <f t="shared" si="33"/>
        <v>50.99999999999838</v>
      </c>
    </row>
    <row r="416" spans="1:17">
      <c r="A416" t="str">
        <f t="shared" si="35"/>
        <v>235,142</v>
      </c>
      <c r="B416">
        <v>235</v>
      </c>
      <c r="C416">
        <v>142</v>
      </c>
      <c r="D416">
        <v>48.000000000002707</v>
      </c>
      <c r="E416">
        <v>3</v>
      </c>
      <c r="G416" t="str">
        <f t="shared" si="34"/>
        <v>235,142,48,3,</v>
      </c>
      <c r="H416" t="s">
        <v>1013</v>
      </c>
      <c r="I416" t="str">
        <f>VLOOKUP(B416,Nodes!$B$2:$F$681,3)</f>
        <v>Opéra</v>
      </c>
      <c r="J416" t="str">
        <f>VLOOKUP(C416,Nodes!$B$2:$F$681,3)</f>
        <v>Havre — Caumartin</v>
      </c>
      <c r="K416" t="e">
        <f>VLOOKUP(A416,$A$1:A415,1,FALSE)</f>
        <v>#N/A</v>
      </c>
      <c r="L416">
        <f>IF(ISNA(K416),D416,VLOOKUP(A416,$A$1:D415,4,FALSE))</f>
        <v>48.000000000002707</v>
      </c>
      <c r="M416">
        <f t="shared" si="31"/>
        <v>48.000000000002707</v>
      </c>
      <c r="N416">
        <f t="shared" si="32"/>
        <v>48.000000000002707</v>
      </c>
      <c r="O416">
        <f>VLOOKUP(A416,Lignes!$J$2:$K$847,2,FALSE)</f>
        <v>3</v>
      </c>
      <c r="P416">
        <f>VLOOKUP(A416,estimator!$A$2:$D$726,4,FALSE)</f>
        <v>48.000000000002707</v>
      </c>
      <c r="Q416">
        <f t="shared" si="33"/>
        <v>48.000000000002707</v>
      </c>
    </row>
    <row r="417" spans="1:17">
      <c r="A417" t="str">
        <f t="shared" si="35"/>
        <v>300,235</v>
      </c>
      <c r="B417">
        <v>300</v>
      </c>
      <c r="C417">
        <v>235</v>
      </c>
      <c r="D417">
        <v>50.99999999999838</v>
      </c>
      <c r="E417">
        <v>3</v>
      </c>
      <c r="G417" t="str">
        <f t="shared" si="34"/>
        <v>300,235,51,3,</v>
      </c>
      <c r="H417" t="s">
        <v>1013</v>
      </c>
      <c r="I417" t="str">
        <f>VLOOKUP(B417,Nodes!$B$2:$F$681,3)</f>
        <v>Quatre-Septembre</v>
      </c>
      <c r="J417" t="str">
        <f>VLOOKUP(C417,Nodes!$B$2:$F$681,3)</f>
        <v>Opéra</v>
      </c>
      <c r="K417" t="e">
        <f>VLOOKUP(A417,$A$1:A416,1,FALSE)</f>
        <v>#N/A</v>
      </c>
      <c r="L417">
        <f>IF(ISNA(K417),D417,VLOOKUP(A417,$A$1:D416,4,FALSE))</f>
        <v>50.99999999999838</v>
      </c>
      <c r="M417">
        <f t="shared" si="31"/>
        <v>50.99999999999838</v>
      </c>
      <c r="N417">
        <f t="shared" si="32"/>
        <v>50.99999999999838</v>
      </c>
      <c r="O417">
        <f>VLOOKUP(A417,Lignes!$J$2:$K$847,2,FALSE)</f>
        <v>3</v>
      </c>
      <c r="P417">
        <f>VLOOKUP(A417,estimator!$A$2:$D$726,4,FALSE)</f>
        <v>50.99999999999838</v>
      </c>
      <c r="Q417">
        <f t="shared" si="33"/>
        <v>50.99999999999838</v>
      </c>
    </row>
    <row r="418" spans="1:17">
      <c r="A418" t="str">
        <f t="shared" si="35"/>
        <v>43,300</v>
      </c>
      <c r="B418">
        <v>43</v>
      </c>
      <c r="C418">
        <v>300</v>
      </c>
      <c r="D418">
        <v>47.000000000000952</v>
      </c>
      <c r="E418">
        <v>3</v>
      </c>
      <c r="G418" t="str">
        <f t="shared" si="34"/>
        <v>43,300,47,3,</v>
      </c>
      <c r="H418" t="s">
        <v>1013</v>
      </c>
      <c r="I418" t="str">
        <f>VLOOKUP(B418,Nodes!$B$2:$F$681,3)</f>
        <v>Bourse</v>
      </c>
      <c r="J418" t="str">
        <f>VLOOKUP(C418,Nodes!$B$2:$F$681,3)</f>
        <v>Quatre-Septembre</v>
      </c>
      <c r="K418" t="e">
        <f>VLOOKUP(A418,$A$1:A417,1,FALSE)</f>
        <v>#N/A</v>
      </c>
      <c r="L418">
        <f>IF(ISNA(K418),D418,VLOOKUP(A418,$A$1:D417,4,FALSE))</f>
        <v>47.000000000000952</v>
      </c>
      <c r="M418">
        <f t="shared" si="31"/>
        <v>47.000000000000952</v>
      </c>
      <c r="N418">
        <f t="shared" si="32"/>
        <v>47.000000000000952</v>
      </c>
      <c r="O418">
        <f>VLOOKUP(A418,Lignes!$J$2:$K$847,2,FALSE)</f>
        <v>3</v>
      </c>
      <c r="P418">
        <f>VLOOKUP(A418,estimator!$A$2:$D$726,4,FALSE)</f>
        <v>47.000000000000952</v>
      </c>
      <c r="Q418">
        <f t="shared" si="33"/>
        <v>47.000000000000952</v>
      </c>
    </row>
    <row r="419" spans="1:17">
      <c r="A419" t="str">
        <f t="shared" si="35"/>
        <v>347,43</v>
      </c>
      <c r="B419">
        <v>347</v>
      </c>
      <c r="C419">
        <v>43</v>
      </c>
      <c r="D419">
        <v>50.99999999999838</v>
      </c>
      <c r="E419">
        <v>3</v>
      </c>
      <c r="G419" t="str">
        <f t="shared" si="34"/>
        <v>347,43,51,3,</v>
      </c>
      <c r="H419" t="s">
        <v>1013</v>
      </c>
      <c r="I419" t="str">
        <f>VLOOKUP(B419,Nodes!$B$2:$F$681,3)</f>
        <v>Sentier</v>
      </c>
      <c r="J419" t="str">
        <f>VLOOKUP(C419,Nodes!$B$2:$F$681,3)</f>
        <v>Bourse</v>
      </c>
      <c r="K419" t="e">
        <f>VLOOKUP(A419,$A$1:A418,1,FALSE)</f>
        <v>#N/A</v>
      </c>
      <c r="L419">
        <f>IF(ISNA(K419),D419,VLOOKUP(A419,$A$1:D418,4,FALSE))</f>
        <v>50.99999999999838</v>
      </c>
      <c r="M419">
        <f t="shared" si="31"/>
        <v>50.99999999999838</v>
      </c>
      <c r="N419">
        <f t="shared" si="32"/>
        <v>50.99999999999838</v>
      </c>
      <c r="O419">
        <f>VLOOKUP(A419,Lignes!$J$2:$K$847,2,FALSE)</f>
        <v>3</v>
      </c>
      <c r="P419">
        <f>VLOOKUP(A419,estimator!$A$2:$D$726,4,FALSE)</f>
        <v>50.99999999999838</v>
      </c>
      <c r="Q419">
        <f t="shared" si="33"/>
        <v>50.99999999999838</v>
      </c>
    </row>
    <row r="420" spans="1:17">
      <c r="A420" t="str">
        <f t="shared" si="35"/>
        <v>305,347</v>
      </c>
      <c r="B420">
        <v>305</v>
      </c>
      <c r="C420">
        <v>347</v>
      </c>
      <c r="D420">
        <v>52.000000000000135</v>
      </c>
      <c r="E420">
        <v>3</v>
      </c>
      <c r="G420" t="str">
        <f t="shared" si="34"/>
        <v>305,347,52,3,</v>
      </c>
      <c r="H420" t="s">
        <v>1013</v>
      </c>
      <c r="I420" t="str">
        <f>VLOOKUP(B420,Nodes!$B$2:$F$681,3)</f>
        <v>Réaumur — Sébastopol</v>
      </c>
      <c r="J420" t="str">
        <f>VLOOKUP(C420,Nodes!$B$2:$F$681,3)</f>
        <v>Sentier</v>
      </c>
      <c r="K420" t="e">
        <f>VLOOKUP(A420,$A$1:A419,1,FALSE)</f>
        <v>#N/A</v>
      </c>
      <c r="L420">
        <f>IF(ISNA(K420),D420,VLOOKUP(A420,$A$1:D419,4,FALSE))</f>
        <v>52.000000000000135</v>
      </c>
      <c r="M420">
        <f t="shared" si="31"/>
        <v>52.000000000000135</v>
      </c>
      <c r="N420">
        <f t="shared" si="32"/>
        <v>52.000000000000135</v>
      </c>
      <c r="O420">
        <f>VLOOKUP(A420,Lignes!$J$2:$K$847,2,FALSE)</f>
        <v>3</v>
      </c>
      <c r="P420">
        <f>VLOOKUP(A420,estimator!$A$2:$D$726,4,FALSE)</f>
        <v>52.000000000000135</v>
      </c>
      <c r="Q420">
        <f t="shared" si="33"/>
        <v>52.000000000000135</v>
      </c>
    </row>
    <row r="421" spans="1:17">
      <c r="A421" t="str">
        <f t="shared" si="35"/>
        <v>7,305</v>
      </c>
      <c r="B421">
        <v>7</v>
      </c>
      <c r="C421">
        <v>305</v>
      </c>
      <c r="D421">
        <v>47.000000000000952</v>
      </c>
      <c r="E421">
        <v>3</v>
      </c>
      <c r="G421" t="str">
        <f t="shared" si="34"/>
        <v>7,305,47,3,</v>
      </c>
      <c r="H421" t="s">
        <v>1013</v>
      </c>
      <c r="I421" t="str">
        <f>VLOOKUP(B421,Nodes!$B$2:$F$681,3)</f>
        <v>Arts Et Métiers</v>
      </c>
      <c r="J421" t="str">
        <f>VLOOKUP(C421,Nodes!$B$2:$F$681,3)</f>
        <v>Réaumur — Sébastopol</v>
      </c>
      <c r="K421" t="e">
        <f>VLOOKUP(A421,$A$1:A420,1,FALSE)</f>
        <v>#N/A</v>
      </c>
      <c r="L421">
        <f>IF(ISNA(K421),D421,VLOOKUP(A421,$A$1:D420,4,FALSE))</f>
        <v>47.000000000000952</v>
      </c>
      <c r="M421">
        <f t="shared" si="31"/>
        <v>47.000000000000952</v>
      </c>
      <c r="N421">
        <f t="shared" si="32"/>
        <v>47.000000000000952</v>
      </c>
      <c r="O421">
        <f>VLOOKUP(A421,Lignes!$J$2:$K$847,2,FALSE)</f>
        <v>3</v>
      </c>
      <c r="P421">
        <f>VLOOKUP(A421,estimator!$A$2:$D$726,4,FALSE)</f>
        <v>47.000000000000952</v>
      </c>
      <c r="Q421">
        <f t="shared" si="33"/>
        <v>47.000000000000952</v>
      </c>
    </row>
    <row r="422" spans="1:17">
      <c r="A422" t="str">
        <f t="shared" si="35"/>
        <v>361,7</v>
      </c>
      <c r="B422">
        <v>361</v>
      </c>
      <c r="C422">
        <v>7</v>
      </c>
      <c r="D422">
        <v>59.000000000002828</v>
      </c>
      <c r="E422">
        <v>3</v>
      </c>
      <c r="G422" t="str">
        <f t="shared" si="34"/>
        <v>361,7,59,3,</v>
      </c>
      <c r="H422" t="s">
        <v>1013</v>
      </c>
      <c r="I422" t="str">
        <f>VLOOKUP(B422,Nodes!$B$2:$F$681,3)</f>
        <v>Temple</v>
      </c>
      <c r="J422" t="str">
        <f>VLOOKUP(C422,Nodes!$B$2:$F$681,3)</f>
        <v>Arts Et Métiers</v>
      </c>
      <c r="K422" t="e">
        <f>VLOOKUP(A422,$A$1:A421,1,FALSE)</f>
        <v>#N/A</v>
      </c>
      <c r="L422">
        <f>IF(ISNA(K422),D422,VLOOKUP(A422,$A$1:D421,4,FALSE))</f>
        <v>59.000000000002828</v>
      </c>
      <c r="M422">
        <f t="shared" si="31"/>
        <v>59.000000000002828</v>
      </c>
      <c r="N422">
        <f t="shared" si="32"/>
        <v>59.000000000002828</v>
      </c>
      <c r="O422">
        <f>VLOOKUP(A422,Lignes!$J$2:$K$847,2,FALSE)</f>
        <v>3</v>
      </c>
      <c r="P422">
        <f>VLOOKUP(A422,estimator!$A$2:$D$726,4,FALSE)</f>
        <v>59.000000000002828</v>
      </c>
      <c r="Q422">
        <f t="shared" si="33"/>
        <v>59.000000000002828</v>
      </c>
    </row>
    <row r="423" spans="1:17">
      <c r="A423" t="str">
        <f t="shared" si="35"/>
        <v>308,361</v>
      </c>
      <c r="B423">
        <v>308</v>
      </c>
      <c r="C423">
        <v>361</v>
      </c>
      <c r="D423">
        <v>47.000000000000952</v>
      </c>
      <c r="E423">
        <v>3</v>
      </c>
      <c r="G423" t="str">
        <f t="shared" si="34"/>
        <v>308,361,47,3,</v>
      </c>
      <c r="H423" t="s">
        <v>1013</v>
      </c>
      <c r="I423" t="str">
        <f>VLOOKUP(B423,Nodes!$B$2:$F$681,3)</f>
        <v>République</v>
      </c>
      <c r="J423" t="str">
        <f>VLOOKUP(C423,Nodes!$B$2:$F$681,3)</f>
        <v>Temple</v>
      </c>
      <c r="K423" t="e">
        <f>VLOOKUP(A423,$A$1:A422,1,FALSE)</f>
        <v>#N/A</v>
      </c>
      <c r="L423">
        <f>IF(ISNA(K423),D423,VLOOKUP(A423,$A$1:D422,4,FALSE))</f>
        <v>47.000000000000952</v>
      </c>
      <c r="M423">
        <f t="shared" si="31"/>
        <v>47.000000000000952</v>
      </c>
      <c r="N423">
        <f t="shared" si="32"/>
        <v>47.000000000000952</v>
      </c>
      <c r="O423">
        <f>VLOOKUP(A423,Lignes!$J$2:$K$847,2,FALSE)</f>
        <v>3</v>
      </c>
      <c r="P423">
        <f>VLOOKUP(A423,estimator!$A$2:$D$726,4,FALSE)</f>
        <v>47.000000000000952</v>
      </c>
      <c r="Q423">
        <f t="shared" si="33"/>
        <v>47.000000000000952</v>
      </c>
    </row>
    <row r="424" spans="1:17">
      <c r="A424" t="str">
        <f t="shared" si="35"/>
        <v>241,308</v>
      </c>
      <c r="B424">
        <v>241</v>
      </c>
      <c r="C424">
        <v>308</v>
      </c>
      <c r="D424">
        <v>72.000000000001663</v>
      </c>
      <c r="E424">
        <v>3</v>
      </c>
      <c r="G424" t="str">
        <f t="shared" si="34"/>
        <v>241,308,72,3,</v>
      </c>
      <c r="H424" t="s">
        <v>1013</v>
      </c>
      <c r="I424" t="str">
        <f>VLOOKUP(B424,Nodes!$B$2:$F$681,3)</f>
        <v>Parmentier</v>
      </c>
      <c r="J424" t="str">
        <f>VLOOKUP(C424,Nodes!$B$2:$F$681,3)</f>
        <v>République</v>
      </c>
      <c r="K424" t="e">
        <f>VLOOKUP(A424,$A$1:A423,1,FALSE)</f>
        <v>#N/A</v>
      </c>
      <c r="L424">
        <f>IF(ISNA(K424),D424,VLOOKUP(A424,$A$1:D423,4,FALSE))</f>
        <v>72.000000000001663</v>
      </c>
      <c r="M424">
        <f t="shared" si="31"/>
        <v>72.000000000001663</v>
      </c>
      <c r="N424">
        <f t="shared" si="32"/>
        <v>72.000000000001663</v>
      </c>
      <c r="O424">
        <f>VLOOKUP(A424,Lignes!$J$2:$K$847,2,FALSE)</f>
        <v>3</v>
      </c>
      <c r="P424">
        <f>VLOOKUP(A424,estimator!$A$2:$D$726,4,FALSE)</f>
        <v>72.000000000001663</v>
      </c>
      <c r="Q424">
        <f t="shared" si="33"/>
        <v>72.000000000001663</v>
      </c>
    </row>
    <row r="425" spans="1:17">
      <c r="A425" t="str">
        <f t="shared" si="35"/>
        <v>324,241</v>
      </c>
      <c r="B425">
        <v>324</v>
      </c>
      <c r="C425">
        <v>241</v>
      </c>
      <c r="D425">
        <v>48.999999999999666</v>
      </c>
      <c r="E425">
        <v>3</v>
      </c>
      <c r="G425" t="str">
        <f t="shared" si="34"/>
        <v>324,241,49,3,</v>
      </c>
      <c r="H425" t="s">
        <v>1013</v>
      </c>
      <c r="I425" t="str">
        <f>VLOOKUP(B425,Nodes!$B$2:$F$681,3)</f>
        <v>Rue Saint-Maur</v>
      </c>
      <c r="J425" t="str">
        <f>VLOOKUP(C425,Nodes!$B$2:$F$681,3)</f>
        <v>Parmentier</v>
      </c>
      <c r="K425" t="e">
        <f>VLOOKUP(A425,$A$1:A424,1,FALSE)</f>
        <v>#N/A</v>
      </c>
      <c r="L425">
        <f>IF(ISNA(K425),D425,VLOOKUP(A425,$A$1:D424,4,FALSE))</f>
        <v>48.999999999999666</v>
      </c>
      <c r="M425">
        <f t="shared" si="31"/>
        <v>48.999999999999666</v>
      </c>
      <c r="N425">
        <f t="shared" si="32"/>
        <v>48.999999999999666</v>
      </c>
      <c r="O425">
        <f>VLOOKUP(A425,Lignes!$J$2:$K$847,2,FALSE)</f>
        <v>3</v>
      </c>
      <c r="P425">
        <f>VLOOKUP(A425,estimator!$A$2:$D$726,4,FALSE)</f>
        <v>48.999999999999666</v>
      </c>
      <c r="Q425">
        <f t="shared" si="33"/>
        <v>48.999999999999666</v>
      </c>
    </row>
    <row r="426" spans="1:17">
      <c r="A426" t="str">
        <f t="shared" si="35"/>
        <v>247,324</v>
      </c>
      <c r="B426">
        <v>247</v>
      </c>
      <c r="C426">
        <v>324</v>
      </c>
      <c r="D426">
        <v>65.000000000003766</v>
      </c>
      <c r="E426">
        <v>3</v>
      </c>
      <c r="G426" t="str">
        <f t="shared" si="34"/>
        <v>247,324,65,3,</v>
      </c>
      <c r="H426" t="s">
        <v>1013</v>
      </c>
      <c r="I426" t="str">
        <f>VLOOKUP(B426,Nodes!$B$2:$F$681,3)</f>
        <v>Père Lachaise</v>
      </c>
      <c r="J426" t="str">
        <f>VLOOKUP(C426,Nodes!$B$2:$F$681,3)</f>
        <v>Rue Saint-Maur</v>
      </c>
      <c r="K426" t="e">
        <f>VLOOKUP(A426,$A$1:A425,1,FALSE)</f>
        <v>#N/A</v>
      </c>
      <c r="L426">
        <f>IF(ISNA(K426),D426,VLOOKUP(A426,$A$1:D425,4,FALSE))</f>
        <v>65.000000000003766</v>
      </c>
      <c r="M426">
        <f t="shared" si="31"/>
        <v>65.000000000003766</v>
      </c>
      <c r="N426">
        <f t="shared" si="32"/>
        <v>65.000000000003766</v>
      </c>
      <c r="O426">
        <f>VLOOKUP(A426,Lignes!$J$2:$K$847,2,FALSE)</f>
        <v>3</v>
      </c>
      <c r="P426">
        <f>VLOOKUP(A426,estimator!$A$2:$D$726,4,FALSE)</f>
        <v>65.000000000003766</v>
      </c>
      <c r="Q426">
        <f t="shared" si="33"/>
        <v>65.000000000003766</v>
      </c>
    </row>
    <row r="427" spans="1:17">
      <c r="A427" t="str">
        <f t="shared" si="35"/>
        <v>124,247</v>
      </c>
      <c r="B427">
        <v>124</v>
      </c>
      <c r="C427">
        <v>247</v>
      </c>
      <c r="D427">
        <v>79.000000000004349</v>
      </c>
      <c r="E427">
        <v>3</v>
      </c>
      <c r="G427" t="str">
        <f t="shared" si="34"/>
        <v>124,247,79,3,</v>
      </c>
      <c r="H427" t="s">
        <v>1013</v>
      </c>
      <c r="I427" t="str">
        <f>VLOOKUP(B427,Nodes!$B$2:$F$681,3)</f>
        <v>Gambetta</v>
      </c>
      <c r="J427" t="str">
        <f>VLOOKUP(C427,Nodes!$B$2:$F$681,3)</f>
        <v>Père Lachaise</v>
      </c>
      <c r="K427" t="e">
        <f>VLOOKUP(A427,$A$1:A426,1,FALSE)</f>
        <v>#N/A</v>
      </c>
      <c r="L427">
        <f>IF(ISNA(K427),D427,VLOOKUP(A427,$A$1:D426,4,FALSE))</f>
        <v>79.000000000004349</v>
      </c>
      <c r="M427">
        <f t="shared" si="31"/>
        <v>79.000000000004349</v>
      </c>
      <c r="N427">
        <f t="shared" si="32"/>
        <v>79.000000000004349</v>
      </c>
      <c r="O427">
        <f>VLOOKUP(A427,Lignes!$J$2:$K$847,2,FALSE)</f>
        <v>3</v>
      </c>
      <c r="P427">
        <f>VLOOKUP(A427,estimator!$A$2:$D$726,4,FALSE)</f>
        <v>79.000000000004349</v>
      </c>
      <c r="Q427">
        <f t="shared" si="33"/>
        <v>79.000000000004349</v>
      </c>
    </row>
    <row r="428" spans="1:17">
      <c r="A428" t="str">
        <f t="shared" si="35"/>
        <v>245,125</v>
      </c>
      <c r="B428">
        <v>245</v>
      </c>
      <c r="C428">
        <v>125</v>
      </c>
      <c r="D428">
        <v>56.000000000002359</v>
      </c>
      <c r="E428" t="s">
        <v>1014</v>
      </c>
      <c r="G428" t="str">
        <f t="shared" si="34"/>
        <v>245,125,56,3bis,</v>
      </c>
      <c r="H428" t="s">
        <v>1013</v>
      </c>
      <c r="I428" t="str">
        <f>VLOOKUP(B428,Nodes!$B$2:$F$681,3)</f>
        <v>Pelleport</v>
      </c>
      <c r="J428" t="str">
        <f>VLOOKUP(C428,Nodes!$B$2:$F$681,3)</f>
        <v>Gambetta</v>
      </c>
      <c r="K428" t="e">
        <f>VLOOKUP(A428,$A$1:A427,1,FALSE)</f>
        <v>#N/A</v>
      </c>
      <c r="L428">
        <f>IF(ISNA(K428),D428,VLOOKUP(A428,$A$1:D427,4,FALSE))</f>
        <v>56.000000000002359</v>
      </c>
      <c r="M428">
        <f t="shared" si="31"/>
        <v>56.000000000002359</v>
      </c>
      <c r="N428">
        <f t="shared" si="32"/>
        <v>56.000000000002359</v>
      </c>
      <c r="O428" t="str">
        <f>VLOOKUP(A428,Lignes!$J$2:$K$847,2,FALSE)</f>
        <v>3bis</v>
      </c>
      <c r="P428">
        <f>VLOOKUP(A428,estimator!$A$2:$D$726,4,FALSE)</f>
        <v>56.000000000002359</v>
      </c>
      <c r="Q428">
        <f t="shared" si="33"/>
        <v>56.000000000002359</v>
      </c>
    </row>
    <row r="429" spans="1:17">
      <c r="A429" t="str">
        <f t="shared" si="35"/>
        <v>329,245</v>
      </c>
      <c r="B429">
        <v>329</v>
      </c>
      <c r="C429">
        <v>245</v>
      </c>
      <c r="D429">
        <v>56.000000000002359</v>
      </c>
      <c r="E429" t="s">
        <v>1014</v>
      </c>
      <c r="G429" t="str">
        <f t="shared" si="34"/>
        <v>329,245,56,3bis,</v>
      </c>
      <c r="H429" t="s">
        <v>1013</v>
      </c>
      <c r="I429" t="str">
        <f>VLOOKUP(B429,Nodes!$B$2:$F$681,3)</f>
        <v>Saint-Fargeau</v>
      </c>
      <c r="J429" t="str">
        <f>VLOOKUP(C429,Nodes!$B$2:$F$681,3)</f>
        <v>Pelleport</v>
      </c>
      <c r="K429" t="e">
        <f>VLOOKUP(A429,$A$1:A428,1,FALSE)</f>
        <v>#N/A</v>
      </c>
      <c r="L429">
        <f>IF(ISNA(K429),D429,VLOOKUP(A429,$A$1:D428,4,FALSE))</f>
        <v>56.000000000002359</v>
      </c>
      <c r="M429">
        <f t="shared" si="31"/>
        <v>56.000000000002359</v>
      </c>
      <c r="N429">
        <f t="shared" si="32"/>
        <v>56.000000000002359</v>
      </c>
      <c r="O429" t="str">
        <f>VLOOKUP(A429,Lignes!$J$2:$K$847,2,FALSE)</f>
        <v>3bis</v>
      </c>
      <c r="P429">
        <f>VLOOKUP(A429,estimator!$A$2:$D$726,4,FALSE)</f>
        <v>56.000000000002359</v>
      </c>
      <c r="Q429">
        <f t="shared" si="33"/>
        <v>56.000000000002359</v>
      </c>
    </row>
    <row r="430" spans="1:17">
      <c r="A430" t="str">
        <f t="shared" si="35"/>
        <v>287,329</v>
      </c>
      <c r="B430">
        <v>287</v>
      </c>
      <c r="C430">
        <v>329</v>
      </c>
      <c r="D430">
        <v>64.999999999994174</v>
      </c>
      <c r="E430" t="s">
        <v>1014</v>
      </c>
      <c r="G430" t="str">
        <f t="shared" si="34"/>
        <v>287,329,65,3bis,</v>
      </c>
      <c r="H430" t="s">
        <v>1013</v>
      </c>
      <c r="I430" t="str">
        <f>VLOOKUP(B430,Nodes!$B$2:$F$681,3)</f>
        <v>Porte des Lilas</v>
      </c>
      <c r="J430" t="str">
        <f>VLOOKUP(C430,Nodes!$B$2:$F$681,3)</f>
        <v>Saint-Fargeau</v>
      </c>
      <c r="K430" t="e">
        <f>VLOOKUP(A430,$A$1:A429,1,FALSE)</f>
        <v>#N/A</v>
      </c>
      <c r="L430">
        <f>IF(ISNA(K430),D430,VLOOKUP(A430,$A$1:D429,4,FALSE))</f>
        <v>64.999999999994174</v>
      </c>
      <c r="M430">
        <f t="shared" si="31"/>
        <v>64.999999999994174</v>
      </c>
      <c r="N430">
        <f t="shared" si="32"/>
        <v>64.999999999994174</v>
      </c>
      <c r="O430" t="str">
        <f>VLOOKUP(A430,Lignes!$J$2:$K$847,2,FALSE)</f>
        <v>3bis</v>
      </c>
      <c r="P430">
        <f>VLOOKUP(A430,estimator!$A$2:$D$726,4,FALSE)</f>
        <v>64.999999999994174</v>
      </c>
      <c r="Q430">
        <f t="shared" si="33"/>
        <v>64.999999999994174</v>
      </c>
    </row>
    <row r="431" spans="1:17">
      <c r="A431" t="str">
        <f t="shared" si="35"/>
        <v>360,288</v>
      </c>
      <c r="B431">
        <v>360</v>
      </c>
      <c r="C431">
        <v>288</v>
      </c>
      <c r="D431">
        <v>72.000000000001663</v>
      </c>
      <c r="E431">
        <v>11</v>
      </c>
      <c r="G431" t="str">
        <f t="shared" si="34"/>
        <v>360,288,72,11,</v>
      </c>
      <c r="H431" t="s">
        <v>1013</v>
      </c>
      <c r="I431" t="str">
        <f>VLOOKUP(B431,Nodes!$B$2:$F$681,3)</f>
        <v>Télégraphe</v>
      </c>
      <c r="J431" t="str">
        <f>VLOOKUP(C431,Nodes!$B$2:$F$681,3)</f>
        <v>Porte des Lilas</v>
      </c>
      <c r="K431" t="e">
        <f>VLOOKUP(A431,$A$1:A430,1,FALSE)</f>
        <v>#N/A</v>
      </c>
      <c r="L431">
        <f>IF(ISNA(K431),D431,VLOOKUP(A431,$A$1:D430,4,FALSE))</f>
        <v>72.000000000001663</v>
      </c>
      <c r="M431">
        <f t="shared" si="31"/>
        <v>72.000000000001663</v>
      </c>
      <c r="N431">
        <f t="shared" si="32"/>
        <v>72.000000000001663</v>
      </c>
      <c r="O431">
        <f>VLOOKUP(A431,Lignes!$J$2:$K$847,2,FALSE)</f>
        <v>11</v>
      </c>
      <c r="P431">
        <f>VLOOKUP(A431,estimator!$A$2:$D$726,4,FALSE)</f>
        <v>72.000000000001663</v>
      </c>
      <c r="Q431">
        <f t="shared" si="33"/>
        <v>72.000000000001663</v>
      </c>
    </row>
    <row r="432" spans="1:17">
      <c r="A432" t="str">
        <f t="shared" si="35"/>
        <v>258,360</v>
      </c>
      <c r="B432">
        <v>258</v>
      </c>
      <c r="C432">
        <v>360</v>
      </c>
      <c r="D432">
        <v>55.000000000000604</v>
      </c>
      <c r="E432">
        <v>11</v>
      </c>
      <c r="G432" t="str">
        <f t="shared" si="34"/>
        <v>258,360,55,11,</v>
      </c>
      <c r="H432" t="s">
        <v>1013</v>
      </c>
      <c r="I432" t="str">
        <f>VLOOKUP(B432,Nodes!$B$2:$F$681,3)</f>
        <v>Place des Fêtes</v>
      </c>
      <c r="J432" t="str">
        <f>VLOOKUP(C432,Nodes!$B$2:$F$681,3)</f>
        <v>Télégraphe</v>
      </c>
      <c r="K432" t="e">
        <f>VLOOKUP(A432,$A$1:A431,1,FALSE)</f>
        <v>#N/A</v>
      </c>
      <c r="L432">
        <f>IF(ISNA(K432),D432,VLOOKUP(A432,$A$1:D431,4,FALSE))</f>
        <v>55.000000000000604</v>
      </c>
      <c r="M432">
        <f t="shared" si="31"/>
        <v>55.000000000000604</v>
      </c>
      <c r="N432">
        <f t="shared" si="32"/>
        <v>55.000000000000604</v>
      </c>
      <c r="O432">
        <f>VLOOKUP(A432,Lignes!$J$2:$K$847,2,FALSE)</f>
        <v>11</v>
      </c>
      <c r="P432">
        <f>VLOOKUP(A432,estimator!$A$2:$D$726,4,FALSE)</f>
        <v>55.000000000000604</v>
      </c>
      <c r="Q432">
        <f t="shared" si="33"/>
        <v>55.000000000000604</v>
      </c>
    </row>
    <row r="433" spans="1:17">
      <c r="A433" t="str">
        <f t="shared" si="35"/>
        <v>96,294</v>
      </c>
      <c r="B433">
        <v>96</v>
      </c>
      <c r="C433">
        <v>294</v>
      </c>
      <c r="D433">
        <v>63</v>
      </c>
      <c r="E433" t="s">
        <v>501</v>
      </c>
      <c r="G433" t="str">
        <f t="shared" si="34"/>
        <v>96,294,63,7bis,</v>
      </c>
      <c r="H433" t="s">
        <v>1013</v>
      </c>
      <c r="I433" t="str">
        <f>VLOOKUP(B433,Nodes!$B$2:$F$681,3)</f>
        <v>Danube</v>
      </c>
      <c r="J433" t="s">
        <v>24</v>
      </c>
      <c r="K433" t="e">
        <f>VLOOKUP(A433,$A$1:A432,1,FALSE)</f>
        <v>#N/A</v>
      </c>
      <c r="L433">
        <f>IF(ISNA(K433),D433,VLOOKUP(A433,$A$1:D432,4,FALSE))</f>
        <v>63</v>
      </c>
      <c r="M433">
        <f t="shared" ref="M433:M473" si="36">D433</f>
        <v>63</v>
      </c>
      <c r="N433">
        <f t="shared" ref="N433:N473" si="37">AVERAGE(L433,M433)</f>
        <v>63</v>
      </c>
      <c r="O433" t="s">
        <v>501</v>
      </c>
      <c r="P433">
        <f>VLOOKUP(A433,estimator!$A$2:$D$726,4,FALSE)</f>
        <v>63</v>
      </c>
      <c r="Q433">
        <f t="shared" si="33"/>
        <v>63</v>
      </c>
    </row>
    <row r="434" spans="1:17">
      <c r="A434" t="str">
        <f t="shared" si="35"/>
        <v>38,258</v>
      </c>
      <c r="B434">
        <v>38</v>
      </c>
      <c r="C434">
        <v>258</v>
      </c>
      <c r="D434">
        <v>59</v>
      </c>
      <c r="E434" t="s">
        <v>501</v>
      </c>
      <c r="G434" t="str">
        <f t="shared" si="34"/>
        <v>38,258,59,7bis,</v>
      </c>
      <c r="H434" t="s">
        <v>871</v>
      </c>
      <c r="I434" t="str">
        <f>VLOOKUP(B434,Nodes!$B$2:$F$681,3)</f>
        <v>Botzaris</v>
      </c>
      <c r="J434" t="str">
        <f>VLOOKUP(C434,Nodes!$B$2:$F$681,3)</f>
        <v>Place des Fêtes</v>
      </c>
      <c r="K434" t="e">
        <f>VLOOKUP(A434,$A$1:A433,1,FALSE)</f>
        <v>#N/A</v>
      </c>
      <c r="L434">
        <f>IF(ISNA(K434),D434,VLOOKUP(A434,$A$1:D433,4,FALSE))</f>
        <v>59</v>
      </c>
      <c r="M434">
        <f t="shared" si="36"/>
        <v>59</v>
      </c>
      <c r="N434">
        <f t="shared" si="37"/>
        <v>59</v>
      </c>
      <c r="O434" t="s">
        <v>501</v>
      </c>
      <c r="P434">
        <f>VLOOKUP(A434,estimator!$A$2:$D$726,4,FALSE)</f>
        <v>59</v>
      </c>
      <c r="Q434">
        <f t="shared" si="33"/>
        <v>59</v>
      </c>
    </row>
    <row r="435" spans="1:17">
      <c r="A435" t="str">
        <f t="shared" si="35"/>
        <v>46,38</v>
      </c>
      <c r="B435">
        <v>46</v>
      </c>
      <c r="C435">
        <v>38</v>
      </c>
      <c r="D435">
        <v>54.999999999995808</v>
      </c>
      <c r="E435" t="s">
        <v>501</v>
      </c>
      <c r="G435" t="str">
        <f t="shared" si="34"/>
        <v>46,38,55,7bis,</v>
      </c>
      <c r="H435" t="s">
        <v>1013</v>
      </c>
      <c r="I435" t="str">
        <f>VLOOKUP(B435,Nodes!$B$2:$F$681,3)</f>
        <v>Buttes Chaumont</v>
      </c>
      <c r="J435" t="str">
        <f>VLOOKUP(C435,Nodes!$B$2:$F$681,3)</f>
        <v>Botzaris</v>
      </c>
      <c r="K435" t="e">
        <f>VLOOKUP(A435,$A$1:A434,1,FALSE)</f>
        <v>#N/A</v>
      </c>
      <c r="L435">
        <f>IF(ISNA(K435),D435,VLOOKUP(A435,$A$1:D434,4,FALSE))</f>
        <v>54.999999999995808</v>
      </c>
      <c r="M435">
        <f t="shared" si="36"/>
        <v>54.999999999995808</v>
      </c>
      <c r="N435">
        <f t="shared" si="37"/>
        <v>54.999999999995808</v>
      </c>
      <c r="O435" t="str">
        <f>VLOOKUP(A435,Lignes!$J$2:$K$847,2,FALSE)</f>
        <v>7bis</v>
      </c>
      <c r="P435">
        <f>VLOOKUP(A435,estimator!$A$2:$D$726,4,FALSE)</f>
        <v>54.999999999995808</v>
      </c>
      <c r="Q435">
        <f t="shared" si="33"/>
        <v>54.999999999995808</v>
      </c>
    </row>
    <row r="436" spans="1:17">
      <c r="A436" t="str">
        <f t="shared" si="35"/>
        <v>35,46</v>
      </c>
      <c r="B436">
        <v>35</v>
      </c>
      <c r="C436">
        <v>46</v>
      </c>
      <c r="D436">
        <v>66.000000000000725</v>
      </c>
      <c r="E436" t="s">
        <v>501</v>
      </c>
      <c r="G436" t="str">
        <f t="shared" si="34"/>
        <v>35,46,66,7bis,</v>
      </c>
      <c r="H436" t="s">
        <v>1013</v>
      </c>
      <c r="I436" t="str">
        <f>VLOOKUP(B436,Nodes!$B$2:$F$681,3)</f>
        <v>Bolivar</v>
      </c>
      <c r="J436" t="str">
        <f>VLOOKUP(C436,Nodes!$B$2:$F$681,3)</f>
        <v>Buttes Chaumont</v>
      </c>
      <c r="K436" t="e">
        <f>VLOOKUP(A436,$A$1:A435,1,FALSE)</f>
        <v>#N/A</v>
      </c>
      <c r="L436">
        <f>IF(ISNA(K436),D436,VLOOKUP(A436,$A$1:D435,4,FALSE))</f>
        <v>66.000000000000725</v>
      </c>
      <c r="M436">
        <f t="shared" si="36"/>
        <v>66.000000000000725</v>
      </c>
      <c r="N436">
        <f t="shared" si="37"/>
        <v>66.000000000000725</v>
      </c>
      <c r="O436" t="str">
        <f>VLOOKUP(A436,Lignes!$J$2:$K$847,2,FALSE)</f>
        <v>7bis</v>
      </c>
      <c r="P436">
        <f>VLOOKUP(A436,estimator!$A$2:$D$726,4,FALSE)</f>
        <v>66.000000000000725</v>
      </c>
      <c r="Q436">
        <f t="shared" si="33"/>
        <v>66.000000000000725</v>
      </c>
    </row>
    <row r="437" spans="1:17">
      <c r="A437" t="str">
        <f t="shared" si="35"/>
        <v>154,35</v>
      </c>
      <c r="B437">
        <v>154</v>
      </c>
      <c r="C437">
        <v>35</v>
      </c>
      <c r="D437">
        <v>43.000000000003524</v>
      </c>
      <c r="E437" t="s">
        <v>501</v>
      </c>
      <c r="G437" t="str">
        <f t="shared" si="34"/>
        <v>154,35,43,7bis,</v>
      </c>
      <c r="H437" t="s">
        <v>1013</v>
      </c>
      <c r="I437" t="str">
        <f>VLOOKUP(B437,Nodes!$B$2:$F$681,3)</f>
        <v>Jaurès</v>
      </c>
      <c r="J437" t="str">
        <f>VLOOKUP(C437,Nodes!$B$2:$F$681,3)</f>
        <v>Bolivar</v>
      </c>
      <c r="K437" t="e">
        <f>VLOOKUP(A437,$A$1:A436,1,FALSE)</f>
        <v>#N/A</v>
      </c>
      <c r="L437">
        <f>IF(ISNA(K437),D437,VLOOKUP(A437,$A$1:D436,4,FALSE))</f>
        <v>43.000000000003524</v>
      </c>
      <c r="M437">
        <f t="shared" si="36"/>
        <v>43.000000000003524</v>
      </c>
      <c r="N437">
        <f t="shared" si="37"/>
        <v>43.000000000003524</v>
      </c>
      <c r="O437" t="str">
        <f>VLOOKUP(A437,Lignes!$J$2:$K$847,2,FALSE)</f>
        <v>7bis</v>
      </c>
      <c r="P437">
        <f>VLOOKUP(A437,estimator!$A$2:$D$726,4,FALSE)</f>
        <v>43.000000000003524</v>
      </c>
      <c r="Q437">
        <f t="shared" si="33"/>
        <v>43.000000000003524</v>
      </c>
    </row>
    <row r="438" spans="1:17">
      <c r="A438" t="str">
        <f t="shared" si="35"/>
        <v>171,153</v>
      </c>
      <c r="B438">
        <v>171</v>
      </c>
      <c r="C438">
        <v>153</v>
      </c>
      <c r="D438">
        <v>56.000000000002359</v>
      </c>
      <c r="E438">
        <v>5</v>
      </c>
      <c r="G438" t="str">
        <f t="shared" si="34"/>
        <v>171,153,56,5,</v>
      </c>
      <c r="H438" t="s">
        <v>1013</v>
      </c>
      <c r="I438" t="str">
        <f>VLOOKUP(B438,Nodes!$B$2:$F$681,3)</f>
        <v>Laumière</v>
      </c>
      <c r="J438" t="str">
        <f>VLOOKUP(C438,Nodes!$B$2:$F$681,3)</f>
        <v>Jaurès</v>
      </c>
      <c r="K438" t="e">
        <f>VLOOKUP(A438,$A$1:A437,1,FALSE)</f>
        <v>#N/A</v>
      </c>
      <c r="L438">
        <f>IF(ISNA(K438),D438,VLOOKUP(A438,$A$1:D437,4,FALSE))</f>
        <v>56.000000000002359</v>
      </c>
      <c r="M438">
        <f t="shared" si="36"/>
        <v>56.000000000002359</v>
      </c>
      <c r="N438">
        <f t="shared" si="37"/>
        <v>56.000000000002359</v>
      </c>
      <c r="O438">
        <f>VLOOKUP(A438,Lignes!$J$2:$K$847,2,FALSE)</f>
        <v>5</v>
      </c>
      <c r="P438">
        <f>VLOOKUP(A438,estimator!$A$2:$D$726,4,FALSE)</f>
        <v>56.000000000002359</v>
      </c>
      <c r="Q438">
        <f t="shared" si="33"/>
        <v>56.000000000002359</v>
      </c>
    </row>
    <row r="439" spans="1:17">
      <c r="A439" t="str">
        <f t="shared" ref="A439:A483" si="38">B439&amp;","&amp;C439</f>
        <v>171,238</v>
      </c>
      <c r="B439">
        <v>171</v>
      </c>
      <c r="C439">
        <v>238</v>
      </c>
      <c r="D439">
        <v>52.000000000000135</v>
      </c>
      <c r="E439">
        <v>5</v>
      </c>
      <c r="G439" t="str">
        <f t="shared" si="34"/>
        <v>171,238,52,5,</v>
      </c>
      <c r="H439" t="s">
        <v>1013</v>
      </c>
      <c r="I439" t="str">
        <f>VLOOKUP(B439,Nodes!$B$2:$F$681,3)</f>
        <v>Laumière</v>
      </c>
      <c r="J439" t="str">
        <f>VLOOKUP(C439,Nodes!$B$2:$F$681,3)</f>
        <v>Ourcq</v>
      </c>
      <c r="K439" t="e">
        <f>VLOOKUP(A439,$A$1:A438,1,FALSE)</f>
        <v>#N/A</v>
      </c>
      <c r="L439">
        <f>IF(ISNA(K439),D439,VLOOKUP(A439,$A$1:D438,4,FALSE))</f>
        <v>52.000000000000135</v>
      </c>
      <c r="M439">
        <f t="shared" si="36"/>
        <v>52.000000000000135</v>
      </c>
      <c r="N439">
        <f t="shared" si="37"/>
        <v>52.000000000000135</v>
      </c>
      <c r="O439">
        <f>VLOOKUP(A439,Lignes!$J$2:$K$847,2,FALSE)</f>
        <v>5</v>
      </c>
      <c r="P439">
        <f>VLOOKUP(A439,estimator!$A$2:$D$726,4,FALSE)</f>
        <v>52.000000000000135</v>
      </c>
      <c r="Q439">
        <f t="shared" si="33"/>
        <v>52.000000000000135</v>
      </c>
    </row>
    <row r="440" spans="1:17">
      <c r="A440" t="str">
        <f t="shared" si="38"/>
        <v>354,153</v>
      </c>
      <c r="B440">
        <v>354</v>
      </c>
      <c r="C440">
        <v>153</v>
      </c>
      <c r="D440">
        <v>47.999999999997911</v>
      </c>
      <c r="E440">
        <v>5</v>
      </c>
      <c r="G440" t="str">
        <f t="shared" si="34"/>
        <v>354,153,48,5,</v>
      </c>
      <c r="H440" t="s">
        <v>1013</v>
      </c>
      <c r="I440" t="str">
        <f>VLOOKUP(B440,Nodes!$B$2:$F$681,3)</f>
        <v>Stalingrad</v>
      </c>
      <c r="J440" t="str">
        <f>VLOOKUP(C440,Nodes!$B$2:$F$681,3)</f>
        <v>Jaurès</v>
      </c>
      <c r="K440" t="e">
        <f>VLOOKUP(A440,$A$1:A439,1,FALSE)</f>
        <v>#N/A</v>
      </c>
      <c r="L440">
        <f>IF(ISNA(K440),D440,VLOOKUP(A440,$A$1:D439,4,FALSE))</f>
        <v>47.999999999997911</v>
      </c>
      <c r="M440">
        <f t="shared" si="36"/>
        <v>47.999999999997911</v>
      </c>
      <c r="N440">
        <f t="shared" si="37"/>
        <v>47.999999999997911</v>
      </c>
      <c r="O440">
        <f>VLOOKUP(A440,Lignes!$J$2:$K$847,2,FALSE)</f>
        <v>5</v>
      </c>
      <c r="P440">
        <f>VLOOKUP(A440,estimator!$A$2:$D$726,4,FALSE)</f>
        <v>47.999999999997911</v>
      </c>
      <c r="Q440">
        <f t="shared" si="33"/>
        <v>47.999999999997911</v>
      </c>
    </row>
    <row r="441" spans="1:17">
      <c r="A441" t="str">
        <f t="shared" si="38"/>
        <v>134,354</v>
      </c>
      <c r="B441">
        <v>134</v>
      </c>
      <c r="C441">
        <v>354</v>
      </c>
      <c r="D441">
        <v>109.00000000000425</v>
      </c>
      <c r="E441">
        <v>5</v>
      </c>
      <c r="G441" t="str">
        <f t="shared" si="34"/>
        <v>134,354,109,5,</v>
      </c>
      <c r="H441" t="s">
        <v>1013</v>
      </c>
      <c r="I441" t="str">
        <f>VLOOKUP(B441,Nodes!$B$2:$F$681,3)</f>
        <v>Gare du Nord</v>
      </c>
      <c r="J441" t="str">
        <f>VLOOKUP(C441,Nodes!$B$2:$F$681,3)</f>
        <v>Stalingrad</v>
      </c>
      <c r="K441" t="e">
        <f>VLOOKUP(A441,$A$1:A440,1,FALSE)</f>
        <v>#N/A</v>
      </c>
      <c r="L441">
        <f>IF(ISNA(K441),D441,VLOOKUP(A441,$A$1:D440,4,FALSE))</f>
        <v>109.00000000000425</v>
      </c>
      <c r="M441">
        <f t="shared" si="36"/>
        <v>109.00000000000425</v>
      </c>
      <c r="N441">
        <f t="shared" si="37"/>
        <v>109.00000000000425</v>
      </c>
      <c r="O441">
        <f>VLOOKUP(A441,Lignes!$J$2:$K$847,2,FALSE)</f>
        <v>5</v>
      </c>
      <c r="P441">
        <f>VLOOKUP(A441,estimator!$A$2:$D$726,4,FALSE)</f>
        <v>109.00000000000425</v>
      </c>
      <c r="Q441">
        <f t="shared" si="33"/>
        <v>109.00000000000425</v>
      </c>
    </row>
    <row r="442" spans="1:17">
      <c r="A442" t="str">
        <f t="shared" si="38"/>
        <v>129,134</v>
      </c>
      <c r="B442">
        <v>129</v>
      </c>
      <c r="C442">
        <v>134</v>
      </c>
      <c r="D442">
        <v>108.99999999999946</v>
      </c>
      <c r="E442">
        <v>5</v>
      </c>
      <c r="G442" t="str">
        <f t="shared" si="34"/>
        <v>129,134,109,5,</v>
      </c>
      <c r="H442" t="s">
        <v>1013</v>
      </c>
      <c r="I442" t="str">
        <f>VLOOKUP(B442,Nodes!$B$2:$F$681,3)</f>
        <v>Gare de L'Est</v>
      </c>
      <c r="J442" t="str">
        <f>VLOOKUP(C442,Nodes!$B$2:$F$681,3)</f>
        <v>Gare du Nord</v>
      </c>
      <c r="K442" t="e">
        <f>VLOOKUP(A442,$A$1:A441,1,FALSE)</f>
        <v>#N/A</v>
      </c>
      <c r="L442">
        <f>IF(ISNA(K442),D442,VLOOKUP(A442,$A$1:D441,4,FALSE))</f>
        <v>108.99999999999946</v>
      </c>
      <c r="M442">
        <f t="shared" si="36"/>
        <v>108.99999999999946</v>
      </c>
      <c r="N442">
        <f t="shared" si="37"/>
        <v>108.99999999999946</v>
      </c>
      <c r="O442">
        <f>VLOOKUP(A442,Lignes!$J$2:$K$847,2,FALSE)</f>
        <v>5</v>
      </c>
      <c r="P442">
        <f>VLOOKUP(A442,estimator!$A$2:$D$726,4,FALSE)</f>
        <v>108.99999999999946</v>
      </c>
      <c r="Q442">
        <f t="shared" si="33"/>
        <v>108.99999999999946</v>
      </c>
    </row>
    <row r="443" spans="1:17">
      <c r="A443" t="str">
        <f t="shared" si="38"/>
        <v>150,129</v>
      </c>
      <c r="B443">
        <v>150</v>
      </c>
      <c r="C443">
        <v>129</v>
      </c>
      <c r="D443">
        <v>74.000000000000369</v>
      </c>
      <c r="E443">
        <v>5</v>
      </c>
      <c r="G443" t="str">
        <f t="shared" si="34"/>
        <v>150,129,74,5,</v>
      </c>
      <c r="H443" t="s">
        <v>1013</v>
      </c>
      <c r="I443" t="str">
        <f>VLOOKUP(B443,Nodes!$B$2:$F$681,3)</f>
        <v>Jacques Bonsergent</v>
      </c>
      <c r="J443" t="str">
        <f>VLOOKUP(C443,Nodes!$B$2:$F$681,3)</f>
        <v>Gare de L'Est</v>
      </c>
      <c r="K443" t="e">
        <f>VLOOKUP(A443,$A$1:A442,1,FALSE)</f>
        <v>#N/A</v>
      </c>
      <c r="L443">
        <f>IF(ISNA(K443),D443,VLOOKUP(A443,$A$1:D442,4,FALSE))</f>
        <v>74.000000000000369</v>
      </c>
      <c r="M443">
        <f t="shared" si="36"/>
        <v>74.000000000000369</v>
      </c>
      <c r="N443">
        <f t="shared" si="37"/>
        <v>74.000000000000369</v>
      </c>
      <c r="O443">
        <f>VLOOKUP(A443,Lignes!$J$2:$K$847,2,FALSE)</f>
        <v>5</v>
      </c>
      <c r="P443">
        <f>VLOOKUP(A443,estimator!$A$2:$D$726,4,FALSE)</f>
        <v>74.000000000000369</v>
      </c>
      <c r="Q443">
        <f t="shared" si="33"/>
        <v>74.000000000000369</v>
      </c>
    </row>
    <row r="444" spans="1:17">
      <c r="A444" t="str">
        <f t="shared" si="38"/>
        <v>309,150</v>
      </c>
      <c r="B444">
        <v>309</v>
      </c>
      <c r="C444">
        <v>150</v>
      </c>
      <c r="D444">
        <v>75.999999999999091</v>
      </c>
      <c r="E444">
        <v>5</v>
      </c>
      <c r="G444" t="str">
        <f t="shared" si="34"/>
        <v>309,150,76,5,</v>
      </c>
      <c r="H444" t="s">
        <v>1013</v>
      </c>
      <c r="I444" t="str">
        <f>VLOOKUP(B444,Nodes!$B$2:$F$681,3)</f>
        <v>République</v>
      </c>
      <c r="J444" t="str">
        <f>VLOOKUP(C444,Nodes!$B$2:$F$681,3)</f>
        <v>Jacques Bonsergent</v>
      </c>
      <c r="K444" t="e">
        <f>VLOOKUP(A444,$A$1:A443,1,FALSE)</f>
        <v>#N/A</v>
      </c>
      <c r="L444">
        <f>IF(ISNA(K444),D444,VLOOKUP(A444,$A$1:D443,4,FALSE))</f>
        <v>75.999999999999091</v>
      </c>
      <c r="M444">
        <f t="shared" si="36"/>
        <v>75.999999999999091</v>
      </c>
      <c r="N444">
        <f t="shared" si="37"/>
        <v>75.999999999999091</v>
      </c>
      <c r="O444">
        <f>VLOOKUP(A444,Lignes!$J$2:$K$847,2,FALSE)</f>
        <v>5</v>
      </c>
      <c r="P444">
        <f>VLOOKUP(A444,estimator!$A$2:$D$726,4,FALSE)</f>
        <v>75.999999999999091</v>
      </c>
      <c r="Q444">
        <f t="shared" si="33"/>
        <v>75.999999999999091</v>
      </c>
    </row>
    <row r="445" spans="1:17">
      <c r="A445" t="str">
        <f t="shared" si="38"/>
        <v>230,309</v>
      </c>
      <c r="B445">
        <v>230</v>
      </c>
      <c r="C445">
        <v>309</v>
      </c>
      <c r="D445">
        <v>66.000000000005514</v>
      </c>
      <c r="E445">
        <v>5</v>
      </c>
      <c r="G445" t="str">
        <f t="shared" si="34"/>
        <v>230,309,66,5,</v>
      </c>
      <c r="H445" t="s">
        <v>1013</v>
      </c>
      <c r="I445" t="str">
        <f>VLOOKUP(B445,Nodes!$B$2:$F$681,3)</f>
        <v>Oberkampf</v>
      </c>
      <c r="J445" t="str">
        <f>VLOOKUP(C445,Nodes!$B$2:$F$681,3)</f>
        <v>République</v>
      </c>
      <c r="K445" t="e">
        <f>VLOOKUP(A445,$A$1:A444,1,FALSE)</f>
        <v>#N/A</v>
      </c>
      <c r="L445">
        <f>IF(ISNA(K445),D445,VLOOKUP(A445,$A$1:D444,4,FALSE))</f>
        <v>66.000000000005514</v>
      </c>
      <c r="M445">
        <f t="shared" si="36"/>
        <v>66.000000000005514</v>
      </c>
      <c r="N445">
        <f t="shared" si="37"/>
        <v>66.000000000005514</v>
      </c>
      <c r="O445">
        <f>VLOOKUP(A445,Lignes!$J$2:$K$847,2,FALSE)</f>
        <v>5</v>
      </c>
      <c r="P445">
        <f>VLOOKUP(A445,estimator!$A$2:$D$726,4,FALSE)</f>
        <v>66.000000000005514</v>
      </c>
      <c r="Q445">
        <f t="shared" si="33"/>
        <v>66.000000000005514</v>
      </c>
    </row>
    <row r="446" spans="1:17">
      <c r="A446" t="str">
        <f t="shared" si="38"/>
        <v>315,230</v>
      </c>
      <c r="B446">
        <v>315</v>
      </c>
      <c r="C446">
        <v>230</v>
      </c>
      <c r="D446">
        <v>60.000000000004583</v>
      </c>
      <c r="E446">
        <v>5</v>
      </c>
      <c r="G446" t="str">
        <f t="shared" si="34"/>
        <v>315,230,60,5,</v>
      </c>
      <c r="H446" t="s">
        <v>1013</v>
      </c>
      <c r="I446" t="str">
        <f>VLOOKUP(B446,Nodes!$B$2:$F$681,3)</f>
        <v>Richard-Lenoir</v>
      </c>
      <c r="J446" t="str">
        <f>VLOOKUP(C446,Nodes!$B$2:$F$681,3)</f>
        <v>Oberkampf</v>
      </c>
      <c r="K446" t="e">
        <f>VLOOKUP(A446,$A$1:A445,1,FALSE)</f>
        <v>#N/A</v>
      </c>
      <c r="L446">
        <f>IF(ISNA(K446),D446,VLOOKUP(A446,$A$1:D445,4,FALSE))</f>
        <v>60.000000000004583</v>
      </c>
      <c r="M446">
        <f t="shared" si="36"/>
        <v>60.000000000004583</v>
      </c>
      <c r="N446">
        <f t="shared" si="37"/>
        <v>60.000000000004583</v>
      </c>
      <c r="O446">
        <f>VLOOKUP(A446,Lignes!$J$2:$K$847,2,FALSE)</f>
        <v>5</v>
      </c>
      <c r="P446">
        <f>VLOOKUP(A446,estimator!$A$2:$D$726,4,FALSE)</f>
        <v>60.000000000004583</v>
      </c>
      <c r="Q446">
        <f t="shared" si="33"/>
        <v>60.000000000004583</v>
      </c>
    </row>
    <row r="447" spans="1:17">
      <c r="A447" t="str">
        <f t="shared" si="38"/>
        <v>44,315</v>
      </c>
      <c r="B447">
        <v>44</v>
      </c>
      <c r="C447">
        <v>315</v>
      </c>
      <c r="D447">
        <v>53.000000000006686</v>
      </c>
      <c r="E447">
        <v>5</v>
      </c>
      <c r="G447" t="str">
        <f t="shared" si="34"/>
        <v>44,315,53,5,</v>
      </c>
      <c r="H447" t="s">
        <v>1013</v>
      </c>
      <c r="I447" t="str">
        <f>VLOOKUP(B447,Nodes!$B$2:$F$681,3)</f>
        <v>Bréguet — Sabin</v>
      </c>
      <c r="J447" t="str">
        <f>VLOOKUP(C447,Nodes!$B$2:$F$681,3)</f>
        <v>Richard-Lenoir</v>
      </c>
      <c r="K447" t="e">
        <f>VLOOKUP(A447,$A$1:A446,1,FALSE)</f>
        <v>#N/A</v>
      </c>
      <c r="L447">
        <f>IF(ISNA(K447),D447,VLOOKUP(A447,$A$1:D446,4,FALSE))</f>
        <v>53.000000000006686</v>
      </c>
      <c r="M447">
        <f t="shared" si="36"/>
        <v>53.000000000006686</v>
      </c>
      <c r="N447">
        <f t="shared" si="37"/>
        <v>53.000000000006686</v>
      </c>
      <c r="O447">
        <f>VLOOKUP(A447,Lignes!$J$2:$K$847,2,FALSE)</f>
        <v>5</v>
      </c>
      <c r="P447">
        <f>VLOOKUP(A447,estimator!$A$2:$D$726,4,FALSE)</f>
        <v>53.000000000006686</v>
      </c>
      <c r="Q447">
        <f t="shared" si="33"/>
        <v>53.000000000006686</v>
      </c>
    </row>
    <row r="448" spans="1:17">
      <c r="A448" t="str">
        <f t="shared" si="38"/>
        <v>20,44</v>
      </c>
      <c r="B448">
        <v>20</v>
      </c>
      <c r="C448">
        <v>44</v>
      </c>
      <c r="D448">
        <v>49.999999999996625</v>
      </c>
      <c r="E448">
        <v>5</v>
      </c>
      <c r="G448" t="str">
        <f t="shared" si="34"/>
        <v>20,44,50,5,</v>
      </c>
      <c r="H448" t="s">
        <v>1013</v>
      </c>
      <c r="I448" t="str">
        <f>VLOOKUP(B448,Nodes!$B$2:$F$681,3)</f>
        <v>Bastille</v>
      </c>
      <c r="J448" t="str">
        <f>VLOOKUP(C448,Nodes!$B$2:$F$681,3)</f>
        <v>Bréguet — Sabin</v>
      </c>
      <c r="K448" t="e">
        <f>VLOOKUP(A448,$A$1:A447,1,FALSE)</f>
        <v>#N/A</v>
      </c>
      <c r="L448">
        <f>IF(ISNA(K448),D448,VLOOKUP(A448,$A$1:D447,4,FALSE))</f>
        <v>49.999999999996625</v>
      </c>
      <c r="M448">
        <f t="shared" si="36"/>
        <v>49.999999999996625</v>
      </c>
      <c r="N448">
        <f t="shared" si="37"/>
        <v>49.999999999996625</v>
      </c>
      <c r="O448">
        <f>VLOOKUP(A448,Lignes!$J$2:$K$847,2,FALSE)</f>
        <v>5</v>
      </c>
      <c r="P448">
        <f>VLOOKUP(A448,estimator!$A$2:$D$726,4,FALSE)</f>
        <v>49.999999999996625</v>
      </c>
      <c r="Q448">
        <f t="shared" si="33"/>
        <v>49.999999999996625</v>
      </c>
    </row>
    <row r="449" spans="1:17">
      <c r="A449" t="str">
        <f t="shared" si="38"/>
        <v>299,20</v>
      </c>
      <c r="B449">
        <v>299</v>
      </c>
      <c r="C449">
        <v>20</v>
      </c>
      <c r="D449">
        <v>83.999999999998749</v>
      </c>
      <c r="E449">
        <v>5</v>
      </c>
      <c r="G449" t="str">
        <f t="shared" si="34"/>
        <v>299,20,84,5,</v>
      </c>
      <c r="H449" t="s">
        <v>1013</v>
      </c>
      <c r="I449" t="str">
        <f>VLOOKUP(B449,Nodes!$B$2:$F$681,3)</f>
        <v>Quai de La Rapée</v>
      </c>
      <c r="J449" t="str">
        <f>VLOOKUP(C449,Nodes!$B$2:$F$681,3)</f>
        <v>Bastille</v>
      </c>
      <c r="K449" t="e">
        <f>VLOOKUP(A449,$A$1:A448,1,FALSE)</f>
        <v>#N/A</v>
      </c>
      <c r="L449">
        <f>IF(ISNA(K449),D449,VLOOKUP(A449,$A$1:D448,4,FALSE))</f>
        <v>83.999999999998749</v>
      </c>
      <c r="M449">
        <f t="shared" si="36"/>
        <v>83.999999999998749</v>
      </c>
      <c r="N449">
        <f t="shared" si="37"/>
        <v>83.999999999998749</v>
      </c>
      <c r="O449">
        <f>VLOOKUP(A449,Lignes!$J$2:$K$847,2,FALSE)</f>
        <v>5</v>
      </c>
      <c r="P449">
        <f>VLOOKUP(A449,estimator!$A$2:$D$726,4,FALSE)</f>
        <v>83.999999999998749</v>
      </c>
      <c r="Q449">
        <f t="shared" si="33"/>
        <v>83.999999999998749</v>
      </c>
    </row>
    <row r="450" spans="1:17">
      <c r="A450" t="str">
        <f t="shared" si="38"/>
        <v>126,299</v>
      </c>
      <c r="B450">
        <v>126</v>
      </c>
      <c r="C450">
        <v>299</v>
      </c>
      <c r="D450">
        <v>86.000000000002245</v>
      </c>
      <c r="E450">
        <v>5</v>
      </c>
      <c r="G450" t="str">
        <f t="shared" si="34"/>
        <v>126,299,86,5,</v>
      </c>
      <c r="H450" t="s">
        <v>1013</v>
      </c>
      <c r="I450" t="str">
        <f>VLOOKUP(B450,Nodes!$B$2:$F$681,3)</f>
        <v>Gare d'Austerlitz</v>
      </c>
      <c r="J450" t="str">
        <f>VLOOKUP(C450,Nodes!$B$2:$F$681,3)</f>
        <v>Quai de La Rapée</v>
      </c>
      <c r="K450" t="e">
        <f>VLOOKUP(A450,$A$1:A449,1,FALSE)</f>
        <v>#N/A</v>
      </c>
      <c r="L450">
        <f>IF(ISNA(K450),D450,VLOOKUP(A450,$A$1:D449,4,FALSE))</f>
        <v>86.000000000002245</v>
      </c>
      <c r="M450">
        <f t="shared" si="36"/>
        <v>86.000000000002245</v>
      </c>
      <c r="N450">
        <f t="shared" si="37"/>
        <v>86.000000000002245</v>
      </c>
      <c r="O450">
        <f>VLOOKUP(A450,Lignes!$J$2:$K$847,2,FALSE)</f>
        <v>5</v>
      </c>
      <c r="P450">
        <f>VLOOKUP(A450,estimator!$A$2:$D$726,4,FALSE)</f>
        <v>86.000000000002245</v>
      </c>
      <c r="Q450">
        <f t="shared" ref="Q450:Q513" si="39">IF(ISNA(P450),D450,P450)</f>
        <v>86.000000000002245</v>
      </c>
    </row>
    <row r="451" spans="1:17">
      <c r="A451" t="str">
        <f t="shared" si="38"/>
        <v>339,126</v>
      </c>
      <c r="B451">
        <v>339</v>
      </c>
      <c r="C451">
        <v>126</v>
      </c>
      <c r="D451">
        <v>85.999999999997456</v>
      </c>
      <c r="E451">
        <v>5</v>
      </c>
      <c r="G451" t="str">
        <f t="shared" ref="G451:G514" si="40">B451&amp;","&amp;C451&amp;","&amp;ROUND(D451,0)&amp;","&amp;E451&amp;","&amp;F451</f>
        <v>339,126,86,5,</v>
      </c>
      <c r="H451" t="s">
        <v>1013</v>
      </c>
      <c r="I451" t="str">
        <f>VLOOKUP(B451,Nodes!$B$2:$F$681,3)</f>
        <v>Saint-Marcel</v>
      </c>
      <c r="J451" t="str">
        <f>VLOOKUP(C451,Nodes!$B$2:$F$681,3)</f>
        <v>Gare d'Austerlitz</v>
      </c>
      <c r="K451" t="e">
        <f>VLOOKUP(A451,$A$1:A450,1,FALSE)</f>
        <v>#N/A</v>
      </c>
      <c r="L451">
        <f>IF(ISNA(K451),D451,VLOOKUP(A451,$A$1:D450,4,FALSE))</f>
        <v>85.999999999997456</v>
      </c>
      <c r="M451">
        <f t="shared" si="36"/>
        <v>85.999999999997456</v>
      </c>
      <c r="N451">
        <f t="shared" si="37"/>
        <v>85.999999999997456</v>
      </c>
      <c r="O451">
        <f>VLOOKUP(A451,Lignes!$J$2:$K$847,2,FALSE)</f>
        <v>5</v>
      </c>
      <c r="P451">
        <f>VLOOKUP(A451,estimator!$A$2:$D$726,4,FALSE)</f>
        <v>85.999999999997456</v>
      </c>
      <c r="Q451">
        <f t="shared" si="39"/>
        <v>85.999999999997456</v>
      </c>
    </row>
    <row r="452" spans="1:17">
      <c r="A452" t="str">
        <f t="shared" si="38"/>
        <v>50,339</v>
      </c>
      <c r="B452">
        <v>50</v>
      </c>
      <c r="C452">
        <v>339</v>
      </c>
      <c r="D452">
        <v>50.000000000001421</v>
      </c>
      <c r="E452">
        <v>5</v>
      </c>
      <c r="G452" t="str">
        <f t="shared" si="40"/>
        <v>50,339,50,5,</v>
      </c>
      <c r="H452" t="s">
        <v>1013</v>
      </c>
      <c r="I452" t="str">
        <f>VLOOKUP(B452,Nodes!$B$2:$F$681,3)</f>
        <v>Campo-Formio</v>
      </c>
      <c r="J452" t="str">
        <f>VLOOKUP(C452,Nodes!$B$2:$F$681,3)</f>
        <v>Saint-Marcel</v>
      </c>
      <c r="K452" t="e">
        <f>VLOOKUP(A452,$A$1:A451,1,FALSE)</f>
        <v>#N/A</v>
      </c>
      <c r="L452">
        <f>IF(ISNA(K452),D452,VLOOKUP(A452,$A$1:D451,4,FALSE))</f>
        <v>50.000000000001421</v>
      </c>
      <c r="M452">
        <f t="shared" si="36"/>
        <v>50.000000000001421</v>
      </c>
      <c r="N452">
        <f t="shared" si="37"/>
        <v>50.000000000001421</v>
      </c>
      <c r="O452">
        <f>VLOOKUP(A452,Lignes!$J$2:$K$847,2,FALSE)</f>
        <v>5</v>
      </c>
      <c r="P452">
        <f>VLOOKUP(A452,estimator!$A$2:$D$726,4,FALSE)</f>
        <v>50.000000000001421</v>
      </c>
      <c r="Q452">
        <f t="shared" si="39"/>
        <v>50.000000000001421</v>
      </c>
    </row>
    <row r="453" spans="1:17">
      <c r="A453" t="str">
        <f t="shared" si="38"/>
        <v>259,50</v>
      </c>
      <c r="B453">
        <v>259</v>
      </c>
      <c r="C453">
        <v>50</v>
      </c>
      <c r="D453">
        <v>89.999999999999687</v>
      </c>
      <c r="E453">
        <v>5</v>
      </c>
      <c r="G453" t="str">
        <f t="shared" si="40"/>
        <v>259,50,90,5,</v>
      </c>
      <c r="H453" t="s">
        <v>1013</v>
      </c>
      <c r="I453" t="str">
        <f>VLOOKUP(B453,Nodes!$B$2:$F$681,3)</f>
        <v>Place d'Italie</v>
      </c>
      <c r="J453" t="str">
        <f>VLOOKUP(C453,Nodes!$B$2:$F$681,3)</f>
        <v>Campo-Formio</v>
      </c>
      <c r="K453" t="e">
        <f>VLOOKUP(A453,$A$1:A452,1,FALSE)</f>
        <v>#N/A</v>
      </c>
      <c r="L453">
        <f>IF(ISNA(K453),D453,VLOOKUP(A453,$A$1:D452,4,FALSE))</f>
        <v>89.999999999999687</v>
      </c>
      <c r="M453">
        <f t="shared" si="36"/>
        <v>89.999999999999687</v>
      </c>
      <c r="N453">
        <f t="shared" si="37"/>
        <v>89.999999999999687</v>
      </c>
      <c r="O453">
        <f>VLOOKUP(A453,Lignes!$J$2:$K$847,2,FALSE)</f>
        <v>5</v>
      </c>
      <c r="P453">
        <f>VLOOKUP(A453,estimator!$A$2:$D$726,4,FALSE)</f>
        <v>89.999999999999687</v>
      </c>
      <c r="Q453">
        <f t="shared" si="39"/>
        <v>89.999999999999687</v>
      </c>
    </row>
    <row r="454" spans="1:17">
      <c r="A454" t="str">
        <f t="shared" si="38"/>
        <v>217,98</v>
      </c>
      <c r="B454">
        <v>217</v>
      </c>
      <c r="C454">
        <v>98</v>
      </c>
      <c r="D454">
        <v>58.999999999998032</v>
      </c>
      <c r="E454">
        <v>8</v>
      </c>
      <c r="G454" t="str">
        <f t="shared" si="40"/>
        <v>217,98,59,8,</v>
      </c>
      <c r="H454" t="s">
        <v>1013</v>
      </c>
      <c r="I454" t="str">
        <f>VLOOKUP(B454,Nodes!$B$2:$F$681,3)</f>
        <v>Montgallet</v>
      </c>
      <c r="J454" t="str">
        <f>VLOOKUP(C454,Nodes!$B$2:$F$681,3)</f>
        <v>Daumesnil</v>
      </c>
      <c r="K454" t="e">
        <f>VLOOKUP(A454,$A$1:A453,1,FALSE)</f>
        <v>#N/A</v>
      </c>
      <c r="L454">
        <f>IF(ISNA(K454),D454,VLOOKUP(A454,$A$1:D453,4,FALSE))</f>
        <v>58.999999999998032</v>
      </c>
      <c r="M454">
        <f t="shared" si="36"/>
        <v>58.999999999998032</v>
      </c>
      <c r="N454">
        <f t="shared" si="37"/>
        <v>58.999999999998032</v>
      </c>
      <c r="O454">
        <f>VLOOKUP(A454,Lignes!$J$2:$K$847,2,FALSE)</f>
        <v>8</v>
      </c>
      <c r="P454">
        <f>VLOOKUP(A454,estimator!$A$2:$D$726,4,FALSE)</f>
        <v>58.999999999998032</v>
      </c>
      <c r="Q454">
        <f t="shared" si="39"/>
        <v>58.999999999998032</v>
      </c>
    </row>
    <row r="455" spans="1:17">
      <c r="A455" t="str">
        <f t="shared" si="38"/>
        <v>314,217</v>
      </c>
      <c r="B455">
        <v>314</v>
      </c>
      <c r="C455">
        <v>217</v>
      </c>
      <c r="D455">
        <v>66.000000000005514</v>
      </c>
      <c r="E455">
        <v>8</v>
      </c>
      <c r="G455" t="str">
        <f t="shared" si="40"/>
        <v>314,217,66,8,</v>
      </c>
      <c r="H455" t="s">
        <v>1013</v>
      </c>
      <c r="I455" t="str">
        <f>VLOOKUP(B455,Nodes!$B$2:$F$681,3)</f>
        <v>Reuilly — Diderot</v>
      </c>
      <c r="J455" t="str">
        <f>VLOOKUP(C455,Nodes!$B$2:$F$681,3)</f>
        <v>Montgallet</v>
      </c>
      <c r="K455" t="e">
        <f>VLOOKUP(A455,$A$1:A454,1,FALSE)</f>
        <v>#N/A</v>
      </c>
      <c r="L455">
        <f>IF(ISNA(K455),D455,VLOOKUP(A455,$A$1:D454,4,FALSE))</f>
        <v>66.000000000005514</v>
      </c>
      <c r="M455">
        <f t="shared" si="36"/>
        <v>66.000000000005514</v>
      </c>
      <c r="N455">
        <f t="shared" si="37"/>
        <v>66.000000000005514</v>
      </c>
      <c r="O455">
        <f>VLOOKUP(A455,Lignes!$J$2:$K$847,2,FALSE)</f>
        <v>8</v>
      </c>
      <c r="P455">
        <f>VLOOKUP(A455,estimator!$A$2:$D$726,4,FALSE)</f>
        <v>66.000000000005514</v>
      </c>
      <c r="Q455">
        <f t="shared" si="39"/>
        <v>66.000000000005514</v>
      </c>
    </row>
    <row r="456" spans="1:17">
      <c r="A456" t="str">
        <f t="shared" si="38"/>
        <v>114,314</v>
      </c>
      <c r="B456">
        <v>114</v>
      </c>
      <c r="C456">
        <v>314</v>
      </c>
      <c r="D456">
        <v>59.999999999999787</v>
      </c>
      <c r="E456">
        <v>8</v>
      </c>
      <c r="G456" t="str">
        <f t="shared" si="40"/>
        <v>114,314,60,8,</v>
      </c>
      <c r="H456" t="s">
        <v>1013</v>
      </c>
      <c r="I456" t="str">
        <f>VLOOKUP(B456,Nodes!$B$2:$F$681,3)</f>
        <v>Faidherbe — Chaligny</v>
      </c>
      <c r="J456" t="str">
        <f>VLOOKUP(C456,Nodes!$B$2:$F$681,3)</f>
        <v>Reuilly — Diderot</v>
      </c>
      <c r="K456" t="e">
        <f>VLOOKUP(A456,$A$1:A455,1,FALSE)</f>
        <v>#N/A</v>
      </c>
      <c r="L456">
        <f>IF(ISNA(K456),D456,VLOOKUP(A456,$A$1:D455,4,FALSE))</f>
        <v>59.999999999999787</v>
      </c>
      <c r="M456">
        <f t="shared" si="36"/>
        <v>59.999999999999787</v>
      </c>
      <c r="N456">
        <f t="shared" si="37"/>
        <v>59.999999999999787</v>
      </c>
      <c r="O456">
        <f>VLOOKUP(A456,Lignes!$J$2:$K$847,2,FALSE)</f>
        <v>8</v>
      </c>
      <c r="P456">
        <f>VLOOKUP(A456,estimator!$A$2:$D$726,4,FALSE)</f>
        <v>59.999999999999787</v>
      </c>
      <c r="Q456">
        <f t="shared" si="39"/>
        <v>59.999999999999787</v>
      </c>
    </row>
    <row r="457" spans="1:17">
      <c r="A457" t="str">
        <f t="shared" si="38"/>
        <v>174,114</v>
      </c>
      <c r="B457">
        <v>174</v>
      </c>
      <c r="C457">
        <v>114</v>
      </c>
      <c r="D457">
        <v>66.999999999997684</v>
      </c>
      <c r="E457">
        <v>8</v>
      </c>
      <c r="G457" t="str">
        <f t="shared" si="40"/>
        <v>174,114,67,8,</v>
      </c>
      <c r="H457" t="s">
        <v>1013</v>
      </c>
      <c r="I457" t="str">
        <f>VLOOKUP(B457,Nodes!$B$2:$F$681,3)</f>
        <v>Ledru-Rollin</v>
      </c>
      <c r="J457" t="str">
        <f>VLOOKUP(C457,Nodes!$B$2:$F$681,3)</f>
        <v>Faidherbe — Chaligny</v>
      </c>
      <c r="K457" t="e">
        <f>VLOOKUP(A457,$A$1:A456,1,FALSE)</f>
        <v>#N/A</v>
      </c>
      <c r="L457">
        <f>IF(ISNA(K457),D457,VLOOKUP(A457,$A$1:D456,4,FALSE))</f>
        <v>66.999999999997684</v>
      </c>
      <c r="M457">
        <f t="shared" si="36"/>
        <v>66.999999999997684</v>
      </c>
      <c r="N457">
        <f t="shared" si="37"/>
        <v>66.999999999997684</v>
      </c>
      <c r="O457">
        <f>VLOOKUP(A457,Lignes!$J$2:$K$847,2,FALSE)</f>
        <v>8</v>
      </c>
      <c r="P457">
        <f>VLOOKUP(A457,estimator!$A$2:$D$726,4,FALSE)</f>
        <v>66.999999999997684</v>
      </c>
      <c r="Q457">
        <f t="shared" si="39"/>
        <v>66.999999999997684</v>
      </c>
    </row>
    <row r="458" spans="1:17">
      <c r="A458" t="str">
        <f t="shared" si="38"/>
        <v>21,174</v>
      </c>
      <c r="B458">
        <v>21</v>
      </c>
      <c r="C458">
        <v>174</v>
      </c>
      <c r="D458">
        <v>59.000000000002828</v>
      </c>
      <c r="E458">
        <v>8</v>
      </c>
      <c r="G458" t="str">
        <f t="shared" si="40"/>
        <v>21,174,59,8,</v>
      </c>
      <c r="H458" t="s">
        <v>1013</v>
      </c>
      <c r="I458" t="str">
        <f>VLOOKUP(B458,Nodes!$B$2:$F$681,3)</f>
        <v>Bastille</v>
      </c>
      <c r="J458" t="str">
        <f>VLOOKUP(C458,Nodes!$B$2:$F$681,3)</f>
        <v>Ledru-Rollin</v>
      </c>
      <c r="K458" t="e">
        <f>VLOOKUP(A458,$A$1:A457,1,FALSE)</f>
        <v>#N/A</v>
      </c>
      <c r="L458">
        <f>IF(ISNA(K458),D458,VLOOKUP(A458,$A$1:D457,4,FALSE))</f>
        <v>59.000000000002828</v>
      </c>
      <c r="M458">
        <f t="shared" si="36"/>
        <v>59.000000000002828</v>
      </c>
      <c r="N458">
        <f t="shared" si="37"/>
        <v>59.000000000002828</v>
      </c>
      <c r="O458">
        <f>VLOOKUP(A458,Lignes!$J$2:$K$847,2,FALSE)</f>
        <v>8</v>
      </c>
      <c r="P458">
        <f>VLOOKUP(A458,estimator!$A$2:$D$726,4,FALSE)</f>
        <v>59.000000000002828</v>
      </c>
      <c r="Q458">
        <f t="shared" si="39"/>
        <v>59.000000000002828</v>
      </c>
    </row>
    <row r="459" spans="1:17">
      <c r="A459" t="str">
        <f t="shared" si="38"/>
        <v>75,21</v>
      </c>
      <c r="B459">
        <v>75</v>
      </c>
      <c r="C459">
        <v>21</v>
      </c>
      <c r="D459">
        <v>46.999999999996156</v>
      </c>
      <c r="E459">
        <v>8</v>
      </c>
      <c r="G459" t="str">
        <f t="shared" si="40"/>
        <v>75,21,47,8,</v>
      </c>
      <c r="H459" t="s">
        <v>1013</v>
      </c>
      <c r="I459" t="str">
        <f>VLOOKUP(B459,Nodes!$B$2:$F$681,3)</f>
        <v>Chemin Vert</v>
      </c>
      <c r="J459" t="str">
        <f>VLOOKUP(C459,Nodes!$B$2:$F$681,3)</f>
        <v>Bastille</v>
      </c>
      <c r="K459" t="e">
        <f>VLOOKUP(A459,$A$1:A458,1,FALSE)</f>
        <v>#N/A</v>
      </c>
      <c r="L459">
        <f>IF(ISNA(K459),D459,VLOOKUP(A459,$A$1:D458,4,FALSE))</f>
        <v>46.999999999996156</v>
      </c>
      <c r="M459">
        <f t="shared" si="36"/>
        <v>46.999999999996156</v>
      </c>
      <c r="N459">
        <f t="shared" si="37"/>
        <v>46.999999999996156</v>
      </c>
      <c r="O459">
        <f>VLOOKUP(A459,Lignes!$J$2:$K$847,2,FALSE)</f>
        <v>8</v>
      </c>
      <c r="P459">
        <f>VLOOKUP(A459,estimator!$A$2:$D$726,4,FALSE)</f>
        <v>46.999999999996156</v>
      </c>
      <c r="Q459">
        <f t="shared" si="39"/>
        <v>46.999999999996156</v>
      </c>
    </row>
    <row r="460" spans="1:17">
      <c r="A460" t="str">
        <f t="shared" si="38"/>
        <v>344,75</v>
      </c>
      <c r="B460">
        <v>344</v>
      </c>
      <c r="C460">
        <v>75</v>
      </c>
      <c r="D460">
        <v>55.000000000000604</v>
      </c>
      <c r="E460">
        <v>8</v>
      </c>
      <c r="G460" t="str">
        <f t="shared" si="40"/>
        <v>344,75,55,8,</v>
      </c>
      <c r="H460" t="s">
        <v>1013</v>
      </c>
      <c r="I460" t="str">
        <f>VLOOKUP(B460,Nodes!$B$2:$F$681,3)</f>
        <v>Saint-Sébastien — Froissart</v>
      </c>
      <c r="J460" t="str">
        <f>VLOOKUP(C460,Nodes!$B$2:$F$681,3)</f>
        <v>Chemin Vert</v>
      </c>
      <c r="K460" t="e">
        <f>VLOOKUP(A460,$A$1:A459,1,FALSE)</f>
        <v>#N/A</v>
      </c>
      <c r="L460">
        <f>IF(ISNA(K460),D460,VLOOKUP(A460,$A$1:D459,4,FALSE))</f>
        <v>55.000000000000604</v>
      </c>
      <c r="M460">
        <f t="shared" si="36"/>
        <v>55.000000000000604</v>
      </c>
      <c r="N460">
        <f t="shared" si="37"/>
        <v>55.000000000000604</v>
      </c>
      <c r="O460">
        <f>VLOOKUP(A460,Lignes!$J$2:$K$847,2,FALSE)</f>
        <v>8</v>
      </c>
      <c r="P460">
        <f>VLOOKUP(A460,estimator!$A$2:$D$726,4,FALSE)</f>
        <v>55.000000000000604</v>
      </c>
      <c r="Q460">
        <f t="shared" si="39"/>
        <v>55.000000000000604</v>
      </c>
    </row>
    <row r="461" spans="1:17">
      <c r="A461" t="str">
        <f t="shared" si="38"/>
        <v>117,344</v>
      </c>
      <c r="B461">
        <v>117</v>
      </c>
      <c r="C461">
        <v>344</v>
      </c>
      <c r="D461">
        <v>45.999999999999197</v>
      </c>
      <c r="E461">
        <v>8</v>
      </c>
      <c r="G461" t="str">
        <f t="shared" si="40"/>
        <v>117,344,46,8,</v>
      </c>
      <c r="H461" t="s">
        <v>1013</v>
      </c>
      <c r="I461" t="str">
        <f>VLOOKUP(B461,Nodes!$B$2:$F$681,3)</f>
        <v>Filles du Calvaire</v>
      </c>
      <c r="J461" t="str">
        <f>VLOOKUP(C461,Nodes!$B$2:$F$681,3)</f>
        <v>Saint-Sébastien — Froissart</v>
      </c>
      <c r="K461" t="e">
        <f>VLOOKUP(A461,$A$1:A460,1,FALSE)</f>
        <v>#N/A</v>
      </c>
      <c r="L461">
        <f>IF(ISNA(K461),D461,VLOOKUP(A461,$A$1:D460,4,FALSE))</f>
        <v>45.999999999999197</v>
      </c>
      <c r="M461">
        <f t="shared" si="36"/>
        <v>45.999999999999197</v>
      </c>
      <c r="N461">
        <f t="shared" si="37"/>
        <v>45.999999999999197</v>
      </c>
      <c r="O461">
        <f>VLOOKUP(A461,Lignes!$J$2:$K$847,2,FALSE)</f>
        <v>8</v>
      </c>
      <c r="P461">
        <f>VLOOKUP(A461,estimator!$A$2:$D$726,4,FALSE)</f>
        <v>45.999999999999197</v>
      </c>
      <c r="Q461">
        <f t="shared" si="39"/>
        <v>45.999999999999197</v>
      </c>
    </row>
    <row r="462" spans="1:17">
      <c r="A462" t="str">
        <f t="shared" si="38"/>
        <v>310,117</v>
      </c>
      <c r="B462">
        <v>310</v>
      </c>
      <c r="C462">
        <v>117</v>
      </c>
      <c r="D462">
        <v>67.000000000002473</v>
      </c>
      <c r="E462">
        <v>8</v>
      </c>
      <c r="G462" t="str">
        <f t="shared" si="40"/>
        <v>310,117,67,8,</v>
      </c>
      <c r="H462" t="s">
        <v>1013</v>
      </c>
      <c r="I462" t="str">
        <f>VLOOKUP(B462,Nodes!$B$2:$F$681,3)</f>
        <v>République</v>
      </c>
      <c r="J462" t="str">
        <f>VLOOKUP(C462,Nodes!$B$2:$F$681,3)</f>
        <v>Filles du Calvaire</v>
      </c>
      <c r="K462" t="e">
        <f>VLOOKUP(A462,$A$1:A461,1,FALSE)</f>
        <v>#N/A</v>
      </c>
      <c r="L462">
        <f>IF(ISNA(K462),D462,VLOOKUP(A462,$A$1:D461,4,FALSE))</f>
        <v>67.000000000002473</v>
      </c>
      <c r="M462">
        <f t="shared" si="36"/>
        <v>67.000000000002473</v>
      </c>
      <c r="N462">
        <f t="shared" si="37"/>
        <v>67.000000000002473</v>
      </c>
      <c r="O462">
        <f>VLOOKUP(A462,Lignes!$J$2:$K$847,2,FALSE)</f>
        <v>8</v>
      </c>
      <c r="P462">
        <f>VLOOKUP(A462,estimator!$A$2:$D$726,4,FALSE)</f>
        <v>67.000000000002473</v>
      </c>
      <c r="Q462">
        <f t="shared" si="39"/>
        <v>67.000000000002473</v>
      </c>
    </row>
    <row r="463" spans="1:17">
      <c r="A463" t="str">
        <f t="shared" si="38"/>
        <v>357,310</v>
      </c>
      <c r="B463">
        <v>357</v>
      </c>
      <c r="C463">
        <v>310</v>
      </c>
      <c r="D463">
        <v>106.00000000000378</v>
      </c>
      <c r="E463">
        <v>8</v>
      </c>
      <c r="G463" t="str">
        <f t="shared" si="40"/>
        <v>357,310,106,8,</v>
      </c>
      <c r="H463" t="s">
        <v>1013</v>
      </c>
      <c r="I463" t="str">
        <f>VLOOKUP(B463,Nodes!$B$2:$F$681,3)</f>
        <v>Strasbourg — Saint-Denis</v>
      </c>
      <c r="J463" t="str">
        <f>VLOOKUP(C463,Nodes!$B$2:$F$681,3)</f>
        <v>République</v>
      </c>
      <c r="K463" t="e">
        <f>VLOOKUP(A463,$A$1:A462,1,FALSE)</f>
        <v>#N/A</v>
      </c>
      <c r="L463">
        <f>IF(ISNA(K463),D463,VLOOKUP(A463,$A$1:D462,4,FALSE))</f>
        <v>106.00000000000378</v>
      </c>
      <c r="M463">
        <f t="shared" si="36"/>
        <v>106.00000000000378</v>
      </c>
      <c r="N463">
        <f t="shared" si="37"/>
        <v>106.00000000000378</v>
      </c>
      <c r="O463">
        <f>VLOOKUP(A463,Lignes!$J$2:$K$847,2,FALSE)</f>
        <v>8</v>
      </c>
      <c r="P463">
        <f>VLOOKUP(A463,estimator!$A$2:$D$726,4,FALSE)</f>
        <v>106.00000000000378</v>
      </c>
      <c r="Q463">
        <f t="shared" si="39"/>
        <v>106.00000000000378</v>
      </c>
    </row>
    <row r="464" spans="1:17">
      <c r="A464" t="str">
        <f t="shared" si="38"/>
        <v>36,357</v>
      </c>
      <c r="B464">
        <v>36</v>
      </c>
      <c r="C464">
        <v>357</v>
      </c>
      <c r="D464">
        <v>46.000000000003993</v>
      </c>
      <c r="E464">
        <v>8</v>
      </c>
      <c r="G464" t="str">
        <f t="shared" si="40"/>
        <v>36,357,46,8,</v>
      </c>
      <c r="H464" t="s">
        <v>1013</v>
      </c>
      <c r="I464" t="str">
        <f>VLOOKUP(B464,Nodes!$B$2:$F$681,3)</f>
        <v>Bonne Nouvelle</v>
      </c>
      <c r="J464" t="str">
        <f>VLOOKUP(C464,Nodes!$B$2:$F$681,3)</f>
        <v>Strasbourg — Saint-Denis</v>
      </c>
      <c r="K464" t="e">
        <f>VLOOKUP(A464,$A$1:A463,1,FALSE)</f>
        <v>#N/A</v>
      </c>
      <c r="L464">
        <f>IF(ISNA(K464),D464,VLOOKUP(A464,$A$1:D463,4,FALSE))</f>
        <v>46.000000000003993</v>
      </c>
      <c r="M464">
        <f t="shared" si="36"/>
        <v>46.000000000003993</v>
      </c>
      <c r="N464">
        <f t="shared" si="37"/>
        <v>46.000000000003993</v>
      </c>
      <c r="O464">
        <f>VLOOKUP(A464,Lignes!$J$2:$K$847,2,FALSE)</f>
        <v>8</v>
      </c>
      <c r="P464">
        <f>VLOOKUP(A464,estimator!$A$2:$D$726,4,FALSE)</f>
        <v>46.000000000003993</v>
      </c>
      <c r="Q464">
        <f t="shared" si="39"/>
        <v>46.000000000003993</v>
      </c>
    </row>
    <row r="465" spans="1:17">
      <c r="A465" t="str">
        <f t="shared" si="38"/>
        <v>139,36</v>
      </c>
      <c r="B465">
        <v>139</v>
      </c>
      <c r="C465">
        <v>36</v>
      </c>
      <c r="D465">
        <v>48.999999999999666</v>
      </c>
      <c r="E465">
        <v>8</v>
      </c>
      <c r="G465" t="str">
        <f t="shared" si="40"/>
        <v>139,36,49,8,</v>
      </c>
      <c r="H465" t="s">
        <v>1013</v>
      </c>
      <c r="I465" t="str">
        <f>VLOOKUP(B465,Nodes!$B$2:$F$681,3)</f>
        <v>Grands Boulevards</v>
      </c>
      <c r="J465" t="str">
        <f>VLOOKUP(C465,Nodes!$B$2:$F$681,3)</f>
        <v>Bonne Nouvelle</v>
      </c>
      <c r="K465" t="e">
        <f>VLOOKUP(A465,$A$1:A464,1,FALSE)</f>
        <v>#N/A</v>
      </c>
      <c r="L465">
        <f>IF(ISNA(K465),D465,VLOOKUP(A465,$A$1:D464,4,FALSE))</f>
        <v>48.999999999999666</v>
      </c>
      <c r="M465">
        <f t="shared" si="36"/>
        <v>48.999999999999666</v>
      </c>
      <c r="N465">
        <f t="shared" si="37"/>
        <v>48.999999999999666</v>
      </c>
      <c r="O465">
        <f>VLOOKUP(A465,Lignes!$J$2:$K$847,2,FALSE)</f>
        <v>8</v>
      </c>
      <c r="P465">
        <f>VLOOKUP(A465,estimator!$A$2:$D$726,4,FALSE)</f>
        <v>48.999999999999666</v>
      </c>
      <c r="Q465">
        <f t="shared" si="39"/>
        <v>48.999999999999666</v>
      </c>
    </row>
    <row r="466" spans="1:17">
      <c r="A466" t="str">
        <f t="shared" si="38"/>
        <v>316,139</v>
      </c>
      <c r="B466">
        <v>316</v>
      </c>
      <c r="C466">
        <v>139</v>
      </c>
      <c r="D466">
        <v>56.000000000002359</v>
      </c>
      <c r="E466">
        <v>8</v>
      </c>
      <c r="G466" t="str">
        <f t="shared" si="40"/>
        <v>316,139,56,8,</v>
      </c>
      <c r="H466" t="s">
        <v>1013</v>
      </c>
      <c r="I466" t="str">
        <f>VLOOKUP(B466,Nodes!$B$2:$F$681,3)</f>
        <v>Richelieu — Drouot</v>
      </c>
      <c r="J466" t="str">
        <f>VLOOKUP(C466,Nodes!$B$2:$F$681,3)</f>
        <v>Grands Boulevards</v>
      </c>
      <c r="K466" t="e">
        <f>VLOOKUP(A466,$A$1:A465,1,FALSE)</f>
        <v>#N/A</v>
      </c>
      <c r="L466">
        <f>IF(ISNA(K466),D466,VLOOKUP(A466,$A$1:D465,4,FALSE))</f>
        <v>56.000000000002359</v>
      </c>
      <c r="M466">
        <f t="shared" si="36"/>
        <v>56.000000000002359</v>
      </c>
      <c r="N466">
        <f t="shared" si="37"/>
        <v>56.000000000002359</v>
      </c>
      <c r="O466">
        <f>VLOOKUP(A466,Lignes!$J$2:$K$847,2,FALSE)</f>
        <v>8</v>
      </c>
      <c r="P466">
        <f>VLOOKUP(A466,estimator!$A$2:$D$726,4,FALSE)</f>
        <v>56.000000000002359</v>
      </c>
      <c r="Q466">
        <f t="shared" si="39"/>
        <v>56.000000000002359</v>
      </c>
    </row>
    <row r="467" spans="1:17">
      <c r="A467" t="str">
        <f t="shared" si="38"/>
        <v>237,316</v>
      </c>
      <c r="B467">
        <v>237</v>
      </c>
      <c r="C467">
        <v>316</v>
      </c>
      <c r="D467">
        <v>80.000000000001307</v>
      </c>
      <c r="E467">
        <v>8</v>
      </c>
      <c r="G467" t="str">
        <f t="shared" si="40"/>
        <v>237,316,80,8,</v>
      </c>
      <c r="H467" t="s">
        <v>1013</v>
      </c>
      <c r="I467" t="str">
        <f>VLOOKUP(B467,Nodes!$B$2:$F$681,3)</f>
        <v>Opéra</v>
      </c>
      <c r="J467" t="str">
        <f>VLOOKUP(C467,Nodes!$B$2:$F$681,3)</f>
        <v>Richelieu — Drouot</v>
      </c>
      <c r="K467" t="e">
        <f>VLOOKUP(A467,$A$1:A466,1,FALSE)</f>
        <v>#N/A</v>
      </c>
      <c r="L467">
        <f>IF(ISNA(K467),D467,VLOOKUP(A467,$A$1:D466,4,FALSE))</f>
        <v>80.000000000001307</v>
      </c>
      <c r="M467">
        <f t="shared" si="36"/>
        <v>80.000000000001307</v>
      </c>
      <c r="N467">
        <f t="shared" si="37"/>
        <v>80.000000000001307</v>
      </c>
      <c r="O467">
        <f>VLOOKUP(A467,Lignes!$J$2:$K$847,2,FALSE)</f>
        <v>8</v>
      </c>
      <c r="P467">
        <f>VLOOKUP(A467,estimator!$A$2:$D$726,4,FALSE)</f>
        <v>80.000000000001307</v>
      </c>
      <c r="Q467">
        <f t="shared" si="39"/>
        <v>80.000000000001307</v>
      </c>
    </row>
    <row r="468" spans="1:17">
      <c r="A468" t="str">
        <f t="shared" si="38"/>
        <v>186,237</v>
      </c>
      <c r="B468">
        <v>186</v>
      </c>
      <c r="C468">
        <v>237</v>
      </c>
      <c r="D468">
        <v>52.000000000004931</v>
      </c>
      <c r="E468">
        <v>8</v>
      </c>
      <c r="G468" t="str">
        <f t="shared" si="40"/>
        <v>186,237,52,8,</v>
      </c>
      <c r="H468" t="s">
        <v>1013</v>
      </c>
      <c r="I468" t="str">
        <f>VLOOKUP(B468,Nodes!$B$2:$F$681,3)</f>
        <v>Madeleine</v>
      </c>
      <c r="J468" t="str">
        <f>VLOOKUP(C468,Nodes!$B$2:$F$681,3)</f>
        <v>Opéra</v>
      </c>
      <c r="K468" t="e">
        <f>VLOOKUP(A468,$A$1:A467,1,FALSE)</f>
        <v>#N/A</v>
      </c>
      <c r="L468">
        <f>IF(ISNA(K468),D468,VLOOKUP(A468,$A$1:D467,4,FALSE))</f>
        <v>52.000000000004931</v>
      </c>
      <c r="M468">
        <f t="shared" si="36"/>
        <v>52.000000000004931</v>
      </c>
      <c r="N468">
        <f t="shared" si="37"/>
        <v>52.000000000004931</v>
      </c>
      <c r="O468">
        <f>VLOOKUP(A468,Lignes!$J$2:$K$847,2,FALSE)</f>
        <v>8</v>
      </c>
      <c r="P468">
        <f>VLOOKUP(A468,estimator!$A$2:$D$726,4,FALSE)</f>
        <v>52.000000000004931</v>
      </c>
      <c r="Q468">
        <f t="shared" si="39"/>
        <v>52.000000000004931</v>
      </c>
    </row>
    <row r="469" spans="1:17">
      <c r="A469" t="str">
        <f t="shared" si="38"/>
        <v>82,186</v>
      </c>
      <c r="B469">
        <v>82</v>
      </c>
      <c r="C469">
        <v>186</v>
      </c>
      <c r="D469">
        <v>62.000000000003297</v>
      </c>
      <c r="E469">
        <v>8</v>
      </c>
      <c r="G469" t="str">
        <f t="shared" si="40"/>
        <v>82,186,62,8,</v>
      </c>
      <c r="H469" t="s">
        <v>1013</v>
      </c>
      <c r="I469" t="str">
        <f>VLOOKUP(B469,Nodes!$B$2:$F$681,3)</f>
        <v>Concorde</v>
      </c>
      <c r="J469" t="str">
        <f>VLOOKUP(C469,Nodes!$B$2:$F$681,3)</f>
        <v>Madeleine</v>
      </c>
      <c r="K469" t="e">
        <f>VLOOKUP(A469,$A$1:A468,1,FALSE)</f>
        <v>#N/A</v>
      </c>
      <c r="L469">
        <f>IF(ISNA(K469),D469,VLOOKUP(A469,$A$1:D468,4,FALSE))</f>
        <v>62.000000000003297</v>
      </c>
      <c r="M469">
        <f t="shared" si="36"/>
        <v>62.000000000003297</v>
      </c>
      <c r="N469">
        <f t="shared" si="37"/>
        <v>62.000000000003297</v>
      </c>
      <c r="O469">
        <f>VLOOKUP(A469,Lignes!$J$2:$K$847,2,FALSE)</f>
        <v>8</v>
      </c>
      <c r="P469">
        <f>VLOOKUP(A469,estimator!$A$2:$D$726,4,FALSE)</f>
        <v>62.000000000003297</v>
      </c>
      <c r="Q469">
        <f t="shared" si="39"/>
        <v>62.000000000003297</v>
      </c>
    </row>
    <row r="470" spans="1:17">
      <c r="A470" t="str">
        <f t="shared" si="38"/>
        <v>148,82</v>
      </c>
      <c r="B470">
        <v>148</v>
      </c>
      <c r="C470">
        <v>82</v>
      </c>
      <c r="D470">
        <v>88.999999999997925</v>
      </c>
      <c r="E470">
        <v>8</v>
      </c>
      <c r="G470" t="str">
        <f t="shared" si="40"/>
        <v>148,82,89,8,</v>
      </c>
      <c r="H470" t="s">
        <v>1013</v>
      </c>
      <c r="I470" t="str">
        <f>VLOOKUP(B470,Nodes!$B$2:$F$681,3)</f>
        <v>Invalides</v>
      </c>
      <c r="J470" t="str">
        <f>VLOOKUP(C470,Nodes!$B$2:$F$681,3)</f>
        <v>Concorde</v>
      </c>
      <c r="K470" t="e">
        <f>VLOOKUP(A470,$A$1:A469,1,FALSE)</f>
        <v>#N/A</v>
      </c>
      <c r="L470">
        <f>IF(ISNA(K470),D470,VLOOKUP(A470,$A$1:D469,4,FALSE))</f>
        <v>88.999999999997925</v>
      </c>
      <c r="M470">
        <f t="shared" si="36"/>
        <v>88.999999999997925</v>
      </c>
      <c r="N470">
        <f t="shared" si="37"/>
        <v>88.999999999997925</v>
      </c>
      <c r="O470">
        <f>VLOOKUP(A470,Lignes!$J$2:$K$847,2,FALSE)</f>
        <v>8</v>
      </c>
      <c r="P470">
        <f>VLOOKUP(A470,estimator!$A$2:$D$726,4,FALSE)</f>
        <v>88.999999999997925</v>
      </c>
      <c r="Q470">
        <f t="shared" si="39"/>
        <v>88.999999999997925</v>
      </c>
    </row>
    <row r="471" spans="1:17">
      <c r="A471" t="str">
        <f t="shared" si="38"/>
        <v>169,148</v>
      </c>
      <c r="B471">
        <v>169</v>
      </c>
      <c r="C471">
        <v>148</v>
      </c>
      <c r="D471">
        <v>63.999999999997215</v>
      </c>
      <c r="E471">
        <v>8</v>
      </c>
      <c r="G471" t="str">
        <f t="shared" si="40"/>
        <v>169,148,64,8,</v>
      </c>
      <c r="H471" t="s">
        <v>1013</v>
      </c>
      <c r="I471" t="str">
        <f>VLOOKUP(B471,Nodes!$B$2:$F$681,3)</f>
        <v>La Tour-Maubourg</v>
      </c>
      <c r="J471" t="str">
        <f>VLOOKUP(C471,Nodes!$B$2:$F$681,3)</f>
        <v>Invalides</v>
      </c>
      <c r="K471" t="e">
        <f>VLOOKUP(A471,$A$1:A470,1,FALSE)</f>
        <v>#N/A</v>
      </c>
      <c r="L471">
        <f>IF(ISNA(K471),D471,VLOOKUP(A471,$A$1:D470,4,FALSE))</f>
        <v>63.999999999997215</v>
      </c>
      <c r="M471">
        <f t="shared" si="36"/>
        <v>63.999999999997215</v>
      </c>
      <c r="N471">
        <f t="shared" si="37"/>
        <v>63.999999999997215</v>
      </c>
      <c r="O471">
        <f>VLOOKUP(A471,Lignes!$J$2:$K$847,2,FALSE)</f>
        <v>8</v>
      </c>
      <c r="P471">
        <f>VLOOKUP(A471,estimator!$A$2:$D$726,4,FALSE)</f>
        <v>63.999999999997215</v>
      </c>
      <c r="Q471">
        <f t="shared" si="39"/>
        <v>63.999999999997215</v>
      </c>
    </row>
    <row r="472" spans="1:17">
      <c r="A472" t="str">
        <f t="shared" si="38"/>
        <v>105,169</v>
      </c>
      <c r="B472">
        <v>105</v>
      </c>
      <c r="C472">
        <v>169</v>
      </c>
      <c r="D472">
        <v>53.00000000000189</v>
      </c>
      <c r="E472">
        <v>8</v>
      </c>
      <c r="G472" t="str">
        <f t="shared" si="40"/>
        <v>105,169,53,8,</v>
      </c>
      <c r="H472" t="s">
        <v>1013</v>
      </c>
      <c r="I472" t="str">
        <f>VLOOKUP(B472,Nodes!$B$2:$F$681,3)</f>
        <v>École Militaire</v>
      </c>
      <c r="J472" t="str">
        <f>VLOOKUP(C472,Nodes!$B$2:$F$681,3)</f>
        <v>La Tour-Maubourg</v>
      </c>
      <c r="K472" t="e">
        <f>VLOOKUP(A472,$A$1:A471,1,FALSE)</f>
        <v>#N/A</v>
      </c>
      <c r="L472">
        <f>IF(ISNA(K472),D472,VLOOKUP(A472,$A$1:D471,4,FALSE))</f>
        <v>53.00000000000189</v>
      </c>
      <c r="M472">
        <f t="shared" si="36"/>
        <v>53.00000000000189</v>
      </c>
      <c r="N472">
        <f t="shared" si="37"/>
        <v>53.00000000000189</v>
      </c>
      <c r="O472">
        <f>VLOOKUP(A472,Lignes!$J$2:$K$847,2,FALSE)</f>
        <v>8</v>
      </c>
      <c r="P472">
        <f>VLOOKUP(A472,estimator!$A$2:$D$726,4,FALSE)</f>
        <v>53.00000000000189</v>
      </c>
      <c r="Q472">
        <f t="shared" si="39"/>
        <v>53.00000000000189</v>
      </c>
    </row>
    <row r="473" spans="1:17">
      <c r="A473" t="str">
        <f t="shared" si="38"/>
        <v>166,105</v>
      </c>
      <c r="B473">
        <v>166</v>
      </c>
      <c r="C473">
        <v>105</v>
      </c>
      <c r="D473">
        <v>99.999999999998039</v>
      </c>
      <c r="E473">
        <v>8</v>
      </c>
      <c r="G473" t="str">
        <f t="shared" si="40"/>
        <v>166,105,100,8,</v>
      </c>
      <c r="H473" t="s">
        <v>1013</v>
      </c>
      <c r="I473" t="str">
        <f>VLOOKUP(B473,Nodes!$B$2:$F$681,3)</f>
        <v>La Motte-Picquet — Grenelle</v>
      </c>
      <c r="J473" t="str">
        <f>VLOOKUP(C473,Nodes!$B$2:$F$681,3)</f>
        <v>École Militaire</v>
      </c>
      <c r="K473" t="e">
        <f>VLOOKUP(A473,$A$1:A472,1,FALSE)</f>
        <v>#N/A</v>
      </c>
      <c r="L473">
        <f>IF(ISNA(K473),D473,VLOOKUP(A473,$A$1:D472,4,FALSE))</f>
        <v>99.999999999998039</v>
      </c>
      <c r="M473">
        <f t="shared" si="36"/>
        <v>99.999999999998039</v>
      </c>
      <c r="N473">
        <f t="shared" si="37"/>
        <v>99.999999999998039</v>
      </c>
      <c r="O473">
        <f>VLOOKUP(A473,Lignes!$J$2:$K$847,2,FALSE)</f>
        <v>8</v>
      </c>
      <c r="P473">
        <f>VLOOKUP(A473,estimator!$A$2:$D$726,4,FALSE)</f>
        <v>99.999999999998039</v>
      </c>
      <c r="Q473">
        <f t="shared" si="39"/>
        <v>99.999999999998039</v>
      </c>
    </row>
    <row r="474" spans="1:17">
      <c r="A474" t="str">
        <f t="shared" si="38"/>
        <v>80,166</v>
      </c>
      <c r="B474">
        <v>80</v>
      </c>
      <c r="C474">
        <v>166</v>
      </c>
      <c r="D474">
        <v>82.000000000000028</v>
      </c>
      <c r="E474">
        <v>8</v>
      </c>
      <c r="G474" t="str">
        <f t="shared" si="40"/>
        <v>80,166,82,8,</v>
      </c>
      <c r="H474" t="s">
        <v>1013</v>
      </c>
      <c r="I474" t="str">
        <f>VLOOKUP(B474,Nodes!$B$2:$F$681,3)</f>
        <v>Commerce</v>
      </c>
      <c r="J474" t="str">
        <f>VLOOKUP(C474,Nodes!$B$2:$F$681,3)</f>
        <v>La Motte-Picquet — Grenelle</v>
      </c>
      <c r="K474" t="e">
        <f>VLOOKUP(A474,$A$1:A473,1,FALSE)</f>
        <v>#N/A</v>
      </c>
      <c r="L474">
        <f>IF(ISNA(K474),D474,VLOOKUP(A474,$A$1:D473,4,FALSE))</f>
        <v>82.000000000000028</v>
      </c>
      <c r="M474">
        <f t="shared" ref="M474:M501" si="41">D474</f>
        <v>82.000000000000028</v>
      </c>
      <c r="N474">
        <f t="shared" ref="N474:N501" si="42">AVERAGE(L474,M474)</f>
        <v>82.000000000000028</v>
      </c>
      <c r="O474">
        <f>VLOOKUP(A474,Lignes!$J$2:$K$847,2,FALSE)</f>
        <v>8</v>
      </c>
      <c r="P474">
        <f>VLOOKUP(A474,estimator!$A$2:$D$726,4,FALSE)</f>
        <v>82.000000000000028</v>
      </c>
      <c r="Q474">
        <f t="shared" si="39"/>
        <v>82.000000000000028</v>
      </c>
    </row>
    <row r="475" spans="1:17">
      <c r="A475" t="str">
        <f t="shared" si="38"/>
        <v>116,80</v>
      </c>
      <c r="B475">
        <v>116</v>
      </c>
      <c r="C475">
        <v>80</v>
      </c>
      <c r="D475">
        <v>46.999999999996156</v>
      </c>
      <c r="E475">
        <v>8</v>
      </c>
      <c r="G475" t="str">
        <f t="shared" si="40"/>
        <v>116,80,47,8,</v>
      </c>
      <c r="H475" t="s">
        <v>1013</v>
      </c>
      <c r="I475" t="str">
        <f>VLOOKUP(B475,Nodes!$B$2:$F$681,3)</f>
        <v>Félix Faure</v>
      </c>
      <c r="J475" t="str">
        <f>VLOOKUP(C475,Nodes!$B$2:$F$681,3)</f>
        <v>Commerce</v>
      </c>
      <c r="K475" t="e">
        <f>VLOOKUP(A475,$A$1:A474,1,FALSE)</f>
        <v>#N/A</v>
      </c>
      <c r="L475">
        <f>IF(ISNA(K475),D475,VLOOKUP(A475,$A$1:D474,4,FALSE))</f>
        <v>46.999999999996156</v>
      </c>
      <c r="M475">
        <f t="shared" si="41"/>
        <v>46.999999999996156</v>
      </c>
      <c r="N475">
        <f t="shared" si="42"/>
        <v>46.999999999996156</v>
      </c>
      <c r="O475">
        <f>VLOOKUP(A475,Lignes!$J$2:$K$847,2,FALSE)</f>
        <v>8</v>
      </c>
      <c r="P475">
        <f>VLOOKUP(A475,estimator!$A$2:$D$726,4,FALSE)</f>
        <v>46.999999999996156</v>
      </c>
      <c r="Q475">
        <f t="shared" si="39"/>
        <v>46.999999999996156</v>
      </c>
    </row>
    <row r="476" spans="1:17">
      <c r="A476" t="str">
        <f t="shared" si="38"/>
        <v>39,116</v>
      </c>
      <c r="B476">
        <v>39</v>
      </c>
      <c r="C476">
        <v>116</v>
      </c>
      <c r="D476">
        <v>50.000000000001421</v>
      </c>
      <c r="E476">
        <v>8</v>
      </c>
      <c r="G476" t="str">
        <f t="shared" si="40"/>
        <v>39,116,50,8,</v>
      </c>
      <c r="H476" t="s">
        <v>1013</v>
      </c>
      <c r="I476" t="str">
        <f>VLOOKUP(B476,Nodes!$B$2:$F$681,3)</f>
        <v>Boucicaut</v>
      </c>
      <c r="J476" t="str">
        <f>VLOOKUP(C476,Nodes!$B$2:$F$681,3)</f>
        <v>Félix Faure</v>
      </c>
      <c r="K476" t="e">
        <f>VLOOKUP(A476,$A$1:A475,1,FALSE)</f>
        <v>#N/A</v>
      </c>
      <c r="L476">
        <f>IF(ISNA(K476),D476,VLOOKUP(A476,$A$1:D475,4,FALSE))</f>
        <v>50.000000000001421</v>
      </c>
      <c r="M476">
        <f t="shared" si="41"/>
        <v>50.000000000001421</v>
      </c>
      <c r="N476">
        <f t="shared" si="42"/>
        <v>50.000000000001421</v>
      </c>
      <c r="O476">
        <f>VLOOKUP(A476,Lignes!$J$2:$K$847,2,FALSE)</f>
        <v>8</v>
      </c>
      <c r="P476">
        <f>VLOOKUP(A476,estimator!$A$2:$D$726,4,FALSE)</f>
        <v>50.000000000001421</v>
      </c>
      <c r="Q476">
        <f t="shared" si="39"/>
        <v>50.000000000001421</v>
      </c>
    </row>
    <row r="477" spans="1:17">
      <c r="A477" t="str">
        <f t="shared" si="38"/>
        <v>183,39</v>
      </c>
      <c r="B477">
        <v>183</v>
      </c>
      <c r="C477">
        <v>39</v>
      </c>
      <c r="D477">
        <v>48.000000000002707</v>
      </c>
      <c r="E477">
        <v>8</v>
      </c>
      <c r="G477" t="str">
        <f t="shared" si="40"/>
        <v>183,39,48,8,</v>
      </c>
      <c r="H477" t="s">
        <v>1013</v>
      </c>
      <c r="I477" t="str">
        <f>VLOOKUP(B477,Nodes!$B$2:$F$681,3)</f>
        <v>Lourmel</v>
      </c>
      <c r="J477" t="str">
        <f>VLOOKUP(C477,Nodes!$B$2:$F$681,3)</f>
        <v>Boucicaut</v>
      </c>
      <c r="K477" t="e">
        <f>VLOOKUP(A477,$A$1:A476,1,FALSE)</f>
        <v>#N/A</v>
      </c>
      <c r="L477">
        <f>IF(ISNA(K477),D477,VLOOKUP(A477,$A$1:D476,4,FALSE))</f>
        <v>48.000000000002707</v>
      </c>
      <c r="M477">
        <f t="shared" si="41"/>
        <v>48.000000000002707</v>
      </c>
      <c r="N477">
        <f t="shared" si="42"/>
        <v>48.000000000002707</v>
      </c>
      <c r="O477">
        <f>VLOOKUP(A477,Lignes!$J$2:$K$847,2,FALSE)</f>
        <v>8</v>
      </c>
      <c r="P477">
        <f>VLOOKUP(A477,estimator!$A$2:$D$726,4,FALSE)</f>
        <v>48.000000000002707</v>
      </c>
      <c r="Q477">
        <f t="shared" si="39"/>
        <v>48.000000000002707</v>
      </c>
    </row>
    <row r="478" spans="1:17">
      <c r="A478" t="str">
        <f t="shared" si="38"/>
        <v>15,183</v>
      </c>
      <c r="B478">
        <v>15</v>
      </c>
      <c r="C478">
        <v>183</v>
      </c>
      <c r="D478">
        <v>63.999999999997215</v>
      </c>
      <c r="E478">
        <v>8</v>
      </c>
      <c r="G478" t="str">
        <f t="shared" si="40"/>
        <v>15,183,64,8,</v>
      </c>
      <c r="H478" t="s">
        <v>1013</v>
      </c>
      <c r="I478" t="str">
        <f>VLOOKUP(B478,Nodes!$B$2:$F$681,3)</f>
        <v>Balard</v>
      </c>
      <c r="J478" t="str">
        <f>VLOOKUP(C478,Nodes!$B$2:$F$681,3)</f>
        <v>Lourmel</v>
      </c>
      <c r="K478" t="e">
        <f>VLOOKUP(A478,$A$1:A477,1,FALSE)</f>
        <v>#N/A</v>
      </c>
      <c r="L478">
        <f>IF(ISNA(K478),D478,VLOOKUP(A478,$A$1:D477,4,FALSE))</f>
        <v>63.999999999997215</v>
      </c>
      <c r="M478">
        <f t="shared" si="41"/>
        <v>63.999999999997215</v>
      </c>
      <c r="N478">
        <f t="shared" si="42"/>
        <v>63.999999999997215</v>
      </c>
      <c r="O478">
        <f>VLOOKUP(A478,Lignes!$J$2:$K$847,2,FALSE)</f>
        <v>8</v>
      </c>
      <c r="P478">
        <f>VLOOKUP(A478,estimator!$A$2:$D$726,4,FALSE)</f>
        <v>63.999999999997215</v>
      </c>
      <c r="Q478">
        <f t="shared" si="39"/>
        <v>63.999999999997215</v>
      </c>
    </row>
    <row r="479" spans="1:17">
      <c r="A479" t="str">
        <f t="shared" si="38"/>
        <v>40,271</v>
      </c>
      <c r="B479">
        <v>40</v>
      </c>
      <c r="C479">
        <v>271</v>
      </c>
      <c r="D479">
        <v>168.00000000000227</v>
      </c>
      <c r="E479">
        <v>10</v>
      </c>
      <c r="G479" t="str">
        <f t="shared" si="40"/>
        <v>40,271,168,10,</v>
      </c>
      <c r="H479" t="s">
        <v>1013</v>
      </c>
      <c r="I479" t="str">
        <f>VLOOKUP(B479,Nodes!$B$2:$F$681,3)</f>
        <v>Boulogne — Jean-Jaurès</v>
      </c>
      <c r="J479" t="str">
        <f>VLOOKUP(C479,Nodes!$B$2:$F$681,3)</f>
        <v>Porte d'Auteuil</v>
      </c>
      <c r="K479" t="e">
        <f>VLOOKUP(A479,$A$1:A478,1,FALSE)</f>
        <v>#N/A</v>
      </c>
      <c r="L479">
        <f>IF(ISNA(K479),D479,VLOOKUP(A479,$A$1:D478,4,FALSE))</f>
        <v>168.00000000000227</v>
      </c>
      <c r="M479">
        <f t="shared" si="41"/>
        <v>168.00000000000227</v>
      </c>
      <c r="N479">
        <f t="shared" si="42"/>
        <v>168.00000000000227</v>
      </c>
      <c r="O479">
        <v>10</v>
      </c>
      <c r="P479">
        <f>VLOOKUP(A479,estimator!$A$2:$D$726,4,FALSE)</f>
        <v>168.00000000000227</v>
      </c>
      <c r="Q479">
        <f t="shared" si="39"/>
        <v>168.00000000000227</v>
      </c>
    </row>
    <row r="480" spans="1:17">
      <c r="A480" t="str">
        <f t="shared" si="38"/>
        <v>155,213</v>
      </c>
      <c r="B480">
        <v>155</v>
      </c>
      <c r="C480">
        <v>213</v>
      </c>
      <c r="D480">
        <v>80.000000000001307</v>
      </c>
      <c r="E480">
        <v>10</v>
      </c>
      <c r="G480" t="str">
        <f t="shared" si="40"/>
        <v>155,213,80,10,</v>
      </c>
      <c r="H480" t="s">
        <v>1013</v>
      </c>
      <c r="I480" t="str">
        <f>VLOOKUP(B480,Nodes!$B$2:$F$681,3)</f>
        <v>Javel — André-Citroën</v>
      </c>
      <c r="J480" t="str">
        <f>VLOOKUP(C480,Nodes!$B$2:$F$681,3)</f>
        <v>Mirabeau</v>
      </c>
      <c r="K480" t="e">
        <f>VLOOKUP(A480,$A$1:A479,1,FALSE)</f>
        <v>#N/A</v>
      </c>
      <c r="L480">
        <f>IF(ISNA(K480),D480,VLOOKUP(A480,$A$1:D479,4,FALSE))</f>
        <v>80.000000000001307</v>
      </c>
      <c r="M480">
        <f t="shared" si="41"/>
        <v>80.000000000001307</v>
      </c>
      <c r="N480">
        <f t="shared" si="42"/>
        <v>80.000000000001307</v>
      </c>
      <c r="O480">
        <v>10</v>
      </c>
      <c r="P480">
        <f>VLOOKUP(A480,estimator!$A$2:$D$726,4,FALSE)</f>
        <v>80.000000000001307</v>
      </c>
      <c r="Q480">
        <f t="shared" si="39"/>
        <v>80.000000000001307</v>
      </c>
    </row>
    <row r="481" spans="1:17">
      <c r="A481" t="str">
        <f t="shared" si="38"/>
        <v>61,155</v>
      </c>
      <c r="B481">
        <v>61</v>
      </c>
      <c r="C481">
        <v>155</v>
      </c>
      <c r="D481">
        <v>78.999999999999559</v>
      </c>
      <c r="E481">
        <v>10</v>
      </c>
      <c r="G481" t="str">
        <f t="shared" si="40"/>
        <v>61,155,79,10,</v>
      </c>
      <c r="H481" t="s">
        <v>1013</v>
      </c>
      <c r="I481" t="str">
        <f>VLOOKUP(B481,Nodes!$B$2:$F$681,3)</f>
        <v>Charles Michels</v>
      </c>
      <c r="J481" t="str">
        <f>VLOOKUP(C481,Nodes!$B$2:$F$681,3)</f>
        <v>Javel — André-Citroën</v>
      </c>
      <c r="K481" t="e">
        <f>VLOOKUP(A481,$A$1:A480,1,FALSE)</f>
        <v>#N/A</v>
      </c>
      <c r="L481">
        <f>IF(ISNA(K481),D481,VLOOKUP(A481,$A$1:D480,4,FALSE))</f>
        <v>78.999999999999559</v>
      </c>
      <c r="M481">
        <f t="shared" si="41"/>
        <v>78.999999999999559</v>
      </c>
      <c r="N481">
        <f t="shared" si="42"/>
        <v>78.999999999999559</v>
      </c>
      <c r="O481">
        <f>VLOOKUP(A481,Lignes!$J$2:$K$847,2,FALSE)</f>
        <v>10</v>
      </c>
      <c r="P481">
        <f>VLOOKUP(A481,estimator!$A$2:$D$726,4,FALSE)</f>
        <v>78.999999999999559</v>
      </c>
      <c r="Q481">
        <f t="shared" si="39"/>
        <v>78.999999999999559</v>
      </c>
    </row>
    <row r="482" spans="1:17">
      <c r="A482" t="str">
        <f t="shared" si="38"/>
        <v>13,61</v>
      </c>
      <c r="B482">
        <v>13</v>
      </c>
      <c r="C482">
        <v>61</v>
      </c>
      <c r="D482">
        <v>70.999999999999915</v>
      </c>
      <c r="E482">
        <v>10</v>
      </c>
      <c r="G482" t="str">
        <f t="shared" si="40"/>
        <v>13,61,71,10,</v>
      </c>
      <c r="H482" t="s">
        <v>1013</v>
      </c>
      <c r="I482" t="str">
        <f>VLOOKUP(B482,Nodes!$B$2:$F$681,3)</f>
        <v>Avenue Émile-Zola</v>
      </c>
      <c r="J482" t="str">
        <f>VLOOKUP(C482,Nodes!$B$2:$F$681,3)</f>
        <v>Charles Michels</v>
      </c>
      <c r="K482" t="e">
        <f>VLOOKUP(A482,$A$1:A481,1,FALSE)</f>
        <v>#N/A</v>
      </c>
      <c r="L482">
        <f>IF(ISNA(K482),D482,VLOOKUP(A482,$A$1:D481,4,FALSE))</f>
        <v>70.999999999999915</v>
      </c>
      <c r="M482">
        <f t="shared" si="41"/>
        <v>70.999999999999915</v>
      </c>
      <c r="N482">
        <f t="shared" si="42"/>
        <v>70.999999999999915</v>
      </c>
      <c r="O482">
        <f>VLOOKUP(A482,Lignes!$J$2:$K$847,2,FALSE)</f>
        <v>10</v>
      </c>
      <c r="P482">
        <f>VLOOKUP(A482,estimator!$A$2:$D$726,4,FALSE)</f>
        <v>70.999999999999915</v>
      </c>
      <c r="Q482">
        <f t="shared" si="39"/>
        <v>70.999999999999915</v>
      </c>
    </row>
    <row r="483" spans="1:17">
      <c r="A483" t="str">
        <f t="shared" si="38"/>
        <v>167,13</v>
      </c>
      <c r="B483">
        <v>167</v>
      </c>
      <c r="C483">
        <v>13</v>
      </c>
      <c r="D483">
        <v>73.99999999999558</v>
      </c>
      <c r="E483">
        <v>10</v>
      </c>
      <c r="G483" t="str">
        <f t="shared" si="40"/>
        <v>167,13,74,10,</v>
      </c>
      <c r="H483" t="s">
        <v>1013</v>
      </c>
      <c r="I483" t="str">
        <f>VLOOKUP(B483,Nodes!$B$2:$F$681,3)</f>
        <v>La Motte-Picquet — Grenelle</v>
      </c>
      <c r="J483" t="str">
        <f>VLOOKUP(C483,Nodes!$B$2:$F$681,3)</f>
        <v>Avenue Émile-Zola</v>
      </c>
      <c r="K483" t="e">
        <f>VLOOKUP(A483,$A$1:A482,1,FALSE)</f>
        <v>#N/A</v>
      </c>
      <c r="L483">
        <f>IF(ISNA(K483),D483,VLOOKUP(A483,$A$1:D482,4,FALSE))</f>
        <v>73.99999999999558</v>
      </c>
      <c r="M483">
        <f t="shared" si="41"/>
        <v>73.99999999999558</v>
      </c>
      <c r="N483">
        <f t="shared" si="42"/>
        <v>73.99999999999558</v>
      </c>
      <c r="O483">
        <f>VLOOKUP(A483,Lignes!$J$2:$K$847,2,FALSE)</f>
        <v>10</v>
      </c>
      <c r="P483">
        <f>VLOOKUP(A483,estimator!$A$2:$D$726,4,FALSE)</f>
        <v>73.99999999999558</v>
      </c>
      <c r="Q483">
        <f t="shared" si="39"/>
        <v>73.99999999999558</v>
      </c>
    </row>
    <row r="484" spans="1:17">
      <c r="A484" t="str">
        <f t="shared" ref="A484:A507" si="43">B484&amp;","&amp;C484</f>
        <v>346,167</v>
      </c>
      <c r="B484">
        <v>346</v>
      </c>
      <c r="C484">
        <v>167</v>
      </c>
      <c r="D484">
        <v>85.000000000005286</v>
      </c>
      <c r="E484">
        <v>10</v>
      </c>
      <c r="G484" t="str">
        <f t="shared" si="40"/>
        <v>346,167,85,10,</v>
      </c>
      <c r="H484" t="s">
        <v>1013</v>
      </c>
      <c r="I484" t="str">
        <f>VLOOKUP(B484,Nodes!$B$2:$F$681,3)</f>
        <v>Ségur</v>
      </c>
      <c r="J484" t="str">
        <f>VLOOKUP(C484,Nodes!$B$2:$F$681,3)</f>
        <v>La Motte-Picquet — Grenelle</v>
      </c>
      <c r="K484" t="e">
        <f>VLOOKUP(A484,$A$1:A483,1,FALSE)</f>
        <v>#N/A</v>
      </c>
      <c r="L484">
        <f>IF(ISNA(K484),D484,VLOOKUP(A484,$A$1:D483,4,FALSE))</f>
        <v>85.000000000005286</v>
      </c>
      <c r="M484">
        <f t="shared" si="41"/>
        <v>85.000000000005286</v>
      </c>
      <c r="N484">
        <f t="shared" si="42"/>
        <v>85.000000000005286</v>
      </c>
      <c r="O484">
        <f>VLOOKUP(A484,Lignes!$J$2:$K$847,2,FALSE)</f>
        <v>10</v>
      </c>
      <c r="P484">
        <f>VLOOKUP(A484,estimator!$A$2:$D$726,4,FALSE)</f>
        <v>85.000000000005286</v>
      </c>
      <c r="Q484">
        <f t="shared" si="39"/>
        <v>85.000000000005286</v>
      </c>
    </row>
    <row r="485" spans="1:17">
      <c r="A485" t="str">
        <f t="shared" si="43"/>
        <v>103,346</v>
      </c>
      <c r="B485">
        <v>103</v>
      </c>
      <c r="C485">
        <v>346</v>
      </c>
      <c r="D485">
        <v>91.000000000001435</v>
      </c>
      <c r="E485">
        <v>10</v>
      </c>
      <c r="G485" t="str">
        <f t="shared" si="40"/>
        <v>103,346,91,10,</v>
      </c>
      <c r="H485" t="s">
        <v>1013</v>
      </c>
      <c r="I485" t="str">
        <f>VLOOKUP(B485,Nodes!$B$2:$F$681,3)</f>
        <v>Duroc</v>
      </c>
      <c r="J485" t="str">
        <f>VLOOKUP(C485,Nodes!$B$2:$F$681,3)</f>
        <v>Ségur</v>
      </c>
      <c r="K485" t="e">
        <f>VLOOKUP(A485,$A$1:A484,1,FALSE)</f>
        <v>#N/A</v>
      </c>
      <c r="L485">
        <f>IF(ISNA(K485),D485,VLOOKUP(A485,$A$1:D484,4,FALSE))</f>
        <v>91.000000000001435</v>
      </c>
      <c r="M485">
        <f t="shared" si="41"/>
        <v>91.000000000001435</v>
      </c>
      <c r="N485">
        <f t="shared" si="42"/>
        <v>91.000000000001435</v>
      </c>
      <c r="O485">
        <f>VLOOKUP(A485,Lignes!$J$2:$K$847,2,FALSE)</f>
        <v>10</v>
      </c>
      <c r="P485">
        <f>VLOOKUP(A485,estimator!$A$2:$D$726,4,FALSE)</f>
        <v>91.000000000001435</v>
      </c>
      <c r="Q485">
        <f t="shared" si="39"/>
        <v>91.000000000001435</v>
      </c>
    </row>
    <row r="486" spans="1:17">
      <c r="A486" t="str">
        <f t="shared" si="43"/>
        <v>368,103</v>
      </c>
      <c r="B486">
        <v>368</v>
      </c>
      <c r="C486">
        <v>103</v>
      </c>
      <c r="D486">
        <v>70.999999999999915</v>
      </c>
      <c r="E486">
        <v>10</v>
      </c>
      <c r="G486" t="str">
        <f t="shared" si="40"/>
        <v>368,103,71,10,</v>
      </c>
      <c r="H486" t="s">
        <v>1013</v>
      </c>
      <c r="I486" t="str">
        <f>VLOOKUP(B486,Nodes!$B$2:$F$681,3)</f>
        <v>Vaneau</v>
      </c>
      <c r="J486" t="str">
        <f>VLOOKUP(C486,Nodes!$B$2:$F$681,3)</f>
        <v>Duroc</v>
      </c>
      <c r="K486" t="e">
        <f>VLOOKUP(A486,$A$1:A485,1,FALSE)</f>
        <v>#N/A</v>
      </c>
      <c r="L486">
        <f>IF(ISNA(K486),D486,VLOOKUP(A486,$A$1:D485,4,FALSE))</f>
        <v>70.999999999999915</v>
      </c>
      <c r="M486">
        <f t="shared" si="41"/>
        <v>70.999999999999915</v>
      </c>
      <c r="N486">
        <f t="shared" si="42"/>
        <v>70.999999999999915</v>
      </c>
      <c r="O486">
        <f>VLOOKUP(A486,Lignes!$J$2:$K$847,2,FALSE)</f>
        <v>10</v>
      </c>
      <c r="P486">
        <f>VLOOKUP(A486,estimator!$A$2:$D$726,4,FALSE)</f>
        <v>70.999999999999915</v>
      </c>
      <c r="Q486">
        <f t="shared" si="39"/>
        <v>70.999999999999915</v>
      </c>
    </row>
    <row r="487" spans="1:17">
      <c r="A487" t="str">
        <f t="shared" si="43"/>
        <v>348,368</v>
      </c>
      <c r="B487">
        <v>348</v>
      </c>
      <c r="C487">
        <v>368</v>
      </c>
      <c r="D487">
        <v>59.000000000002828</v>
      </c>
      <c r="E487">
        <v>10</v>
      </c>
      <c r="G487" t="str">
        <f t="shared" si="40"/>
        <v>348,368,59,10,</v>
      </c>
      <c r="H487" t="s">
        <v>1013</v>
      </c>
      <c r="I487" t="str">
        <f>VLOOKUP(B487,Nodes!$B$2:$F$681,3)</f>
        <v>Sèvres — Babylone</v>
      </c>
      <c r="J487" t="str">
        <f>VLOOKUP(C487,Nodes!$B$2:$F$681,3)</f>
        <v>Vaneau</v>
      </c>
      <c r="K487" t="e">
        <f>VLOOKUP(A487,$A$1:A486,1,FALSE)</f>
        <v>#N/A</v>
      </c>
      <c r="L487">
        <f>IF(ISNA(K487),D487,VLOOKUP(A487,$A$1:D486,4,FALSE))</f>
        <v>59.000000000002828</v>
      </c>
      <c r="M487">
        <f t="shared" si="41"/>
        <v>59.000000000002828</v>
      </c>
      <c r="N487">
        <f t="shared" si="42"/>
        <v>59.000000000002828</v>
      </c>
      <c r="O487">
        <f>VLOOKUP(A487,Lignes!$J$2:$K$847,2,FALSE)</f>
        <v>10</v>
      </c>
      <c r="P487">
        <f>VLOOKUP(A487,estimator!$A$2:$D$726,4,FALSE)</f>
        <v>59.000000000002828</v>
      </c>
      <c r="Q487">
        <f t="shared" si="39"/>
        <v>59.000000000002828</v>
      </c>
    </row>
    <row r="488" spans="1:17">
      <c r="A488" t="str">
        <f t="shared" si="43"/>
        <v>185,348</v>
      </c>
      <c r="B488">
        <v>185</v>
      </c>
      <c r="C488">
        <v>348</v>
      </c>
      <c r="D488">
        <v>84.000000000003539</v>
      </c>
      <c r="E488">
        <v>10</v>
      </c>
      <c r="G488" t="str">
        <f t="shared" si="40"/>
        <v>185,348,84,10,</v>
      </c>
      <c r="H488" t="s">
        <v>1013</v>
      </c>
      <c r="I488" t="str">
        <f>VLOOKUP(B488,Nodes!$B$2:$F$681,3)</f>
        <v>Mabillon</v>
      </c>
      <c r="J488" t="str">
        <f>VLOOKUP(C488,Nodes!$B$2:$F$681,3)</f>
        <v>Sèvres — Babylone</v>
      </c>
      <c r="K488" t="e">
        <f>VLOOKUP(A488,$A$1:A487,1,FALSE)</f>
        <v>#N/A</v>
      </c>
      <c r="L488">
        <f>IF(ISNA(K488),D488,VLOOKUP(A488,$A$1:D487,4,FALSE))</f>
        <v>84.000000000003539</v>
      </c>
      <c r="M488">
        <f t="shared" si="41"/>
        <v>84.000000000003539</v>
      </c>
      <c r="N488">
        <f t="shared" si="42"/>
        <v>84.000000000003539</v>
      </c>
      <c r="O488">
        <f>VLOOKUP(A488,Lignes!$J$2:$K$847,2,FALSE)</f>
        <v>10</v>
      </c>
      <c r="P488">
        <f>VLOOKUP(A488,estimator!$A$2:$D$726,4,FALSE)</f>
        <v>84.000000000003539</v>
      </c>
      <c r="Q488">
        <f t="shared" si="39"/>
        <v>84.000000000003539</v>
      </c>
    </row>
    <row r="489" spans="1:17">
      <c r="A489" t="str">
        <f t="shared" si="43"/>
        <v>233,185</v>
      </c>
      <c r="B489">
        <v>233</v>
      </c>
      <c r="C489">
        <v>185</v>
      </c>
      <c r="D489">
        <v>69.000000000001194</v>
      </c>
      <c r="E489">
        <v>10</v>
      </c>
      <c r="G489" t="str">
        <f t="shared" si="40"/>
        <v>233,185,69,10,</v>
      </c>
      <c r="H489" t="s">
        <v>1013</v>
      </c>
      <c r="I489" t="str">
        <f>VLOOKUP(B489,Nodes!$B$2:$F$681,3)</f>
        <v>Odéon</v>
      </c>
      <c r="J489" t="str">
        <f>VLOOKUP(C489,Nodes!$B$2:$F$681,3)</f>
        <v>Mabillon</v>
      </c>
      <c r="K489" t="e">
        <f>VLOOKUP(A489,$A$1:A488,1,FALSE)</f>
        <v>#N/A</v>
      </c>
      <c r="L489">
        <f>IF(ISNA(K489),D489,VLOOKUP(A489,$A$1:D488,4,FALSE))</f>
        <v>69.000000000001194</v>
      </c>
      <c r="M489">
        <f t="shared" si="41"/>
        <v>69.000000000001194</v>
      </c>
      <c r="N489">
        <f t="shared" si="42"/>
        <v>69.000000000001194</v>
      </c>
      <c r="O489">
        <f>VLOOKUP(A489,Lignes!$J$2:$K$847,2,FALSE)</f>
        <v>10</v>
      </c>
      <c r="P489">
        <f>VLOOKUP(A489,estimator!$A$2:$D$726,4,FALSE)</f>
        <v>69.000000000001194</v>
      </c>
      <c r="Q489">
        <f t="shared" si="39"/>
        <v>69.000000000001194</v>
      </c>
    </row>
    <row r="490" spans="1:17">
      <c r="A490" t="str">
        <f t="shared" si="43"/>
        <v>78,233</v>
      </c>
      <c r="B490">
        <v>78</v>
      </c>
      <c r="C490">
        <v>233</v>
      </c>
      <c r="D490">
        <v>37.999999999999545</v>
      </c>
      <c r="E490">
        <v>10</v>
      </c>
      <c r="G490" t="str">
        <f t="shared" si="40"/>
        <v>78,233,38,10,</v>
      </c>
      <c r="H490" t="s">
        <v>1013</v>
      </c>
      <c r="I490" t="str">
        <f>VLOOKUP(B490,Nodes!$B$2:$F$681,3)</f>
        <v>Cluny — La Sorbonne</v>
      </c>
      <c r="J490" t="str">
        <f>VLOOKUP(C490,Nodes!$B$2:$F$681,3)</f>
        <v>Odéon</v>
      </c>
      <c r="K490" t="e">
        <f>VLOOKUP(A490,$A$1:A489,1,FALSE)</f>
        <v>#N/A</v>
      </c>
      <c r="L490">
        <f>IF(ISNA(K490),D490,VLOOKUP(A490,$A$1:D489,4,FALSE))</f>
        <v>37.999999999999545</v>
      </c>
      <c r="M490">
        <f t="shared" si="41"/>
        <v>37.999999999999545</v>
      </c>
      <c r="N490">
        <f t="shared" si="42"/>
        <v>37.999999999999545</v>
      </c>
      <c r="O490">
        <f>VLOOKUP(A490,Lignes!$J$2:$K$847,2,FALSE)</f>
        <v>10</v>
      </c>
      <c r="P490">
        <f>VLOOKUP(A490,estimator!$A$2:$D$726,4,FALSE)</f>
        <v>37.999999999999545</v>
      </c>
      <c r="Q490">
        <f t="shared" si="39"/>
        <v>37.999999999999545</v>
      </c>
    </row>
    <row r="491" spans="1:17">
      <c r="A491" t="str">
        <f t="shared" si="43"/>
        <v>206,78</v>
      </c>
      <c r="B491">
        <v>206</v>
      </c>
      <c r="C491">
        <v>78</v>
      </c>
      <c r="D491">
        <v>45.999999999994401</v>
      </c>
      <c r="E491">
        <v>10</v>
      </c>
      <c r="G491" t="str">
        <f t="shared" si="40"/>
        <v>206,78,46,10,</v>
      </c>
      <c r="H491" t="s">
        <v>1013</v>
      </c>
      <c r="I491" t="str">
        <f>VLOOKUP(B491,Nodes!$B$2:$F$681,3)</f>
        <v>Maubert — Mutualité</v>
      </c>
      <c r="J491" t="str">
        <f>VLOOKUP(C491,Nodes!$B$2:$F$681,3)</f>
        <v>Cluny — La Sorbonne</v>
      </c>
      <c r="K491" t="e">
        <f>VLOOKUP(A491,$A$1:A490,1,FALSE)</f>
        <v>#N/A</v>
      </c>
      <c r="L491">
        <f>IF(ISNA(K491),D491,VLOOKUP(A491,$A$1:D490,4,FALSE))</f>
        <v>45.999999999994401</v>
      </c>
      <c r="M491">
        <f t="shared" si="41"/>
        <v>45.999999999994401</v>
      </c>
      <c r="N491">
        <f t="shared" si="42"/>
        <v>45.999999999994401</v>
      </c>
      <c r="O491">
        <f>VLOOKUP(A491,Lignes!$J$2:$K$847,2,FALSE)</f>
        <v>10</v>
      </c>
      <c r="P491">
        <f>VLOOKUP(A491,estimator!$A$2:$D$726,4,FALSE)</f>
        <v>45.999999999994401</v>
      </c>
      <c r="Q491">
        <f t="shared" si="39"/>
        <v>45.999999999994401</v>
      </c>
    </row>
    <row r="492" spans="1:17">
      <c r="A492" t="str">
        <f t="shared" si="43"/>
        <v>51,206</v>
      </c>
      <c r="B492">
        <v>51</v>
      </c>
      <c r="C492">
        <v>206</v>
      </c>
      <c r="D492">
        <v>78.000000000002601</v>
      </c>
      <c r="E492">
        <v>10</v>
      </c>
      <c r="G492" t="str">
        <f t="shared" si="40"/>
        <v>51,206,78,10,</v>
      </c>
      <c r="H492" t="s">
        <v>1013</v>
      </c>
      <c r="I492" t="str">
        <f>VLOOKUP(B492,Nodes!$B$2:$F$681,3)</f>
        <v>Cardinal Lemoine</v>
      </c>
      <c r="J492" t="str">
        <f>VLOOKUP(C492,Nodes!$B$2:$F$681,3)</f>
        <v>Maubert — Mutualité</v>
      </c>
      <c r="K492" t="e">
        <f>VLOOKUP(A492,$A$1:A491,1,FALSE)</f>
        <v>#N/A</v>
      </c>
      <c r="L492">
        <f>IF(ISNA(K492),D492,VLOOKUP(A492,$A$1:D491,4,FALSE))</f>
        <v>78.000000000002601</v>
      </c>
      <c r="M492">
        <f t="shared" si="41"/>
        <v>78.000000000002601</v>
      </c>
      <c r="N492">
        <f t="shared" si="42"/>
        <v>78.000000000002601</v>
      </c>
      <c r="O492">
        <f>VLOOKUP(A492,Lignes!$J$2:$K$847,2,FALSE)</f>
        <v>10</v>
      </c>
      <c r="P492">
        <f>VLOOKUP(A492,estimator!$A$2:$D$726,4,FALSE)</f>
        <v>78.000000000002601</v>
      </c>
      <c r="Q492">
        <f t="shared" si="39"/>
        <v>78.000000000002601</v>
      </c>
    </row>
    <row r="493" spans="1:17">
      <c r="A493" t="str">
        <f t="shared" si="43"/>
        <v>159,51</v>
      </c>
      <c r="B493">
        <v>159</v>
      </c>
      <c r="C493">
        <v>51</v>
      </c>
      <c r="D493">
        <v>57.999999999996277</v>
      </c>
      <c r="E493">
        <v>10</v>
      </c>
      <c r="G493" t="str">
        <f t="shared" si="40"/>
        <v>159,51,58,10,</v>
      </c>
      <c r="H493" t="s">
        <v>1013</v>
      </c>
      <c r="I493" t="str">
        <f>VLOOKUP(B493,Nodes!$B$2:$F$681,3)</f>
        <v>Jussieu</v>
      </c>
      <c r="J493" t="str">
        <f>VLOOKUP(C493,Nodes!$B$2:$F$681,3)</f>
        <v>Cardinal Lemoine</v>
      </c>
      <c r="K493" t="e">
        <f>VLOOKUP(A493,$A$1:A492,1,FALSE)</f>
        <v>#N/A</v>
      </c>
      <c r="L493">
        <f>IF(ISNA(K493),D493,VLOOKUP(A493,$A$1:D492,4,FALSE))</f>
        <v>57.999999999996277</v>
      </c>
      <c r="M493">
        <f t="shared" si="41"/>
        <v>57.999999999996277</v>
      </c>
      <c r="N493">
        <f t="shared" si="42"/>
        <v>57.999999999996277</v>
      </c>
      <c r="O493">
        <f>VLOOKUP(A493,Lignes!$J$2:$K$847,2,FALSE)</f>
        <v>10</v>
      </c>
      <c r="P493">
        <f>VLOOKUP(A493,estimator!$A$2:$D$726,4,FALSE)</f>
        <v>57.999999999996277</v>
      </c>
      <c r="Q493">
        <f t="shared" si="39"/>
        <v>57.999999999996277</v>
      </c>
    </row>
    <row r="494" spans="1:17">
      <c r="A494" t="str">
        <f t="shared" si="43"/>
        <v>359,158</v>
      </c>
      <c r="B494">
        <v>359</v>
      </c>
      <c r="C494">
        <v>158</v>
      </c>
      <c r="D494">
        <v>88.000000000000966</v>
      </c>
      <c r="E494">
        <v>7</v>
      </c>
      <c r="G494" t="str">
        <f t="shared" si="40"/>
        <v>359,158,88,7,</v>
      </c>
      <c r="H494" t="s">
        <v>1013</v>
      </c>
      <c r="I494" t="str">
        <f>VLOOKUP(B494,Nodes!$B$2:$F$681,3)</f>
        <v>Sully — Morland</v>
      </c>
      <c r="J494" t="str">
        <f>VLOOKUP(C494,Nodes!$B$2:$F$681,3)</f>
        <v>Jussieu</v>
      </c>
      <c r="K494" t="e">
        <f>VLOOKUP(A494,$A$1:A493,1,FALSE)</f>
        <v>#N/A</v>
      </c>
      <c r="L494">
        <f>IF(ISNA(K494),D494,VLOOKUP(A494,$A$1:D493,4,FALSE))</f>
        <v>88.000000000000966</v>
      </c>
      <c r="M494">
        <f t="shared" si="41"/>
        <v>88.000000000000966</v>
      </c>
      <c r="N494">
        <f t="shared" si="42"/>
        <v>88.000000000000966</v>
      </c>
      <c r="O494">
        <f>VLOOKUP(A494,Lignes!$J$2:$K$847,2,FALSE)</f>
        <v>7</v>
      </c>
      <c r="P494">
        <f>VLOOKUP(A494,estimator!$A$2:$D$726,4,FALSE)</f>
        <v>88.000000000000966</v>
      </c>
      <c r="Q494">
        <f t="shared" si="39"/>
        <v>88.000000000000966</v>
      </c>
    </row>
    <row r="495" spans="1:17">
      <c r="A495" t="str">
        <f t="shared" si="43"/>
        <v>268,359</v>
      </c>
      <c r="B495">
        <v>268</v>
      </c>
      <c r="C495">
        <v>359</v>
      </c>
      <c r="D495">
        <v>54.999999999995808</v>
      </c>
      <c r="E495">
        <v>7</v>
      </c>
      <c r="G495" t="str">
        <f t="shared" si="40"/>
        <v>268,359,55,7,</v>
      </c>
      <c r="H495" t="s">
        <v>1013</v>
      </c>
      <c r="I495" t="str">
        <f>VLOOKUP(B495,Nodes!$B$2:$F$681,3)</f>
        <v>Pont Marie</v>
      </c>
      <c r="J495" t="str">
        <f>VLOOKUP(C495,Nodes!$B$2:$F$681,3)</f>
        <v>Sully — Morland</v>
      </c>
      <c r="K495" t="e">
        <f>VLOOKUP(A495,$A$1:A494,1,FALSE)</f>
        <v>#N/A</v>
      </c>
      <c r="L495">
        <f>IF(ISNA(K495),D495,VLOOKUP(A495,$A$1:D494,4,FALSE))</f>
        <v>54.999999999995808</v>
      </c>
      <c r="M495">
        <f t="shared" si="41"/>
        <v>54.999999999995808</v>
      </c>
      <c r="N495">
        <f t="shared" si="42"/>
        <v>54.999999999995808</v>
      </c>
      <c r="O495">
        <f>VLOOKUP(A495,Lignes!$J$2:$K$847,2,FALSE)</f>
        <v>7</v>
      </c>
      <c r="P495">
        <f>VLOOKUP(A495,estimator!$A$2:$D$726,4,FALSE)</f>
        <v>54.999999999995808</v>
      </c>
      <c r="Q495">
        <f t="shared" si="39"/>
        <v>54.999999999995808</v>
      </c>
    </row>
    <row r="496" spans="1:17">
      <c r="A496" t="str">
        <f t="shared" si="43"/>
        <v>69,268</v>
      </c>
      <c r="B496">
        <v>69</v>
      </c>
      <c r="C496">
        <v>268</v>
      </c>
      <c r="D496">
        <v>72.000000000001663</v>
      </c>
      <c r="E496">
        <v>7</v>
      </c>
      <c r="G496" t="str">
        <f t="shared" si="40"/>
        <v>69,268,72,7,</v>
      </c>
      <c r="H496" t="s">
        <v>1013</v>
      </c>
      <c r="I496" t="str">
        <f>VLOOKUP(B496,Nodes!$B$2:$F$681,3)</f>
        <v>Châtelet</v>
      </c>
      <c r="J496" t="str">
        <f>VLOOKUP(C496,Nodes!$B$2:$F$681,3)</f>
        <v>Pont Marie</v>
      </c>
      <c r="K496" t="e">
        <f>VLOOKUP(A496,$A$1:A495,1,FALSE)</f>
        <v>#N/A</v>
      </c>
      <c r="L496">
        <f>IF(ISNA(K496),D496,VLOOKUP(A496,$A$1:D495,4,FALSE))</f>
        <v>72.000000000001663</v>
      </c>
      <c r="M496">
        <f t="shared" si="41"/>
        <v>72.000000000001663</v>
      </c>
      <c r="N496">
        <f t="shared" si="42"/>
        <v>72.000000000001663</v>
      </c>
      <c r="O496">
        <f>VLOOKUP(A496,Lignes!$J$2:$K$847,2,FALSE)</f>
        <v>7</v>
      </c>
      <c r="P496">
        <f>VLOOKUP(A496,estimator!$A$2:$D$726,4,FALSE)</f>
        <v>72.000000000001663</v>
      </c>
      <c r="Q496">
        <f t="shared" si="39"/>
        <v>72.000000000001663</v>
      </c>
    </row>
    <row r="497" spans="1:17">
      <c r="A497" t="str">
        <f t="shared" si="43"/>
        <v>269,69</v>
      </c>
      <c r="B497">
        <v>269</v>
      </c>
      <c r="C497">
        <v>69</v>
      </c>
      <c r="D497">
        <v>59.000000000002828</v>
      </c>
      <c r="E497">
        <v>7</v>
      </c>
      <c r="G497" t="str">
        <f t="shared" si="40"/>
        <v>269,69,59,7,</v>
      </c>
      <c r="H497" t="s">
        <v>1013</v>
      </c>
      <c r="I497" t="str">
        <f>VLOOKUP(B497,Nodes!$B$2:$F$681,3)</f>
        <v>Pont-Neuf</v>
      </c>
      <c r="J497" t="str">
        <f>VLOOKUP(C497,Nodes!$B$2:$F$681,3)</f>
        <v>Châtelet</v>
      </c>
      <c r="K497" t="e">
        <f>VLOOKUP(A497,$A$1:A496,1,FALSE)</f>
        <v>#N/A</v>
      </c>
      <c r="L497">
        <f>IF(ISNA(K497),D497,VLOOKUP(A497,$A$1:D496,4,FALSE))</f>
        <v>59.000000000002828</v>
      </c>
      <c r="M497">
        <f t="shared" si="41"/>
        <v>59.000000000002828</v>
      </c>
      <c r="N497">
        <f t="shared" si="42"/>
        <v>59.000000000002828</v>
      </c>
      <c r="O497">
        <f>VLOOKUP(A497,Lignes!$J$2:$K$847,2,FALSE)</f>
        <v>7</v>
      </c>
      <c r="P497">
        <f>VLOOKUP(A497,estimator!$A$2:$D$726,4,FALSE)</f>
        <v>59.000000000002828</v>
      </c>
      <c r="Q497">
        <f t="shared" si="39"/>
        <v>59.000000000002828</v>
      </c>
    </row>
    <row r="498" spans="1:17">
      <c r="A498" t="str">
        <f t="shared" si="43"/>
        <v>240,269</v>
      </c>
      <c r="B498">
        <v>240</v>
      </c>
      <c r="C498">
        <v>269</v>
      </c>
      <c r="D498">
        <v>86.999999999994415</v>
      </c>
      <c r="E498">
        <v>7</v>
      </c>
      <c r="G498" t="str">
        <f t="shared" si="40"/>
        <v>240,269,87,7,</v>
      </c>
      <c r="H498" t="s">
        <v>1013</v>
      </c>
      <c r="I498" t="str">
        <f>VLOOKUP(B498,Nodes!$B$2:$F$681,3)</f>
        <v>Palais Royal — Musée du Louvre</v>
      </c>
      <c r="J498" t="str">
        <f>VLOOKUP(C498,Nodes!$B$2:$F$681,3)</f>
        <v>Pont-Neuf</v>
      </c>
      <c r="K498" t="e">
        <f>VLOOKUP(A498,$A$1:A497,1,FALSE)</f>
        <v>#N/A</v>
      </c>
      <c r="L498">
        <f>IF(ISNA(K498),D498,VLOOKUP(A498,$A$1:D497,4,FALSE))</f>
        <v>86.999999999994415</v>
      </c>
      <c r="M498">
        <f t="shared" si="41"/>
        <v>86.999999999994415</v>
      </c>
      <c r="N498">
        <f t="shared" si="42"/>
        <v>86.999999999994415</v>
      </c>
      <c r="O498">
        <f>VLOOKUP(A498,Lignes!$J$2:$K$847,2,FALSE)</f>
        <v>7</v>
      </c>
      <c r="P498">
        <f>VLOOKUP(A498,estimator!$A$2:$D$726,4,FALSE)</f>
        <v>86.999999999994415</v>
      </c>
      <c r="Q498">
        <f t="shared" si="39"/>
        <v>86.999999999994415</v>
      </c>
    </row>
    <row r="499" spans="1:17">
      <c r="A499" t="str">
        <f t="shared" si="43"/>
        <v>295,240</v>
      </c>
      <c r="B499">
        <v>295</v>
      </c>
      <c r="C499">
        <v>240</v>
      </c>
      <c r="D499">
        <v>54.999999999995808</v>
      </c>
      <c r="E499">
        <v>7</v>
      </c>
      <c r="G499" t="str">
        <f t="shared" si="40"/>
        <v>295,240,55,7,</v>
      </c>
      <c r="H499" t="s">
        <v>1013</v>
      </c>
      <c r="I499" t="str">
        <f>VLOOKUP(B499,Nodes!$B$2:$F$681,3)</f>
        <v>Pyramides</v>
      </c>
      <c r="J499" t="str">
        <f>VLOOKUP(C499,Nodes!$B$2:$F$681,3)</f>
        <v>Palais Royal — Musée du Louvre</v>
      </c>
      <c r="K499" t="e">
        <f>VLOOKUP(A499,$A$1:A498,1,FALSE)</f>
        <v>#N/A</v>
      </c>
      <c r="L499">
        <f>IF(ISNA(K499),D499,VLOOKUP(A499,$A$1:D498,4,FALSE))</f>
        <v>54.999999999995808</v>
      </c>
      <c r="M499">
        <f t="shared" si="41"/>
        <v>54.999999999995808</v>
      </c>
      <c r="N499">
        <f t="shared" si="42"/>
        <v>54.999999999995808</v>
      </c>
      <c r="O499">
        <f>VLOOKUP(A499,Lignes!$J$2:$K$847,2,FALSE)</f>
        <v>7</v>
      </c>
      <c r="P499">
        <f>VLOOKUP(A499,estimator!$A$2:$D$726,4,FALSE)</f>
        <v>54.999999999995808</v>
      </c>
      <c r="Q499">
        <f t="shared" si="39"/>
        <v>54.999999999995808</v>
      </c>
    </row>
    <row r="500" spans="1:17">
      <c r="A500" t="str">
        <f t="shared" si="43"/>
        <v>236,295</v>
      </c>
      <c r="B500">
        <v>236</v>
      </c>
      <c r="C500">
        <v>295</v>
      </c>
      <c r="D500">
        <v>69.000000000001194</v>
      </c>
      <c r="E500">
        <v>7</v>
      </c>
      <c r="G500" t="str">
        <f t="shared" si="40"/>
        <v>236,295,69,7,</v>
      </c>
      <c r="H500" t="s">
        <v>1013</v>
      </c>
      <c r="I500" t="str">
        <f>VLOOKUP(B500,Nodes!$B$2:$F$681,3)</f>
        <v>Opéra</v>
      </c>
      <c r="J500" t="str">
        <f>VLOOKUP(C500,Nodes!$B$2:$F$681,3)</f>
        <v>Pyramides</v>
      </c>
      <c r="K500" t="e">
        <f>VLOOKUP(A500,$A$1:A499,1,FALSE)</f>
        <v>#N/A</v>
      </c>
      <c r="L500">
        <f>IF(ISNA(K500),D500,VLOOKUP(A500,$A$1:D499,4,FALSE))</f>
        <v>69.000000000001194</v>
      </c>
      <c r="M500">
        <f t="shared" si="41"/>
        <v>69.000000000001194</v>
      </c>
      <c r="N500">
        <f t="shared" si="42"/>
        <v>69.000000000001194</v>
      </c>
      <c r="O500">
        <f>VLOOKUP(A500,Lignes!$J$2:$K$847,2,FALSE)</f>
        <v>7</v>
      </c>
      <c r="P500">
        <f>VLOOKUP(A500,estimator!$A$2:$D$726,4,FALSE)</f>
        <v>69.000000000001194</v>
      </c>
      <c r="Q500">
        <f t="shared" si="39"/>
        <v>69.000000000001194</v>
      </c>
    </row>
    <row r="501" spans="1:17">
      <c r="A501" t="str">
        <f t="shared" si="43"/>
        <v>73,236</v>
      </c>
      <c r="B501">
        <v>73</v>
      </c>
      <c r="C501">
        <v>236</v>
      </c>
      <c r="D501">
        <v>59.000000000002828</v>
      </c>
      <c r="E501">
        <v>7</v>
      </c>
      <c r="G501" t="str">
        <f t="shared" si="40"/>
        <v>73,236,59,7,</v>
      </c>
      <c r="H501" t="s">
        <v>1013</v>
      </c>
      <c r="I501" t="str">
        <f>VLOOKUP(B501,Nodes!$B$2:$F$681,3)</f>
        <v>Chaussée d'Antin — La Fayette</v>
      </c>
      <c r="J501" t="str">
        <f>VLOOKUP(C501,Nodes!$B$2:$F$681,3)</f>
        <v>Opéra</v>
      </c>
      <c r="K501" t="e">
        <f>VLOOKUP(A501,$A$1:A500,1,FALSE)</f>
        <v>#N/A</v>
      </c>
      <c r="L501">
        <f>IF(ISNA(K501),D501,VLOOKUP(A501,$A$1:D500,4,FALSE))</f>
        <v>59.000000000002828</v>
      </c>
      <c r="M501">
        <f t="shared" si="41"/>
        <v>59.000000000002828</v>
      </c>
      <c r="N501">
        <f t="shared" si="42"/>
        <v>59.000000000002828</v>
      </c>
      <c r="O501">
        <f>VLOOKUP(A501,Lignes!$J$2:$K$847,2,FALSE)</f>
        <v>7</v>
      </c>
      <c r="P501">
        <f>VLOOKUP(A501,estimator!$A$2:$D$726,4,FALSE)</f>
        <v>59.000000000002828</v>
      </c>
      <c r="Q501">
        <f t="shared" si="39"/>
        <v>59.000000000002828</v>
      </c>
    </row>
    <row r="502" spans="1:17">
      <c r="A502" t="str">
        <f t="shared" si="43"/>
        <v>364,335</v>
      </c>
      <c r="B502">
        <v>364</v>
      </c>
      <c r="C502">
        <v>335</v>
      </c>
      <c r="D502">
        <v>50.000000000001421</v>
      </c>
      <c r="E502">
        <v>12</v>
      </c>
      <c r="G502" t="str">
        <f t="shared" si="40"/>
        <v>364,335,50,12,</v>
      </c>
      <c r="H502" t="s">
        <v>1013</v>
      </c>
      <c r="I502" t="str">
        <f>VLOOKUP(B502,Nodes!$B$2:$F$681,3)</f>
        <v>Trinité — d'Estienne-d'Orves</v>
      </c>
      <c r="J502" t="str">
        <f>VLOOKUP(C502,Nodes!$B$2:$F$681,3)</f>
        <v>Saint-Lazare</v>
      </c>
      <c r="K502" t="e">
        <f>VLOOKUP(A502,$A$1:A501,1,FALSE)</f>
        <v>#N/A</v>
      </c>
      <c r="L502">
        <f>IF(ISNA(K502),D502,VLOOKUP(A502,$A$1:D501,4,FALSE))</f>
        <v>50.000000000001421</v>
      </c>
      <c r="M502">
        <f t="shared" ref="M502:M533" si="44">D502</f>
        <v>50.000000000001421</v>
      </c>
      <c r="N502">
        <f t="shared" ref="N502:N533" si="45">AVERAGE(L502,M502)</f>
        <v>50.000000000001421</v>
      </c>
      <c r="O502">
        <f>VLOOKUP(A502,Lignes!$J$2:$K$847,2,FALSE)</f>
        <v>12</v>
      </c>
      <c r="P502">
        <f>VLOOKUP(A502,estimator!$A$2:$D$726,4,FALSE)</f>
        <v>50.000000000001421</v>
      </c>
      <c r="Q502">
        <f t="shared" si="39"/>
        <v>50.000000000001421</v>
      </c>
    </row>
    <row r="503" spans="1:17">
      <c r="A503" t="str">
        <f t="shared" si="43"/>
        <v>228,364</v>
      </c>
      <c r="B503">
        <v>228</v>
      </c>
      <c r="C503">
        <v>364</v>
      </c>
      <c r="D503">
        <v>45.999999999994401</v>
      </c>
      <c r="E503">
        <v>12</v>
      </c>
      <c r="G503" t="str">
        <f t="shared" si="40"/>
        <v>228,364,46,12,</v>
      </c>
      <c r="H503" t="s">
        <v>1013</v>
      </c>
      <c r="I503" t="str">
        <f>VLOOKUP(B503,Nodes!$B$2:$F$681,3)</f>
        <v>Notre-Dame-de-Lorette</v>
      </c>
      <c r="J503" t="str">
        <f>VLOOKUP(C503,Nodes!$B$2:$F$681,3)</f>
        <v>Trinité — d'Estienne-d'Orves</v>
      </c>
      <c r="K503" t="e">
        <f>VLOOKUP(A503,$A$1:A502,1,FALSE)</f>
        <v>#N/A</v>
      </c>
      <c r="L503">
        <f>IF(ISNA(K503),D503,VLOOKUP(A503,$A$1:D502,4,FALSE))</f>
        <v>45.999999999994401</v>
      </c>
      <c r="M503">
        <f t="shared" si="44"/>
        <v>45.999999999994401</v>
      </c>
      <c r="N503">
        <f t="shared" si="45"/>
        <v>45.999999999994401</v>
      </c>
      <c r="O503">
        <f>VLOOKUP(A503,Lignes!$J$2:$K$847,2,FALSE)</f>
        <v>12</v>
      </c>
      <c r="P503">
        <f>VLOOKUP(A503,estimator!$A$2:$D$726,4,FALSE)</f>
        <v>45.999999999994401</v>
      </c>
      <c r="Q503">
        <f t="shared" si="39"/>
        <v>45.999999999994401</v>
      </c>
    </row>
    <row r="504" spans="1:17">
      <c r="A504" t="str">
        <f t="shared" si="43"/>
        <v>331,228</v>
      </c>
      <c r="B504">
        <v>331</v>
      </c>
      <c r="C504">
        <v>228</v>
      </c>
      <c r="D504">
        <v>66.999999999997684</v>
      </c>
      <c r="E504">
        <v>12</v>
      </c>
      <c r="G504" t="str">
        <f t="shared" si="40"/>
        <v>331,228,67,12,</v>
      </c>
      <c r="H504" t="s">
        <v>1013</v>
      </c>
      <c r="I504" t="str">
        <f>VLOOKUP(B504,Nodes!$B$2:$F$681,3)</f>
        <v>Saint-Georges</v>
      </c>
      <c r="J504" t="str">
        <f>VLOOKUP(C504,Nodes!$B$2:$F$681,3)</f>
        <v>Notre-Dame-de-Lorette</v>
      </c>
      <c r="K504" t="e">
        <f>VLOOKUP(A504,$A$1:A503,1,FALSE)</f>
        <v>#N/A</v>
      </c>
      <c r="L504">
        <f>IF(ISNA(K504),D504,VLOOKUP(A504,$A$1:D503,4,FALSE))</f>
        <v>66.999999999997684</v>
      </c>
      <c r="M504">
        <f t="shared" si="44"/>
        <v>66.999999999997684</v>
      </c>
      <c r="N504">
        <f t="shared" si="45"/>
        <v>66.999999999997684</v>
      </c>
      <c r="O504">
        <f>VLOOKUP(A504,Lignes!$J$2:$K$847,2,FALSE)</f>
        <v>12</v>
      </c>
      <c r="P504">
        <f>VLOOKUP(A504,estimator!$A$2:$D$726,4,FALSE)</f>
        <v>66.999999999997684</v>
      </c>
      <c r="Q504">
        <f t="shared" si="39"/>
        <v>66.999999999997684</v>
      </c>
    </row>
    <row r="505" spans="1:17">
      <c r="A505" t="str">
        <f t="shared" si="43"/>
        <v>254,331</v>
      </c>
      <c r="B505">
        <v>254</v>
      </c>
      <c r="C505">
        <v>331</v>
      </c>
      <c r="D505">
        <v>66.000000000000725</v>
      </c>
      <c r="E505">
        <v>12</v>
      </c>
      <c r="G505" t="str">
        <f t="shared" si="40"/>
        <v>254,331,66,12,</v>
      </c>
      <c r="H505" t="s">
        <v>1013</v>
      </c>
      <c r="I505" t="str">
        <f>VLOOKUP(B505,Nodes!$B$2:$F$681,3)</f>
        <v>Pigalle</v>
      </c>
      <c r="J505" t="str">
        <f>VLOOKUP(C505,Nodes!$B$2:$F$681,3)</f>
        <v>Saint-Georges</v>
      </c>
      <c r="K505" t="e">
        <f>VLOOKUP(A505,$A$1:A504,1,FALSE)</f>
        <v>#N/A</v>
      </c>
      <c r="L505">
        <f>IF(ISNA(K505),D505,VLOOKUP(A505,$A$1:D504,4,FALSE))</f>
        <v>66.000000000000725</v>
      </c>
      <c r="M505">
        <f t="shared" si="44"/>
        <v>66.000000000000725</v>
      </c>
      <c r="N505">
        <f t="shared" si="45"/>
        <v>66.000000000000725</v>
      </c>
      <c r="O505">
        <f>VLOOKUP(A505,Lignes!$J$2:$K$847,2,FALSE)</f>
        <v>12</v>
      </c>
      <c r="P505">
        <f>VLOOKUP(A505,estimator!$A$2:$D$726,4,FALSE)</f>
        <v>66.000000000000725</v>
      </c>
      <c r="Q505">
        <f t="shared" si="39"/>
        <v>66.000000000000725</v>
      </c>
    </row>
    <row r="506" spans="1:17">
      <c r="A506" t="str">
        <f t="shared" si="43"/>
        <v>0,254</v>
      </c>
      <c r="B506">
        <v>0</v>
      </c>
      <c r="C506">
        <v>254</v>
      </c>
      <c r="D506">
        <v>43.999999999990891</v>
      </c>
      <c r="E506">
        <v>12</v>
      </c>
      <c r="G506" t="str">
        <f t="shared" si="40"/>
        <v>0,254,44,12,</v>
      </c>
      <c r="H506" t="s">
        <v>1013</v>
      </c>
      <c r="I506" t="str">
        <f>VLOOKUP(B506,Nodes!$B$2:$F$681,3)</f>
        <v>Abbesses</v>
      </c>
      <c r="J506" t="str">
        <f>VLOOKUP(C506,Nodes!$B$2:$F$681,3)</f>
        <v>Pigalle</v>
      </c>
      <c r="K506" t="e">
        <f>VLOOKUP(A506,$A$1:A505,1,FALSE)</f>
        <v>#N/A</v>
      </c>
      <c r="L506">
        <f>IF(ISNA(K506),D506,VLOOKUP(A506,$A$1:D505,4,FALSE))</f>
        <v>43.999999999990891</v>
      </c>
      <c r="M506">
        <f t="shared" si="44"/>
        <v>43.999999999990891</v>
      </c>
      <c r="N506">
        <f t="shared" si="45"/>
        <v>43.999999999990891</v>
      </c>
      <c r="O506">
        <f>VLOOKUP(A506,Lignes!$J$2:$K$847,2,FALSE)</f>
        <v>12</v>
      </c>
      <c r="P506">
        <f>VLOOKUP(A506,estimator!$A$2:$D$726,4,FALSE)</f>
        <v>43.999999999990891</v>
      </c>
      <c r="Q506">
        <f t="shared" si="39"/>
        <v>43.999999999990891</v>
      </c>
    </row>
    <row r="507" spans="1:17">
      <c r="A507" t="str">
        <f t="shared" si="43"/>
        <v>170,0</v>
      </c>
      <c r="B507">
        <v>170</v>
      </c>
      <c r="C507">
        <v>0</v>
      </c>
      <c r="D507">
        <v>63.000000000000256</v>
      </c>
      <c r="E507">
        <v>12</v>
      </c>
      <c r="G507" t="str">
        <f t="shared" si="40"/>
        <v>170,0,63,12,</v>
      </c>
      <c r="H507" t="s">
        <v>1013</v>
      </c>
      <c r="I507" t="str">
        <f>VLOOKUP(B507,Nodes!$B$2:$F$681,3)</f>
        <v>Lamarck — Caulaincourt</v>
      </c>
      <c r="J507" t="str">
        <f>VLOOKUP(C507,Nodes!$B$2:$F$681,3)</f>
        <v>Abbesses</v>
      </c>
      <c r="K507" t="e">
        <f>VLOOKUP(A507,$A$1:A506,1,FALSE)</f>
        <v>#N/A</v>
      </c>
      <c r="L507">
        <f>IF(ISNA(K507),D507,VLOOKUP(A507,$A$1:D506,4,FALSE))</f>
        <v>63.000000000000256</v>
      </c>
      <c r="M507">
        <f t="shared" si="44"/>
        <v>63.000000000000256</v>
      </c>
      <c r="N507">
        <f t="shared" si="45"/>
        <v>63.000000000000256</v>
      </c>
      <c r="O507">
        <f>VLOOKUP(A507,Lignes!$J$2:$K$847,2,FALSE)</f>
        <v>12</v>
      </c>
      <c r="P507">
        <f>VLOOKUP(A507,estimator!$A$2:$D$726,4,FALSE)</f>
        <v>63.000000000000256</v>
      </c>
      <c r="Q507">
        <f t="shared" si="39"/>
        <v>63.000000000000256</v>
      </c>
    </row>
    <row r="508" spans="1:17">
      <c r="A508" t="str">
        <f t="shared" ref="A508:A539" si="46">B508&amp;","&amp;C508</f>
        <v>157,170</v>
      </c>
      <c r="B508">
        <v>157</v>
      </c>
      <c r="C508">
        <v>170</v>
      </c>
      <c r="D508">
        <v>77.999999999993008</v>
      </c>
      <c r="E508">
        <v>12</v>
      </c>
      <c r="G508" t="str">
        <f t="shared" si="40"/>
        <v>157,170,78,12,</v>
      </c>
      <c r="H508" t="s">
        <v>1013</v>
      </c>
      <c r="I508" t="str">
        <f>VLOOKUP(B508,Nodes!$B$2:$F$681,3)</f>
        <v>Jules Joffrin</v>
      </c>
      <c r="J508" t="str">
        <f>VLOOKUP(C508,Nodes!$B$2:$F$681,3)</f>
        <v>Lamarck — Caulaincourt</v>
      </c>
      <c r="K508" t="e">
        <f>VLOOKUP(A508,$A$1:A507,1,FALSE)</f>
        <v>#N/A</v>
      </c>
      <c r="L508">
        <f>IF(ISNA(K508),D508,VLOOKUP(A508,$A$1:D507,4,FALSE))</f>
        <v>77.999999999993008</v>
      </c>
      <c r="M508">
        <f t="shared" si="44"/>
        <v>77.999999999993008</v>
      </c>
      <c r="N508">
        <f t="shared" si="45"/>
        <v>77.999999999993008</v>
      </c>
      <c r="O508">
        <f>VLOOKUP(A508,Lignes!$J$2:$K$847,2,FALSE)</f>
        <v>12</v>
      </c>
      <c r="P508">
        <f>VLOOKUP(A508,estimator!$A$2:$D$726,4,FALSE)</f>
        <v>77.999999999993008</v>
      </c>
      <c r="Q508">
        <f t="shared" si="39"/>
        <v>77.999999999993008</v>
      </c>
    </row>
    <row r="509" spans="1:17">
      <c r="A509" t="str">
        <f t="shared" si="46"/>
        <v>203,157</v>
      </c>
      <c r="B509">
        <v>203</v>
      </c>
      <c r="C509">
        <v>157</v>
      </c>
      <c r="D509">
        <v>54.999999999995808</v>
      </c>
      <c r="E509">
        <v>12</v>
      </c>
      <c r="G509" t="str">
        <f t="shared" si="40"/>
        <v>203,157,55,12,</v>
      </c>
      <c r="H509" t="s">
        <v>1013</v>
      </c>
      <c r="I509" t="str">
        <f>VLOOKUP(B509,Nodes!$B$2:$F$681,3)</f>
        <v>Marcadet — Poissonniers</v>
      </c>
      <c r="J509" t="str">
        <f>VLOOKUP(C509,Nodes!$B$2:$F$681,3)</f>
        <v>Jules Joffrin</v>
      </c>
      <c r="K509" t="e">
        <f>VLOOKUP(A509,$A$1:A508,1,FALSE)</f>
        <v>#N/A</v>
      </c>
      <c r="L509">
        <f>IF(ISNA(K509),D509,VLOOKUP(A509,$A$1:D508,4,FALSE))</f>
        <v>54.999999999995808</v>
      </c>
      <c r="M509">
        <f t="shared" si="44"/>
        <v>54.999999999995808</v>
      </c>
      <c r="N509">
        <f t="shared" si="45"/>
        <v>54.999999999995808</v>
      </c>
      <c r="O509">
        <f>VLOOKUP(A509,Lignes!$J$2:$K$847,2,FALSE)</f>
        <v>12</v>
      </c>
      <c r="P509">
        <f>VLOOKUP(A509,estimator!$A$2:$D$726,4,FALSE)</f>
        <v>54.999999999995808</v>
      </c>
      <c r="Q509">
        <f t="shared" si="39"/>
        <v>54.999999999995808</v>
      </c>
    </row>
    <row r="510" spans="1:17">
      <c r="A510" t="str">
        <f t="shared" si="46"/>
        <v>65,202</v>
      </c>
      <c r="B510">
        <v>65</v>
      </c>
      <c r="C510">
        <v>202</v>
      </c>
      <c r="D510">
        <v>40.000000000003055</v>
      </c>
      <c r="E510">
        <v>4</v>
      </c>
      <c r="G510" t="str">
        <f t="shared" si="40"/>
        <v>65,202,40,4,</v>
      </c>
      <c r="H510" t="s">
        <v>1013</v>
      </c>
      <c r="I510" t="str">
        <f>VLOOKUP(B510,Nodes!$B$2:$F$681,3)</f>
        <v>Château Rouge</v>
      </c>
      <c r="J510" t="str">
        <f>VLOOKUP(C510,Nodes!$B$2:$F$681,3)</f>
        <v>Marcadet — Poissonniers</v>
      </c>
      <c r="K510" t="e">
        <f>VLOOKUP(A510,$A$1:A509,1,FALSE)</f>
        <v>#N/A</v>
      </c>
      <c r="L510">
        <f>IF(ISNA(K510),D510,VLOOKUP(A510,$A$1:D509,4,FALSE))</f>
        <v>40.000000000003055</v>
      </c>
      <c r="M510">
        <f t="shared" si="44"/>
        <v>40.000000000003055</v>
      </c>
      <c r="N510">
        <f t="shared" si="45"/>
        <v>40.000000000003055</v>
      </c>
      <c r="O510">
        <f>VLOOKUP(A510,Lignes!$J$2:$K$847,2,FALSE)</f>
        <v>4</v>
      </c>
      <c r="P510">
        <f>VLOOKUP(A510,estimator!$A$2:$D$726,4,FALSE)</f>
        <v>40.000000000003055</v>
      </c>
      <c r="Q510">
        <f t="shared" si="39"/>
        <v>40.000000000003055</v>
      </c>
    </row>
    <row r="511" spans="1:17">
      <c r="A511" t="str">
        <f t="shared" si="46"/>
        <v>17,65</v>
      </c>
      <c r="B511">
        <v>17</v>
      </c>
      <c r="C511">
        <v>65</v>
      </c>
      <c r="D511">
        <v>44.000000000000483</v>
      </c>
      <c r="E511">
        <v>4</v>
      </c>
      <c r="G511" t="str">
        <f t="shared" si="40"/>
        <v>17,65,44,4,</v>
      </c>
      <c r="H511" t="s">
        <v>1013</v>
      </c>
      <c r="I511" t="str">
        <f>VLOOKUP(B511,Nodes!$B$2:$F$681,3)</f>
        <v>Barbès — Rochechouart</v>
      </c>
      <c r="J511" t="str">
        <f>VLOOKUP(C511,Nodes!$B$2:$F$681,3)</f>
        <v>Château Rouge</v>
      </c>
      <c r="K511" t="e">
        <f>VLOOKUP(A511,$A$1:A510,1,FALSE)</f>
        <v>#N/A</v>
      </c>
      <c r="L511">
        <f>IF(ISNA(K511),D511,VLOOKUP(A511,$A$1:D510,4,FALSE))</f>
        <v>44.000000000000483</v>
      </c>
      <c r="M511">
        <f t="shared" si="44"/>
        <v>44.000000000000483</v>
      </c>
      <c r="N511">
        <f t="shared" si="45"/>
        <v>44.000000000000483</v>
      </c>
      <c r="O511">
        <f>VLOOKUP(A511,Lignes!$J$2:$K$847,2,FALSE)</f>
        <v>4</v>
      </c>
      <c r="P511">
        <f>VLOOKUP(A511,estimator!$A$2:$D$726,4,FALSE)</f>
        <v>44.000000000000483</v>
      </c>
      <c r="Q511">
        <f t="shared" si="39"/>
        <v>44.000000000000483</v>
      </c>
    </row>
    <row r="512" spans="1:17">
      <c r="A512" t="str">
        <f t="shared" si="46"/>
        <v>133,17</v>
      </c>
      <c r="B512">
        <v>133</v>
      </c>
      <c r="C512">
        <v>17</v>
      </c>
      <c r="D512">
        <v>74.999999999992539</v>
      </c>
      <c r="E512">
        <v>4</v>
      </c>
      <c r="G512" t="str">
        <f t="shared" si="40"/>
        <v>133,17,75,4,</v>
      </c>
      <c r="H512" t="s">
        <v>1013</v>
      </c>
      <c r="I512" t="str">
        <f>VLOOKUP(B512,Nodes!$B$2:$F$681,3)</f>
        <v>Gare du Nord</v>
      </c>
      <c r="J512" t="str">
        <f>VLOOKUP(C512,Nodes!$B$2:$F$681,3)</f>
        <v>Barbès — Rochechouart</v>
      </c>
      <c r="K512" t="e">
        <f>VLOOKUP(A512,$A$1:A511,1,FALSE)</f>
        <v>#N/A</v>
      </c>
      <c r="L512">
        <f>IF(ISNA(K512),D512,VLOOKUP(A512,$A$1:D511,4,FALSE))</f>
        <v>74.999999999992539</v>
      </c>
      <c r="M512">
        <f t="shared" si="44"/>
        <v>74.999999999992539</v>
      </c>
      <c r="N512">
        <f t="shared" si="45"/>
        <v>74.999999999992539</v>
      </c>
      <c r="O512">
        <f>VLOOKUP(A512,Lignes!$J$2:$K$847,2,FALSE)</f>
        <v>4</v>
      </c>
      <c r="P512">
        <f>VLOOKUP(A512,estimator!$A$2:$D$726,4,FALSE)</f>
        <v>74.999999999992539</v>
      </c>
      <c r="Q512">
        <f t="shared" si="39"/>
        <v>74.999999999992539</v>
      </c>
    </row>
    <row r="513" spans="1:17">
      <c r="A513" t="str">
        <f t="shared" si="46"/>
        <v>128,133</v>
      </c>
      <c r="B513">
        <v>128</v>
      </c>
      <c r="C513">
        <v>133</v>
      </c>
      <c r="D513">
        <v>61.000000000006338</v>
      </c>
      <c r="E513">
        <v>4</v>
      </c>
      <c r="G513" t="str">
        <f t="shared" si="40"/>
        <v>128,133,61,4,</v>
      </c>
      <c r="H513" t="s">
        <v>1013</v>
      </c>
      <c r="I513" t="str">
        <f>VLOOKUP(B513,Nodes!$B$2:$F$681,3)</f>
        <v>Gare de L'Est</v>
      </c>
      <c r="J513" t="str">
        <f>VLOOKUP(C513,Nodes!$B$2:$F$681,3)</f>
        <v>Gare du Nord</v>
      </c>
      <c r="K513" t="e">
        <f>VLOOKUP(A513,$A$1:A512,1,FALSE)</f>
        <v>#N/A</v>
      </c>
      <c r="L513">
        <f>IF(ISNA(K513),D513,VLOOKUP(A513,$A$1:D512,4,FALSE))</f>
        <v>61.000000000006338</v>
      </c>
      <c r="M513">
        <f t="shared" si="44"/>
        <v>61.000000000006338</v>
      </c>
      <c r="N513">
        <f t="shared" si="45"/>
        <v>61.000000000006338</v>
      </c>
      <c r="O513">
        <f>VLOOKUP(A513,Lignes!$J$2:$K$847,2,FALSE)</f>
        <v>4</v>
      </c>
      <c r="P513">
        <f>VLOOKUP(A513,estimator!$A$2:$D$726,4,FALSE)</f>
        <v>61.000000000006338</v>
      </c>
      <c r="Q513">
        <f t="shared" si="39"/>
        <v>61.000000000006338</v>
      </c>
    </row>
    <row r="514" spans="1:17">
      <c r="A514" t="str">
        <f t="shared" si="46"/>
        <v>64,128</v>
      </c>
      <c r="B514">
        <v>64</v>
      </c>
      <c r="C514">
        <v>128</v>
      </c>
      <c r="D514">
        <v>40.000000000003055</v>
      </c>
      <c r="E514">
        <v>4</v>
      </c>
      <c r="G514" t="str">
        <f t="shared" si="40"/>
        <v>64,128,40,4,</v>
      </c>
      <c r="H514" t="s">
        <v>1013</v>
      </c>
      <c r="I514" t="str">
        <f>VLOOKUP(B514,Nodes!$B$2:$F$681,3)</f>
        <v>Château d'Eau</v>
      </c>
      <c r="J514" t="str">
        <f>VLOOKUP(C514,Nodes!$B$2:$F$681,3)</f>
        <v>Gare de L'Est</v>
      </c>
      <c r="K514" t="e">
        <f>VLOOKUP(A514,$A$1:A513,1,FALSE)</f>
        <v>#N/A</v>
      </c>
      <c r="L514">
        <f>IF(ISNA(K514),D514,VLOOKUP(A514,$A$1:D513,4,FALSE))</f>
        <v>40.000000000003055</v>
      </c>
      <c r="M514">
        <f t="shared" si="44"/>
        <v>40.000000000003055</v>
      </c>
      <c r="N514">
        <f t="shared" si="45"/>
        <v>40.000000000003055</v>
      </c>
      <c r="O514">
        <f>VLOOKUP(A514,Lignes!$J$2:$K$847,2,FALSE)</f>
        <v>4</v>
      </c>
      <c r="P514">
        <f>VLOOKUP(A514,estimator!$A$2:$D$726,4,FALSE)</f>
        <v>40.000000000003055</v>
      </c>
      <c r="Q514">
        <f t="shared" ref="Q514:Q577" si="47">IF(ISNA(P514),D514,P514)</f>
        <v>40.000000000003055</v>
      </c>
    </row>
    <row r="515" spans="1:17">
      <c r="A515" t="str">
        <f t="shared" si="46"/>
        <v>356,64</v>
      </c>
      <c r="B515">
        <v>356</v>
      </c>
      <c r="C515">
        <v>64</v>
      </c>
      <c r="D515">
        <v>42.999999999993932</v>
      </c>
      <c r="E515">
        <v>4</v>
      </c>
      <c r="G515" t="str">
        <f t="shared" ref="G515:G578" si="48">B515&amp;","&amp;C515&amp;","&amp;ROUND(D515,0)&amp;","&amp;E515&amp;","&amp;F515</f>
        <v>356,64,43,4,</v>
      </c>
      <c r="H515" t="s">
        <v>1013</v>
      </c>
      <c r="I515" t="str">
        <f>VLOOKUP(B515,Nodes!$B$2:$F$681,3)</f>
        <v>Strasbourg — Saint-Denis</v>
      </c>
      <c r="J515" t="str">
        <f>VLOOKUP(C515,Nodes!$B$2:$F$681,3)</f>
        <v>Château d'Eau</v>
      </c>
      <c r="K515" t="e">
        <f>VLOOKUP(A515,$A$1:A514,1,FALSE)</f>
        <v>#N/A</v>
      </c>
      <c r="L515">
        <f>IF(ISNA(K515),D515,VLOOKUP(A515,$A$1:D514,4,FALSE))</f>
        <v>42.999999999993932</v>
      </c>
      <c r="M515">
        <f t="shared" si="44"/>
        <v>42.999999999993932</v>
      </c>
      <c r="N515">
        <f t="shared" si="45"/>
        <v>42.999999999993932</v>
      </c>
      <c r="O515">
        <f>VLOOKUP(A515,Lignes!$J$2:$K$847,2,FALSE)</f>
        <v>4</v>
      </c>
      <c r="P515">
        <f>VLOOKUP(A515,estimator!$A$2:$D$726,4,FALSE)</f>
        <v>42.999999999993932</v>
      </c>
      <c r="Q515">
        <f t="shared" si="47"/>
        <v>42.999999999993932</v>
      </c>
    </row>
    <row r="516" spans="1:17">
      <c r="A516" t="str">
        <f t="shared" si="46"/>
        <v>306,356</v>
      </c>
      <c r="B516">
        <v>306</v>
      </c>
      <c r="C516">
        <v>356</v>
      </c>
      <c r="D516">
        <v>31.999999999998607</v>
      </c>
      <c r="E516">
        <v>4</v>
      </c>
      <c r="G516" t="str">
        <f t="shared" si="48"/>
        <v>306,356,32,4,</v>
      </c>
      <c r="H516" t="s">
        <v>1013</v>
      </c>
      <c r="I516" t="str">
        <f>VLOOKUP(B516,Nodes!$B$2:$F$681,3)</f>
        <v>Réaumur — Sébastopol</v>
      </c>
      <c r="J516" t="str">
        <f>VLOOKUP(C516,Nodes!$B$2:$F$681,3)</f>
        <v>Strasbourg — Saint-Denis</v>
      </c>
      <c r="K516" t="e">
        <f>VLOOKUP(A516,$A$1:A515,1,FALSE)</f>
        <v>#N/A</v>
      </c>
      <c r="L516">
        <f>IF(ISNA(K516),D516,VLOOKUP(A516,$A$1:D515,4,FALSE))</f>
        <v>31.999999999998607</v>
      </c>
      <c r="M516">
        <f t="shared" si="44"/>
        <v>31.999999999998607</v>
      </c>
      <c r="N516">
        <f t="shared" si="45"/>
        <v>31.999999999998607</v>
      </c>
      <c r="O516">
        <f>VLOOKUP(A516,Lignes!$J$2:$K$847,2,FALSE)</f>
        <v>4</v>
      </c>
      <c r="P516">
        <f>VLOOKUP(A516,estimator!$A$2:$D$726,4,FALSE)</f>
        <v>31.999999999998607</v>
      </c>
      <c r="Q516">
        <f t="shared" si="47"/>
        <v>31.999999999998607</v>
      </c>
    </row>
    <row r="517" spans="1:17">
      <c r="A517" t="str">
        <f t="shared" si="46"/>
        <v>111,306</v>
      </c>
      <c r="B517">
        <v>111</v>
      </c>
      <c r="C517">
        <v>306</v>
      </c>
      <c r="D517">
        <v>48.99999999999487</v>
      </c>
      <c r="E517">
        <v>4</v>
      </c>
      <c r="G517" t="str">
        <f t="shared" si="48"/>
        <v>111,306,49,4,</v>
      </c>
      <c r="H517" t="s">
        <v>1013</v>
      </c>
      <c r="I517" t="str">
        <f>VLOOKUP(B517,Nodes!$B$2:$F$681,3)</f>
        <v>Étienne Marcel</v>
      </c>
      <c r="J517" t="str">
        <f>VLOOKUP(C517,Nodes!$B$2:$F$681,3)</f>
        <v>Réaumur — Sébastopol</v>
      </c>
      <c r="K517" t="e">
        <f>VLOOKUP(A517,$A$1:A516,1,FALSE)</f>
        <v>#N/A</v>
      </c>
      <c r="L517">
        <f>IF(ISNA(K517),D517,VLOOKUP(A517,$A$1:D516,4,FALSE))</f>
        <v>48.99999999999487</v>
      </c>
      <c r="M517">
        <f t="shared" si="44"/>
        <v>48.99999999999487</v>
      </c>
      <c r="N517">
        <f t="shared" si="45"/>
        <v>48.99999999999487</v>
      </c>
      <c r="O517">
        <f>VLOOKUP(A517,Lignes!$J$2:$K$847,2,FALSE)</f>
        <v>4</v>
      </c>
      <c r="P517">
        <f>VLOOKUP(A517,estimator!$A$2:$D$726,4,FALSE)</f>
        <v>48.99999999999487</v>
      </c>
      <c r="Q517">
        <f t="shared" si="47"/>
        <v>48.99999999999487</v>
      </c>
    </row>
    <row r="518" spans="1:17">
      <c r="A518" t="str">
        <f t="shared" si="46"/>
        <v>176,111</v>
      </c>
      <c r="B518">
        <v>176</v>
      </c>
      <c r="C518">
        <v>111</v>
      </c>
      <c r="D518">
        <v>45.999999999994401</v>
      </c>
      <c r="E518">
        <v>4</v>
      </c>
      <c r="G518" t="str">
        <f t="shared" si="48"/>
        <v>176,111,46,4,</v>
      </c>
      <c r="H518" t="s">
        <v>1013</v>
      </c>
      <c r="I518" t="str">
        <f>VLOOKUP(B518,Nodes!$B$2:$F$681,3)</f>
        <v>Les Halles</v>
      </c>
      <c r="J518" t="str">
        <f>VLOOKUP(C518,Nodes!$B$2:$F$681,3)</f>
        <v>Étienne Marcel</v>
      </c>
      <c r="K518" t="e">
        <f>VLOOKUP(A518,$A$1:A517,1,FALSE)</f>
        <v>#N/A</v>
      </c>
      <c r="L518">
        <f>IF(ISNA(K518),D518,VLOOKUP(A518,$A$1:D517,4,FALSE))</f>
        <v>45.999999999994401</v>
      </c>
      <c r="M518">
        <f t="shared" si="44"/>
        <v>45.999999999994401</v>
      </c>
      <c r="N518">
        <f t="shared" si="45"/>
        <v>45.999999999994401</v>
      </c>
      <c r="O518">
        <f>VLOOKUP(A518,Lignes!$J$2:$K$847,2,FALSE)</f>
        <v>4</v>
      </c>
      <c r="P518">
        <f>VLOOKUP(A518,estimator!$A$2:$D$726,4,FALSE)</f>
        <v>45.999999999994401</v>
      </c>
      <c r="Q518">
        <f t="shared" si="47"/>
        <v>45.999999999994401</v>
      </c>
    </row>
    <row r="519" spans="1:17">
      <c r="A519" t="str">
        <f t="shared" si="46"/>
        <v>68,176</v>
      </c>
      <c r="B519">
        <v>68</v>
      </c>
      <c r="C519">
        <v>176</v>
      </c>
      <c r="D519">
        <v>45.000000000007034</v>
      </c>
      <c r="E519">
        <v>4</v>
      </c>
      <c r="G519" t="str">
        <f t="shared" si="48"/>
        <v>68,176,45,4,</v>
      </c>
      <c r="H519" t="s">
        <v>1013</v>
      </c>
      <c r="I519" t="str">
        <f>VLOOKUP(B519,Nodes!$B$2:$F$681,3)</f>
        <v>Châtelet</v>
      </c>
      <c r="J519" t="str">
        <f>VLOOKUP(C519,Nodes!$B$2:$F$681,3)</f>
        <v>Les Halles</v>
      </c>
      <c r="K519" t="e">
        <f>VLOOKUP(A519,$A$1:A518,1,FALSE)</f>
        <v>#N/A</v>
      </c>
      <c r="L519">
        <f>IF(ISNA(K519),D519,VLOOKUP(A519,$A$1:D518,4,FALSE))</f>
        <v>45.000000000007034</v>
      </c>
      <c r="M519">
        <f t="shared" si="44"/>
        <v>45.000000000007034</v>
      </c>
      <c r="N519">
        <f t="shared" si="45"/>
        <v>45.000000000007034</v>
      </c>
      <c r="O519">
        <f>VLOOKUP(A519,Lignes!$J$2:$K$847,2,FALSE)</f>
        <v>4</v>
      </c>
      <c r="P519">
        <f>VLOOKUP(A519,estimator!$A$2:$D$726,4,FALSE)</f>
        <v>45.000000000007034</v>
      </c>
      <c r="Q519">
        <f t="shared" si="47"/>
        <v>45.000000000007034</v>
      </c>
    </row>
    <row r="520" spans="1:17">
      <c r="A520" t="str">
        <f t="shared" si="46"/>
        <v>77,68</v>
      </c>
      <c r="B520">
        <v>77</v>
      </c>
      <c r="C520">
        <v>68</v>
      </c>
      <c r="D520">
        <v>55.0000000000054</v>
      </c>
      <c r="E520">
        <v>4</v>
      </c>
      <c r="G520" t="str">
        <f t="shared" si="48"/>
        <v>77,68,55,4,</v>
      </c>
      <c r="H520" t="s">
        <v>1013</v>
      </c>
      <c r="I520" t="str">
        <f>VLOOKUP(B520,Nodes!$B$2:$F$681,3)</f>
        <v>Cité</v>
      </c>
      <c r="J520" t="str">
        <f>VLOOKUP(C520,Nodes!$B$2:$F$681,3)</f>
        <v>Châtelet</v>
      </c>
      <c r="K520" t="e">
        <f>VLOOKUP(A520,$A$1:A519,1,FALSE)</f>
        <v>#N/A</v>
      </c>
      <c r="L520">
        <f>IF(ISNA(K520),D520,VLOOKUP(A520,$A$1:D519,4,FALSE))</f>
        <v>55.0000000000054</v>
      </c>
      <c r="M520">
        <f t="shared" si="44"/>
        <v>55.0000000000054</v>
      </c>
      <c r="N520">
        <f t="shared" si="45"/>
        <v>55.0000000000054</v>
      </c>
      <c r="O520">
        <f>VLOOKUP(A520,Lignes!$J$2:$K$847,2,FALSE)</f>
        <v>4</v>
      </c>
      <c r="P520">
        <f>VLOOKUP(A520,estimator!$A$2:$D$726,4,FALSE)</f>
        <v>55.0000000000054</v>
      </c>
      <c r="Q520">
        <f t="shared" si="47"/>
        <v>55.0000000000054</v>
      </c>
    </row>
    <row r="521" spans="1:17">
      <c r="A521" t="str">
        <f t="shared" si="46"/>
        <v>340,77</v>
      </c>
      <c r="B521">
        <v>340</v>
      </c>
      <c r="C521">
        <v>77</v>
      </c>
      <c r="D521">
        <v>42.999999999993932</v>
      </c>
      <c r="E521">
        <v>4</v>
      </c>
      <c r="G521" t="str">
        <f t="shared" si="48"/>
        <v>340,77,43,4,</v>
      </c>
      <c r="H521" t="s">
        <v>1013</v>
      </c>
      <c r="I521" t="str">
        <f>VLOOKUP(B521,Nodes!$B$2:$F$681,3)</f>
        <v>Saint-Michel</v>
      </c>
      <c r="J521" t="str">
        <f>VLOOKUP(C521,Nodes!$B$2:$F$681,3)</f>
        <v>Cité</v>
      </c>
      <c r="K521" t="e">
        <f>VLOOKUP(A521,$A$1:A520,1,FALSE)</f>
        <v>#N/A</v>
      </c>
      <c r="L521">
        <f>IF(ISNA(K521),D521,VLOOKUP(A521,$A$1:D520,4,FALSE))</f>
        <v>42.999999999993932</v>
      </c>
      <c r="M521">
        <f t="shared" si="44"/>
        <v>42.999999999993932</v>
      </c>
      <c r="N521">
        <f t="shared" si="45"/>
        <v>42.999999999993932</v>
      </c>
      <c r="O521">
        <f>VLOOKUP(A521,Lignes!$J$2:$K$847,2,FALSE)</f>
        <v>4</v>
      </c>
      <c r="P521">
        <f>VLOOKUP(A521,estimator!$A$2:$D$726,4,FALSE)</f>
        <v>42.999999999993932</v>
      </c>
      <c r="Q521">
        <f t="shared" si="47"/>
        <v>42.999999999993932</v>
      </c>
    </row>
    <row r="522" spans="1:17">
      <c r="A522" t="str">
        <f t="shared" si="46"/>
        <v>232,340</v>
      </c>
      <c r="B522">
        <v>232</v>
      </c>
      <c r="C522">
        <v>340</v>
      </c>
      <c r="D522">
        <v>43.000000000003524</v>
      </c>
      <c r="E522">
        <v>4</v>
      </c>
      <c r="G522" t="str">
        <f t="shared" si="48"/>
        <v>232,340,43,4,</v>
      </c>
      <c r="H522" t="s">
        <v>1013</v>
      </c>
      <c r="I522" t="str">
        <f>VLOOKUP(B522,Nodes!$B$2:$F$681,3)</f>
        <v>Odéon</v>
      </c>
      <c r="J522" t="str">
        <f>VLOOKUP(C522,Nodes!$B$2:$F$681,3)</f>
        <v>Saint-Michel</v>
      </c>
      <c r="K522" t="e">
        <f>VLOOKUP(A522,$A$1:A521,1,FALSE)</f>
        <v>#N/A</v>
      </c>
      <c r="L522">
        <f>IF(ISNA(K522),D522,VLOOKUP(A522,$A$1:D521,4,FALSE))</f>
        <v>43.000000000003524</v>
      </c>
      <c r="M522">
        <f t="shared" si="44"/>
        <v>43.000000000003524</v>
      </c>
      <c r="N522">
        <f t="shared" si="45"/>
        <v>43.000000000003524</v>
      </c>
      <c r="O522">
        <f>VLOOKUP(A522,Lignes!$J$2:$K$847,2,FALSE)</f>
        <v>4</v>
      </c>
      <c r="P522">
        <f>VLOOKUP(A522,estimator!$A$2:$D$726,4,FALSE)</f>
        <v>43.000000000003524</v>
      </c>
      <c r="Q522">
        <f t="shared" si="47"/>
        <v>43.000000000003524</v>
      </c>
    </row>
    <row r="523" spans="1:17">
      <c r="A523" t="str">
        <f t="shared" si="46"/>
        <v>332,232</v>
      </c>
      <c r="B523">
        <v>332</v>
      </c>
      <c r="C523">
        <v>232</v>
      </c>
      <c r="D523">
        <v>42.999999999993932</v>
      </c>
      <c r="E523">
        <v>4</v>
      </c>
      <c r="G523" t="str">
        <f t="shared" si="48"/>
        <v>332,232,43,4,</v>
      </c>
      <c r="H523" t="s">
        <v>1013</v>
      </c>
      <c r="I523" t="str">
        <f>VLOOKUP(B523,Nodes!$B$2:$F$681,3)</f>
        <v>Saint-Germain-des-Prés</v>
      </c>
      <c r="J523" t="str">
        <f>VLOOKUP(C523,Nodes!$B$2:$F$681,3)</f>
        <v>Odéon</v>
      </c>
      <c r="K523" t="e">
        <f>VLOOKUP(A523,$A$1:A522,1,FALSE)</f>
        <v>#N/A</v>
      </c>
      <c r="L523">
        <f>IF(ISNA(K523),D523,VLOOKUP(A523,$A$1:D522,4,FALSE))</f>
        <v>42.999999999993932</v>
      </c>
      <c r="M523">
        <f t="shared" si="44"/>
        <v>42.999999999993932</v>
      </c>
      <c r="N523">
        <f t="shared" si="45"/>
        <v>42.999999999993932</v>
      </c>
      <c r="O523">
        <f>VLOOKUP(A523,Lignes!$J$2:$K$847,2,FALSE)</f>
        <v>4</v>
      </c>
      <c r="P523">
        <f>VLOOKUP(A523,estimator!$A$2:$D$726,4,FALSE)</f>
        <v>42.999999999993932</v>
      </c>
      <c r="Q523">
        <f t="shared" si="47"/>
        <v>42.999999999993932</v>
      </c>
    </row>
    <row r="524" spans="1:17">
      <c r="A524" t="str">
        <f t="shared" si="46"/>
        <v>345,332</v>
      </c>
      <c r="B524">
        <v>345</v>
      </c>
      <c r="C524">
        <v>332</v>
      </c>
      <c r="D524">
        <v>46.000000000003993</v>
      </c>
      <c r="E524">
        <v>4</v>
      </c>
      <c r="G524" t="str">
        <f t="shared" si="48"/>
        <v>345,332,46,4,</v>
      </c>
      <c r="H524" t="s">
        <v>1013</v>
      </c>
      <c r="I524" t="str">
        <f>VLOOKUP(B524,Nodes!$B$2:$F$681,3)</f>
        <v>Saint-Sulpice</v>
      </c>
      <c r="J524" t="str">
        <f>VLOOKUP(C524,Nodes!$B$2:$F$681,3)</f>
        <v>Saint-Germain-des-Prés</v>
      </c>
      <c r="K524" t="e">
        <f>VLOOKUP(A524,$A$1:A523,1,FALSE)</f>
        <v>#N/A</v>
      </c>
      <c r="L524">
        <f>IF(ISNA(K524),D524,VLOOKUP(A524,$A$1:D523,4,FALSE))</f>
        <v>46.000000000003993</v>
      </c>
      <c r="M524">
        <f t="shared" si="44"/>
        <v>46.000000000003993</v>
      </c>
      <c r="N524">
        <f t="shared" si="45"/>
        <v>46.000000000003993</v>
      </c>
      <c r="O524">
        <f>VLOOKUP(A524,Lignes!$J$2:$K$847,2,FALSE)</f>
        <v>4</v>
      </c>
      <c r="P524">
        <f>VLOOKUP(A524,estimator!$A$2:$D$726,4,FALSE)</f>
        <v>46.000000000003993</v>
      </c>
      <c r="Q524">
        <f t="shared" si="47"/>
        <v>46.000000000003993</v>
      </c>
    </row>
    <row r="525" spans="1:17">
      <c r="A525" t="str">
        <f t="shared" si="46"/>
        <v>343,345</v>
      </c>
      <c r="B525">
        <v>343</v>
      </c>
      <c r="C525">
        <v>345</v>
      </c>
      <c r="D525">
        <v>48.000000000007503</v>
      </c>
      <c r="E525">
        <v>4</v>
      </c>
      <c r="G525" t="str">
        <f t="shared" si="48"/>
        <v>343,345,48,4,</v>
      </c>
      <c r="H525" t="s">
        <v>1013</v>
      </c>
      <c r="I525" t="str">
        <f>VLOOKUP(B525,Nodes!$B$2:$F$681,3)</f>
        <v>Saint-Placide</v>
      </c>
      <c r="J525" t="str">
        <f>VLOOKUP(C525,Nodes!$B$2:$F$681,3)</f>
        <v>Saint-Sulpice</v>
      </c>
      <c r="K525" t="e">
        <f>VLOOKUP(A525,$A$1:A524,1,FALSE)</f>
        <v>#N/A</v>
      </c>
      <c r="L525">
        <f>IF(ISNA(K525),D525,VLOOKUP(A525,$A$1:D524,4,FALSE))</f>
        <v>48.000000000007503</v>
      </c>
      <c r="M525">
        <f t="shared" si="44"/>
        <v>48.000000000007503</v>
      </c>
      <c r="N525">
        <f t="shared" si="45"/>
        <v>48.000000000007503</v>
      </c>
      <c r="O525">
        <f>VLOOKUP(A525,Lignes!$J$2:$K$847,2,FALSE)</f>
        <v>4</v>
      </c>
      <c r="P525">
        <f>VLOOKUP(A525,estimator!$A$2:$D$726,4,FALSE)</f>
        <v>48.000000000007503</v>
      </c>
      <c r="Q525">
        <f t="shared" si="47"/>
        <v>48.000000000007503</v>
      </c>
    </row>
    <row r="526" spans="1:17">
      <c r="A526" t="str">
        <f t="shared" si="46"/>
        <v>218,343</v>
      </c>
      <c r="B526">
        <v>218</v>
      </c>
      <c r="C526">
        <v>343</v>
      </c>
      <c r="D526">
        <v>62.000000000003297</v>
      </c>
      <c r="E526">
        <v>4</v>
      </c>
      <c r="G526" t="str">
        <f t="shared" si="48"/>
        <v>218,343,62,4,</v>
      </c>
      <c r="H526" t="s">
        <v>1013</v>
      </c>
      <c r="I526" t="str">
        <f>VLOOKUP(B526,Nodes!$B$2:$F$681,3)</f>
        <v>Montparnasse — Bienvenüe</v>
      </c>
      <c r="J526" t="str">
        <f>VLOOKUP(C526,Nodes!$B$2:$F$681,3)</f>
        <v>Saint-Placide</v>
      </c>
      <c r="K526" t="e">
        <f>VLOOKUP(A526,$A$1:A525,1,FALSE)</f>
        <v>#N/A</v>
      </c>
      <c r="L526">
        <f>IF(ISNA(K526),D526,VLOOKUP(A526,$A$1:D525,4,FALSE))</f>
        <v>62.000000000003297</v>
      </c>
      <c r="M526">
        <f t="shared" si="44"/>
        <v>62.000000000003297</v>
      </c>
      <c r="N526">
        <f t="shared" si="45"/>
        <v>62.000000000003297</v>
      </c>
      <c r="O526">
        <f>VLOOKUP(A526,Lignes!$J$2:$K$847,2,FALSE)</f>
        <v>4</v>
      </c>
      <c r="P526">
        <f>VLOOKUP(A526,estimator!$A$2:$D$726,4,FALSE)</f>
        <v>62.000000000003297</v>
      </c>
      <c r="Q526">
        <f t="shared" si="47"/>
        <v>62.000000000003297</v>
      </c>
    </row>
    <row r="527" spans="1:17">
      <c r="A527" t="str">
        <f t="shared" si="46"/>
        <v>104,221</v>
      </c>
      <c r="B527">
        <v>104</v>
      </c>
      <c r="C527">
        <v>221</v>
      </c>
      <c r="D527">
        <v>69.000000000001194</v>
      </c>
      <c r="E527">
        <v>13</v>
      </c>
      <c r="G527" t="str">
        <f t="shared" si="48"/>
        <v>104,221,69,13,</v>
      </c>
      <c r="H527" t="s">
        <v>1013</v>
      </c>
      <c r="I527" t="str">
        <f>VLOOKUP(B527,Nodes!$B$2:$F$681,3)</f>
        <v>Duroc</v>
      </c>
      <c r="J527" t="str">
        <f>VLOOKUP(C527,Nodes!$B$2:$F$681,3)</f>
        <v>Montparnasse — Bienvenüe</v>
      </c>
      <c r="K527" t="e">
        <f>VLOOKUP(A527,$A$1:A526,1,FALSE)</f>
        <v>#N/A</v>
      </c>
      <c r="L527">
        <f>IF(ISNA(K527),D527,VLOOKUP(A527,$A$1:D526,4,FALSE))</f>
        <v>69.000000000001194</v>
      </c>
      <c r="M527">
        <f t="shared" si="44"/>
        <v>69.000000000001194</v>
      </c>
      <c r="N527">
        <f t="shared" si="45"/>
        <v>69.000000000001194</v>
      </c>
      <c r="O527">
        <f>VLOOKUP(A527,Lignes!$J$2:$K$847,2,FALSE)</f>
        <v>13</v>
      </c>
      <c r="P527">
        <f>VLOOKUP(A527,estimator!$A$2:$D$726,4,FALSE)</f>
        <v>69.000000000001194</v>
      </c>
      <c r="Q527">
        <f t="shared" si="47"/>
        <v>69.000000000001194</v>
      </c>
    </row>
    <row r="528" spans="1:17">
      <c r="A528" t="str">
        <f t="shared" si="46"/>
        <v>330,104</v>
      </c>
      <c r="B528">
        <v>330</v>
      </c>
      <c r="C528">
        <v>104</v>
      </c>
      <c r="D528">
        <v>47.999999999997911</v>
      </c>
      <c r="E528">
        <v>13</v>
      </c>
      <c r="G528" t="str">
        <f t="shared" si="48"/>
        <v>330,104,48,13,</v>
      </c>
      <c r="H528" t="s">
        <v>1013</v>
      </c>
      <c r="I528" t="str">
        <f>VLOOKUP(B528,Nodes!$B$2:$F$681,3)</f>
        <v>Saint-François-Xavier</v>
      </c>
      <c r="J528" t="str">
        <f>VLOOKUP(C528,Nodes!$B$2:$F$681,3)</f>
        <v>Duroc</v>
      </c>
      <c r="K528" t="e">
        <f>VLOOKUP(A528,$A$1:A527,1,FALSE)</f>
        <v>#N/A</v>
      </c>
      <c r="L528">
        <f>IF(ISNA(K528),D528,VLOOKUP(A528,$A$1:D527,4,FALSE))</f>
        <v>47.999999999997911</v>
      </c>
      <c r="M528">
        <f t="shared" si="44"/>
        <v>47.999999999997911</v>
      </c>
      <c r="N528">
        <f t="shared" si="45"/>
        <v>47.999999999997911</v>
      </c>
      <c r="O528">
        <f>VLOOKUP(A528,Lignes!$J$2:$K$847,2,FALSE)</f>
        <v>13</v>
      </c>
      <c r="P528">
        <f>VLOOKUP(A528,estimator!$A$2:$D$726,4,FALSE)</f>
        <v>47.999999999997911</v>
      </c>
      <c r="Q528">
        <f t="shared" si="47"/>
        <v>47.999999999997911</v>
      </c>
    </row>
    <row r="529" spans="1:17">
      <c r="A529" t="str">
        <f t="shared" si="46"/>
        <v>369,330</v>
      </c>
      <c r="B529">
        <v>369</v>
      </c>
      <c r="C529">
        <v>330</v>
      </c>
      <c r="D529">
        <v>52.000000000004931</v>
      </c>
      <c r="E529">
        <v>13</v>
      </c>
      <c r="G529" t="str">
        <f t="shared" si="48"/>
        <v>369,330,52,13,</v>
      </c>
      <c r="H529" t="s">
        <v>1013</v>
      </c>
      <c r="I529" t="str">
        <f>VLOOKUP(B529,Nodes!$B$2:$F$681,3)</f>
        <v>Varenne</v>
      </c>
      <c r="J529" t="str">
        <f>VLOOKUP(C529,Nodes!$B$2:$F$681,3)</f>
        <v>Saint-François-Xavier</v>
      </c>
      <c r="K529" t="e">
        <f>VLOOKUP(A529,$A$1:A528,1,FALSE)</f>
        <v>#N/A</v>
      </c>
      <c r="L529">
        <f>IF(ISNA(K529),D529,VLOOKUP(A529,$A$1:D528,4,FALSE))</f>
        <v>52.000000000004931</v>
      </c>
      <c r="M529">
        <f t="shared" si="44"/>
        <v>52.000000000004931</v>
      </c>
      <c r="N529">
        <f t="shared" si="45"/>
        <v>52.000000000004931</v>
      </c>
      <c r="O529">
        <f>VLOOKUP(A529,Lignes!$J$2:$K$847,2,FALSE)</f>
        <v>13</v>
      </c>
      <c r="P529">
        <f>VLOOKUP(A529,estimator!$A$2:$D$726,4,FALSE)</f>
        <v>52.000000000004931</v>
      </c>
      <c r="Q529">
        <f t="shared" si="47"/>
        <v>52.000000000004931</v>
      </c>
    </row>
    <row r="530" spans="1:17">
      <c r="A530" t="str">
        <f t="shared" si="46"/>
        <v>149,369</v>
      </c>
      <c r="B530">
        <v>149</v>
      </c>
      <c r="C530">
        <v>369</v>
      </c>
      <c r="D530">
        <v>56.999999999999318</v>
      </c>
      <c r="E530">
        <v>13</v>
      </c>
      <c r="G530" t="str">
        <f t="shared" si="48"/>
        <v>149,369,57,13,</v>
      </c>
      <c r="H530" t="s">
        <v>1013</v>
      </c>
      <c r="I530" t="str">
        <f>VLOOKUP(B530,Nodes!$B$2:$F$681,3)</f>
        <v>Invalides</v>
      </c>
      <c r="J530" t="str">
        <f>VLOOKUP(C530,Nodes!$B$2:$F$681,3)</f>
        <v>Varenne</v>
      </c>
      <c r="K530" t="e">
        <f>VLOOKUP(A530,$A$1:A529,1,FALSE)</f>
        <v>#N/A</v>
      </c>
      <c r="L530">
        <f>IF(ISNA(K530),D530,VLOOKUP(A530,$A$1:D529,4,FALSE))</f>
        <v>56.999999999999318</v>
      </c>
      <c r="M530">
        <f t="shared" si="44"/>
        <v>56.999999999999318</v>
      </c>
      <c r="N530">
        <f t="shared" si="45"/>
        <v>56.999999999999318</v>
      </c>
      <c r="O530">
        <f>VLOOKUP(A530,Lignes!$J$2:$K$847,2,FALSE)</f>
        <v>13</v>
      </c>
      <c r="P530">
        <f>VLOOKUP(A530,estimator!$A$2:$D$726,4,FALSE)</f>
        <v>56.999999999999318</v>
      </c>
      <c r="Q530">
        <f t="shared" si="47"/>
        <v>56.999999999999318</v>
      </c>
    </row>
    <row r="531" spans="1:17">
      <c r="A531" t="str">
        <f t="shared" si="46"/>
        <v>55,149</v>
      </c>
      <c r="B531">
        <v>55</v>
      </c>
      <c r="C531">
        <v>149</v>
      </c>
      <c r="D531">
        <v>82.000000000000028</v>
      </c>
      <c r="E531">
        <v>13</v>
      </c>
      <c r="G531" t="str">
        <f t="shared" si="48"/>
        <v>55,149,82,13,</v>
      </c>
      <c r="H531" t="s">
        <v>1013</v>
      </c>
      <c r="I531" t="str">
        <f>VLOOKUP(B531,Nodes!$B$2:$F$681,3)</f>
        <v>Champs-Élysées — Clemenceau</v>
      </c>
      <c r="J531" t="str">
        <f>VLOOKUP(C531,Nodes!$B$2:$F$681,3)</f>
        <v>Invalides</v>
      </c>
      <c r="K531" t="e">
        <f>VLOOKUP(A531,$A$1:A530,1,FALSE)</f>
        <v>#N/A</v>
      </c>
      <c r="L531">
        <f>IF(ISNA(K531),D531,VLOOKUP(A531,$A$1:D530,4,FALSE))</f>
        <v>82.000000000000028</v>
      </c>
      <c r="M531">
        <f t="shared" si="44"/>
        <v>82.000000000000028</v>
      </c>
      <c r="N531">
        <f t="shared" si="45"/>
        <v>82.000000000000028</v>
      </c>
      <c r="O531">
        <f>VLOOKUP(A531,Lignes!$J$2:$K$847,2,FALSE)</f>
        <v>13</v>
      </c>
      <c r="P531">
        <f>VLOOKUP(A531,estimator!$A$2:$D$726,4,FALSE)</f>
        <v>82.000000000000028</v>
      </c>
      <c r="Q531">
        <f t="shared" si="47"/>
        <v>82.000000000000028</v>
      </c>
    </row>
    <row r="532" spans="1:17">
      <c r="A532" t="str">
        <f t="shared" si="46"/>
        <v>215,55</v>
      </c>
      <c r="B532">
        <v>215</v>
      </c>
      <c r="C532">
        <v>55</v>
      </c>
      <c r="D532">
        <v>73.99999999999558</v>
      </c>
      <c r="E532">
        <v>13</v>
      </c>
      <c r="G532" t="str">
        <f t="shared" si="48"/>
        <v>215,55,74,13,</v>
      </c>
      <c r="H532" t="s">
        <v>1013</v>
      </c>
      <c r="I532" t="str">
        <f>VLOOKUP(B532,Nodes!$B$2:$F$681,3)</f>
        <v>Miromesnil</v>
      </c>
      <c r="J532" t="str">
        <f>VLOOKUP(C532,Nodes!$B$2:$F$681,3)</f>
        <v>Champs-Élysées — Clemenceau</v>
      </c>
      <c r="K532" t="e">
        <f>VLOOKUP(A532,$A$1:A531,1,FALSE)</f>
        <v>#N/A</v>
      </c>
      <c r="L532">
        <f>IF(ISNA(K532),D532,VLOOKUP(A532,$A$1:D531,4,FALSE))</f>
        <v>73.99999999999558</v>
      </c>
      <c r="M532">
        <f t="shared" si="44"/>
        <v>73.99999999999558</v>
      </c>
      <c r="N532">
        <f t="shared" si="45"/>
        <v>73.99999999999558</v>
      </c>
      <c r="O532">
        <f>VLOOKUP(A532,Lignes!$J$2:$K$847,2,FALSE)</f>
        <v>13</v>
      </c>
      <c r="P532">
        <f>VLOOKUP(A532,estimator!$A$2:$D$726,4,FALSE)</f>
        <v>73.99999999999558</v>
      </c>
      <c r="Q532">
        <f t="shared" si="47"/>
        <v>73.99999999999558</v>
      </c>
    </row>
    <row r="533" spans="1:17">
      <c r="A533" t="str">
        <f t="shared" si="46"/>
        <v>336,215</v>
      </c>
      <c r="B533">
        <v>336</v>
      </c>
      <c r="C533">
        <v>215</v>
      </c>
      <c r="D533">
        <v>97.99999999998974</v>
      </c>
      <c r="E533">
        <v>13</v>
      </c>
      <c r="G533" t="str">
        <f t="shared" si="48"/>
        <v>336,215,98,13,</v>
      </c>
      <c r="H533" t="s">
        <v>1013</v>
      </c>
      <c r="I533" t="str">
        <f>VLOOKUP(B533,Nodes!$B$2:$F$681,3)</f>
        <v>Saint-Lazare</v>
      </c>
      <c r="J533" t="str">
        <f>VLOOKUP(C533,Nodes!$B$2:$F$681,3)</f>
        <v>Miromesnil</v>
      </c>
      <c r="K533" t="e">
        <f>VLOOKUP(A533,$A$1:A532,1,FALSE)</f>
        <v>#N/A</v>
      </c>
      <c r="L533">
        <f>IF(ISNA(K533),D533,VLOOKUP(A533,$A$1:D532,4,FALSE))</f>
        <v>97.99999999998974</v>
      </c>
      <c r="M533">
        <f t="shared" si="44"/>
        <v>97.99999999998974</v>
      </c>
      <c r="N533">
        <f t="shared" si="45"/>
        <v>97.99999999998974</v>
      </c>
      <c r="O533">
        <f>VLOOKUP(A533,Lignes!$J$2:$K$847,2,FALSE)</f>
        <v>13</v>
      </c>
      <c r="P533">
        <f>VLOOKUP(A533,estimator!$A$2:$D$726,4,FALSE)</f>
        <v>97.99999999998974</v>
      </c>
      <c r="Q533">
        <f t="shared" si="47"/>
        <v>97.99999999998974</v>
      </c>
    </row>
    <row r="534" spans="1:17">
      <c r="A534" t="str">
        <f t="shared" si="46"/>
        <v>179,336</v>
      </c>
      <c r="B534">
        <v>179</v>
      </c>
      <c r="C534">
        <v>336</v>
      </c>
      <c r="D534">
        <v>65.000000000003766</v>
      </c>
      <c r="E534">
        <v>13</v>
      </c>
      <c r="G534" t="str">
        <f t="shared" si="48"/>
        <v>179,336,65,13,</v>
      </c>
      <c r="H534" t="s">
        <v>1013</v>
      </c>
      <c r="I534" t="str">
        <f>VLOOKUP(B534,Nodes!$B$2:$F$681,3)</f>
        <v>Liège</v>
      </c>
      <c r="J534" t="str">
        <f>VLOOKUP(C534,Nodes!$B$2:$F$681,3)</f>
        <v>Saint-Lazare</v>
      </c>
      <c r="K534" t="e">
        <f>VLOOKUP(A534,$A$1:A533,1,FALSE)</f>
        <v>#N/A</v>
      </c>
      <c r="L534">
        <f>IF(ISNA(K534),D534,VLOOKUP(A534,$A$1:D533,4,FALSE))</f>
        <v>65.000000000003766</v>
      </c>
      <c r="M534">
        <f t="shared" ref="M534:M585" si="49">D534</f>
        <v>65.000000000003766</v>
      </c>
      <c r="N534">
        <f t="shared" ref="N534:N585" si="50">AVERAGE(L534,M534)</f>
        <v>65.000000000003766</v>
      </c>
      <c r="O534">
        <f>VLOOKUP(A534,Lignes!$J$2:$K$847,2,FALSE)</f>
        <v>13</v>
      </c>
      <c r="P534">
        <f>VLOOKUP(A534,estimator!$A$2:$D$726,4,FALSE)</f>
        <v>65.000000000003766</v>
      </c>
      <c r="Q534">
        <f t="shared" si="47"/>
        <v>65.000000000003766</v>
      </c>
    </row>
    <row r="535" spans="1:17">
      <c r="A535" t="str">
        <f t="shared" si="46"/>
        <v>256,179</v>
      </c>
      <c r="B535">
        <v>256</v>
      </c>
      <c r="C535">
        <v>179</v>
      </c>
      <c r="D535">
        <v>63.999999999997215</v>
      </c>
      <c r="E535">
        <v>13</v>
      </c>
      <c r="G535" t="str">
        <f t="shared" si="48"/>
        <v>256,179,64,13,</v>
      </c>
      <c r="H535" t="s">
        <v>1013</v>
      </c>
      <c r="I535" t="str">
        <f>VLOOKUP(B535,Nodes!$B$2:$F$681,3)</f>
        <v>Place de Clichy</v>
      </c>
      <c r="J535" t="str">
        <f>VLOOKUP(C535,Nodes!$B$2:$F$681,3)</f>
        <v>Liège</v>
      </c>
      <c r="K535" t="e">
        <f>VLOOKUP(A535,$A$1:A534,1,FALSE)</f>
        <v>#N/A</v>
      </c>
      <c r="L535">
        <f>IF(ISNA(K535),D535,VLOOKUP(A535,$A$1:D534,4,FALSE))</f>
        <v>63.999999999997215</v>
      </c>
      <c r="M535">
        <f t="shared" si="49"/>
        <v>63.999999999997215</v>
      </c>
      <c r="N535">
        <f t="shared" si="50"/>
        <v>63.999999999997215</v>
      </c>
      <c r="O535">
        <f>VLOOKUP(A535,Lignes!$J$2:$K$847,2,FALSE)</f>
        <v>13</v>
      </c>
      <c r="P535">
        <f>VLOOKUP(A535,estimator!$A$2:$D$726,4,FALSE)</f>
        <v>63.999999999997215</v>
      </c>
      <c r="Q535">
        <f t="shared" si="47"/>
        <v>63.999999999997215</v>
      </c>
    </row>
    <row r="536" spans="1:17">
      <c r="A536" t="str">
        <f t="shared" si="46"/>
        <v>164,256</v>
      </c>
      <c r="B536">
        <v>164</v>
      </c>
      <c r="C536">
        <v>256</v>
      </c>
      <c r="D536">
        <v>43.000000000003524</v>
      </c>
      <c r="E536">
        <v>13</v>
      </c>
      <c r="G536" t="str">
        <f t="shared" si="48"/>
        <v>164,256,43,13,</v>
      </c>
      <c r="H536" t="s">
        <v>1013</v>
      </c>
      <c r="I536" t="str">
        <f>VLOOKUP(B536,Nodes!$B$2:$F$681,3)</f>
        <v>La Fourche</v>
      </c>
      <c r="J536" t="str">
        <f>VLOOKUP(C536,Nodes!$B$2:$F$681,3)</f>
        <v>Place de Clichy</v>
      </c>
      <c r="K536" t="e">
        <f>VLOOKUP(A536,$A$1:A535,1,FALSE)</f>
        <v>#N/A</v>
      </c>
      <c r="L536">
        <f>IF(ISNA(K536),D536,VLOOKUP(A536,$A$1:D535,4,FALSE))</f>
        <v>43.000000000003524</v>
      </c>
      <c r="M536">
        <f t="shared" si="49"/>
        <v>43.000000000003524</v>
      </c>
      <c r="N536">
        <f t="shared" si="50"/>
        <v>43.000000000003524</v>
      </c>
      <c r="O536">
        <f>VLOOKUP(A536,Lignes!$J$2:$K$847,2,FALSE)</f>
        <v>13</v>
      </c>
      <c r="P536">
        <f>VLOOKUP(A536,estimator!$A$2:$D$726,4,FALSE)</f>
        <v>43.000000000003524</v>
      </c>
      <c r="Q536">
        <f t="shared" si="47"/>
        <v>43.000000000003524</v>
      </c>
    </row>
    <row r="537" spans="1:17">
      <c r="A537" t="str">
        <f t="shared" si="46"/>
        <v>45,164</v>
      </c>
      <c r="B537">
        <v>45</v>
      </c>
      <c r="C537">
        <v>164</v>
      </c>
      <c r="D537">
        <v>92.999999999995353</v>
      </c>
      <c r="E537">
        <v>13</v>
      </c>
      <c r="G537" t="str">
        <f t="shared" si="48"/>
        <v>45,164,93,13,</v>
      </c>
      <c r="H537" t="s">
        <v>1013</v>
      </c>
      <c r="I537" t="str">
        <f>VLOOKUP(B537,Nodes!$B$2:$F$681,3)</f>
        <v>Brochant</v>
      </c>
      <c r="J537" t="str">
        <f>VLOOKUP(C537,Nodes!$B$2:$F$681,3)</f>
        <v>La Fourche</v>
      </c>
      <c r="K537" t="e">
        <f>VLOOKUP(A537,$A$1:A536,1,FALSE)</f>
        <v>#N/A</v>
      </c>
      <c r="L537">
        <f>IF(ISNA(K537),D537,VLOOKUP(A537,$A$1:D536,4,FALSE))</f>
        <v>92.999999999995353</v>
      </c>
      <c r="M537">
        <f t="shared" si="49"/>
        <v>92.999999999995353</v>
      </c>
      <c r="N537">
        <f t="shared" si="50"/>
        <v>92.999999999995353</v>
      </c>
      <c r="O537">
        <f>VLOOKUP(A537,Lignes!$J$2:$K$847,2,FALSE)</f>
        <v>13</v>
      </c>
      <c r="P537">
        <f>VLOOKUP(A537,estimator!$A$2:$D$726,4,FALSE)</f>
        <v>92.999999999995353</v>
      </c>
      <c r="Q537">
        <f t="shared" si="47"/>
        <v>92.999999999995353</v>
      </c>
    </row>
    <row r="538" spans="1:17">
      <c r="A538" t="str">
        <f t="shared" si="46"/>
        <v>276,45</v>
      </c>
      <c r="B538">
        <v>276</v>
      </c>
      <c r="C538">
        <v>45</v>
      </c>
      <c r="D538">
        <v>75.999999999999091</v>
      </c>
      <c r="E538">
        <v>13</v>
      </c>
      <c r="G538" t="str">
        <f t="shared" si="48"/>
        <v>276,45,76,13,</v>
      </c>
      <c r="H538" t="s">
        <v>1013</v>
      </c>
      <c r="I538" t="str">
        <f>VLOOKUP(B538,Nodes!$B$2:$F$681,3)</f>
        <v>Porte de Clichy</v>
      </c>
      <c r="J538" t="str">
        <f>VLOOKUP(C538,Nodes!$B$2:$F$681,3)</f>
        <v>Brochant</v>
      </c>
      <c r="K538" t="e">
        <f>VLOOKUP(A538,$A$1:A537,1,FALSE)</f>
        <v>#N/A</v>
      </c>
      <c r="L538">
        <f>IF(ISNA(K538),D538,VLOOKUP(A538,$A$1:D537,4,FALSE))</f>
        <v>75.999999999999091</v>
      </c>
      <c r="M538">
        <f t="shared" si="49"/>
        <v>75.999999999999091</v>
      </c>
      <c r="N538">
        <f t="shared" si="50"/>
        <v>75.999999999999091</v>
      </c>
      <c r="O538">
        <f>VLOOKUP(A538,Lignes!$J$2:$K$847,2,FALSE)</f>
        <v>13</v>
      </c>
      <c r="P538">
        <f>VLOOKUP(A538,estimator!$A$2:$D$726,4,FALSE)</f>
        <v>75.999999999999091</v>
      </c>
      <c r="Q538">
        <f t="shared" si="47"/>
        <v>75.999999999999091</v>
      </c>
    </row>
    <row r="539" spans="1:17">
      <c r="A539" t="str">
        <f t="shared" si="46"/>
        <v>6,293</v>
      </c>
      <c r="B539">
        <v>6</v>
      </c>
      <c r="C539">
        <v>293</v>
      </c>
      <c r="D539">
        <v>63.000000000000256</v>
      </c>
      <c r="E539">
        <v>1</v>
      </c>
      <c r="G539" t="str">
        <f t="shared" si="48"/>
        <v>6,293,63,1,</v>
      </c>
      <c r="H539" t="s">
        <v>1013</v>
      </c>
      <c r="I539" t="str">
        <f>VLOOKUP(B539,Nodes!$B$2:$F$681,3)</f>
        <v>Argentine</v>
      </c>
      <c r="J539" t="str">
        <f>VLOOKUP(C539,Nodes!$B$2:$F$681,3)</f>
        <v>Porte Maillot</v>
      </c>
      <c r="K539" t="e">
        <f>VLOOKUP(A539,$A$1:A538,1,FALSE)</f>
        <v>#N/A</v>
      </c>
      <c r="L539">
        <f>IF(ISNA(K539),D539,VLOOKUP(A539,$A$1:D538,4,FALSE))</f>
        <v>63.000000000000256</v>
      </c>
      <c r="M539">
        <f t="shared" si="49"/>
        <v>63.000000000000256</v>
      </c>
      <c r="N539">
        <f t="shared" si="50"/>
        <v>63.000000000000256</v>
      </c>
      <c r="O539">
        <f>VLOOKUP(A539,Lignes!$J$2:$K$847,2,FALSE)</f>
        <v>1</v>
      </c>
      <c r="P539">
        <f>VLOOKUP(A539,estimator!$A$2:$D$726,4,FALSE)</f>
        <v>63.000000000000256</v>
      </c>
      <c r="Q539">
        <f t="shared" si="47"/>
        <v>63.000000000000256</v>
      </c>
    </row>
    <row r="540" spans="1:17">
      <c r="A540" t="str">
        <f t="shared" ref="A540:A594" si="51">B540&amp;","&amp;C540</f>
        <v>58,6</v>
      </c>
      <c r="B540">
        <v>58</v>
      </c>
      <c r="C540">
        <v>6</v>
      </c>
      <c r="D540">
        <v>59.999999999990195</v>
      </c>
      <c r="E540">
        <v>1</v>
      </c>
      <c r="G540" t="str">
        <f t="shared" si="48"/>
        <v>58,6,60,1,</v>
      </c>
      <c r="H540" t="s">
        <v>1013</v>
      </c>
      <c r="I540" t="str">
        <f>VLOOKUP(B540,Nodes!$B$2:$F$681,3)</f>
        <v>Charles de Gaulle — Étoile</v>
      </c>
      <c r="J540" t="str">
        <f>VLOOKUP(C540,Nodes!$B$2:$F$681,3)</f>
        <v>Argentine</v>
      </c>
      <c r="K540" t="e">
        <f>VLOOKUP(A540,$A$1:A539,1,FALSE)</f>
        <v>#N/A</v>
      </c>
      <c r="L540">
        <f>IF(ISNA(K540),D540,VLOOKUP(A540,$A$1:D539,4,FALSE))</f>
        <v>59.999999999990195</v>
      </c>
      <c r="M540">
        <f t="shared" si="49"/>
        <v>59.999999999990195</v>
      </c>
      <c r="N540">
        <f t="shared" si="50"/>
        <v>59.999999999990195</v>
      </c>
      <c r="O540">
        <f>VLOOKUP(A540,Lignes!$J$2:$K$847,2,FALSE)</f>
        <v>1</v>
      </c>
      <c r="P540">
        <f>VLOOKUP(A540,estimator!$A$2:$D$726,4,FALSE)</f>
        <v>59.999999999990195</v>
      </c>
      <c r="Q540">
        <f t="shared" si="47"/>
        <v>59.999999999990195</v>
      </c>
    </row>
    <row r="541" spans="1:17">
      <c r="A541" t="str">
        <f t="shared" si="51"/>
        <v>136,58</v>
      </c>
      <c r="B541">
        <v>136</v>
      </c>
      <c r="C541">
        <v>58</v>
      </c>
      <c r="D541">
        <v>56.999999999999318</v>
      </c>
      <c r="E541">
        <v>1</v>
      </c>
      <c r="G541" t="str">
        <f t="shared" si="48"/>
        <v>136,58,57,1,</v>
      </c>
      <c r="H541" t="s">
        <v>1013</v>
      </c>
      <c r="I541" t="str">
        <f>VLOOKUP(B541,Nodes!$B$2:$F$681,3)</f>
        <v>George V</v>
      </c>
      <c r="J541" t="str">
        <f>VLOOKUP(C541,Nodes!$B$2:$F$681,3)</f>
        <v>Charles de Gaulle — Étoile</v>
      </c>
      <c r="K541" t="e">
        <f>VLOOKUP(A541,$A$1:A540,1,FALSE)</f>
        <v>#N/A</v>
      </c>
      <c r="L541">
        <f>IF(ISNA(K541),D541,VLOOKUP(A541,$A$1:D540,4,FALSE))</f>
        <v>56.999999999999318</v>
      </c>
      <c r="M541">
        <f t="shared" si="49"/>
        <v>56.999999999999318</v>
      </c>
      <c r="N541">
        <f t="shared" si="50"/>
        <v>56.999999999999318</v>
      </c>
      <c r="O541">
        <f>VLOOKUP(A541,Lignes!$J$2:$K$847,2,FALSE)</f>
        <v>1</v>
      </c>
      <c r="P541">
        <f>VLOOKUP(A541,estimator!$A$2:$D$726,4,FALSE)</f>
        <v>56.999999999999318</v>
      </c>
      <c r="Q541">
        <f t="shared" si="47"/>
        <v>56.999999999999318</v>
      </c>
    </row>
    <row r="542" spans="1:17">
      <c r="A542" t="str">
        <f t="shared" si="51"/>
        <v>119,136</v>
      </c>
      <c r="B542">
        <v>119</v>
      </c>
      <c r="C542">
        <v>136</v>
      </c>
      <c r="D542">
        <v>57.999999999996277</v>
      </c>
      <c r="E542">
        <v>1</v>
      </c>
      <c r="G542" t="str">
        <f t="shared" si="48"/>
        <v>119,136,58,1,</v>
      </c>
      <c r="H542" t="s">
        <v>1013</v>
      </c>
      <c r="I542" t="str">
        <f>VLOOKUP(B542,Nodes!$B$2:$F$681,3)</f>
        <v>Franklin D. Roosevelt</v>
      </c>
      <c r="J542" t="str">
        <f>VLOOKUP(C542,Nodes!$B$2:$F$681,3)</f>
        <v>George V</v>
      </c>
      <c r="K542" t="e">
        <f>VLOOKUP(A542,$A$1:A541,1,FALSE)</f>
        <v>#N/A</v>
      </c>
      <c r="L542">
        <f>IF(ISNA(K542),D542,VLOOKUP(A542,$A$1:D541,4,FALSE))</f>
        <v>57.999999999996277</v>
      </c>
      <c r="M542">
        <f t="shared" si="49"/>
        <v>57.999999999996277</v>
      </c>
      <c r="N542">
        <f t="shared" si="50"/>
        <v>57.999999999996277</v>
      </c>
      <c r="O542">
        <f>VLOOKUP(A542,Lignes!$J$2:$K$847,2,FALSE)</f>
        <v>1</v>
      </c>
      <c r="P542">
        <f>VLOOKUP(A542,estimator!$A$2:$D$726,4,FALSE)</f>
        <v>57.999999999996277</v>
      </c>
      <c r="Q542">
        <f t="shared" si="47"/>
        <v>57.999999999996277</v>
      </c>
    </row>
    <row r="543" spans="1:17">
      <c r="A543" t="str">
        <f t="shared" si="51"/>
        <v>54,119</v>
      </c>
      <c r="B543">
        <v>54</v>
      </c>
      <c r="C543">
        <v>119</v>
      </c>
      <c r="D543">
        <v>59.999999999999787</v>
      </c>
      <c r="E543">
        <v>1</v>
      </c>
      <c r="G543" t="str">
        <f t="shared" si="48"/>
        <v>54,119,60,1,</v>
      </c>
      <c r="H543" t="s">
        <v>1013</v>
      </c>
      <c r="I543" t="str">
        <f>VLOOKUP(B543,Nodes!$B$2:$F$681,3)</f>
        <v>Champs-Élysées — Clemenceau</v>
      </c>
      <c r="J543" t="str">
        <f>VLOOKUP(C543,Nodes!$B$2:$F$681,3)</f>
        <v>Franklin D. Roosevelt</v>
      </c>
      <c r="K543" t="e">
        <f>VLOOKUP(A543,$A$1:A542,1,FALSE)</f>
        <v>#N/A</v>
      </c>
      <c r="L543">
        <f>IF(ISNA(K543),D543,VLOOKUP(A543,$A$1:D542,4,FALSE))</f>
        <v>59.999999999999787</v>
      </c>
      <c r="M543">
        <f t="shared" si="49"/>
        <v>59.999999999999787</v>
      </c>
      <c r="N543">
        <f t="shared" si="50"/>
        <v>59.999999999999787</v>
      </c>
      <c r="O543">
        <f>VLOOKUP(A543,Lignes!$J$2:$K$847,2,FALSE)</f>
        <v>1</v>
      </c>
      <c r="P543">
        <f>VLOOKUP(A543,estimator!$A$2:$D$726,4,FALSE)</f>
        <v>59.999999999999787</v>
      </c>
      <c r="Q543">
        <f t="shared" si="47"/>
        <v>59.999999999999787</v>
      </c>
    </row>
    <row r="544" spans="1:17">
      <c r="A544" t="str">
        <f t="shared" si="51"/>
        <v>81,54</v>
      </c>
      <c r="B544">
        <v>81</v>
      </c>
      <c r="C544">
        <v>54</v>
      </c>
      <c r="D544">
        <v>75.999999999999091</v>
      </c>
      <c r="E544">
        <v>1</v>
      </c>
      <c r="G544" t="str">
        <f t="shared" si="48"/>
        <v>81,54,76,1,</v>
      </c>
      <c r="H544" t="s">
        <v>1013</v>
      </c>
      <c r="I544" t="str">
        <f>VLOOKUP(B544,Nodes!$B$2:$F$681,3)</f>
        <v>Concorde</v>
      </c>
      <c r="J544" t="str">
        <f>VLOOKUP(C544,Nodes!$B$2:$F$681,3)</f>
        <v>Champs-Élysées — Clemenceau</v>
      </c>
      <c r="K544" t="e">
        <f>VLOOKUP(A544,$A$1:A543,1,FALSE)</f>
        <v>#N/A</v>
      </c>
      <c r="L544">
        <f>IF(ISNA(K544),D544,VLOOKUP(A544,$A$1:D543,4,FALSE))</f>
        <v>75.999999999999091</v>
      </c>
      <c r="M544">
        <f t="shared" si="49"/>
        <v>75.999999999999091</v>
      </c>
      <c r="N544">
        <f t="shared" si="50"/>
        <v>75.999999999999091</v>
      </c>
      <c r="O544">
        <f>VLOOKUP(A544,Lignes!$J$2:$K$847,2,FALSE)</f>
        <v>1</v>
      </c>
      <c r="P544">
        <f>VLOOKUP(A544,estimator!$A$2:$D$726,4,FALSE)</f>
        <v>75.999999999999091</v>
      </c>
      <c r="Q544">
        <f t="shared" si="47"/>
        <v>75.999999999999091</v>
      </c>
    </row>
    <row r="545" spans="1:17">
      <c r="A545" t="str">
        <f t="shared" si="51"/>
        <v>367,81</v>
      </c>
      <c r="B545">
        <v>367</v>
      </c>
      <c r="C545">
        <v>81</v>
      </c>
      <c r="D545">
        <v>53.00000000000189</v>
      </c>
      <c r="E545">
        <v>1</v>
      </c>
      <c r="G545" t="str">
        <f t="shared" si="48"/>
        <v>367,81,53,1,</v>
      </c>
      <c r="H545" t="s">
        <v>1013</v>
      </c>
      <c r="I545" t="str">
        <f>VLOOKUP(B545,Nodes!$B$2:$F$681,3)</f>
        <v>Tuileries</v>
      </c>
      <c r="J545" t="str">
        <f>VLOOKUP(C545,Nodes!$B$2:$F$681,3)</f>
        <v>Concorde</v>
      </c>
      <c r="K545" t="e">
        <f>VLOOKUP(A545,$A$1:A544,1,FALSE)</f>
        <v>#N/A</v>
      </c>
      <c r="L545">
        <f>IF(ISNA(K545),D545,VLOOKUP(A545,$A$1:D544,4,FALSE))</f>
        <v>53.00000000000189</v>
      </c>
      <c r="M545">
        <f t="shared" si="49"/>
        <v>53.00000000000189</v>
      </c>
      <c r="N545">
        <f t="shared" si="50"/>
        <v>53.00000000000189</v>
      </c>
      <c r="O545">
        <f>VLOOKUP(A545,Lignes!$J$2:$K$847,2,FALSE)</f>
        <v>1</v>
      </c>
      <c r="P545">
        <f>VLOOKUP(A545,estimator!$A$2:$D$726,4,FALSE)</f>
        <v>53.00000000000189</v>
      </c>
      <c r="Q545">
        <f t="shared" si="47"/>
        <v>53.00000000000189</v>
      </c>
    </row>
    <row r="546" spans="1:17">
      <c r="A546" t="str">
        <f t="shared" si="51"/>
        <v>239,367</v>
      </c>
      <c r="B546">
        <v>239</v>
      </c>
      <c r="C546">
        <v>367</v>
      </c>
      <c r="D546">
        <v>60.999999999996746</v>
      </c>
      <c r="E546">
        <v>1</v>
      </c>
      <c r="G546" t="str">
        <f t="shared" si="48"/>
        <v>239,367,61,1,</v>
      </c>
      <c r="H546" t="s">
        <v>1013</v>
      </c>
      <c r="I546" t="str">
        <f>VLOOKUP(B546,Nodes!$B$2:$F$681,3)</f>
        <v>Palais Royal — Musée du Louvre</v>
      </c>
      <c r="J546" t="str">
        <f>VLOOKUP(C546,Nodes!$B$2:$F$681,3)</f>
        <v>Tuileries</v>
      </c>
      <c r="K546" t="e">
        <f>VLOOKUP(A546,$A$1:A545,1,FALSE)</f>
        <v>#N/A</v>
      </c>
      <c r="L546">
        <f>IF(ISNA(K546),D546,VLOOKUP(A546,$A$1:D545,4,FALSE))</f>
        <v>60.999999999996746</v>
      </c>
      <c r="M546">
        <f t="shared" si="49"/>
        <v>60.999999999996746</v>
      </c>
      <c r="N546">
        <f t="shared" si="50"/>
        <v>60.999999999996746</v>
      </c>
      <c r="O546">
        <f>VLOOKUP(A546,Lignes!$J$2:$K$847,2,FALSE)</f>
        <v>1</v>
      </c>
      <c r="P546">
        <f>VLOOKUP(A546,estimator!$A$2:$D$726,4,FALSE)</f>
        <v>60.999999999996746</v>
      </c>
      <c r="Q546">
        <f t="shared" si="47"/>
        <v>60.999999999996746</v>
      </c>
    </row>
    <row r="547" spans="1:17">
      <c r="A547" t="str">
        <f t="shared" si="51"/>
        <v>184,239</v>
      </c>
      <c r="B547">
        <v>184</v>
      </c>
      <c r="C547">
        <v>239</v>
      </c>
      <c r="D547">
        <v>50.000000000001421</v>
      </c>
      <c r="E547">
        <v>1</v>
      </c>
      <c r="G547" t="str">
        <f t="shared" si="48"/>
        <v>184,239,50,1,</v>
      </c>
      <c r="H547" t="s">
        <v>1013</v>
      </c>
      <c r="I547" t="str">
        <f>VLOOKUP(B547,Nodes!$B$2:$F$681,3)</f>
        <v>Louvre — Rivoli</v>
      </c>
      <c r="J547" t="str">
        <f>VLOOKUP(C547,Nodes!$B$2:$F$681,3)</f>
        <v>Palais Royal — Musée du Louvre</v>
      </c>
      <c r="K547" t="e">
        <f>VLOOKUP(A547,$A$1:A546,1,FALSE)</f>
        <v>#N/A</v>
      </c>
      <c r="L547">
        <f>IF(ISNA(K547),D547,VLOOKUP(A547,$A$1:D546,4,FALSE))</f>
        <v>50.000000000001421</v>
      </c>
      <c r="M547">
        <f t="shared" si="49"/>
        <v>50.000000000001421</v>
      </c>
      <c r="N547">
        <f t="shared" si="50"/>
        <v>50.000000000001421</v>
      </c>
      <c r="O547">
        <f>VLOOKUP(A547,Lignes!$J$2:$K$847,2,FALSE)</f>
        <v>1</v>
      </c>
      <c r="P547">
        <f>VLOOKUP(A547,estimator!$A$2:$D$726,4,FALSE)</f>
        <v>50.000000000001421</v>
      </c>
      <c r="Q547">
        <f t="shared" si="47"/>
        <v>50.000000000001421</v>
      </c>
    </row>
    <row r="548" spans="1:17">
      <c r="A548" t="str">
        <f t="shared" si="51"/>
        <v>67,184</v>
      </c>
      <c r="B548">
        <v>67</v>
      </c>
      <c r="C548">
        <v>184</v>
      </c>
      <c r="D548">
        <v>50.99999999999838</v>
      </c>
      <c r="E548">
        <v>1</v>
      </c>
      <c r="G548" t="str">
        <f t="shared" si="48"/>
        <v>67,184,51,1,</v>
      </c>
      <c r="H548" t="s">
        <v>1013</v>
      </c>
      <c r="I548" t="str">
        <f>VLOOKUP(B548,Nodes!$B$2:$F$681,3)</f>
        <v>Châtelet</v>
      </c>
      <c r="J548" t="str">
        <f>VLOOKUP(C548,Nodes!$B$2:$F$681,3)</f>
        <v>Louvre — Rivoli</v>
      </c>
      <c r="K548" t="e">
        <f>VLOOKUP(A548,$A$1:A547,1,FALSE)</f>
        <v>#N/A</v>
      </c>
      <c r="L548">
        <f>IF(ISNA(K548),D548,VLOOKUP(A548,$A$1:D547,4,FALSE))</f>
        <v>50.99999999999838</v>
      </c>
      <c r="M548">
        <f t="shared" si="49"/>
        <v>50.99999999999838</v>
      </c>
      <c r="N548">
        <f t="shared" si="50"/>
        <v>50.99999999999838</v>
      </c>
      <c r="O548">
        <f>VLOOKUP(A548,Lignes!$J$2:$K$847,2,FALSE)</f>
        <v>1</v>
      </c>
      <c r="P548">
        <f>VLOOKUP(A548,estimator!$A$2:$D$726,4,FALSE)</f>
        <v>50.99999999999838</v>
      </c>
      <c r="Q548">
        <f t="shared" si="47"/>
        <v>50.99999999999838</v>
      </c>
    </row>
    <row r="549" spans="1:17">
      <c r="A549" t="str">
        <f t="shared" si="51"/>
        <v>145,67</v>
      </c>
      <c r="B549">
        <v>145</v>
      </c>
      <c r="C549">
        <v>67</v>
      </c>
      <c r="D549">
        <v>62.000000000003297</v>
      </c>
      <c r="E549">
        <v>1</v>
      </c>
      <c r="G549" t="str">
        <f t="shared" si="48"/>
        <v>145,67,62,1,</v>
      </c>
      <c r="H549" t="s">
        <v>1013</v>
      </c>
      <c r="I549" t="str">
        <f>VLOOKUP(B549,Nodes!$B$2:$F$681,3)</f>
        <v>Hôtel de Ville</v>
      </c>
      <c r="J549" t="str">
        <f>VLOOKUP(C549,Nodes!$B$2:$F$681,3)</f>
        <v>Châtelet</v>
      </c>
      <c r="K549" t="e">
        <f>VLOOKUP(A549,$A$1:A548,1,FALSE)</f>
        <v>#N/A</v>
      </c>
      <c r="L549">
        <f>IF(ISNA(K549),D549,VLOOKUP(A549,$A$1:D548,4,FALSE))</f>
        <v>62.000000000003297</v>
      </c>
      <c r="M549">
        <f t="shared" si="49"/>
        <v>62.000000000003297</v>
      </c>
      <c r="N549">
        <f t="shared" si="50"/>
        <v>62.000000000003297</v>
      </c>
      <c r="O549">
        <f>VLOOKUP(A549,Lignes!$J$2:$K$847,2,FALSE)</f>
        <v>1</v>
      </c>
      <c r="P549">
        <f>VLOOKUP(A549,estimator!$A$2:$D$726,4,FALSE)</f>
        <v>62.000000000003297</v>
      </c>
      <c r="Q549">
        <f t="shared" si="47"/>
        <v>62.000000000003297</v>
      </c>
    </row>
    <row r="550" spans="1:17">
      <c r="A550" t="str">
        <f t="shared" si="51"/>
        <v>341,145</v>
      </c>
      <c r="B550">
        <v>341</v>
      </c>
      <c r="C550">
        <v>145</v>
      </c>
      <c r="D550">
        <v>55.0000000000054</v>
      </c>
      <c r="E550">
        <v>1</v>
      </c>
      <c r="G550" t="str">
        <f t="shared" si="48"/>
        <v>341,145,55,1,</v>
      </c>
      <c r="H550" t="s">
        <v>1013</v>
      </c>
      <c r="I550" t="str">
        <f>VLOOKUP(B550,Nodes!$B$2:$F$681,3)</f>
        <v>Saint-Paul</v>
      </c>
      <c r="J550" t="str">
        <f>VLOOKUP(C550,Nodes!$B$2:$F$681,3)</f>
        <v>Hôtel de Ville</v>
      </c>
      <c r="K550" t="e">
        <f>VLOOKUP(A550,$A$1:A549,1,FALSE)</f>
        <v>#N/A</v>
      </c>
      <c r="L550">
        <f>IF(ISNA(K550),D550,VLOOKUP(A550,$A$1:D549,4,FALSE))</f>
        <v>55.0000000000054</v>
      </c>
      <c r="M550">
        <f t="shared" si="49"/>
        <v>55.0000000000054</v>
      </c>
      <c r="N550">
        <f t="shared" si="50"/>
        <v>55.0000000000054</v>
      </c>
      <c r="O550">
        <f>VLOOKUP(A550,Lignes!$J$2:$K$847,2,FALSE)</f>
        <v>1</v>
      </c>
      <c r="P550">
        <f>VLOOKUP(A550,estimator!$A$2:$D$726,4,FALSE)</f>
        <v>55.0000000000054</v>
      </c>
      <c r="Q550">
        <f t="shared" si="47"/>
        <v>55.0000000000054</v>
      </c>
    </row>
    <row r="551" spans="1:17">
      <c r="A551" t="str">
        <f t="shared" si="51"/>
        <v>19,341</v>
      </c>
      <c r="B551">
        <v>19</v>
      </c>
      <c r="C551">
        <v>341</v>
      </c>
      <c r="D551">
        <v>95.000000000008455</v>
      </c>
      <c r="E551">
        <v>1</v>
      </c>
      <c r="G551" t="str">
        <f t="shared" si="48"/>
        <v>19,341,95,1,</v>
      </c>
      <c r="H551" t="s">
        <v>1013</v>
      </c>
      <c r="I551" t="str">
        <f>VLOOKUP(B551,Nodes!$B$2:$F$681,3)</f>
        <v>Bastille</v>
      </c>
      <c r="J551" t="str">
        <f>VLOOKUP(C551,Nodes!$B$2:$F$681,3)</f>
        <v>Saint-Paul</v>
      </c>
      <c r="K551" t="e">
        <f>VLOOKUP(A551,$A$1:A550,1,FALSE)</f>
        <v>#N/A</v>
      </c>
      <c r="L551">
        <f>IF(ISNA(K551),D551,VLOOKUP(A551,$A$1:D550,4,FALSE))</f>
        <v>95.000000000008455</v>
      </c>
      <c r="M551">
        <f t="shared" si="49"/>
        <v>95.000000000008455</v>
      </c>
      <c r="N551">
        <f t="shared" si="50"/>
        <v>95.000000000008455</v>
      </c>
      <c r="O551">
        <f>VLOOKUP(A551,Lignes!$J$2:$K$847,2,FALSE)</f>
        <v>1</v>
      </c>
      <c r="P551">
        <f>VLOOKUP(A551,estimator!$A$2:$D$726,4,FALSE)</f>
        <v>95.000000000008455</v>
      </c>
      <c r="Q551">
        <f t="shared" si="47"/>
        <v>95.000000000008455</v>
      </c>
    </row>
    <row r="552" spans="1:17">
      <c r="A552" t="str">
        <f t="shared" si="51"/>
        <v>131,19</v>
      </c>
      <c r="B552">
        <v>131</v>
      </c>
      <c r="C552">
        <v>19</v>
      </c>
      <c r="D552">
        <v>97.000000000002373</v>
      </c>
      <c r="E552">
        <v>1</v>
      </c>
      <c r="G552" t="str">
        <f t="shared" si="48"/>
        <v>131,19,97,1,</v>
      </c>
      <c r="H552" t="s">
        <v>1013</v>
      </c>
      <c r="I552" t="str">
        <f>VLOOKUP(B552,Nodes!$B$2:$F$681,3)</f>
        <v>Gare de Lyon</v>
      </c>
      <c r="J552" t="str">
        <f>VLOOKUP(C552,Nodes!$B$2:$F$681,3)</f>
        <v>Bastille</v>
      </c>
      <c r="K552" t="e">
        <f>VLOOKUP(A552,$A$1:A551,1,FALSE)</f>
        <v>#N/A</v>
      </c>
      <c r="L552">
        <f>IF(ISNA(K552),D552,VLOOKUP(A552,$A$1:D551,4,FALSE))</f>
        <v>97.000000000002373</v>
      </c>
      <c r="M552">
        <f t="shared" si="49"/>
        <v>97.000000000002373</v>
      </c>
      <c r="N552">
        <f t="shared" si="50"/>
        <v>97.000000000002373</v>
      </c>
      <c r="O552">
        <f>VLOOKUP(A552,Lignes!$J$2:$K$847,2,FALSE)</f>
        <v>1</v>
      </c>
      <c r="P552">
        <f>VLOOKUP(A552,estimator!$A$2:$D$726,4,FALSE)</f>
        <v>97.000000000002373</v>
      </c>
      <c r="Q552">
        <f t="shared" si="47"/>
        <v>97.000000000002373</v>
      </c>
    </row>
    <row r="553" spans="1:17">
      <c r="A553" t="str">
        <f t="shared" si="51"/>
        <v>313,131</v>
      </c>
      <c r="B553">
        <v>313</v>
      </c>
      <c r="C553">
        <v>131</v>
      </c>
      <c r="D553">
        <v>87.000000000004007</v>
      </c>
      <c r="E553">
        <v>1</v>
      </c>
      <c r="G553" t="str">
        <f t="shared" si="48"/>
        <v>313,131,87,1,</v>
      </c>
      <c r="H553" t="s">
        <v>1013</v>
      </c>
      <c r="I553" t="str">
        <f>VLOOKUP(B553,Nodes!$B$2:$F$681,3)</f>
        <v>Reuilly — Diderot</v>
      </c>
      <c r="J553" t="str">
        <f>VLOOKUP(C553,Nodes!$B$2:$F$681,3)</f>
        <v>Gare de Lyon</v>
      </c>
      <c r="K553" t="e">
        <f>VLOOKUP(A553,$A$1:A552,1,FALSE)</f>
        <v>#N/A</v>
      </c>
      <c r="L553">
        <f>IF(ISNA(K553),D553,VLOOKUP(A553,$A$1:D552,4,FALSE))</f>
        <v>87.000000000004007</v>
      </c>
      <c r="M553">
        <f t="shared" si="49"/>
        <v>87.000000000004007</v>
      </c>
      <c r="N553">
        <f t="shared" si="50"/>
        <v>87.000000000004007</v>
      </c>
      <c r="O553">
        <f>VLOOKUP(A553,Lignes!$J$2:$K$847,2,FALSE)</f>
        <v>1</v>
      </c>
      <c r="P553">
        <f>VLOOKUP(A553,estimator!$A$2:$D$726,4,FALSE)</f>
        <v>87.000000000004007</v>
      </c>
      <c r="Q553">
        <f t="shared" si="47"/>
        <v>87.000000000004007</v>
      </c>
    </row>
    <row r="554" spans="1:17">
      <c r="A554" t="str">
        <f t="shared" si="51"/>
        <v>223,313</v>
      </c>
      <c r="B554">
        <v>223</v>
      </c>
      <c r="C554">
        <v>313</v>
      </c>
      <c r="D554">
        <v>83.00000000000658</v>
      </c>
      <c r="E554">
        <v>1</v>
      </c>
      <c r="G554" t="str">
        <f t="shared" si="48"/>
        <v>223,313,83,1,</v>
      </c>
      <c r="H554" t="s">
        <v>1013</v>
      </c>
      <c r="I554" t="str">
        <f>VLOOKUP(B554,Nodes!$B$2:$F$681,3)</f>
        <v>Nation</v>
      </c>
      <c r="J554" t="str">
        <f>VLOOKUP(C554,Nodes!$B$2:$F$681,3)</f>
        <v>Reuilly — Diderot</v>
      </c>
      <c r="K554" t="e">
        <f>VLOOKUP(A554,$A$1:A553,1,FALSE)</f>
        <v>#N/A</v>
      </c>
      <c r="L554">
        <f>IF(ISNA(K554),D554,VLOOKUP(A554,$A$1:D553,4,FALSE))</f>
        <v>83.00000000000658</v>
      </c>
      <c r="M554">
        <f t="shared" si="49"/>
        <v>83.00000000000658</v>
      </c>
      <c r="N554">
        <f t="shared" si="50"/>
        <v>83.00000000000658</v>
      </c>
      <c r="O554">
        <f>VLOOKUP(A554,Lignes!$J$2:$K$847,2,FALSE)</f>
        <v>1</v>
      </c>
      <c r="P554">
        <f>VLOOKUP(A554,estimator!$A$2:$D$726,4,FALSE)</f>
        <v>83.00000000000658</v>
      </c>
      <c r="Q554">
        <f t="shared" si="47"/>
        <v>83.00000000000658</v>
      </c>
    </row>
    <row r="555" spans="1:17">
      <c r="A555" t="str">
        <f t="shared" si="51"/>
        <v>251,225</v>
      </c>
      <c r="B555">
        <v>251</v>
      </c>
      <c r="C555">
        <v>225</v>
      </c>
      <c r="D555">
        <v>95.999999999995822</v>
      </c>
      <c r="E555">
        <v>6</v>
      </c>
      <c r="G555" t="str">
        <f t="shared" si="48"/>
        <v>251,225,96,6,</v>
      </c>
      <c r="H555" t="s">
        <v>1013</v>
      </c>
      <c r="I555" t="str">
        <f>VLOOKUP(B555,Nodes!$B$2:$F$681,3)</f>
        <v>Picpus</v>
      </c>
      <c r="J555" t="str">
        <f>VLOOKUP(C555,Nodes!$B$2:$F$681,3)</f>
        <v>Nation</v>
      </c>
      <c r="K555" t="e">
        <f>VLOOKUP(A555,$A$1:A554,1,FALSE)</f>
        <v>#N/A</v>
      </c>
      <c r="L555">
        <f>IF(ISNA(K555),D555,VLOOKUP(A555,$A$1:D554,4,FALSE))</f>
        <v>95.999999999995822</v>
      </c>
      <c r="M555">
        <f t="shared" si="49"/>
        <v>95.999999999995822</v>
      </c>
      <c r="N555">
        <f t="shared" si="50"/>
        <v>95.999999999995822</v>
      </c>
      <c r="O555">
        <f>VLOOKUP(A555,Lignes!$J$2:$K$847,2,FALSE)</f>
        <v>6</v>
      </c>
      <c r="P555">
        <f>VLOOKUP(A555,estimator!$A$2:$D$726,4,FALSE)</f>
        <v>95.999999999995822</v>
      </c>
      <c r="Q555">
        <f t="shared" si="47"/>
        <v>95.999999999995822</v>
      </c>
    </row>
    <row r="556" spans="1:17">
      <c r="A556" t="str">
        <f t="shared" si="51"/>
        <v>22,251</v>
      </c>
      <c r="B556">
        <v>22</v>
      </c>
      <c r="C556">
        <v>251</v>
      </c>
      <c r="D556">
        <v>54.999999999995808</v>
      </c>
      <c r="E556">
        <v>6</v>
      </c>
      <c r="G556" t="str">
        <f t="shared" si="48"/>
        <v>22,251,55,6,</v>
      </c>
      <c r="H556" t="s">
        <v>1013</v>
      </c>
      <c r="I556" t="str">
        <f>VLOOKUP(B556,Nodes!$B$2:$F$681,3)</f>
        <v>Bel-Air</v>
      </c>
      <c r="J556" t="str">
        <f>VLOOKUP(C556,Nodes!$B$2:$F$681,3)</f>
        <v>Picpus</v>
      </c>
      <c r="K556" t="e">
        <f>VLOOKUP(A556,$A$1:A555,1,FALSE)</f>
        <v>#N/A</v>
      </c>
      <c r="L556">
        <f>IF(ISNA(K556),D556,VLOOKUP(A556,$A$1:D555,4,FALSE))</f>
        <v>54.999999999995808</v>
      </c>
      <c r="M556">
        <f t="shared" si="49"/>
        <v>54.999999999995808</v>
      </c>
      <c r="N556">
        <f t="shared" si="50"/>
        <v>54.999999999995808</v>
      </c>
      <c r="O556">
        <f>VLOOKUP(A556,Lignes!$J$2:$K$847,2,FALSE)</f>
        <v>6</v>
      </c>
      <c r="P556">
        <f>VLOOKUP(A556,estimator!$A$2:$D$726,4,FALSE)</f>
        <v>54.999999999995808</v>
      </c>
      <c r="Q556">
        <f t="shared" si="47"/>
        <v>54.999999999995808</v>
      </c>
    </row>
    <row r="557" spans="1:17">
      <c r="A557" t="str">
        <f t="shared" si="51"/>
        <v>97,22</v>
      </c>
      <c r="B557">
        <v>97</v>
      </c>
      <c r="C557">
        <v>22</v>
      </c>
      <c r="D557">
        <v>53.999999999989257</v>
      </c>
      <c r="E557">
        <v>6</v>
      </c>
      <c r="G557" t="str">
        <f t="shared" si="48"/>
        <v>97,22,54,6,</v>
      </c>
      <c r="H557" t="s">
        <v>1013</v>
      </c>
      <c r="I557" t="str">
        <f>VLOOKUP(B557,Nodes!$B$2:$F$681,3)</f>
        <v>Daumesnil</v>
      </c>
      <c r="J557" t="str">
        <f>VLOOKUP(C557,Nodes!$B$2:$F$681,3)</f>
        <v>Bel-Air</v>
      </c>
      <c r="K557" t="e">
        <f>VLOOKUP(A557,$A$1:A556,1,FALSE)</f>
        <v>#N/A</v>
      </c>
      <c r="L557">
        <f>IF(ISNA(K557),D557,VLOOKUP(A557,$A$1:D556,4,FALSE))</f>
        <v>53.999999999989257</v>
      </c>
      <c r="M557">
        <f t="shared" si="49"/>
        <v>53.999999999989257</v>
      </c>
      <c r="N557">
        <f t="shared" si="50"/>
        <v>53.999999999989257</v>
      </c>
      <c r="O557">
        <f>VLOOKUP(A557,Lignes!$J$2:$K$847,2,FALSE)</f>
        <v>6</v>
      </c>
      <c r="P557">
        <f>VLOOKUP(A557,estimator!$A$2:$D$726,4,FALSE)</f>
        <v>53.999999999989257</v>
      </c>
      <c r="Q557">
        <f t="shared" si="47"/>
        <v>53.999999999989257</v>
      </c>
    </row>
    <row r="558" spans="1:17">
      <c r="A558" t="str">
        <f t="shared" si="51"/>
        <v>87,260</v>
      </c>
      <c r="B558">
        <v>87</v>
      </c>
      <c r="C558">
        <v>260</v>
      </c>
      <c r="D558">
        <v>64.000000000006807</v>
      </c>
      <c r="E558">
        <v>6</v>
      </c>
      <c r="G558" t="str">
        <f t="shared" si="48"/>
        <v>87,260,64,6,</v>
      </c>
      <c r="H558" t="s">
        <v>1013</v>
      </c>
      <c r="I558" t="str">
        <f>VLOOKUP(B558,Nodes!$B$2:$F$681,3)</f>
        <v>Corvisart</v>
      </c>
      <c r="J558" t="str">
        <f>VLOOKUP(C558,Nodes!$B$2:$F$681,3)</f>
        <v>Place d'Italie</v>
      </c>
      <c r="K558" t="e">
        <f>VLOOKUP(A558,$A$1:A557,1,FALSE)</f>
        <v>#N/A</v>
      </c>
      <c r="L558">
        <f>IF(ISNA(K558),D558,VLOOKUP(A558,$A$1:D557,4,FALSE))</f>
        <v>64.000000000006807</v>
      </c>
      <c r="M558">
        <f t="shared" si="49"/>
        <v>64.000000000006807</v>
      </c>
      <c r="N558">
        <f t="shared" si="50"/>
        <v>64.000000000006807</v>
      </c>
      <c r="O558">
        <f>VLOOKUP(A558,Lignes!$J$2:$K$847,2,FALSE)</f>
        <v>6</v>
      </c>
      <c r="P558">
        <f>VLOOKUP(A558,estimator!$A$2:$D$726,4,FALSE)</f>
        <v>64.000000000006807</v>
      </c>
      <c r="Q558">
        <f t="shared" si="47"/>
        <v>64.000000000006807</v>
      </c>
    </row>
    <row r="559" spans="1:17">
      <c r="A559" t="str">
        <f t="shared" si="51"/>
        <v>137,87</v>
      </c>
      <c r="B559">
        <v>137</v>
      </c>
      <c r="C559">
        <v>87</v>
      </c>
      <c r="D559">
        <v>56.999999999999318</v>
      </c>
      <c r="E559">
        <v>6</v>
      </c>
      <c r="G559" t="str">
        <f t="shared" si="48"/>
        <v>137,87,57,6,</v>
      </c>
      <c r="H559" t="s">
        <v>1013</v>
      </c>
      <c r="I559" t="str">
        <f>VLOOKUP(B559,Nodes!$B$2:$F$681,3)</f>
        <v>Glacière</v>
      </c>
      <c r="J559" t="str">
        <f>VLOOKUP(C559,Nodes!$B$2:$F$681,3)</f>
        <v>Corvisart</v>
      </c>
      <c r="K559" t="e">
        <f>VLOOKUP(A559,$A$1:A558,1,FALSE)</f>
        <v>#N/A</v>
      </c>
      <c r="L559">
        <f>IF(ISNA(K559),D559,VLOOKUP(A559,$A$1:D558,4,FALSE))</f>
        <v>56.999999999999318</v>
      </c>
      <c r="M559">
        <f t="shared" si="49"/>
        <v>56.999999999999318</v>
      </c>
      <c r="N559">
        <f t="shared" si="50"/>
        <v>56.999999999999318</v>
      </c>
      <c r="O559">
        <f>VLOOKUP(A559,Lignes!$J$2:$K$847,2,FALSE)</f>
        <v>6</v>
      </c>
      <c r="P559">
        <f>VLOOKUP(A559,estimator!$A$2:$D$726,4,FALSE)</f>
        <v>56.999999999999318</v>
      </c>
      <c r="Q559">
        <f t="shared" si="47"/>
        <v>56.999999999999318</v>
      </c>
    </row>
    <row r="560" spans="1:17">
      <c r="A560" t="str">
        <f t="shared" si="51"/>
        <v>333,137</v>
      </c>
      <c r="B560">
        <v>333</v>
      </c>
      <c r="C560">
        <v>137</v>
      </c>
      <c r="D560">
        <v>47.999999999988319</v>
      </c>
      <c r="E560">
        <v>6</v>
      </c>
      <c r="G560" t="str">
        <f t="shared" si="48"/>
        <v>333,137,48,6,</v>
      </c>
      <c r="H560" t="s">
        <v>1013</v>
      </c>
      <c r="I560" t="str">
        <f>VLOOKUP(B560,Nodes!$B$2:$F$681,3)</f>
        <v>Saint-Jacques</v>
      </c>
      <c r="J560" t="str">
        <f>VLOOKUP(C560,Nodes!$B$2:$F$681,3)</f>
        <v>Glacière</v>
      </c>
      <c r="K560" t="e">
        <f>VLOOKUP(A560,$A$1:A559,1,FALSE)</f>
        <v>#N/A</v>
      </c>
      <c r="L560">
        <f>IF(ISNA(K560),D560,VLOOKUP(A560,$A$1:D559,4,FALSE))</f>
        <v>47.999999999988319</v>
      </c>
      <c r="M560">
        <f t="shared" si="49"/>
        <v>47.999999999988319</v>
      </c>
      <c r="N560">
        <f t="shared" si="50"/>
        <v>47.999999999988319</v>
      </c>
      <c r="O560">
        <f>VLOOKUP(A560,Lignes!$J$2:$K$847,2,FALSE)</f>
        <v>6</v>
      </c>
      <c r="P560">
        <f>VLOOKUP(A560,estimator!$A$2:$D$726,4,FALSE)</f>
        <v>47.999999999988319</v>
      </c>
      <c r="Q560">
        <f t="shared" si="47"/>
        <v>47.999999999988319</v>
      </c>
    </row>
    <row r="561" spans="1:17">
      <c r="A561" t="str">
        <f t="shared" si="51"/>
        <v>100,333</v>
      </c>
      <c r="B561">
        <v>100</v>
      </c>
      <c r="C561">
        <v>333</v>
      </c>
      <c r="D561">
        <v>44.000000000000483</v>
      </c>
      <c r="E561">
        <v>6</v>
      </c>
      <c r="G561" t="str">
        <f t="shared" si="48"/>
        <v>100,333,44,6,</v>
      </c>
      <c r="H561" t="s">
        <v>1013</v>
      </c>
      <c r="I561" t="str">
        <f>VLOOKUP(B561,Nodes!$B$2:$F$681,3)</f>
        <v>Denfert-Rochereau</v>
      </c>
      <c r="J561" t="str">
        <f>VLOOKUP(C561,Nodes!$B$2:$F$681,3)</f>
        <v>Saint-Jacques</v>
      </c>
      <c r="K561" t="e">
        <f>VLOOKUP(A561,$A$1:A560,1,FALSE)</f>
        <v>#N/A</v>
      </c>
      <c r="L561">
        <f>IF(ISNA(K561),D561,VLOOKUP(A561,$A$1:D560,4,FALSE))</f>
        <v>44.000000000000483</v>
      </c>
      <c r="M561">
        <f t="shared" si="49"/>
        <v>44.000000000000483</v>
      </c>
      <c r="N561">
        <f t="shared" si="50"/>
        <v>44.000000000000483</v>
      </c>
      <c r="O561">
        <f>VLOOKUP(A561,Lignes!$J$2:$K$847,2,FALSE)</f>
        <v>6</v>
      </c>
      <c r="P561">
        <f>VLOOKUP(A561,estimator!$A$2:$D$726,4,FALSE)</f>
        <v>44.000000000000483</v>
      </c>
      <c r="Q561">
        <f t="shared" si="47"/>
        <v>44.000000000000483</v>
      </c>
    </row>
    <row r="562" spans="1:17">
      <c r="A562" t="str">
        <f t="shared" si="51"/>
        <v>304,100</v>
      </c>
      <c r="B562">
        <v>304</v>
      </c>
      <c r="C562">
        <v>100</v>
      </c>
      <c r="D562">
        <v>47.000000000000952</v>
      </c>
      <c r="E562">
        <v>6</v>
      </c>
      <c r="G562" t="str">
        <f t="shared" si="48"/>
        <v>304,100,47,6,</v>
      </c>
      <c r="H562" t="s">
        <v>1013</v>
      </c>
      <c r="I562" t="str">
        <f>VLOOKUP(B562,Nodes!$B$2:$F$681,3)</f>
        <v>Raspail</v>
      </c>
      <c r="J562" t="str">
        <f>VLOOKUP(C562,Nodes!$B$2:$F$681,3)</f>
        <v>Denfert-Rochereau</v>
      </c>
      <c r="K562" t="e">
        <f>VLOOKUP(A562,$A$1:A561,1,FALSE)</f>
        <v>#N/A</v>
      </c>
      <c r="L562">
        <f>IF(ISNA(K562),D562,VLOOKUP(A562,$A$1:D561,4,FALSE))</f>
        <v>47.000000000000952</v>
      </c>
      <c r="M562">
        <f t="shared" si="49"/>
        <v>47.000000000000952</v>
      </c>
      <c r="N562">
        <f t="shared" si="50"/>
        <v>47.000000000000952</v>
      </c>
      <c r="O562">
        <f>VLOOKUP(A562,Lignes!$J$2:$K$847,2,FALSE)</f>
        <v>6</v>
      </c>
      <c r="P562">
        <f>VLOOKUP(A562,estimator!$A$2:$D$726,4,FALSE)</f>
        <v>47.000000000000952</v>
      </c>
      <c r="Q562">
        <f t="shared" si="47"/>
        <v>47.000000000000952</v>
      </c>
    </row>
    <row r="563" spans="1:17">
      <c r="A563" t="str">
        <f t="shared" si="51"/>
        <v>107,304</v>
      </c>
      <c r="B563">
        <v>107</v>
      </c>
      <c r="C563">
        <v>304</v>
      </c>
      <c r="D563">
        <v>53.999999999989257</v>
      </c>
      <c r="E563">
        <v>6</v>
      </c>
      <c r="G563" t="str">
        <f t="shared" si="48"/>
        <v>107,304,54,6,</v>
      </c>
      <c r="H563" t="s">
        <v>1013</v>
      </c>
      <c r="I563" t="str">
        <f>VLOOKUP(B563,Nodes!$B$2:$F$681,3)</f>
        <v>Edgar Quinet</v>
      </c>
      <c r="J563" t="str">
        <f>VLOOKUP(C563,Nodes!$B$2:$F$681,3)</f>
        <v>Raspail</v>
      </c>
      <c r="K563" t="e">
        <f>VLOOKUP(A563,$A$1:A562,1,FALSE)</f>
        <v>#N/A</v>
      </c>
      <c r="L563">
        <f>IF(ISNA(K563),D563,VLOOKUP(A563,$A$1:D562,4,FALSE))</f>
        <v>53.999999999989257</v>
      </c>
      <c r="M563">
        <f t="shared" si="49"/>
        <v>53.999999999989257</v>
      </c>
      <c r="N563">
        <f t="shared" si="50"/>
        <v>53.999999999989257</v>
      </c>
      <c r="O563">
        <f>VLOOKUP(A563,Lignes!$J$2:$K$847,2,FALSE)</f>
        <v>6</v>
      </c>
      <c r="P563">
        <f>VLOOKUP(A563,estimator!$A$2:$D$726,4,FALSE)</f>
        <v>53.999999999989257</v>
      </c>
      <c r="Q563">
        <f t="shared" si="47"/>
        <v>53.999999999989257</v>
      </c>
    </row>
    <row r="564" spans="1:17">
      <c r="A564" t="str">
        <f t="shared" si="51"/>
        <v>219,107</v>
      </c>
      <c r="B564">
        <v>219</v>
      </c>
      <c r="C564">
        <v>107</v>
      </c>
      <c r="D564">
        <v>45.999999999994401</v>
      </c>
      <c r="E564">
        <v>6</v>
      </c>
      <c r="G564" t="str">
        <f t="shared" si="48"/>
        <v>219,107,46,6,</v>
      </c>
      <c r="H564" t="s">
        <v>1013</v>
      </c>
      <c r="I564" t="str">
        <f>VLOOKUP(B564,Nodes!$B$2:$F$681,3)</f>
        <v>Montparnasse — Bienvenüe</v>
      </c>
      <c r="J564" t="str">
        <f>VLOOKUP(C564,Nodes!$B$2:$F$681,3)</f>
        <v>Edgar Quinet</v>
      </c>
      <c r="K564" t="e">
        <f>VLOOKUP(A564,$A$1:A563,1,FALSE)</f>
        <v>#N/A</v>
      </c>
      <c r="L564">
        <f>IF(ISNA(K564),D564,VLOOKUP(A564,$A$1:D563,4,FALSE))</f>
        <v>45.999999999994401</v>
      </c>
      <c r="M564">
        <f t="shared" si="49"/>
        <v>45.999999999994401</v>
      </c>
      <c r="N564">
        <f t="shared" si="50"/>
        <v>45.999999999994401</v>
      </c>
      <c r="O564">
        <f>VLOOKUP(A564,Lignes!$J$2:$K$847,2,FALSE)</f>
        <v>6</v>
      </c>
      <c r="P564">
        <f>VLOOKUP(A564,estimator!$A$2:$D$726,4,FALSE)</f>
        <v>45.999999999994401</v>
      </c>
      <c r="Q564">
        <f t="shared" si="47"/>
        <v>45.999999999994401</v>
      </c>
    </row>
    <row r="565" spans="1:17">
      <c r="A565" t="str">
        <f t="shared" si="51"/>
        <v>243,219</v>
      </c>
      <c r="B565">
        <v>243</v>
      </c>
      <c r="C565">
        <v>219</v>
      </c>
      <c r="D565">
        <v>64.000000000006807</v>
      </c>
      <c r="E565">
        <v>6</v>
      </c>
      <c r="G565" t="str">
        <f t="shared" si="48"/>
        <v>243,219,64,6,</v>
      </c>
      <c r="H565" t="s">
        <v>1013</v>
      </c>
      <c r="I565" t="str">
        <f>VLOOKUP(B565,Nodes!$B$2:$F$681,3)</f>
        <v>Pasteur</v>
      </c>
      <c r="J565" t="str">
        <f>VLOOKUP(C565,Nodes!$B$2:$F$681,3)</f>
        <v>Montparnasse — Bienvenüe</v>
      </c>
      <c r="K565" t="e">
        <f>VLOOKUP(A565,$A$1:A564,1,FALSE)</f>
        <v>#N/A</v>
      </c>
      <c r="L565">
        <f>IF(ISNA(K565),D565,VLOOKUP(A565,$A$1:D564,4,FALSE))</f>
        <v>64.000000000006807</v>
      </c>
      <c r="M565">
        <f t="shared" si="49"/>
        <v>64.000000000006807</v>
      </c>
      <c r="N565">
        <f t="shared" si="50"/>
        <v>64.000000000006807</v>
      </c>
      <c r="O565">
        <f>VLOOKUP(A565,Lignes!$J$2:$K$847,2,FALSE)</f>
        <v>6</v>
      </c>
      <c r="P565">
        <f>VLOOKUP(A565,estimator!$A$2:$D$726,4,FALSE)</f>
        <v>64.000000000006807</v>
      </c>
      <c r="Q565">
        <f t="shared" si="47"/>
        <v>64.000000000006807</v>
      </c>
    </row>
    <row r="566" spans="1:17">
      <c r="A566" t="str">
        <f t="shared" si="51"/>
        <v>350,243</v>
      </c>
      <c r="B566">
        <v>350</v>
      </c>
      <c r="C566">
        <v>243</v>
      </c>
      <c r="D566">
        <v>52.000000000014523</v>
      </c>
      <c r="E566">
        <v>6</v>
      </c>
      <c r="G566" t="str">
        <f t="shared" si="48"/>
        <v>350,243,52,6,</v>
      </c>
      <c r="H566" t="s">
        <v>1013</v>
      </c>
      <c r="I566" t="str">
        <f>VLOOKUP(B566,Nodes!$B$2:$F$681,3)</f>
        <v>Sèvres — Lecourbe</v>
      </c>
      <c r="J566" t="str">
        <f>VLOOKUP(C566,Nodes!$B$2:$F$681,3)</f>
        <v>Pasteur</v>
      </c>
      <c r="K566" t="e">
        <f>VLOOKUP(A566,$A$1:A565,1,FALSE)</f>
        <v>#N/A</v>
      </c>
      <c r="L566">
        <f>IF(ISNA(K566),D566,VLOOKUP(A566,$A$1:D565,4,FALSE))</f>
        <v>52.000000000014523</v>
      </c>
      <c r="M566">
        <f t="shared" si="49"/>
        <v>52.000000000014523</v>
      </c>
      <c r="N566">
        <f t="shared" si="50"/>
        <v>52.000000000014523</v>
      </c>
      <c r="O566">
        <f>VLOOKUP(A566,Lignes!$J$2:$K$847,2,FALSE)</f>
        <v>6</v>
      </c>
      <c r="P566">
        <f>VLOOKUP(A566,estimator!$A$2:$D$726,4,FALSE)</f>
        <v>52.000000000014523</v>
      </c>
      <c r="Q566">
        <f t="shared" si="47"/>
        <v>52.000000000014523</v>
      </c>
    </row>
    <row r="567" spans="1:17">
      <c r="A567" t="str">
        <f t="shared" si="51"/>
        <v>49,350</v>
      </c>
      <c r="B567">
        <v>49</v>
      </c>
      <c r="C567">
        <v>350</v>
      </c>
      <c r="D567">
        <v>50.000000000001421</v>
      </c>
      <c r="E567">
        <v>6</v>
      </c>
      <c r="G567" t="str">
        <f t="shared" si="48"/>
        <v>49,350,50,6,</v>
      </c>
      <c r="H567" t="s">
        <v>1013</v>
      </c>
      <c r="I567" t="str">
        <f>VLOOKUP(B567,Nodes!$B$2:$F$681,3)</f>
        <v>Cambronne</v>
      </c>
      <c r="J567" t="str">
        <f>VLOOKUP(C567,Nodes!$B$2:$F$681,3)</f>
        <v>Sèvres — Lecourbe</v>
      </c>
      <c r="K567" t="e">
        <f>VLOOKUP(A567,$A$1:A566,1,FALSE)</f>
        <v>#N/A</v>
      </c>
      <c r="L567">
        <f>IF(ISNA(K567),D567,VLOOKUP(A567,$A$1:D566,4,FALSE))</f>
        <v>50.000000000001421</v>
      </c>
      <c r="M567">
        <f t="shared" si="49"/>
        <v>50.000000000001421</v>
      </c>
      <c r="N567">
        <f t="shared" si="50"/>
        <v>50.000000000001421</v>
      </c>
      <c r="O567">
        <f>VLOOKUP(A567,Lignes!$J$2:$K$847,2,FALSE)</f>
        <v>6</v>
      </c>
      <c r="P567">
        <f>VLOOKUP(A567,estimator!$A$2:$D$726,4,FALSE)</f>
        <v>50.000000000001421</v>
      </c>
      <c r="Q567">
        <f t="shared" si="47"/>
        <v>50.000000000001421</v>
      </c>
    </row>
    <row r="568" spans="1:17">
      <c r="A568" t="str">
        <f t="shared" si="51"/>
        <v>165,49</v>
      </c>
      <c r="B568">
        <v>165</v>
      </c>
      <c r="C568">
        <v>49</v>
      </c>
      <c r="D568">
        <v>37.000000000002586</v>
      </c>
      <c r="E568">
        <v>6</v>
      </c>
      <c r="G568" t="str">
        <f t="shared" si="48"/>
        <v>165,49,37,6,</v>
      </c>
      <c r="H568" t="s">
        <v>1013</v>
      </c>
      <c r="I568" t="str">
        <f>VLOOKUP(B568,Nodes!$B$2:$F$681,3)</f>
        <v>La Motte-Picquet — Grenelle</v>
      </c>
      <c r="J568" t="str">
        <f>VLOOKUP(C568,Nodes!$B$2:$F$681,3)</f>
        <v>Cambronne</v>
      </c>
      <c r="K568" t="e">
        <f>VLOOKUP(A568,$A$1:A567,1,FALSE)</f>
        <v>#N/A</v>
      </c>
      <c r="L568">
        <f>IF(ISNA(K568),D568,VLOOKUP(A568,$A$1:D567,4,FALSE))</f>
        <v>37.000000000002586</v>
      </c>
      <c r="M568">
        <f t="shared" si="49"/>
        <v>37.000000000002586</v>
      </c>
      <c r="N568">
        <f t="shared" si="50"/>
        <v>37.000000000002586</v>
      </c>
      <c r="O568">
        <f>VLOOKUP(A568,Lignes!$J$2:$K$847,2,FALSE)</f>
        <v>6</v>
      </c>
      <c r="P568">
        <f>VLOOKUP(A568,estimator!$A$2:$D$726,4,FALSE)</f>
        <v>37.000000000002586</v>
      </c>
      <c r="Q568">
        <f t="shared" si="47"/>
        <v>37.000000000002586</v>
      </c>
    </row>
    <row r="569" spans="1:17">
      <c r="A569" t="str">
        <f t="shared" si="51"/>
        <v>102,165</v>
      </c>
      <c r="B569">
        <v>102</v>
      </c>
      <c r="C569">
        <v>165</v>
      </c>
      <c r="D569">
        <v>44.000000000010075</v>
      </c>
      <c r="E569">
        <v>6</v>
      </c>
      <c r="G569" t="str">
        <f t="shared" si="48"/>
        <v>102,165,44,6,</v>
      </c>
      <c r="H569" t="s">
        <v>1013</v>
      </c>
      <c r="I569" t="str">
        <f>VLOOKUP(B569,Nodes!$B$2:$F$681,3)</f>
        <v>Dupleix</v>
      </c>
      <c r="J569" t="str">
        <f>VLOOKUP(C569,Nodes!$B$2:$F$681,3)</f>
        <v>La Motte-Picquet — Grenelle</v>
      </c>
      <c r="K569" t="e">
        <f>VLOOKUP(A569,$A$1:A568,1,FALSE)</f>
        <v>#N/A</v>
      </c>
      <c r="L569">
        <f>IF(ISNA(K569),D569,VLOOKUP(A569,$A$1:D568,4,FALSE))</f>
        <v>44.000000000010075</v>
      </c>
      <c r="M569">
        <f t="shared" si="49"/>
        <v>44.000000000010075</v>
      </c>
      <c r="N569">
        <f t="shared" si="50"/>
        <v>44.000000000010075</v>
      </c>
      <c r="O569">
        <f>VLOOKUP(A569,Lignes!$J$2:$K$847,2,FALSE)</f>
        <v>6</v>
      </c>
      <c r="P569">
        <f>VLOOKUP(A569,estimator!$A$2:$D$726,4,FALSE)</f>
        <v>44.000000000010075</v>
      </c>
      <c r="Q569">
        <f t="shared" si="47"/>
        <v>44.000000000010075</v>
      </c>
    </row>
    <row r="570" spans="1:17">
      <c r="A570" t="str">
        <f t="shared" si="51"/>
        <v>30,102</v>
      </c>
      <c r="B570">
        <v>30</v>
      </c>
      <c r="C570">
        <v>102</v>
      </c>
      <c r="D570">
        <v>54.000000000008441</v>
      </c>
      <c r="E570">
        <v>6</v>
      </c>
      <c r="G570" t="str">
        <f t="shared" si="48"/>
        <v>30,102,54,6,</v>
      </c>
      <c r="H570" t="s">
        <v>1013</v>
      </c>
      <c r="I570" t="str">
        <f>VLOOKUP(B570,Nodes!$B$2:$F$681,3)</f>
        <v>Bir-Hakeim</v>
      </c>
      <c r="J570" t="str">
        <f>VLOOKUP(C570,Nodes!$B$2:$F$681,3)</f>
        <v>Dupleix</v>
      </c>
      <c r="K570" t="e">
        <f>VLOOKUP(A570,$A$1:A569,1,FALSE)</f>
        <v>#N/A</v>
      </c>
      <c r="L570">
        <f>IF(ISNA(K570),D570,VLOOKUP(A570,$A$1:D569,4,FALSE))</f>
        <v>54.000000000008441</v>
      </c>
      <c r="M570">
        <f t="shared" si="49"/>
        <v>54.000000000008441</v>
      </c>
      <c r="N570">
        <f t="shared" si="50"/>
        <v>54.000000000008441</v>
      </c>
      <c r="O570">
        <f>VLOOKUP(A570,Lignes!$J$2:$K$847,2,FALSE)</f>
        <v>6</v>
      </c>
      <c r="P570">
        <f>VLOOKUP(A570,estimator!$A$2:$D$726,4,FALSE)</f>
        <v>54.000000000008441</v>
      </c>
      <c r="Q570">
        <f t="shared" si="47"/>
        <v>54.000000000008441</v>
      </c>
    </row>
    <row r="571" spans="1:17">
      <c r="A571" t="str">
        <f t="shared" si="51"/>
        <v>242,30</v>
      </c>
      <c r="B571">
        <v>242</v>
      </c>
      <c r="C571">
        <v>30</v>
      </c>
      <c r="D571">
        <v>49.000000000014055</v>
      </c>
      <c r="E571">
        <v>6</v>
      </c>
      <c r="G571" t="str">
        <f t="shared" si="48"/>
        <v>242,30,49,6,</v>
      </c>
      <c r="H571" t="s">
        <v>1013</v>
      </c>
      <c r="I571" t="str">
        <f>VLOOKUP(B571,Nodes!$B$2:$F$681,3)</f>
        <v>Passy</v>
      </c>
      <c r="J571" t="str">
        <f>VLOOKUP(C571,Nodes!$B$2:$F$681,3)</f>
        <v>Bir-Hakeim</v>
      </c>
      <c r="K571" t="e">
        <f>VLOOKUP(A571,$A$1:A570,1,FALSE)</f>
        <v>#N/A</v>
      </c>
      <c r="L571">
        <f>IF(ISNA(K571),D571,VLOOKUP(A571,$A$1:D570,4,FALSE))</f>
        <v>49.000000000014055</v>
      </c>
      <c r="M571">
        <f t="shared" si="49"/>
        <v>49.000000000014055</v>
      </c>
      <c r="N571">
        <f t="shared" si="50"/>
        <v>49.000000000014055</v>
      </c>
      <c r="O571">
        <f>VLOOKUP(A571,Lignes!$J$2:$K$847,2,FALSE)</f>
        <v>6</v>
      </c>
      <c r="P571">
        <f>VLOOKUP(A571,estimator!$A$2:$D$726,4,FALSE)</f>
        <v>49.000000000014055</v>
      </c>
      <c r="Q571">
        <f t="shared" si="47"/>
        <v>49.000000000014055</v>
      </c>
    </row>
    <row r="572" spans="1:17">
      <c r="A572" t="str">
        <f t="shared" si="51"/>
        <v>365,242</v>
      </c>
      <c r="B572">
        <v>365</v>
      </c>
      <c r="C572">
        <v>242</v>
      </c>
      <c r="D572">
        <v>67.999999999994643</v>
      </c>
      <c r="E572">
        <v>6</v>
      </c>
      <c r="G572" t="str">
        <f t="shared" si="48"/>
        <v>365,242,68,6,</v>
      </c>
      <c r="H572" t="s">
        <v>1013</v>
      </c>
      <c r="I572" t="str">
        <f>VLOOKUP(B572,Nodes!$B$2:$F$681,3)</f>
        <v>Trocadéro</v>
      </c>
      <c r="J572" t="str">
        <f>VLOOKUP(C572,Nodes!$B$2:$F$681,3)</f>
        <v>Passy</v>
      </c>
      <c r="K572" t="e">
        <f>VLOOKUP(A572,$A$1:A571,1,FALSE)</f>
        <v>#N/A</v>
      </c>
      <c r="L572">
        <f>IF(ISNA(K572),D572,VLOOKUP(A572,$A$1:D571,4,FALSE))</f>
        <v>67.999999999994643</v>
      </c>
      <c r="M572">
        <f t="shared" si="49"/>
        <v>67.999999999994643</v>
      </c>
      <c r="N572">
        <f t="shared" si="50"/>
        <v>67.999999999994643</v>
      </c>
      <c r="O572">
        <f>VLOOKUP(A572,Lignes!$J$2:$K$847,2,FALSE)</f>
        <v>6</v>
      </c>
      <c r="P572">
        <f>VLOOKUP(A572,estimator!$A$2:$D$726,4,FALSE)</f>
        <v>67.999999999994643</v>
      </c>
      <c r="Q572">
        <f t="shared" si="47"/>
        <v>67.999999999994643</v>
      </c>
    </row>
    <row r="573" spans="1:17">
      <c r="A573" t="str">
        <f t="shared" si="51"/>
        <v>34,365</v>
      </c>
      <c r="B573">
        <v>34</v>
      </c>
      <c r="C573">
        <v>365</v>
      </c>
      <c r="D573">
        <v>46.000000000003993</v>
      </c>
      <c r="E573">
        <v>6</v>
      </c>
      <c r="G573" t="str">
        <f t="shared" si="48"/>
        <v>34,365,46,6,</v>
      </c>
      <c r="H573" t="s">
        <v>1013</v>
      </c>
      <c r="I573" t="str">
        <f>VLOOKUP(B573,Nodes!$B$2:$F$681,3)</f>
        <v>Boissière</v>
      </c>
      <c r="J573" t="str">
        <f>VLOOKUP(C573,Nodes!$B$2:$F$681,3)</f>
        <v>Trocadéro</v>
      </c>
      <c r="K573" t="e">
        <f>VLOOKUP(A573,$A$1:A572,1,FALSE)</f>
        <v>#N/A</v>
      </c>
      <c r="L573">
        <f>IF(ISNA(K573),D573,VLOOKUP(A573,$A$1:D572,4,FALSE))</f>
        <v>46.000000000003993</v>
      </c>
      <c r="M573">
        <f t="shared" si="49"/>
        <v>46.000000000003993</v>
      </c>
      <c r="N573">
        <f t="shared" si="50"/>
        <v>46.000000000003993</v>
      </c>
      <c r="O573">
        <f>VLOOKUP(A573,Lignes!$J$2:$K$847,2,FALSE)</f>
        <v>6</v>
      </c>
      <c r="P573">
        <f>VLOOKUP(A573,estimator!$A$2:$D$726,4,FALSE)</f>
        <v>46.000000000003993</v>
      </c>
      <c r="Q573">
        <f t="shared" si="47"/>
        <v>46.000000000003993</v>
      </c>
    </row>
    <row r="574" spans="1:17">
      <c r="A574" t="str">
        <f t="shared" si="51"/>
        <v>160,34</v>
      </c>
      <c r="B574">
        <v>160</v>
      </c>
      <c r="C574">
        <v>34</v>
      </c>
      <c r="D574">
        <v>43.000000000003524</v>
      </c>
      <c r="E574">
        <v>6</v>
      </c>
      <c r="G574" t="str">
        <f t="shared" si="48"/>
        <v>160,34,43,6,</v>
      </c>
      <c r="H574" t="s">
        <v>1013</v>
      </c>
      <c r="I574" t="str">
        <f>VLOOKUP(B574,Nodes!$B$2:$F$681,3)</f>
        <v>Kléber</v>
      </c>
      <c r="J574" t="str">
        <f>VLOOKUP(C574,Nodes!$B$2:$F$681,3)</f>
        <v>Boissière</v>
      </c>
      <c r="K574" t="e">
        <f>VLOOKUP(A574,$A$1:A573,1,FALSE)</f>
        <v>#N/A</v>
      </c>
      <c r="L574">
        <f>IF(ISNA(K574),D574,VLOOKUP(A574,$A$1:D573,4,FALSE))</f>
        <v>43.000000000003524</v>
      </c>
      <c r="M574">
        <f t="shared" si="49"/>
        <v>43.000000000003524</v>
      </c>
      <c r="N574">
        <f t="shared" si="50"/>
        <v>43.000000000003524</v>
      </c>
      <c r="O574">
        <f>VLOOKUP(A574,Lignes!$J$2:$K$847,2,FALSE)</f>
        <v>6</v>
      </c>
      <c r="P574">
        <f>VLOOKUP(A574,estimator!$A$2:$D$726,4,FALSE)</f>
        <v>43.000000000003524</v>
      </c>
      <c r="Q574">
        <f t="shared" si="47"/>
        <v>43.000000000003524</v>
      </c>
    </row>
    <row r="575" spans="1:17">
      <c r="A575" t="str">
        <f t="shared" si="51"/>
        <v>60,160</v>
      </c>
      <c r="B575">
        <v>60</v>
      </c>
      <c r="C575">
        <v>160</v>
      </c>
      <c r="D575">
        <v>91.000000000001435</v>
      </c>
      <c r="E575">
        <v>6</v>
      </c>
      <c r="G575" t="str">
        <f t="shared" si="48"/>
        <v>60,160,91,6,</v>
      </c>
      <c r="H575" t="s">
        <v>1013</v>
      </c>
      <c r="I575" t="str">
        <f>VLOOKUP(B575,Nodes!$B$2:$F$681,3)</f>
        <v>Charles de Gaulle — Étoile</v>
      </c>
      <c r="J575" t="str">
        <f>VLOOKUP(C575,Nodes!$B$2:$F$681,3)</f>
        <v>Kléber</v>
      </c>
      <c r="K575" t="e">
        <f>VLOOKUP(A575,$A$1:A574,1,FALSE)</f>
        <v>#N/A</v>
      </c>
      <c r="L575">
        <f>IF(ISNA(K575),D575,VLOOKUP(A575,$A$1:D574,4,FALSE))</f>
        <v>91.000000000001435</v>
      </c>
      <c r="M575">
        <f t="shared" si="49"/>
        <v>91.000000000001435</v>
      </c>
      <c r="N575">
        <f t="shared" si="50"/>
        <v>91.000000000001435</v>
      </c>
      <c r="O575">
        <f>VLOOKUP(A575,Lignes!$J$2:$K$847,2,FALSE)</f>
        <v>6</v>
      </c>
      <c r="P575">
        <f>VLOOKUP(A575,estimator!$A$2:$D$726,4,FALSE)</f>
        <v>91.000000000001435</v>
      </c>
      <c r="Q575">
        <f t="shared" si="47"/>
        <v>91.000000000001435</v>
      </c>
    </row>
    <row r="576" spans="1:17">
      <c r="A576" t="str">
        <f t="shared" si="51"/>
        <v>27,132</v>
      </c>
      <c r="B576">
        <v>27</v>
      </c>
      <c r="C576">
        <v>132</v>
      </c>
      <c r="D576">
        <v>54.999999999986215</v>
      </c>
      <c r="E576">
        <v>14</v>
      </c>
      <c r="G576" t="str">
        <f t="shared" si="48"/>
        <v>27,132,55,14,</v>
      </c>
      <c r="H576" t="s">
        <v>1013</v>
      </c>
      <c r="I576" t="str">
        <f>VLOOKUP(B576,Nodes!$B$2:$F$681,3)</f>
        <v>Bercy</v>
      </c>
      <c r="J576" t="str">
        <f>VLOOKUP(C576,Nodes!$B$2:$F$681,3)</f>
        <v>Gare de Lyon</v>
      </c>
      <c r="K576" t="e">
        <f>VLOOKUP(A576,$A$1:A575,1,FALSE)</f>
        <v>#N/A</v>
      </c>
      <c r="L576">
        <f>IF(ISNA(K576),D576,VLOOKUP(A576,$A$1:D575,4,FALSE))</f>
        <v>54.999999999986215</v>
      </c>
      <c r="M576">
        <f t="shared" si="49"/>
        <v>54.999999999986215</v>
      </c>
      <c r="N576">
        <f t="shared" si="50"/>
        <v>54.999999999986215</v>
      </c>
      <c r="O576">
        <f>VLOOKUP(A576,Lignes!$J$2:$K$847,2,FALSE)</f>
        <v>14</v>
      </c>
      <c r="P576">
        <f>VLOOKUP(A576,estimator!$A$2:$D$726,4,FALSE)</f>
        <v>54.999999999986215</v>
      </c>
      <c r="Q576">
        <f t="shared" si="47"/>
        <v>54.999999999986215</v>
      </c>
    </row>
    <row r="577" spans="1:17">
      <c r="A577" t="str">
        <f t="shared" si="51"/>
        <v>88,27</v>
      </c>
      <c r="B577">
        <v>88</v>
      </c>
      <c r="C577">
        <v>27</v>
      </c>
      <c r="D577">
        <v>69.000000000001194</v>
      </c>
      <c r="E577">
        <v>14</v>
      </c>
      <c r="G577" t="str">
        <f t="shared" si="48"/>
        <v>88,27,69,14,</v>
      </c>
      <c r="H577" t="s">
        <v>1013</v>
      </c>
      <c r="I577" t="str">
        <f>VLOOKUP(B577,Nodes!$B$2:$F$681,3)</f>
        <v>Cour Saint-Émilion</v>
      </c>
      <c r="J577" t="str">
        <f>VLOOKUP(C577,Nodes!$B$2:$F$681,3)</f>
        <v>Bercy</v>
      </c>
      <c r="K577" t="e">
        <f>VLOOKUP(A577,$A$1:A576,1,FALSE)</f>
        <v>#N/A</v>
      </c>
      <c r="L577">
        <f>IF(ISNA(K577),D577,VLOOKUP(A577,$A$1:D576,4,FALSE))</f>
        <v>69.000000000001194</v>
      </c>
      <c r="M577">
        <f t="shared" si="49"/>
        <v>69.000000000001194</v>
      </c>
      <c r="N577">
        <f t="shared" si="50"/>
        <v>69.000000000001194</v>
      </c>
      <c r="O577">
        <f>VLOOKUP(A577,Lignes!$J$2:$K$847,2,FALSE)</f>
        <v>14</v>
      </c>
      <c r="P577">
        <f>VLOOKUP(A577,estimator!$A$2:$D$726,4,FALSE)</f>
        <v>69.000000000001194</v>
      </c>
      <c r="Q577">
        <f t="shared" si="47"/>
        <v>69.000000000001194</v>
      </c>
    </row>
    <row r="578" spans="1:17">
      <c r="A578" t="str">
        <f t="shared" si="51"/>
        <v>28,88</v>
      </c>
      <c r="B578">
        <v>28</v>
      </c>
      <c r="C578">
        <v>88</v>
      </c>
      <c r="D578">
        <v>64.000000000006807</v>
      </c>
      <c r="E578">
        <v>14</v>
      </c>
      <c r="G578" t="str">
        <f t="shared" si="48"/>
        <v>28,88,64,14,</v>
      </c>
      <c r="H578" t="s">
        <v>1013</v>
      </c>
      <c r="I578" t="str">
        <f>VLOOKUP(B578,Nodes!$B$2:$F$681,3)</f>
        <v>Bibliothèque François Mitterrand</v>
      </c>
      <c r="J578" t="str">
        <f>VLOOKUP(C578,Nodes!$B$2:$F$681,3)</f>
        <v>Cour Saint-Émilion</v>
      </c>
      <c r="K578" t="e">
        <f>VLOOKUP(A578,$A$1:A577,1,FALSE)</f>
        <v>#N/A</v>
      </c>
      <c r="L578">
        <f>IF(ISNA(K578),D578,VLOOKUP(A578,$A$1:D577,4,FALSE))</f>
        <v>64.000000000006807</v>
      </c>
      <c r="M578">
        <f t="shared" si="49"/>
        <v>64.000000000006807</v>
      </c>
      <c r="N578">
        <f t="shared" si="50"/>
        <v>64.000000000006807</v>
      </c>
      <c r="O578">
        <f>VLOOKUP(A578,Lignes!$J$2:$K$847,2,FALSE)</f>
        <v>14</v>
      </c>
      <c r="P578">
        <f>VLOOKUP(A578,estimator!$A$2:$D$726,4,FALSE)</f>
        <v>64.000000000006807</v>
      </c>
      <c r="Q578">
        <f t="shared" ref="Q578:Q641" si="52">IF(ISNA(P578),D578,P578)</f>
        <v>64.000000000006807</v>
      </c>
    </row>
    <row r="579" spans="1:17">
      <c r="A579" t="str">
        <f t="shared" si="51"/>
        <v>352,11</v>
      </c>
      <c r="B579">
        <v>352</v>
      </c>
      <c r="C579">
        <v>11</v>
      </c>
      <c r="D579">
        <v>44.000000000000483</v>
      </c>
      <c r="E579">
        <v>12</v>
      </c>
      <c r="G579" t="str">
        <f t="shared" ref="G579:G642" si="53">B579&amp;","&amp;C579&amp;","&amp;ROUND(D579,0)&amp;","&amp;E579&amp;","&amp;F579</f>
        <v>352,11,44,12,</v>
      </c>
      <c r="H579" t="s">
        <v>1013</v>
      </c>
      <c r="I579" t="str">
        <f>VLOOKUP(B579,Nodes!$B$2:$F$681,3)</f>
        <v>Solférino</v>
      </c>
      <c r="J579" t="str">
        <f>VLOOKUP(C579,Nodes!$B$2:$F$681,3)</f>
        <v>Assemblée nationale</v>
      </c>
      <c r="K579" t="e">
        <f>VLOOKUP(A579,$A$1:A578,1,FALSE)</f>
        <v>#N/A</v>
      </c>
      <c r="L579">
        <f>IF(ISNA(K579),D579,VLOOKUP(A579,$A$1:D578,4,FALSE))</f>
        <v>44.000000000000483</v>
      </c>
      <c r="M579">
        <f t="shared" si="49"/>
        <v>44.000000000000483</v>
      </c>
      <c r="N579">
        <f t="shared" si="50"/>
        <v>44.000000000000483</v>
      </c>
      <c r="O579">
        <f>VLOOKUP(A579,Lignes!$J$2:$K$847,2,FALSE)</f>
        <v>12</v>
      </c>
      <c r="P579">
        <f>VLOOKUP(A579,estimator!$A$2:$D$726,4,FALSE)</f>
        <v>44.000000000000483</v>
      </c>
      <c r="Q579">
        <f t="shared" si="52"/>
        <v>44.000000000000483</v>
      </c>
    </row>
    <row r="580" spans="1:17">
      <c r="A580" t="str">
        <f t="shared" si="51"/>
        <v>323,352</v>
      </c>
      <c r="B580">
        <v>323</v>
      </c>
      <c r="C580">
        <v>352</v>
      </c>
      <c r="D580">
        <v>54.999999999986215</v>
      </c>
      <c r="E580">
        <v>12</v>
      </c>
      <c r="G580" t="str">
        <f t="shared" si="53"/>
        <v>323,352,55,12,</v>
      </c>
      <c r="H580" t="s">
        <v>1013</v>
      </c>
      <c r="I580" t="str">
        <f>VLOOKUP(B580,Nodes!$B$2:$F$681,3)</f>
        <v>Rue du Bac</v>
      </c>
      <c r="J580" t="str">
        <f>VLOOKUP(C580,Nodes!$B$2:$F$681,3)</f>
        <v>Solférino</v>
      </c>
      <c r="K580" t="e">
        <f>VLOOKUP(A580,$A$1:A579,1,FALSE)</f>
        <v>#N/A</v>
      </c>
      <c r="L580">
        <f>IF(ISNA(K580),D580,VLOOKUP(A580,$A$1:D579,4,FALSE))</f>
        <v>54.999999999986215</v>
      </c>
      <c r="M580">
        <f t="shared" si="49"/>
        <v>54.999999999986215</v>
      </c>
      <c r="N580">
        <f t="shared" si="50"/>
        <v>54.999999999986215</v>
      </c>
      <c r="O580">
        <f>VLOOKUP(A580,Lignes!$J$2:$K$847,2,FALSE)</f>
        <v>12</v>
      </c>
      <c r="P580">
        <f>VLOOKUP(A580,estimator!$A$2:$D$726,4,FALSE)</f>
        <v>54.999999999986215</v>
      </c>
      <c r="Q580">
        <f t="shared" si="52"/>
        <v>54.999999999986215</v>
      </c>
    </row>
    <row r="581" spans="1:17">
      <c r="A581" t="str">
        <f t="shared" si="51"/>
        <v>349,323</v>
      </c>
      <c r="B581">
        <v>349</v>
      </c>
      <c r="C581">
        <v>323</v>
      </c>
      <c r="D581">
        <v>46.000000000003993</v>
      </c>
      <c r="E581">
        <v>12</v>
      </c>
      <c r="G581" t="str">
        <f t="shared" si="53"/>
        <v>349,323,46,12,</v>
      </c>
      <c r="H581" t="s">
        <v>1013</v>
      </c>
      <c r="I581" t="str">
        <f>VLOOKUP(B581,Nodes!$B$2:$F$681,3)</f>
        <v>Sèvres — Babylone</v>
      </c>
      <c r="J581" t="str">
        <f>VLOOKUP(C581,Nodes!$B$2:$F$681,3)</f>
        <v>Rue du Bac</v>
      </c>
      <c r="K581" t="e">
        <f>VLOOKUP(A581,$A$1:A580,1,FALSE)</f>
        <v>#N/A</v>
      </c>
      <c r="L581">
        <f>IF(ISNA(K581),D581,VLOOKUP(A581,$A$1:D580,4,FALSE))</f>
        <v>46.000000000003993</v>
      </c>
      <c r="M581">
        <f t="shared" si="49"/>
        <v>46.000000000003993</v>
      </c>
      <c r="N581">
        <f t="shared" si="50"/>
        <v>46.000000000003993</v>
      </c>
      <c r="O581">
        <f>VLOOKUP(A581,Lignes!$J$2:$K$847,2,FALSE)</f>
        <v>12</v>
      </c>
      <c r="P581">
        <f>VLOOKUP(A581,estimator!$A$2:$D$726,4,FALSE)</f>
        <v>46.000000000003993</v>
      </c>
      <c r="Q581">
        <f t="shared" si="52"/>
        <v>46.000000000003993</v>
      </c>
    </row>
    <row r="582" spans="1:17">
      <c r="A582" t="str">
        <f t="shared" si="51"/>
        <v>307,349</v>
      </c>
      <c r="B582">
        <v>307</v>
      </c>
      <c r="C582">
        <v>349</v>
      </c>
      <c r="D582">
        <v>49.000000000004462</v>
      </c>
      <c r="E582">
        <v>12</v>
      </c>
      <c r="G582" t="str">
        <f t="shared" si="53"/>
        <v>307,349,49,12,</v>
      </c>
      <c r="H582" t="s">
        <v>1013</v>
      </c>
      <c r="I582" t="str">
        <f>VLOOKUP(B582,Nodes!$B$2:$F$681,3)</f>
        <v>Rennes</v>
      </c>
      <c r="J582" t="str">
        <f>VLOOKUP(C582,Nodes!$B$2:$F$681,3)</f>
        <v>Sèvres — Babylone</v>
      </c>
      <c r="K582" t="e">
        <f>VLOOKUP(A582,$A$1:A581,1,FALSE)</f>
        <v>#N/A</v>
      </c>
      <c r="L582">
        <f>IF(ISNA(K582),D582,VLOOKUP(A582,$A$1:D581,4,FALSE))</f>
        <v>49.000000000004462</v>
      </c>
      <c r="M582">
        <f t="shared" si="49"/>
        <v>49.000000000004462</v>
      </c>
      <c r="N582">
        <f t="shared" si="50"/>
        <v>49.000000000004462</v>
      </c>
      <c r="O582">
        <f>VLOOKUP(A582,Lignes!$J$2:$K$847,2,FALSE)</f>
        <v>12</v>
      </c>
      <c r="P582">
        <f>VLOOKUP(A582,estimator!$A$2:$D$726,4,FALSE)</f>
        <v>49.000000000004462</v>
      </c>
      <c r="Q582">
        <f t="shared" si="52"/>
        <v>49.000000000004462</v>
      </c>
    </row>
    <row r="583" spans="1:17">
      <c r="A583" t="str">
        <f t="shared" si="51"/>
        <v>229,307</v>
      </c>
      <c r="B583">
        <v>229</v>
      </c>
      <c r="C583">
        <v>307</v>
      </c>
      <c r="D583">
        <v>51.000000000007972</v>
      </c>
      <c r="E583">
        <v>12</v>
      </c>
      <c r="G583" t="str">
        <f t="shared" si="53"/>
        <v>229,307,51,12,</v>
      </c>
      <c r="H583" t="s">
        <v>1013</v>
      </c>
      <c r="I583" t="str">
        <f>VLOOKUP(B583,Nodes!$B$2:$F$681,3)</f>
        <v>Notre-Dame-des-Champs</v>
      </c>
      <c r="J583" t="str">
        <f>VLOOKUP(C583,Nodes!$B$2:$F$681,3)</f>
        <v>Rennes</v>
      </c>
      <c r="K583" t="e">
        <f>VLOOKUP(A583,$A$1:A582,1,FALSE)</f>
        <v>#N/A</v>
      </c>
      <c r="L583">
        <f>IF(ISNA(K583),D583,VLOOKUP(A583,$A$1:D582,4,FALSE))</f>
        <v>51.000000000007972</v>
      </c>
      <c r="M583">
        <f t="shared" si="49"/>
        <v>51.000000000007972</v>
      </c>
      <c r="N583">
        <f t="shared" si="50"/>
        <v>51.000000000007972</v>
      </c>
      <c r="O583">
        <f>VLOOKUP(A583,Lignes!$J$2:$K$847,2,FALSE)</f>
        <v>12</v>
      </c>
      <c r="P583">
        <f>VLOOKUP(A583,estimator!$A$2:$D$726,4,FALSE)</f>
        <v>51.000000000007972</v>
      </c>
      <c r="Q583">
        <f t="shared" si="52"/>
        <v>51.000000000007972</v>
      </c>
    </row>
    <row r="584" spans="1:17">
      <c r="A584" t="str">
        <f t="shared" si="51"/>
        <v>220,229</v>
      </c>
      <c r="B584">
        <v>220</v>
      </c>
      <c r="C584">
        <v>229</v>
      </c>
      <c r="D584">
        <v>70.000000000007745</v>
      </c>
      <c r="E584">
        <v>12</v>
      </c>
      <c r="G584" t="str">
        <f t="shared" si="53"/>
        <v>220,229,70,12,</v>
      </c>
      <c r="H584" t="s">
        <v>1013</v>
      </c>
      <c r="I584" t="str">
        <f>VLOOKUP(B584,Nodes!$B$2:$F$681,3)</f>
        <v>Montparnasse — Bienvenüe</v>
      </c>
      <c r="J584" t="str">
        <f>VLOOKUP(C584,Nodes!$B$2:$F$681,3)</f>
        <v>Notre-Dame-des-Champs</v>
      </c>
      <c r="K584" t="e">
        <f>VLOOKUP(A584,$A$1:A583,1,FALSE)</f>
        <v>#N/A</v>
      </c>
      <c r="L584">
        <f>IF(ISNA(K584),D584,VLOOKUP(A584,$A$1:D583,4,FALSE))</f>
        <v>70.000000000007745</v>
      </c>
      <c r="M584">
        <f t="shared" si="49"/>
        <v>70.000000000007745</v>
      </c>
      <c r="N584">
        <f t="shared" si="50"/>
        <v>70.000000000007745</v>
      </c>
      <c r="O584">
        <f>VLOOKUP(A584,Lignes!$J$2:$K$847,2,FALSE)</f>
        <v>12</v>
      </c>
      <c r="P584">
        <f>VLOOKUP(A584,estimator!$A$2:$D$726,4,FALSE)</f>
        <v>70.000000000007745</v>
      </c>
      <c r="Q584">
        <f t="shared" si="52"/>
        <v>70.000000000007745</v>
      </c>
    </row>
    <row r="585" spans="1:17">
      <c r="A585" t="str">
        <f t="shared" si="51"/>
        <v>115,220</v>
      </c>
      <c r="B585">
        <v>115</v>
      </c>
      <c r="C585">
        <v>220</v>
      </c>
      <c r="D585">
        <v>55.999999999992767</v>
      </c>
      <c r="E585">
        <v>12</v>
      </c>
      <c r="G585" t="str">
        <f t="shared" si="53"/>
        <v>115,220,56,12,</v>
      </c>
      <c r="H585" t="s">
        <v>1013</v>
      </c>
      <c r="I585" t="str">
        <f>VLOOKUP(B585,Nodes!$B$2:$F$681,3)</f>
        <v>Falguière</v>
      </c>
      <c r="J585" t="str">
        <f>VLOOKUP(C585,Nodes!$B$2:$F$681,3)</f>
        <v>Montparnasse — Bienvenüe</v>
      </c>
      <c r="K585" t="e">
        <f>VLOOKUP(A585,$A$1:A584,1,FALSE)</f>
        <v>#N/A</v>
      </c>
      <c r="L585">
        <f>IF(ISNA(K585),D585,VLOOKUP(A585,$A$1:D584,4,FALSE))</f>
        <v>55.999999999992767</v>
      </c>
      <c r="M585">
        <f t="shared" si="49"/>
        <v>55.999999999992767</v>
      </c>
      <c r="N585">
        <f t="shared" si="50"/>
        <v>55.999999999992767</v>
      </c>
      <c r="O585">
        <f>VLOOKUP(A585,Lignes!$J$2:$K$847,2,FALSE)</f>
        <v>12</v>
      </c>
      <c r="P585">
        <f>VLOOKUP(A585,estimator!$A$2:$D$726,4,FALSE)</f>
        <v>55.999999999992767</v>
      </c>
      <c r="Q585">
        <f t="shared" si="52"/>
        <v>55.999999999992767</v>
      </c>
    </row>
    <row r="586" spans="1:17">
      <c r="A586" t="str">
        <f t="shared" si="51"/>
        <v>244,115</v>
      </c>
      <c r="B586">
        <v>244</v>
      </c>
      <c r="C586">
        <v>115</v>
      </c>
      <c r="D586">
        <v>61.000000000006338</v>
      </c>
      <c r="E586">
        <v>12</v>
      </c>
      <c r="G586" t="str">
        <f t="shared" si="53"/>
        <v>244,115,61,12,</v>
      </c>
      <c r="H586" t="s">
        <v>1013</v>
      </c>
      <c r="I586" t="str">
        <f>VLOOKUP(B586,Nodes!$B$2:$F$681,3)</f>
        <v>Pasteur</v>
      </c>
      <c r="J586" t="str">
        <f>VLOOKUP(C586,Nodes!$B$2:$F$681,3)</f>
        <v>Falguière</v>
      </c>
      <c r="K586" t="e">
        <f>VLOOKUP(A586,$A$1:A585,1,FALSE)</f>
        <v>#N/A</v>
      </c>
      <c r="L586">
        <f>IF(ISNA(K586),D586,VLOOKUP(A586,$A$1:D585,4,FALSE))</f>
        <v>61.000000000006338</v>
      </c>
      <c r="M586">
        <f t="shared" ref="M586:M648" si="54">D586</f>
        <v>61.000000000006338</v>
      </c>
      <c r="N586">
        <f t="shared" ref="N586:N648" si="55">AVERAGE(L586,M586)</f>
        <v>61.000000000006338</v>
      </c>
      <c r="O586">
        <f>VLOOKUP(A586,Lignes!$J$2:$K$847,2,FALSE)</f>
        <v>12</v>
      </c>
      <c r="P586">
        <f>VLOOKUP(A586,estimator!$A$2:$D$726,4,FALSE)</f>
        <v>61.000000000006338</v>
      </c>
      <c r="Q586">
        <f t="shared" si="52"/>
        <v>61.000000000006338</v>
      </c>
    </row>
    <row r="587" spans="1:17">
      <c r="A587" t="str">
        <f t="shared" si="51"/>
        <v>378,244</v>
      </c>
      <c r="B587">
        <v>378</v>
      </c>
      <c r="C587">
        <v>244</v>
      </c>
      <c r="D587">
        <v>47.000000000010544</v>
      </c>
      <c r="E587">
        <v>12</v>
      </c>
      <c r="G587" t="str">
        <f t="shared" si="53"/>
        <v>378,244,47,12,</v>
      </c>
      <c r="H587" t="s">
        <v>1013</v>
      </c>
      <c r="I587" t="str">
        <f>VLOOKUP(B587,Nodes!$B$2:$F$681,3)</f>
        <v>Volontaires</v>
      </c>
      <c r="J587" t="str">
        <f>VLOOKUP(C587,Nodes!$B$2:$F$681,3)</f>
        <v>Pasteur</v>
      </c>
      <c r="K587" t="e">
        <f>VLOOKUP(A587,$A$1:A586,1,FALSE)</f>
        <v>#N/A</v>
      </c>
      <c r="L587">
        <f>IF(ISNA(K587),D587,VLOOKUP(A587,$A$1:D586,4,FALSE))</f>
        <v>47.000000000010544</v>
      </c>
      <c r="M587">
        <f t="shared" si="54"/>
        <v>47.000000000010544</v>
      </c>
      <c r="N587">
        <f t="shared" si="55"/>
        <v>47.000000000010544</v>
      </c>
      <c r="O587">
        <f>VLOOKUP(A587,Lignes!$J$2:$K$847,2,FALSE)</f>
        <v>12</v>
      </c>
      <c r="P587">
        <f>VLOOKUP(A587,estimator!$A$2:$D$726,4,FALSE)</f>
        <v>47.000000000010544</v>
      </c>
      <c r="Q587">
        <f t="shared" si="52"/>
        <v>47.000000000010544</v>
      </c>
    </row>
    <row r="588" spans="1:17">
      <c r="A588" t="str">
        <f t="shared" si="51"/>
        <v>370,378</v>
      </c>
      <c r="B588">
        <v>370</v>
      </c>
      <c r="C588">
        <v>378</v>
      </c>
      <c r="D588">
        <v>62.000000000003297</v>
      </c>
      <c r="E588">
        <v>12</v>
      </c>
      <c r="G588" t="str">
        <f t="shared" si="53"/>
        <v>370,378,62,12,</v>
      </c>
      <c r="H588" t="s">
        <v>1013</v>
      </c>
      <c r="I588" t="str">
        <f>VLOOKUP(B588,Nodes!$B$2:$F$681,3)</f>
        <v>Vaugirard</v>
      </c>
      <c r="J588" t="str">
        <f>VLOOKUP(C588,Nodes!$B$2:$F$681,3)</f>
        <v>Volontaires</v>
      </c>
      <c r="K588" t="e">
        <f>VLOOKUP(A588,$A$1:A587,1,FALSE)</f>
        <v>#N/A</v>
      </c>
      <c r="L588">
        <f>IF(ISNA(K588),D588,VLOOKUP(A588,$A$1:D587,4,FALSE))</f>
        <v>62.000000000003297</v>
      </c>
      <c r="M588">
        <f t="shared" si="54"/>
        <v>62.000000000003297</v>
      </c>
      <c r="N588">
        <f t="shared" si="55"/>
        <v>62.000000000003297</v>
      </c>
      <c r="O588">
        <f>VLOOKUP(A588,Lignes!$J$2:$K$847,2,FALSE)</f>
        <v>12</v>
      </c>
      <c r="P588">
        <f>VLOOKUP(A588,estimator!$A$2:$D$726,4,FALSE)</f>
        <v>62.000000000003297</v>
      </c>
      <c r="Q588">
        <f t="shared" si="52"/>
        <v>62.000000000003297</v>
      </c>
    </row>
    <row r="589" spans="1:17">
      <c r="A589" t="str">
        <f t="shared" si="51"/>
        <v>84,370</v>
      </c>
      <c r="B589">
        <v>84</v>
      </c>
      <c r="C589">
        <v>370</v>
      </c>
      <c r="D589">
        <v>55.0000000000054</v>
      </c>
      <c r="E589">
        <v>12</v>
      </c>
      <c r="G589" t="str">
        <f t="shared" si="53"/>
        <v>84,370,55,12,</v>
      </c>
      <c r="H589" t="s">
        <v>1013</v>
      </c>
      <c r="I589" t="str">
        <f>VLOOKUP(B589,Nodes!$B$2:$F$681,3)</f>
        <v>Convention</v>
      </c>
      <c r="J589" t="str">
        <f>VLOOKUP(C589,Nodes!$B$2:$F$681,3)</f>
        <v>Vaugirard</v>
      </c>
      <c r="K589" t="e">
        <f>VLOOKUP(A589,$A$1:A588,1,FALSE)</f>
        <v>#N/A</v>
      </c>
      <c r="L589">
        <f>IF(ISNA(K589),D589,VLOOKUP(A589,$A$1:D588,4,FALSE))</f>
        <v>55.0000000000054</v>
      </c>
      <c r="M589">
        <f t="shared" si="54"/>
        <v>55.0000000000054</v>
      </c>
      <c r="N589">
        <f t="shared" si="55"/>
        <v>55.0000000000054</v>
      </c>
      <c r="O589">
        <f>VLOOKUP(A589,Lignes!$J$2:$K$847,2,FALSE)</f>
        <v>12</v>
      </c>
      <c r="P589">
        <f>VLOOKUP(A589,estimator!$A$2:$D$726,4,FALSE)</f>
        <v>55.0000000000054</v>
      </c>
      <c r="Q589">
        <f t="shared" si="52"/>
        <v>55.0000000000054</v>
      </c>
    </row>
    <row r="590" spans="1:17">
      <c r="A590" t="str">
        <f t="shared" si="51"/>
        <v>285,84</v>
      </c>
      <c r="B590">
        <v>285</v>
      </c>
      <c r="C590">
        <v>84</v>
      </c>
      <c r="D590">
        <v>86.000000000007049</v>
      </c>
      <c r="E590">
        <v>12</v>
      </c>
      <c r="G590" t="str">
        <f t="shared" si="53"/>
        <v>285,84,86,12,</v>
      </c>
      <c r="H590" t="s">
        <v>1013</v>
      </c>
      <c r="I590" t="str">
        <f>VLOOKUP(B590,Nodes!$B$2:$F$681,3)</f>
        <v>Porte de Versailles</v>
      </c>
      <c r="J590" t="str">
        <f>VLOOKUP(C590,Nodes!$B$2:$F$681,3)</f>
        <v>Convention</v>
      </c>
      <c r="K590" t="e">
        <f>VLOOKUP(A590,$A$1:A589,1,FALSE)</f>
        <v>#N/A</v>
      </c>
      <c r="L590">
        <f>IF(ISNA(K590),D590,VLOOKUP(A590,$A$1:D589,4,FALSE))</f>
        <v>86.000000000007049</v>
      </c>
      <c r="M590">
        <f t="shared" si="54"/>
        <v>86.000000000007049</v>
      </c>
      <c r="N590">
        <f t="shared" si="55"/>
        <v>86.000000000007049</v>
      </c>
      <c r="O590">
        <f>VLOOKUP(A590,Lignes!$J$2:$K$847,2,FALSE)</f>
        <v>12</v>
      </c>
      <c r="P590">
        <f>VLOOKUP(A590,estimator!$A$2:$D$726,4,FALSE)</f>
        <v>86.000000000007049</v>
      </c>
      <c r="Q590">
        <f t="shared" si="52"/>
        <v>86.000000000007049</v>
      </c>
    </row>
    <row r="591" spans="1:17">
      <c r="A591" t="str">
        <f t="shared" si="51"/>
        <v>7,8</v>
      </c>
      <c r="B591">
        <v>7</v>
      </c>
      <c r="C591">
        <v>8</v>
      </c>
      <c r="D591">
        <v>300</v>
      </c>
      <c r="E591" t="s">
        <v>984</v>
      </c>
      <c r="F591">
        <f>VLOOKUP(B591,Nodes!$B$2:$C$681,2,FALSE)</f>
        <v>7</v>
      </c>
      <c r="G591" t="str">
        <f t="shared" si="53"/>
        <v>7,8,300,correspondance,7</v>
      </c>
      <c r="H591" t="s">
        <v>1013</v>
      </c>
      <c r="I591" t="str">
        <f>VLOOKUP(B591,Nodes!$B$2:$F$681,3)</f>
        <v>Arts Et Métiers</v>
      </c>
      <c r="J591" t="str">
        <f>VLOOKUP(C591,Nodes!$B$2:$F$681,3)</f>
        <v>Arts Et Métiers</v>
      </c>
      <c r="K591" t="e">
        <f>VLOOKUP(A591,$A$1:A590,1,FALSE)</f>
        <v>#N/A</v>
      </c>
      <c r="L591">
        <f>IF(ISNA(K591),D591,VLOOKUP(A591,$A$1:D590,4,FALSE))</f>
        <v>300</v>
      </c>
      <c r="M591">
        <f t="shared" si="54"/>
        <v>300</v>
      </c>
      <c r="N591">
        <f t="shared" si="55"/>
        <v>300</v>
      </c>
      <c r="P591" t="e">
        <f>VLOOKUP(A591,estimator!$A$2:$D$726,4,FALSE)</f>
        <v>#N/A</v>
      </c>
      <c r="Q591">
        <f t="shared" si="52"/>
        <v>300</v>
      </c>
    </row>
    <row r="592" spans="1:17">
      <c r="A592" t="str">
        <f t="shared" si="51"/>
        <v>8,7</v>
      </c>
      <c r="B592">
        <v>8</v>
      </c>
      <c r="C592">
        <v>7</v>
      </c>
      <c r="D592">
        <v>300</v>
      </c>
      <c r="E592" t="s">
        <v>984</v>
      </c>
      <c r="F592">
        <f>VLOOKUP(B592,Nodes!$B$2:$C$681,2,FALSE)</f>
        <v>7</v>
      </c>
      <c r="G592" t="str">
        <f t="shared" si="53"/>
        <v>8,7,300,correspondance,7</v>
      </c>
      <c r="H592" t="s">
        <v>1013</v>
      </c>
      <c r="I592" t="str">
        <f>VLOOKUP(B592,Nodes!$B$2:$F$681,3)</f>
        <v>Arts Et Métiers</v>
      </c>
      <c r="J592" t="str">
        <f>VLOOKUP(C592,Nodes!$B$2:$F$681,3)</f>
        <v>Arts Et Métiers</v>
      </c>
      <c r="K592" t="e">
        <f>VLOOKUP(A592,$A$1:A591,1,FALSE)</f>
        <v>#N/A</v>
      </c>
      <c r="L592">
        <f>IF(ISNA(K592),D592,VLOOKUP(A592,$A$1:D591,4,FALSE))</f>
        <v>300</v>
      </c>
      <c r="M592">
        <f t="shared" si="54"/>
        <v>300</v>
      </c>
      <c r="N592">
        <f t="shared" si="55"/>
        <v>300</v>
      </c>
      <c r="P592" t="e">
        <f>VLOOKUP(A592,estimator!$A$2:$D$726,4,FALSE)</f>
        <v>#N/A</v>
      </c>
      <c r="Q592">
        <f t="shared" si="52"/>
        <v>300</v>
      </c>
    </row>
    <row r="593" spans="1:17">
      <c r="A593" t="str">
        <f t="shared" si="51"/>
        <v>16,17</v>
      </c>
      <c r="B593">
        <v>16</v>
      </c>
      <c r="C593">
        <v>17</v>
      </c>
      <c r="D593">
        <v>300</v>
      </c>
      <c r="E593" t="s">
        <v>984</v>
      </c>
      <c r="F593">
        <f>VLOOKUP(B593,Nodes!$B$2:$C$681,2,FALSE)</f>
        <v>15</v>
      </c>
      <c r="G593" t="str">
        <f t="shared" si="53"/>
        <v>16,17,300,correspondance,15</v>
      </c>
      <c r="H593" t="s">
        <v>1013</v>
      </c>
      <c r="I593" t="str">
        <f>VLOOKUP(B593,Nodes!$B$2:$F$681,3)</f>
        <v>Barbès — Rochechouart</v>
      </c>
      <c r="J593" t="str">
        <f>VLOOKUP(C593,Nodes!$B$2:$F$681,3)</f>
        <v>Barbès — Rochechouart</v>
      </c>
      <c r="K593" t="e">
        <f>VLOOKUP(A593,$A$1:A592,1,FALSE)</f>
        <v>#N/A</v>
      </c>
      <c r="L593">
        <f>IF(ISNA(K593),D593,VLOOKUP(A593,$A$1:D592,4,FALSE))</f>
        <v>300</v>
      </c>
      <c r="M593">
        <f t="shared" si="54"/>
        <v>300</v>
      </c>
      <c r="N593">
        <f t="shared" si="55"/>
        <v>300</v>
      </c>
      <c r="P593" t="e">
        <f>VLOOKUP(A593,estimator!$A$2:$D$726,4,FALSE)</f>
        <v>#N/A</v>
      </c>
      <c r="Q593">
        <f t="shared" si="52"/>
        <v>300</v>
      </c>
    </row>
    <row r="594" spans="1:17">
      <c r="A594" t="str">
        <f t="shared" si="51"/>
        <v>17,16</v>
      </c>
      <c r="B594">
        <v>17</v>
      </c>
      <c r="C594">
        <v>16</v>
      </c>
      <c r="D594">
        <v>300</v>
      </c>
      <c r="E594" t="s">
        <v>984</v>
      </c>
      <c r="F594">
        <f>VLOOKUP(B594,Nodes!$B$2:$C$681,2,FALSE)</f>
        <v>15</v>
      </c>
      <c r="G594" t="str">
        <f t="shared" si="53"/>
        <v>17,16,300,correspondance,15</v>
      </c>
      <c r="H594" t="s">
        <v>1013</v>
      </c>
      <c r="I594" t="str">
        <f>VLOOKUP(B594,Nodes!$B$2:$F$681,3)</f>
        <v>Barbès — Rochechouart</v>
      </c>
      <c r="J594" t="str">
        <f>VLOOKUP(C594,Nodes!$B$2:$F$681,3)</f>
        <v>Barbès — Rochechouart</v>
      </c>
      <c r="K594" t="e">
        <f>VLOOKUP(A594,$A$1:A593,1,FALSE)</f>
        <v>#N/A</v>
      </c>
      <c r="L594">
        <f>IF(ISNA(K594),D594,VLOOKUP(A594,$A$1:D593,4,FALSE))</f>
        <v>300</v>
      </c>
      <c r="M594">
        <f t="shared" si="54"/>
        <v>300</v>
      </c>
      <c r="N594">
        <f t="shared" si="55"/>
        <v>300</v>
      </c>
      <c r="P594" t="e">
        <f>VLOOKUP(A594,estimator!$A$2:$D$726,4,FALSE)</f>
        <v>#N/A</v>
      </c>
      <c r="Q594">
        <f t="shared" si="52"/>
        <v>300</v>
      </c>
    </row>
    <row r="595" spans="1:17">
      <c r="A595" t="str">
        <f t="shared" ref="A595:A658" si="56">B595&amp;","&amp;C595</f>
        <v>19,20</v>
      </c>
      <c r="B595">
        <v>19</v>
      </c>
      <c r="C595">
        <v>20</v>
      </c>
      <c r="D595">
        <v>300</v>
      </c>
      <c r="E595" t="s">
        <v>984</v>
      </c>
      <c r="F595">
        <f>VLOOKUP(B595,Nodes!$B$2:$C$681,2,FALSE)</f>
        <v>17</v>
      </c>
      <c r="G595" t="str">
        <f t="shared" si="53"/>
        <v>19,20,300,correspondance,17</v>
      </c>
      <c r="H595" t="s">
        <v>1013</v>
      </c>
      <c r="I595" t="str">
        <f>VLOOKUP(B595,Nodes!$B$2:$F$681,3)</f>
        <v>Bastille</v>
      </c>
      <c r="J595" t="str">
        <f>VLOOKUP(C595,Nodes!$B$2:$F$681,3)</f>
        <v>Bastille</v>
      </c>
      <c r="K595" t="e">
        <f>VLOOKUP(A595,$A$1:A594,1,FALSE)</f>
        <v>#N/A</v>
      </c>
      <c r="L595">
        <f>IF(ISNA(K595),D595,VLOOKUP(A595,$A$1:D594,4,FALSE))</f>
        <v>300</v>
      </c>
      <c r="M595">
        <f t="shared" si="54"/>
        <v>300</v>
      </c>
      <c r="N595">
        <f t="shared" si="55"/>
        <v>300</v>
      </c>
      <c r="P595" t="e">
        <f>VLOOKUP(A595,estimator!$A$2:$D$726,4,FALSE)</f>
        <v>#N/A</v>
      </c>
      <c r="Q595">
        <f t="shared" si="52"/>
        <v>300</v>
      </c>
    </row>
    <row r="596" spans="1:17">
      <c r="A596" t="str">
        <f t="shared" si="56"/>
        <v>19,21</v>
      </c>
      <c r="B596">
        <v>19</v>
      </c>
      <c r="C596">
        <v>21</v>
      </c>
      <c r="D596">
        <v>300</v>
      </c>
      <c r="E596" t="s">
        <v>984</v>
      </c>
      <c r="F596">
        <f>VLOOKUP(B596,Nodes!$B$2:$C$681,2,FALSE)</f>
        <v>17</v>
      </c>
      <c r="G596" t="str">
        <f t="shared" si="53"/>
        <v>19,21,300,correspondance,17</v>
      </c>
      <c r="H596" t="s">
        <v>1013</v>
      </c>
      <c r="I596" t="str">
        <f>VLOOKUP(B596,Nodes!$B$2:$F$681,3)</f>
        <v>Bastille</v>
      </c>
      <c r="J596" t="str">
        <f>VLOOKUP(C596,Nodes!$B$2:$F$681,3)</f>
        <v>Bastille</v>
      </c>
      <c r="K596" t="e">
        <f>VLOOKUP(A596,$A$1:A595,1,FALSE)</f>
        <v>#N/A</v>
      </c>
      <c r="L596">
        <f>IF(ISNA(K596),D596,VLOOKUP(A596,$A$1:D595,4,FALSE))</f>
        <v>300</v>
      </c>
      <c r="M596">
        <f t="shared" si="54"/>
        <v>300</v>
      </c>
      <c r="N596">
        <f t="shared" si="55"/>
        <v>300</v>
      </c>
      <c r="P596" t="e">
        <f>VLOOKUP(A596,estimator!$A$2:$D$726,4,FALSE)</f>
        <v>#N/A</v>
      </c>
      <c r="Q596">
        <f t="shared" si="52"/>
        <v>300</v>
      </c>
    </row>
    <row r="597" spans="1:17">
      <c r="A597" t="str">
        <f t="shared" si="56"/>
        <v>20,21</v>
      </c>
      <c r="B597">
        <v>20</v>
      </c>
      <c r="C597">
        <v>21</v>
      </c>
      <c r="D597">
        <v>300</v>
      </c>
      <c r="E597" t="s">
        <v>984</v>
      </c>
      <c r="F597">
        <f>VLOOKUP(B597,Nodes!$B$2:$C$681,2,FALSE)</f>
        <v>17</v>
      </c>
      <c r="G597" t="str">
        <f t="shared" si="53"/>
        <v>20,21,300,correspondance,17</v>
      </c>
      <c r="H597" t="s">
        <v>1013</v>
      </c>
      <c r="I597" t="str">
        <f>VLOOKUP(B597,Nodes!$B$2:$F$681,3)</f>
        <v>Bastille</v>
      </c>
      <c r="J597" t="str">
        <f>VLOOKUP(C597,Nodes!$B$2:$F$681,3)</f>
        <v>Bastille</v>
      </c>
      <c r="K597" t="e">
        <f>VLOOKUP(A597,$A$1:A596,1,FALSE)</f>
        <v>#N/A</v>
      </c>
      <c r="L597">
        <f>IF(ISNA(K597),D597,VLOOKUP(A597,$A$1:D596,4,FALSE))</f>
        <v>300</v>
      </c>
      <c r="M597">
        <f t="shared" si="54"/>
        <v>300</v>
      </c>
      <c r="N597">
        <f t="shared" si="55"/>
        <v>300</v>
      </c>
      <c r="P597" t="e">
        <f>VLOOKUP(A597,estimator!$A$2:$D$726,4,FALSE)</f>
        <v>#N/A</v>
      </c>
      <c r="Q597">
        <f t="shared" si="52"/>
        <v>300</v>
      </c>
    </row>
    <row r="598" spans="1:17">
      <c r="A598" t="str">
        <f t="shared" si="56"/>
        <v>20,19</v>
      </c>
      <c r="B598">
        <v>20</v>
      </c>
      <c r="C598">
        <v>19</v>
      </c>
      <c r="D598">
        <v>300</v>
      </c>
      <c r="E598" t="s">
        <v>984</v>
      </c>
      <c r="F598">
        <f>VLOOKUP(B598,Nodes!$B$2:$C$681,2,FALSE)</f>
        <v>17</v>
      </c>
      <c r="G598" t="str">
        <f t="shared" si="53"/>
        <v>20,19,300,correspondance,17</v>
      </c>
      <c r="H598" t="s">
        <v>1013</v>
      </c>
      <c r="I598" t="str">
        <f>VLOOKUP(B598,Nodes!$B$2:$F$681,3)</f>
        <v>Bastille</v>
      </c>
      <c r="J598" t="str">
        <f>VLOOKUP(C598,Nodes!$B$2:$F$681,3)</f>
        <v>Bastille</v>
      </c>
      <c r="K598" t="e">
        <f>VLOOKUP(A598,$A$1:A597,1,FALSE)</f>
        <v>#N/A</v>
      </c>
      <c r="L598">
        <f>IF(ISNA(K598),D598,VLOOKUP(A598,$A$1:D597,4,FALSE))</f>
        <v>300</v>
      </c>
      <c r="M598">
        <f t="shared" si="54"/>
        <v>300</v>
      </c>
      <c r="N598">
        <f t="shared" si="55"/>
        <v>300</v>
      </c>
      <c r="P598" t="e">
        <f>VLOOKUP(A598,estimator!$A$2:$D$726,4,FALSE)</f>
        <v>#N/A</v>
      </c>
      <c r="Q598">
        <f t="shared" si="52"/>
        <v>300</v>
      </c>
    </row>
    <row r="599" spans="1:17">
      <c r="A599" t="str">
        <f t="shared" si="56"/>
        <v>21,19</v>
      </c>
      <c r="B599">
        <v>21</v>
      </c>
      <c r="C599">
        <v>19</v>
      </c>
      <c r="D599">
        <v>300</v>
      </c>
      <c r="E599" t="s">
        <v>984</v>
      </c>
      <c r="F599">
        <f>VLOOKUP(B599,Nodes!$B$2:$C$681,2,FALSE)</f>
        <v>17</v>
      </c>
      <c r="G599" t="str">
        <f t="shared" si="53"/>
        <v>21,19,300,correspondance,17</v>
      </c>
      <c r="H599" t="s">
        <v>1013</v>
      </c>
      <c r="I599" t="str">
        <f>VLOOKUP(B599,Nodes!$B$2:$F$681,3)</f>
        <v>Bastille</v>
      </c>
      <c r="J599" t="str">
        <f>VLOOKUP(C599,Nodes!$B$2:$F$681,3)</f>
        <v>Bastille</v>
      </c>
      <c r="K599" t="e">
        <f>VLOOKUP(A599,$A$1:A598,1,FALSE)</f>
        <v>#N/A</v>
      </c>
      <c r="L599">
        <f>IF(ISNA(K599),D599,VLOOKUP(A599,$A$1:D598,4,FALSE))</f>
        <v>300</v>
      </c>
      <c r="M599">
        <f t="shared" si="54"/>
        <v>300</v>
      </c>
      <c r="N599">
        <f t="shared" si="55"/>
        <v>300</v>
      </c>
      <c r="P599" t="e">
        <f>VLOOKUP(A599,estimator!$A$2:$D$726,4,FALSE)</f>
        <v>#N/A</v>
      </c>
      <c r="Q599">
        <f t="shared" si="52"/>
        <v>300</v>
      </c>
    </row>
    <row r="600" spans="1:17">
      <c r="A600" t="str">
        <f t="shared" si="56"/>
        <v>21,20</v>
      </c>
      <c r="B600">
        <v>21</v>
      </c>
      <c r="C600">
        <v>20</v>
      </c>
      <c r="D600">
        <v>300</v>
      </c>
      <c r="E600" t="s">
        <v>984</v>
      </c>
      <c r="F600">
        <f>VLOOKUP(B600,Nodes!$B$2:$C$681,2,FALSE)</f>
        <v>17</v>
      </c>
      <c r="G600" t="str">
        <f t="shared" si="53"/>
        <v>21,20,300,correspondance,17</v>
      </c>
      <c r="H600" t="s">
        <v>1013</v>
      </c>
      <c r="I600" t="str">
        <f>VLOOKUP(B600,Nodes!$B$2:$F$681,3)</f>
        <v>Bastille</v>
      </c>
      <c r="J600" t="str">
        <f>VLOOKUP(C600,Nodes!$B$2:$F$681,3)</f>
        <v>Bastille</v>
      </c>
      <c r="K600" t="e">
        <f>VLOOKUP(A600,$A$1:A599,1,FALSE)</f>
        <v>#N/A</v>
      </c>
      <c r="L600">
        <f>IF(ISNA(K600),D600,VLOOKUP(A600,$A$1:D599,4,FALSE))</f>
        <v>300</v>
      </c>
      <c r="M600">
        <f t="shared" si="54"/>
        <v>300</v>
      </c>
      <c r="N600">
        <f t="shared" si="55"/>
        <v>300</v>
      </c>
      <c r="P600" t="e">
        <f>VLOOKUP(A600,estimator!$A$2:$D$726,4,FALSE)</f>
        <v>#N/A</v>
      </c>
      <c r="Q600">
        <f t="shared" si="52"/>
        <v>300</v>
      </c>
    </row>
    <row r="601" spans="1:17">
      <c r="A601" t="str">
        <f t="shared" si="56"/>
        <v>23,24</v>
      </c>
      <c r="B601">
        <v>23</v>
      </c>
      <c r="C601">
        <v>24</v>
      </c>
      <c r="D601">
        <v>300</v>
      </c>
      <c r="E601" t="s">
        <v>984</v>
      </c>
      <c r="F601">
        <f>VLOOKUP(B601,Nodes!$B$2:$C$681,2,FALSE)</f>
        <v>19</v>
      </c>
      <c r="G601" t="str">
        <f t="shared" si="53"/>
        <v>23,24,300,correspondance,19</v>
      </c>
      <c r="H601" t="s">
        <v>1013</v>
      </c>
      <c r="I601" t="str">
        <f>VLOOKUP(B601,Nodes!$B$2:$F$681,3)</f>
        <v>Belleville</v>
      </c>
      <c r="J601" t="str">
        <f>VLOOKUP(C601,Nodes!$B$2:$F$681,3)</f>
        <v>Belleville</v>
      </c>
      <c r="K601" t="e">
        <f>VLOOKUP(A601,$A$1:A600,1,FALSE)</f>
        <v>#N/A</v>
      </c>
      <c r="L601">
        <f>IF(ISNA(K601),D601,VLOOKUP(A601,$A$1:D600,4,FALSE))</f>
        <v>300</v>
      </c>
      <c r="M601">
        <f t="shared" si="54"/>
        <v>300</v>
      </c>
      <c r="N601">
        <f t="shared" si="55"/>
        <v>300</v>
      </c>
      <c r="P601" t="e">
        <f>VLOOKUP(A601,estimator!$A$2:$D$726,4,FALSE)</f>
        <v>#N/A</v>
      </c>
      <c r="Q601">
        <f t="shared" si="52"/>
        <v>300</v>
      </c>
    </row>
    <row r="602" spans="1:17">
      <c r="A602" t="str">
        <f t="shared" si="56"/>
        <v>24,23</v>
      </c>
      <c r="B602">
        <v>24</v>
      </c>
      <c r="C602">
        <v>23</v>
      </c>
      <c r="D602">
        <v>300</v>
      </c>
      <c r="E602" t="s">
        <v>984</v>
      </c>
      <c r="F602">
        <f>VLOOKUP(B602,Nodes!$B$2:$C$681,2,FALSE)</f>
        <v>19</v>
      </c>
      <c r="G602" t="str">
        <f t="shared" si="53"/>
        <v>24,23,300,correspondance,19</v>
      </c>
      <c r="H602" t="s">
        <v>1013</v>
      </c>
      <c r="I602" t="str">
        <f>VLOOKUP(B602,Nodes!$B$2:$F$681,3)</f>
        <v>Belleville</v>
      </c>
      <c r="J602" t="str">
        <f>VLOOKUP(C602,Nodes!$B$2:$F$681,3)</f>
        <v>Belleville</v>
      </c>
      <c r="K602" t="e">
        <f>VLOOKUP(A602,$A$1:A601,1,FALSE)</f>
        <v>#N/A</v>
      </c>
      <c r="L602">
        <f>IF(ISNA(K602),D602,VLOOKUP(A602,$A$1:D601,4,FALSE))</f>
        <v>300</v>
      </c>
      <c r="M602">
        <f t="shared" si="54"/>
        <v>300</v>
      </c>
      <c r="N602">
        <f t="shared" si="55"/>
        <v>300</v>
      </c>
      <c r="P602" t="e">
        <f>VLOOKUP(A602,estimator!$A$2:$D$726,4,FALSE)</f>
        <v>#N/A</v>
      </c>
      <c r="Q602">
        <f t="shared" si="52"/>
        <v>300</v>
      </c>
    </row>
    <row r="603" spans="1:17">
      <c r="A603" t="str">
        <f t="shared" si="56"/>
        <v>26,27</v>
      </c>
      <c r="B603">
        <v>26</v>
      </c>
      <c r="C603">
        <v>27</v>
      </c>
      <c r="D603">
        <v>300</v>
      </c>
      <c r="E603" t="s">
        <v>984</v>
      </c>
      <c r="F603">
        <f>VLOOKUP(B603,Nodes!$B$2:$C$681,2,FALSE)</f>
        <v>21</v>
      </c>
      <c r="G603" t="str">
        <f t="shared" si="53"/>
        <v>26,27,300,correspondance,21</v>
      </c>
      <c r="H603" t="s">
        <v>1013</v>
      </c>
      <c r="I603" t="str">
        <f>VLOOKUP(B603,Nodes!$B$2:$F$681,3)</f>
        <v>Bercy</v>
      </c>
      <c r="J603" t="str">
        <f>VLOOKUP(C603,Nodes!$B$2:$F$681,3)</f>
        <v>Bercy</v>
      </c>
      <c r="K603" t="e">
        <f>VLOOKUP(A603,$A$1:A602,1,FALSE)</f>
        <v>#N/A</v>
      </c>
      <c r="L603">
        <f>IF(ISNA(K603),D603,VLOOKUP(A603,$A$1:D602,4,FALSE))</f>
        <v>300</v>
      </c>
      <c r="M603">
        <f t="shared" si="54"/>
        <v>300</v>
      </c>
      <c r="N603">
        <f t="shared" si="55"/>
        <v>300</v>
      </c>
      <c r="P603" t="e">
        <f>VLOOKUP(A603,estimator!$A$2:$D$726,4,FALSE)</f>
        <v>#N/A</v>
      </c>
      <c r="Q603">
        <f t="shared" si="52"/>
        <v>300</v>
      </c>
    </row>
    <row r="604" spans="1:17">
      <c r="A604" t="str">
        <f t="shared" si="56"/>
        <v>27,26</v>
      </c>
      <c r="B604">
        <v>27</v>
      </c>
      <c r="C604">
        <v>26</v>
      </c>
      <c r="D604">
        <v>300</v>
      </c>
      <c r="E604" t="s">
        <v>984</v>
      </c>
      <c r="F604">
        <f>VLOOKUP(B604,Nodes!$B$2:$C$681,2,FALSE)</f>
        <v>21</v>
      </c>
      <c r="G604" t="str">
        <f t="shared" si="53"/>
        <v>27,26,300,correspondance,21</v>
      </c>
      <c r="H604" t="s">
        <v>1013</v>
      </c>
      <c r="I604" t="str">
        <f>VLOOKUP(B604,Nodes!$B$2:$F$681,3)</f>
        <v>Bercy</v>
      </c>
      <c r="J604" t="str">
        <f>VLOOKUP(C604,Nodes!$B$2:$F$681,3)</f>
        <v>Bercy</v>
      </c>
      <c r="K604" t="e">
        <f>VLOOKUP(A604,$A$1:A603,1,FALSE)</f>
        <v>#N/A</v>
      </c>
      <c r="L604">
        <f>IF(ISNA(K604),D604,VLOOKUP(A604,$A$1:D603,4,FALSE))</f>
        <v>300</v>
      </c>
      <c r="M604">
        <f t="shared" si="54"/>
        <v>300</v>
      </c>
      <c r="N604">
        <f t="shared" si="55"/>
        <v>300</v>
      </c>
      <c r="P604" t="e">
        <f>VLOOKUP(A604,estimator!$A$2:$D$726,4,FALSE)</f>
        <v>#N/A</v>
      </c>
      <c r="Q604">
        <f t="shared" si="52"/>
        <v>300</v>
      </c>
    </row>
    <row r="605" spans="1:17">
      <c r="A605" t="str">
        <f t="shared" si="56"/>
        <v>36,37</v>
      </c>
      <c r="B605">
        <v>36</v>
      </c>
      <c r="C605">
        <v>37</v>
      </c>
      <c r="D605">
        <v>300</v>
      </c>
      <c r="E605" t="s">
        <v>984</v>
      </c>
      <c r="F605">
        <f>VLOOKUP(B605,Nodes!$B$2:$C$681,2,FALSE)</f>
        <v>30</v>
      </c>
      <c r="G605" t="str">
        <f t="shared" si="53"/>
        <v>36,37,300,correspondance,30</v>
      </c>
      <c r="H605" t="s">
        <v>1013</v>
      </c>
      <c r="I605" t="str">
        <f>VLOOKUP(B605,Nodes!$B$2:$F$681,3)</f>
        <v>Bonne Nouvelle</v>
      </c>
      <c r="J605" t="str">
        <f>VLOOKUP(C605,Nodes!$B$2:$F$681,3)</f>
        <v>Bonne Nouvelle</v>
      </c>
      <c r="K605" t="e">
        <f>VLOOKUP(A605,$A$1:A604,1,FALSE)</f>
        <v>#N/A</v>
      </c>
      <c r="L605">
        <f>IF(ISNA(K605),D605,VLOOKUP(A605,$A$1:D604,4,FALSE))</f>
        <v>300</v>
      </c>
      <c r="M605">
        <f t="shared" si="54"/>
        <v>300</v>
      </c>
      <c r="N605">
        <f t="shared" si="55"/>
        <v>300</v>
      </c>
      <c r="P605" t="e">
        <f>VLOOKUP(A605,estimator!$A$2:$D$726,4,FALSE)</f>
        <v>#N/A</v>
      </c>
      <c r="Q605">
        <f t="shared" si="52"/>
        <v>300</v>
      </c>
    </row>
    <row r="606" spans="1:17">
      <c r="A606" t="str">
        <f t="shared" si="56"/>
        <v>37,36</v>
      </c>
      <c r="B606">
        <v>37</v>
      </c>
      <c r="C606">
        <v>36</v>
      </c>
      <c r="D606">
        <v>300</v>
      </c>
      <c r="E606" t="s">
        <v>984</v>
      </c>
      <c r="F606">
        <f>VLOOKUP(B606,Nodes!$B$2:$C$681,2,FALSE)</f>
        <v>30</v>
      </c>
      <c r="G606" t="str">
        <f t="shared" si="53"/>
        <v>37,36,300,correspondance,30</v>
      </c>
      <c r="H606" t="s">
        <v>1013</v>
      </c>
      <c r="I606" t="str">
        <f>VLOOKUP(B606,Nodes!$B$2:$F$681,3)</f>
        <v>Bonne Nouvelle</v>
      </c>
      <c r="J606" t="str">
        <f>VLOOKUP(C606,Nodes!$B$2:$F$681,3)</f>
        <v>Bonne Nouvelle</v>
      </c>
      <c r="K606" t="e">
        <f>VLOOKUP(A606,$A$1:A605,1,FALSE)</f>
        <v>#N/A</v>
      </c>
      <c r="L606">
        <f>IF(ISNA(K606),D606,VLOOKUP(A606,$A$1:D605,4,FALSE))</f>
        <v>300</v>
      </c>
      <c r="M606">
        <f t="shared" si="54"/>
        <v>300</v>
      </c>
      <c r="N606">
        <f t="shared" si="55"/>
        <v>300</v>
      </c>
      <c r="P606" t="e">
        <f>VLOOKUP(A606,estimator!$A$2:$D$726,4,FALSE)</f>
        <v>#N/A</v>
      </c>
      <c r="Q606">
        <f t="shared" si="52"/>
        <v>300</v>
      </c>
    </row>
    <row r="607" spans="1:17">
      <c r="A607" t="str">
        <f t="shared" si="56"/>
        <v>41,42</v>
      </c>
      <c r="B607">
        <v>41</v>
      </c>
      <c r="C607">
        <v>42</v>
      </c>
      <c r="D607">
        <v>300</v>
      </c>
      <c r="E607" t="s">
        <v>984</v>
      </c>
      <c r="F607">
        <f>VLOOKUP(B607,Nodes!$B$2:$C$681,2,FALSE)</f>
        <v>34</v>
      </c>
      <c r="G607" t="str">
        <f t="shared" si="53"/>
        <v>41,42,300,correspondance,34</v>
      </c>
      <c r="H607" t="s">
        <v>1013</v>
      </c>
      <c r="I607" t="str">
        <f>VLOOKUP(B607,Nodes!$B$2:$F$681,3)</f>
        <v>Boulogne — Pont de Saint-Cloud</v>
      </c>
      <c r="J607" t="str">
        <f>VLOOKUP(C607,Nodes!$B$2:$F$681,3)</f>
        <v>Boulogne — Pont de Saint-Cloud</v>
      </c>
      <c r="K607" t="e">
        <f>VLOOKUP(A607,$A$1:A606,1,FALSE)</f>
        <v>#N/A</v>
      </c>
      <c r="L607">
        <f>IF(ISNA(K607),D607,VLOOKUP(A607,$A$1:D606,4,FALSE))</f>
        <v>300</v>
      </c>
      <c r="M607">
        <f t="shared" si="54"/>
        <v>300</v>
      </c>
      <c r="N607">
        <f t="shared" si="55"/>
        <v>300</v>
      </c>
      <c r="P607" t="e">
        <f>VLOOKUP(A607,estimator!$A$2:$D$726,4,FALSE)</f>
        <v>#N/A</v>
      </c>
      <c r="Q607">
        <f t="shared" si="52"/>
        <v>300</v>
      </c>
    </row>
    <row r="608" spans="1:17">
      <c r="A608" t="str">
        <f t="shared" si="56"/>
        <v>42,41</v>
      </c>
      <c r="B608">
        <v>42</v>
      </c>
      <c r="C608">
        <v>41</v>
      </c>
      <c r="D608">
        <v>300</v>
      </c>
      <c r="E608" t="s">
        <v>984</v>
      </c>
      <c r="F608">
        <f>VLOOKUP(B608,Nodes!$B$2:$C$681,2,FALSE)</f>
        <v>34</v>
      </c>
      <c r="G608" t="str">
        <f t="shared" si="53"/>
        <v>42,41,300,correspondance,34</v>
      </c>
      <c r="H608" t="s">
        <v>1013</v>
      </c>
      <c r="I608" t="str">
        <f>VLOOKUP(B608,Nodes!$B$2:$F$681,3)</f>
        <v>Boulogne — Pont de Saint-Cloud</v>
      </c>
      <c r="J608" t="str">
        <f>VLOOKUP(C608,Nodes!$B$2:$F$681,3)</f>
        <v>Boulogne — Pont de Saint-Cloud</v>
      </c>
      <c r="K608" t="e">
        <f>VLOOKUP(A608,$A$1:A607,1,FALSE)</f>
        <v>#N/A</v>
      </c>
      <c r="L608">
        <f>IF(ISNA(K608),D608,VLOOKUP(A608,$A$1:D607,4,FALSE))</f>
        <v>300</v>
      </c>
      <c r="M608">
        <f t="shared" si="54"/>
        <v>300</v>
      </c>
      <c r="N608">
        <f t="shared" si="55"/>
        <v>300</v>
      </c>
      <c r="P608" t="e">
        <f>VLOOKUP(A608,estimator!$A$2:$D$726,4,FALSE)</f>
        <v>#N/A</v>
      </c>
      <c r="Q608">
        <f t="shared" si="52"/>
        <v>300</v>
      </c>
    </row>
    <row r="609" spans="1:17">
      <c r="A609" t="str">
        <f t="shared" si="56"/>
        <v>54,55</v>
      </c>
      <c r="B609">
        <v>54</v>
      </c>
      <c r="C609">
        <v>55</v>
      </c>
      <c r="D609">
        <v>300</v>
      </c>
      <c r="E609" t="s">
        <v>984</v>
      </c>
      <c r="F609">
        <f>VLOOKUP(B609,Nodes!$B$2:$C$681,2,FALSE)</f>
        <v>46</v>
      </c>
      <c r="G609" t="str">
        <f t="shared" si="53"/>
        <v>54,55,300,correspondance,46</v>
      </c>
      <c r="H609" t="s">
        <v>1013</v>
      </c>
      <c r="I609" t="str">
        <f>VLOOKUP(B609,Nodes!$B$2:$F$681,3)</f>
        <v>Champs-Élysées — Clemenceau</v>
      </c>
      <c r="J609" t="str">
        <f>VLOOKUP(C609,Nodes!$B$2:$F$681,3)</f>
        <v>Champs-Élysées — Clemenceau</v>
      </c>
      <c r="K609" t="e">
        <f>VLOOKUP(A609,$A$1:A608,1,FALSE)</f>
        <v>#N/A</v>
      </c>
      <c r="L609">
        <f>IF(ISNA(K609),D609,VLOOKUP(A609,$A$1:D608,4,FALSE))</f>
        <v>300</v>
      </c>
      <c r="M609">
        <f t="shared" si="54"/>
        <v>300</v>
      </c>
      <c r="N609">
        <f t="shared" si="55"/>
        <v>300</v>
      </c>
      <c r="P609" t="e">
        <f>VLOOKUP(A609,estimator!$A$2:$D$726,4,FALSE)</f>
        <v>#N/A</v>
      </c>
      <c r="Q609">
        <f t="shared" si="52"/>
        <v>300</v>
      </c>
    </row>
    <row r="610" spans="1:17">
      <c r="A610" t="str">
        <f t="shared" si="56"/>
        <v>55,54</v>
      </c>
      <c r="B610">
        <v>55</v>
      </c>
      <c r="C610">
        <v>54</v>
      </c>
      <c r="D610">
        <v>300</v>
      </c>
      <c r="E610" t="s">
        <v>984</v>
      </c>
      <c r="F610">
        <f>VLOOKUP(B610,Nodes!$B$2:$C$681,2,FALSE)</f>
        <v>46</v>
      </c>
      <c r="G610" t="str">
        <f t="shared" si="53"/>
        <v>55,54,300,correspondance,46</v>
      </c>
      <c r="H610" t="s">
        <v>1013</v>
      </c>
      <c r="I610" t="str">
        <f>VLOOKUP(B610,Nodes!$B$2:$F$681,3)</f>
        <v>Champs-Élysées — Clemenceau</v>
      </c>
      <c r="J610" t="str">
        <f>VLOOKUP(C610,Nodes!$B$2:$F$681,3)</f>
        <v>Champs-Élysées — Clemenceau</v>
      </c>
      <c r="K610" t="e">
        <f>VLOOKUP(A610,$A$1:A609,1,FALSE)</f>
        <v>#N/A</v>
      </c>
      <c r="L610">
        <f>IF(ISNA(K610),D610,VLOOKUP(A610,$A$1:D609,4,FALSE))</f>
        <v>300</v>
      </c>
      <c r="M610">
        <f t="shared" si="54"/>
        <v>300</v>
      </c>
      <c r="N610">
        <f t="shared" si="55"/>
        <v>300</v>
      </c>
      <c r="P610" t="e">
        <f>VLOOKUP(A610,estimator!$A$2:$D$726,4,FALSE)</f>
        <v>#N/A</v>
      </c>
      <c r="Q610">
        <f t="shared" si="52"/>
        <v>300</v>
      </c>
    </row>
    <row r="611" spans="1:17">
      <c r="A611" t="str">
        <f t="shared" si="56"/>
        <v>58,59</v>
      </c>
      <c r="B611">
        <v>58</v>
      </c>
      <c r="C611">
        <v>59</v>
      </c>
      <c r="D611">
        <v>300</v>
      </c>
      <c r="E611" t="s">
        <v>984</v>
      </c>
      <c r="F611">
        <f>VLOOKUP(B611,Nodes!$B$2:$C$681,2,FALSE)</f>
        <v>49</v>
      </c>
      <c r="G611" t="str">
        <f t="shared" si="53"/>
        <v>58,59,300,correspondance,49</v>
      </c>
      <c r="H611" t="s">
        <v>1013</v>
      </c>
      <c r="I611" t="str">
        <f>VLOOKUP(B611,Nodes!$B$2:$F$681,3)</f>
        <v>Charles de Gaulle — Étoile</v>
      </c>
      <c r="J611" t="str">
        <f>VLOOKUP(C611,Nodes!$B$2:$F$681,3)</f>
        <v>Charles de Gaulle — Étoile</v>
      </c>
      <c r="K611" t="e">
        <f>VLOOKUP(A611,$A$1:A610,1,FALSE)</f>
        <v>#N/A</v>
      </c>
      <c r="L611">
        <f>IF(ISNA(K611),D611,VLOOKUP(A611,$A$1:D610,4,FALSE))</f>
        <v>300</v>
      </c>
      <c r="M611">
        <f t="shared" si="54"/>
        <v>300</v>
      </c>
      <c r="N611">
        <f t="shared" si="55"/>
        <v>300</v>
      </c>
      <c r="P611" t="e">
        <f>VLOOKUP(A611,estimator!$A$2:$D$726,4,FALSE)</f>
        <v>#N/A</v>
      </c>
      <c r="Q611">
        <f t="shared" si="52"/>
        <v>300</v>
      </c>
    </row>
    <row r="612" spans="1:17">
      <c r="A612" t="str">
        <f t="shared" si="56"/>
        <v>58,60</v>
      </c>
      <c r="B612">
        <v>58</v>
      </c>
      <c r="C612">
        <v>60</v>
      </c>
      <c r="D612">
        <v>300</v>
      </c>
      <c r="E612" t="s">
        <v>984</v>
      </c>
      <c r="F612">
        <f>VLOOKUP(B612,Nodes!$B$2:$C$681,2,FALSE)</f>
        <v>49</v>
      </c>
      <c r="G612" t="str">
        <f t="shared" si="53"/>
        <v>58,60,300,correspondance,49</v>
      </c>
      <c r="H612" t="s">
        <v>1013</v>
      </c>
      <c r="I612" t="str">
        <f>VLOOKUP(B612,Nodes!$B$2:$F$681,3)</f>
        <v>Charles de Gaulle — Étoile</v>
      </c>
      <c r="J612" t="str">
        <f>VLOOKUP(C612,Nodes!$B$2:$F$681,3)</f>
        <v>Charles de Gaulle — Étoile</v>
      </c>
      <c r="K612" t="e">
        <f>VLOOKUP(A612,$A$1:A611,1,FALSE)</f>
        <v>#N/A</v>
      </c>
      <c r="L612">
        <f>IF(ISNA(K612),D612,VLOOKUP(A612,$A$1:D611,4,FALSE))</f>
        <v>300</v>
      </c>
      <c r="M612">
        <f t="shared" si="54"/>
        <v>300</v>
      </c>
      <c r="N612">
        <f t="shared" si="55"/>
        <v>300</v>
      </c>
      <c r="P612" t="e">
        <f>VLOOKUP(A612,estimator!$A$2:$D$726,4,FALSE)</f>
        <v>#N/A</v>
      </c>
      <c r="Q612">
        <f t="shared" si="52"/>
        <v>300</v>
      </c>
    </row>
    <row r="613" spans="1:17">
      <c r="A613" t="str">
        <f t="shared" si="56"/>
        <v>59,58</v>
      </c>
      <c r="B613">
        <v>59</v>
      </c>
      <c r="C613">
        <v>58</v>
      </c>
      <c r="D613">
        <v>300</v>
      </c>
      <c r="E613" t="s">
        <v>984</v>
      </c>
      <c r="F613">
        <f>VLOOKUP(B613,Nodes!$B$2:$C$681,2,FALSE)</f>
        <v>49</v>
      </c>
      <c r="G613" t="str">
        <f t="shared" si="53"/>
        <v>59,58,300,correspondance,49</v>
      </c>
      <c r="H613" t="s">
        <v>1013</v>
      </c>
      <c r="I613" t="str">
        <f>VLOOKUP(B613,Nodes!$B$2:$F$681,3)</f>
        <v>Charles de Gaulle — Étoile</v>
      </c>
      <c r="J613" t="str">
        <f>VLOOKUP(C613,Nodes!$B$2:$F$681,3)</f>
        <v>Charles de Gaulle — Étoile</v>
      </c>
      <c r="K613" t="e">
        <f>VLOOKUP(A613,$A$1:A612,1,FALSE)</f>
        <v>#N/A</v>
      </c>
      <c r="L613">
        <f>IF(ISNA(K613),D613,VLOOKUP(A613,$A$1:D612,4,FALSE))</f>
        <v>300</v>
      </c>
      <c r="M613">
        <f t="shared" si="54"/>
        <v>300</v>
      </c>
      <c r="N613">
        <f t="shared" si="55"/>
        <v>300</v>
      </c>
      <c r="P613" t="e">
        <f>VLOOKUP(A613,estimator!$A$2:$D$726,4,FALSE)</f>
        <v>#N/A</v>
      </c>
      <c r="Q613">
        <f t="shared" si="52"/>
        <v>300</v>
      </c>
    </row>
    <row r="614" spans="1:17">
      <c r="A614" t="str">
        <f t="shared" si="56"/>
        <v>59,60</v>
      </c>
      <c r="B614">
        <v>59</v>
      </c>
      <c r="C614">
        <v>60</v>
      </c>
      <c r="D614">
        <v>300</v>
      </c>
      <c r="E614" t="s">
        <v>984</v>
      </c>
      <c r="F614">
        <f>VLOOKUP(B614,Nodes!$B$2:$C$681,2,FALSE)</f>
        <v>49</v>
      </c>
      <c r="G614" t="str">
        <f t="shared" si="53"/>
        <v>59,60,300,correspondance,49</v>
      </c>
      <c r="H614" t="s">
        <v>1013</v>
      </c>
      <c r="I614" t="str">
        <f>VLOOKUP(B614,Nodes!$B$2:$F$681,3)</f>
        <v>Charles de Gaulle — Étoile</v>
      </c>
      <c r="J614" t="str">
        <f>VLOOKUP(C614,Nodes!$B$2:$F$681,3)</f>
        <v>Charles de Gaulle — Étoile</v>
      </c>
      <c r="K614" t="e">
        <f>VLOOKUP(A614,$A$1:A613,1,FALSE)</f>
        <v>#N/A</v>
      </c>
      <c r="L614">
        <f>IF(ISNA(K614),D614,VLOOKUP(A614,$A$1:D613,4,FALSE))</f>
        <v>300</v>
      </c>
      <c r="M614">
        <f t="shared" si="54"/>
        <v>300</v>
      </c>
      <c r="N614">
        <f t="shared" si="55"/>
        <v>300</v>
      </c>
      <c r="P614" t="e">
        <f>VLOOKUP(A614,estimator!$A$2:$D$726,4,FALSE)</f>
        <v>#N/A</v>
      </c>
      <c r="Q614">
        <f t="shared" si="52"/>
        <v>300</v>
      </c>
    </row>
    <row r="615" spans="1:17">
      <c r="A615" t="str">
        <f t="shared" si="56"/>
        <v>60,58</v>
      </c>
      <c r="B615">
        <v>60</v>
      </c>
      <c r="C615">
        <v>58</v>
      </c>
      <c r="D615">
        <v>300</v>
      </c>
      <c r="E615" t="s">
        <v>984</v>
      </c>
      <c r="F615">
        <f>VLOOKUP(B615,Nodes!$B$2:$C$681,2,FALSE)</f>
        <v>49</v>
      </c>
      <c r="G615" t="str">
        <f t="shared" si="53"/>
        <v>60,58,300,correspondance,49</v>
      </c>
      <c r="H615" t="s">
        <v>1013</v>
      </c>
      <c r="I615" t="str">
        <f>VLOOKUP(B615,Nodes!$B$2:$F$681,3)</f>
        <v>Charles de Gaulle — Étoile</v>
      </c>
      <c r="J615" t="str">
        <f>VLOOKUP(C615,Nodes!$B$2:$F$681,3)</f>
        <v>Charles de Gaulle — Étoile</v>
      </c>
      <c r="K615" t="e">
        <f>VLOOKUP(A615,$A$1:A614,1,FALSE)</f>
        <v>#N/A</v>
      </c>
      <c r="L615">
        <f>IF(ISNA(K615),D615,VLOOKUP(A615,$A$1:D614,4,FALSE))</f>
        <v>300</v>
      </c>
      <c r="M615">
        <f t="shared" si="54"/>
        <v>300</v>
      </c>
      <c r="N615">
        <f t="shared" si="55"/>
        <v>300</v>
      </c>
      <c r="P615" t="e">
        <f>VLOOKUP(A615,estimator!$A$2:$D$726,4,FALSE)</f>
        <v>#N/A</v>
      </c>
      <c r="Q615">
        <f t="shared" si="52"/>
        <v>300</v>
      </c>
    </row>
    <row r="616" spans="1:17">
      <c r="A616" t="str">
        <f t="shared" si="56"/>
        <v>60,59</v>
      </c>
      <c r="B616">
        <v>60</v>
      </c>
      <c r="C616">
        <v>59</v>
      </c>
      <c r="D616">
        <v>300</v>
      </c>
      <c r="E616" t="s">
        <v>984</v>
      </c>
      <c r="F616">
        <f>VLOOKUP(B616,Nodes!$B$2:$C$681,2,FALSE)</f>
        <v>49</v>
      </c>
      <c r="G616" t="str">
        <f t="shared" si="53"/>
        <v>60,59,300,correspondance,49</v>
      </c>
      <c r="H616" t="s">
        <v>1013</v>
      </c>
      <c r="I616" t="str">
        <f>VLOOKUP(B616,Nodes!$B$2:$F$681,3)</f>
        <v>Charles de Gaulle — Étoile</v>
      </c>
      <c r="J616" t="str">
        <f>VLOOKUP(C616,Nodes!$B$2:$F$681,3)</f>
        <v>Charles de Gaulle — Étoile</v>
      </c>
      <c r="K616" t="e">
        <f>VLOOKUP(A616,$A$1:A615,1,FALSE)</f>
        <v>#N/A</v>
      </c>
      <c r="L616">
        <f>IF(ISNA(K616),D616,VLOOKUP(A616,$A$1:D615,4,FALSE))</f>
        <v>300</v>
      </c>
      <c r="M616">
        <f t="shared" si="54"/>
        <v>300</v>
      </c>
      <c r="N616">
        <f t="shared" si="55"/>
        <v>300</v>
      </c>
      <c r="P616" t="e">
        <f>VLOOKUP(A616,estimator!$A$2:$D$726,4,FALSE)</f>
        <v>#N/A</v>
      </c>
      <c r="Q616">
        <f t="shared" si="52"/>
        <v>300</v>
      </c>
    </row>
    <row r="617" spans="1:17">
      <c r="A617" t="str">
        <f t="shared" si="56"/>
        <v>67,68</v>
      </c>
      <c r="B617">
        <v>67</v>
      </c>
      <c r="C617">
        <v>68</v>
      </c>
      <c r="D617">
        <v>300</v>
      </c>
      <c r="E617" t="s">
        <v>984</v>
      </c>
      <c r="F617">
        <f>VLOOKUP(B617,Nodes!$B$2:$C$681,2,FALSE)</f>
        <v>56</v>
      </c>
      <c r="G617" t="str">
        <f t="shared" si="53"/>
        <v>67,68,300,correspondance,56</v>
      </c>
      <c r="H617" t="s">
        <v>1013</v>
      </c>
      <c r="I617" t="str">
        <f>VLOOKUP(B617,Nodes!$B$2:$F$681,3)</f>
        <v>Châtelet</v>
      </c>
      <c r="J617" t="str">
        <f>VLOOKUP(C617,Nodes!$B$2:$F$681,3)</f>
        <v>Châtelet</v>
      </c>
      <c r="K617" t="e">
        <f>VLOOKUP(A617,$A$1:A616,1,FALSE)</f>
        <v>#N/A</v>
      </c>
      <c r="L617">
        <f>IF(ISNA(K617),D617,VLOOKUP(A617,$A$1:D616,4,FALSE))</f>
        <v>300</v>
      </c>
      <c r="M617">
        <f t="shared" si="54"/>
        <v>300</v>
      </c>
      <c r="N617">
        <f t="shared" si="55"/>
        <v>300</v>
      </c>
      <c r="P617" t="e">
        <f>VLOOKUP(A617,estimator!$A$2:$D$726,4,FALSE)</f>
        <v>#N/A</v>
      </c>
      <c r="Q617">
        <f t="shared" si="52"/>
        <v>300</v>
      </c>
    </row>
    <row r="618" spans="1:17">
      <c r="A618" t="str">
        <f t="shared" si="56"/>
        <v>67,69</v>
      </c>
      <c r="B618">
        <v>67</v>
      </c>
      <c r="C618">
        <v>69</v>
      </c>
      <c r="D618">
        <v>300</v>
      </c>
      <c r="E618" t="s">
        <v>984</v>
      </c>
      <c r="F618">
        <f>VLOOKUP(B618,Nodes!$B$2:$C$681,2,FALSE)</f>
        <v>56</v>
      </c>
      <c r="G618" t="str">
        <f t="shared" si="53"/>
        <v>67,69,300,correspondance,56</v>
      </c>
      <c r="H618" t="s">
        <v>1013</v>
      </c>
      <c r="I618" t="str">
        <f>VLOOKUP(B618,Nodes!$B$2:$F$681,3)</f>
        <v>Châtelet</v>
      </c>
      <c r="J618" t="str">
        <f>VLOOKUP(C618,Nodes!$B$2:$F$681,3)</f>
        <v>Châtelet</v>
      </c>
      <c r="K618" t="e">
        <f>VLOOKUP(A618,$A$1:A617,1,FALSE)</f>
        <v>#N/A</v>
      </c>
      <c r="L618">
        <f>IF(ISNA(K618),D618,VLOOKUP(A618,$A$1:D617,4,FALSE))</f>
        <v>300</v>
      </c>
      <c r="M618">
        <f t="shared" si="54"/>
        <v>300</v>
      </c>
      <c r="N618">
        <f t="shared" si="55"/>
        <v>300</v>
      </c>
      <c r="P618" t="e">
        <f>VLOOKUP(A618,estimator!$A$2:$D$726,4,FALSE)</f>
        <v>#N/A</v>
      </c>
      <c r="Q618">
        <f t="shared" si="52"/>
        <v>300</v>
      </c>
    </row>
    <row r="619" spans="1:17">
      <c r="A619" t="str">
        <f t="shared" si="56"/>
        <v>67,70</v>
      </c>
      <c r="B619">
        <v>67</v>
      </c>
      <c r="C619">
        <v>70</v>
      </c>
      <c r="D619">
        <v>300</v>
      </c>
      <c r="E619" t="s">
        <v>984</v>
      </c>
      <c r="F619">
        <f>VLOOKUP(B619,Nodes!$B$2:$C$681,2,FALSE)</f>
        <v>56</v>
      </c>
      <c r="G619" t="str">
        <f t="shared" si="53"/>
        <v>67,70,300,correspondance,56</v>
      </c>
      <c r="H619" t="s">
        <v>1013</v>
      </c>
      <c r="I619" t="str">
        <f>VLOOKUP(B619,Nodes!$B$2:$F$681,3)</f>
        <v>Châtelet</v>
      </c>
      <c r="J619" t="str">
        <f>VLOOKUP(C619,Nodes!$B$2:$F$681,3)</f>
        <v>Châtelet</v>
      </c>
      <c r="K619" t="e">
        <f>VLOOKUP(A619,$A$1:A618,1,FALSE)</f>
        <v>#N/A</v>
      </c>
      <c r="L619">
        <f>IF(ISNA(K619),D619,VLOOKUP(A619,$A$1:D618,4,FALSE))</f>
        <v>300</v>
      </c>
      <c r="M619">
        <f t="shared" si="54"/>
        <v>300</v>
      </c>
      <c r="N619">
        <f t="shared" si="55"/>
        <v>300</v>
      </c>
      <c r="P619" t="e">
        <f>VLOOKUP(A619,estimator!$A$2:$D$726,4,FALSE)</f>
        <v>#N/A</v>
      </c>
      <c r="Q619">
        <f t="shared" si="52"/>
        <v>300</v>
      </c>
    </row>
    <row r="620" spans="1:17">
      <c r="A620" t="str">
        <f t="shared" si="56"/>
        <v>67,71</v>
      </c>
      <c r="B620">
        <v>67</v>
      </c>
      <c r="C620">
        <v>71</v>
      </c>
      <c r="D620">
        <v>300</v>
      </c>
      <c r="E620" t="s">
        <v>984</v>
      </c>
      <c r="F620">
        <f>VLOOKUP(B620,Nodes!$B$2:$C$681,2,FALSE)</f>
        <v>56</v>
      </c>
      <c r="G620" t="str">
        <f t="shared" si="53"/>
        <v>67,71,300,correspondance,56</v>
      </c>
      <c r="H620" t="s">
        <v>1013</v>
      </c>
      <c r="I620" t="str">
        <f>VLOOKUP(B620,Nodes!$B$2:$F$681,3)</f>
        <v>Châtelet</v>
      </c>
      <c r="J620" t="str">
        <f>VLOOKUP(C620,Nodes!$B$2:$F$681,3)</f>
        <v>Châtelet</v>
      </c>
      <c r="K620" t="e">
        <f>VLOOKUP(A620,$A$1:A619,1,FALSE)</f>
        <v>#N/A</v>
      </c>
      <c r="L620">
        <f>IF(ISNA(K620),D620,VLOOKUP(A620,$A$1:D619,4,FALSE))</f>
        <v>300</v>
      </c>
      <c r="M620">
        <f t="shared" si="54"/>
        <v>300</v>
      </c>
      <c r="N620">
        <f t="shared" si="55"/>
        <v>300</v>
      </c>
      <c r="P620" t="e">
        <f>VLOOKUP(A620,estimator!$A$2:$D$726,4,FALSE)</f>
        <v>#N/A</v>
      </c>
      <c r="Q620">
        <f t="shared" si="52"/>
        <v>300</v>
      </c>
    </row>
    <row r="621" spans="1:17">
      <c r="A621" t="str">
        <f t="shared" si="56"/>
        <v>68,67</v>
      </c>
      <c r="B621">
        <v>68</v>
      </c>
      <c r="C621">
        <v>67</v>
      </c>
      <c r="D621">
        <v>300</v>
      </c>
      <c r="E621" t="s">
        <v>984</v>
      </c>
      <c r="F621">
        <f>VLOOKUP(B621,Nodes!$B$2:$C$681,2,FALSE)</f>
        <v>56</v>
      </c>
      <c r="G621" t="str">
        <f t="shared" si="53"/>
        <v>68,67,300,correspondance,56</v>
      </c>
      <c r="H621" t="s">
        <v>1013</v>
      </c>
      <c r="I621" t="str">
        <f>VLOOKUP(B621,Nodes!$B$2:$F$681,3)</f>
        <v>Châtelet</v>
      </c>
      <c r="J621" t="str">
        <f>VLOOKUP(C621,Nodes!$B$2:$F$681,3)</f>
        <v>Châtelet</v>
      </c>
      <c r="K621" t="e">
        <f>VLOOKUP(A621,$A$1:A620,1,FALSE)</f>
        <v>#N/A</v>
      </c>
      <c r="L621">
        <f>IF(ISNA(K621),D621,VLOOKUP(A621,$A$1:D620,4,FALSE))</f>
        <v>300</v>
      </c>
      <c r="M621">
        <f t="shared" si="54"/>
        <v>300</v>
      </c>
      <c r="N621">
        <f t="shared" si="55"/>
        <v>300</v>
      </c>
      <c r="P621" t="e">
        <f>VLOOKUP(A621,estimator!$A$2:$D$726,4,FALSE)</f>
        <v>#N/A</v>
      </c>
      <c r="Q621">
        <f t="shared" si="52"/>
        <v>300</v>
      </c>
    </row>
    <row r="622" spans="1:17">
      <c r="A622" t="str">
        <f t="shared" si="56"/>
        <v>68,69</v>
      </c>
      <c r="B622">
        <v>68</v>
      </c>
      <c r="C622">
        <v>69</v>
      </c>
      <c r="D622">
        <v>300</v>
      </c>
      <c r="E622" t="s">
        <v>984</v>
      </c>
      <c r="F622">
        <f>VLOOKUP(B622,Nodes!$B$2:$C$681,2,FALSE)</f>
        <v>56</v>
      </c>
      <c r="G622" t="str">
        <f t="shared" si="53"/>
        <v>68,69,300,correspondance,56</v>
      </c>
      <c r="H622" t="s">
        <v>1013</v>
      </c>
      <c r="I622" t="str">
        <f>VLOOKUP(B622,Nodes!$B$2:$F$681,3)</f>
        <v>Châtelet</v>
      </c>
      <c r="J622" t="str">
        <f>VLOOKUP(C622,Nodes!$B$2:$F$681,3)</f>
        <v>Châtelet</v>
      </c>
      <c r="K622" t="e">
        <f>VLOOKUP(A622,$A$1:A621,1,FALSE)</f>
        <v>#N/A</v>
      </c>
      <c r="L622">
        <f>IF(ISNA(K622),D622,VLOOKUP(A622,$A$1:D621,4,FALSE))</f>
        <v>300</v>
      </c>
      <c r="M622">
        <f t="shared" si="54"/>
        <v>300</v>
      </c>
      <c r="N622">
        <f t="shared" si="55"/>
        <v>300</v>
      </c>
      <c r="P622" t="e">
        <f>VLOOKUP(A622,estimator!$A$2:$D$726,4,FALSE)</f>
        <v>#N/A</v>
      </c>
      <c r="Q622">
        <f t="shared" si="52"/>
        <v>300</v>
      </c>
    </row>
    <row r="623" spans="1:17">
      <c r="A623" t="str">
        <f t="shared" si="56"/>
        <v>68,70</v>
      </c>
      <c r="B623">
        <v>68</v>
      </c>
      <c r="C623">
        <v>70</v>
      </c>
      <c r="D623">
        <v>300</v>
      </c>
      <c r="E623" t="s">
        <v>984</v>
      </c>
      <c r="F623">
        <f>VLOOKUP(B623,Nodes!$B$2:$C$681,2,FALSE)</f>
        <v>56</v>
      </c>
      <c r="G623" t="str">
        <f t="shared" si="53"/>
        <v>68,70,300,correspondance,56</v>
      </c>
      <c r="H623" t="s">
        <v>1013</v>
      </c>
      <c r="I623" t="str">
        <f>VLOOKUP(B623,Nodes!$B$2:$F$681,3)</f>
        <v>Châtelet</v>
      </c>
      <c r="J623" t="str">
        <f>VLOOKUP(C623,Nodes!$B$2:$F$681,3)</f>
        <v>Châtelet</v>
      </c>
      <c r="K623" t="e">
        <f>VLOOKUP(A623,$A$1:A622,1,FALSE)</f>
        <v>#N/A</v>
      </c>
      <c r="L623">
        <f>IF(ISNA(K623),D623,VLOOKUP(A623,$A$1:D622,4,FALSE))</f>
        <v>300</v>
      </c>
      <c r="M623">
        <f t="shared" si="54"/>
        <v>300</v>
      </c>
      <c r="N623">
        <f t="shared" si="55"/>
        <v>300</v>
      </c>
      <c r="P623" t="e">
        <f>VLOOKUP(A623,estimator!$A$2:$D$726,4,FALSE)</f>
        <v>#N/A</v>
      </c>
      <c r="Q623">
        <f t="shared" si="52"/>
        <v>300</v>
      </c>
    </row>
    <row r="624" spans="1:17">
      <c r="A624" t="str">
        <f t="shared" si="56"/>
        <v>68,71</v>
      </c>
      <c r="B624">
        <v>68</v>
      </c>
      <c r="C624">
        <v>71</v>
      </c>
      <c r="D624">
        <v>300</v>
      </c>
      <c r="E624" t="s">
        <v>984</v>
      </c>
      <c r="F624">
        <f>VLOOKUP(B624,Nodes!$B$2:$C$681,2,FALSE)</f>
        <v>56</v>
      </c>
      <c r="G624" t="str">
        <f t="shared" si="53"/>
        <v>68,71,300,correspondance,56</v>
      </c>
      <c r="H624" t="s">
        <v>1013</v>
      </c>
      <c r="I624" t="str">
        <f>VLOOKUP(B624,Nodes!$B$2:$F$681,3)</f>
        <v>Châtelet</v>
      </c>
      <c r="J624" t="str">
        <f>VLOOKUP(C624,Nodes!$B$2:$F$681,3)</f>
        <v>Châtelet</v>
      </c>
      <c r="K624" t="e">
        <f>VLOOKUP(A624,$A$1:A623,1,FALSE)</f>
        <v>#N/A</v>
      </c>
      <c r="L624">
        <f>IF(ISNA(K624),D624,VLOOKUP(A624,$A$1:D623,4,FALSE))</f>
        <v>300</v>
      </c>
      <c r="M624">
        <f t="shared" si="54"/>
        <v>300</v>
      </c>
      <c r="N624">
        <f t="shared" si="55"/>
        <v>300</v>
      </c>
      <c r="P624" t="e">
        <f>VLOOKUP(A624,estimator!$A$2:$D$726,4,FALSE)</f>
        <v>#N/A</v>
      </c>
      <c r="Q624">
        <f t="shared" si="52"/>
        <v>300</v>
      </c>
    </row>
    <row r="625" spans="1:17">
      <c r="A625" t="str">
        <f t="shared" si="56"/>
        <v>69,67</v>
      </c>
      <c r="B625">
        <v>69</v>
      </c>
      <c r="C625">
        <v>67</v>
      </c>
      <c r="D625">
        <v>300</v>
      </c>
      <c r="E625" t="s">
        <v>984</v>
      </c>
      <c r="F625">
        <f>VLOOKUP(B625,Nodes!$B$2:$C$681,2,FALSE)</f>
        <v>56</v>
      </c>
      <c r="G625" t="str">
        <f t="shared" si="53"/>
        <v>69,67,300,correspondance,56</v>
      </c>
      <c r="H625" t="s">
        <v>1013</v>
      </c>
      <c r="I625" t="str">
        <f>VLOOKUP(B625,Nodes!$B$2:$F$681,3)</f>
        <v>Châtelet</v>
      </c>
      <c r="J625" t="str">
        <f>VLOOKUP(C625,Nodes!$B$2:$F$681,3)</f>
        <v>Châtelet</v>
      </c>
      <c r="K625" t="e">
        <f>VLOOKUP(A625,$A$1:A624,1,FALSE)</f>
        <v>#N/A</v>
      </c>
      <c r="L625">
        <f>IF(ISNA(K625),D625,VLOOKUP(A625,$A$1:D624,4,FALSE))</f>
        <v>300</v>
      </c>
      <c r="M625">
        <f t="shared" si="54"/>
        <v>300</v>
      </c>
      <c r="N625">
        <f t="shared" si="55"/>
        <v>300</v>
      </c>
      <c r="P625" t="e">
        <f>VLOOKUP(A625,estimator!$A$2:$D$726,4,FALSE)</f>
        <v>#N/A</v>
      </c>
      <c r="Q625">
        <f t="shared" si="52"/>
        <v>300</v>
      </c>
    </row>
    <row r="626" spans="1:17">
      <c r="A626" t="str">
        <f t="shared" si="56"/>
        <v>69,68</v>
      </c>
      <c r="B626">
        <v>69</v>
      </c>
      <c r="C626">
        <v>68</v>
      </c>
      <c r="D626">
        <v>300</v>
      </c>
      <c r="E626" t="s">
        <v>984</v>
      </c>
      <c r="F626">
        <f>VLOOKUP(B626,Nodes!$B$2:$C$681,2,FALSE)</f>
        <v>56</v>
      </c>
      <c r="G626" t="str">
        <f t="shared" si="53"/>
        <v>69,68,300,correspondance,56</v>
      </c>
      <c r="H626" t="s">
        <v>1013</v>
      </c>
      <c r="I626" t="str">
        <f>VLOOKUP(B626,Nodes!$B$2:$F$681,3)</f>
        <v>Châtelet</v>
      </c>
      <c r="J626" t="str">
        <f>VLOOKUP(C626,Nodes!$B$2:$F$681,3)</f>
        <v>Châtelet</v>
      </c>
      <c r="K626" t="e">
        <f>VLOOKUP(A626,$A$1:A625,1,FALSE)</f>
        <v>#N/A</v>
      </c>
      <c r="L626">
        <f>IF(ISNA(K626),D626,VLOOKUP(A626,$A$1:D625,4,FALSE))</f>
        <v>300</v>
      </c>
      <c r="M626">
        <f t="shared" si="54"/>
        <v>300</v>
      </c>
      <c r="N626">
        <f t="shared" si="55"/>
        <v>300</v>
      </c>
      <c r="P626" t="e">
        <f>VLOOKUP(A626,estimator!$A$2:$D$726,4,FALSE)</f>
        <v>#N/A</v>
      </c>
      <c r="Q626">
        <f t="shared" si="52"/>
        <v>300</v>
      </c>
    </row>
    <row r="627" spans="1:17">
      <c r="A627" t="str">
        <f t="shared" si="56"/>
        <v>69,70</v>
      </c>
      <c r="B627">
        <v>69</v>
      </c>
      <c r="C627">
        <v>70</v>
      </c>
      <c r="D627">
        <v>300</v>
      </c>
      <c r="E627" t="s">
        <v>984</v>
      </c>
      <c r="F627">
        <f>VLOOKUP(B627,Nodes!$B$2:$C$681,2,FALSE)</f>
        <v>56</v>
      </c>
      <c r="G627" t="str">
        <f t="shared" si="53"/>
        <v>69,70,300,correspondance,56</v>
      </c>
      <c r="H627" t="s">
        <v>1013</v>
      </c>
      <c r="I627" t="str">
        <f>VLOOKUP(B627,Nodes!$B$2:$F$681,3)</f>
        <v>Châtelet</v>
      </c>
      <c r="J627" t="str">
        <f>VLOOKUP(C627,Nodes!$B$2:$F$681,3)</f>
        <v>Châtelet</v>
      </c>
      <c r="K627" t="e">
        <f>VLOOKUP(A627,$A$1:A626,1,FALSE)</f>
        <v>#N/A</v>
      </c>
      <c r="L627">
        <f>IF(ISNA(K627),D627,VLOOKUP(A627,$A$1:D626,4,FALSE))</f>
        <v>300</v>
      </c>
      <c r="M627">
        <f t="shared" si="54"/>
        <v>300</v>
      </c>
      <c r="N627">
        <f t="shared" si="55"/>
        <v>300</v>
      </c>
      <c r="P627" t="e">
        <f>VLOOKUP(A627,estimator!$A$2:$D$726,4,FALSE)</f>
        <v>#N/A</v>
      </c>
      <c r="Q627">
        <f t="shared" si="52"/>
        <v>300</v>
      </c>
    </row>
    <row r="628" spans="1:17">
      <c r="A628" t="str">
        <f t="shared" si="56"/>
        <v>69,71</v>
      </c>
      <c r="B628">
        <v>69</v>
      </c>
      <c r="C628">
        <v>71</v>
      </c>
      <c r="D628">
        <v>300</v>
      </c>
      <c r="E628" t="s">
        <v>984</v>
      </c>
      <c r="F628">
        <f>VLOOKUP(B628,Nodes!$B$2:$C$681,2,FALSE)</f>
        <v>56</v>
      </c>
      <c r="G628" t="str">
        <f t="shared" si="53"/>
        <v>69,71,300,correspondance,56</v>
      </c>
      <c r="H628" t="s">
        <v>1013</v>
      </c>
      <c r="I628" t="str">
        <f>VLOOKUP(B628,Nodes!$B$2:$F$681,3)</f>
        <v>Châtelet</v>
      </c>
      <c r="J628" t="str">
        <f>VLOOKUP(C628,Nodes!$B$2:$F$681,3)</f>
        <v>Châtelet</v>
      </c>
      <c r="K628" t="e">
        <f>VLOOKUP(A628,$A$1:A627,1,FALSE)</f>
        <v>#N/A</v>
      </c>
      <c r="L628">
        <f>IF(ISNA(K628),D628,VLOOKUP(A628,$A$1:D627,4,FALSE))</f>
        <v>300</v>
      </c>
      <c r="M628">
        <f t="shared" si="54"/>
        <v>300</v>
      </c>
      <c r="N628">
        <f t="shared" si="55"/>
        <v>300</v>
      </c>
      <c r="P628" t="e">
        <f>VLOOKUP(A628,estimator!$A$2:$D$726,4,FALSE)</f>
        <v>#N/A</v>
      </c>
      <c r="Q628">
        <f t="shared" si="52"/>
        <v>300</v>
      </c>
    </row>
    <row r="629" spans="1:17">
      <c r="A629" t="str">
        <f t="shared" si="56"/>
        <v>70,67</v>
      </c>
      <c r="B629">
        <v>70</v>
      </c>
      <c r="C629">
        <v>67</v>
      </c>
      <c r="D629">
        <v>300</v>
      </c>
      <c r="E629" t="s">
        <v>984</v>
      </c>
      <c r="F629">
        <f>VLOOKUP(B629,Nodes!$B$2:$C$681,2,FALSE)</f>
        <v>56</v>
      </c>
      <c r="G629" t="str">
        <f t="shared" si="53"/>
        <v>70,67,300,correspondance,56</v>
      </c>
      <c r="H629" t="s">
        <v>1013</v>
      </c>
      <c r="I629" t="str">
        <f>VLOOKUP(B629,Nodes!$B$2:$F$681,3)</f>
        <v>Châtelet</v>
      </c>
      <c r="J629" t="str">
        <f>VLOOKUP(C629,Nodes!$B$2:$F$681,3)</f>
        <v>Châtelet</v>
      </c>
      <c r="K629" t="e">
        <f>VLOOKUP(A629,$A$1:A628,1,FALSE)</f>
        <v>#N/A</v>
      </c>
      <c r="L629">
        <f>IF(ISNA(K629),D629,VLOOKUP(A629,$A$1:D628,4,FALSE))</f>
        <v>300</v>
      </c>
      <c r="M629">
        <f t="shared" si="54"/>
        <v>300</v>
      </c>
      <c r="N629">
        <f t="shared" si="55"/>
        <v>300</v>
      </c>
      <c r="P629" t="e">
        <f>VLOOKUP(A629,estimator!$A$2:$D$726,4,FALSE)</f>
        <v>#N/A</v>
      </c>
      <c r="Q629">
        <f t="shared" si="52"/>
        <v>300</v>
      </c>
    </row>
    <row r="630" spans="1:17">
      <c r="A630" t="str">
        <f t="shared" si="56"/>
        <v>70,68</v>
      </c>
      <c r="B630">
        <v>70</v>
      </c>
      <c r="C630">
        <v>68</v>
      </c>
      <c r="D630">
        <v>300</v>
      </c>
      <c r="E630" t="s">
        <v>984</v>
      </c>
      <c r="F630">
        <f>VLOOKUP(B630,Nodes!$B$2:$C$681,2,FALSE)</f>
        <v>56</v>
      </c>
      <c r="G630" t="str">
        <f t="shared" si="53"/>
        <v>70,68,300,correspondance,56</v>
      </c>
      <c r="H630" t="s">
        <v>1013</v>
      </c>
      <c r="I630" t="str">
        <f>VLOOKUP(B630,Nodes!$B$2:$F$681,3)</f>
        <v>Châtelet</v>
      </c>
      <c r="J630" t="str">
        <f>VLOOKUP(C630,Nodes!$B$2:$F$681,3)</f>
        <v>Châtelet</v>
      </c>
      <c r="K630" t="e">
        <f>VLOOKUP(A630,$A$1:A629,1,FALSE)</f>
        <v>#N/A</v>
      </c>
      <c r="L630">
        <f>IF(ISNA(K630),D630,VLOOKUP(A630,$A$1:D629,4,FALSE))</f>
        <v>300</v>
      </c>
      <c r="M630">
        <f t="shared" si="54"/>
        <v>300</v>
      </c>
      <c r="N630">
        <f t="shared" si="55"/>
        <v>300</v>
      </c>
      <c r="P630" t="e">
        <f>VLOOKUP(A630,estimator!$A$2:$D$726,4,FALSE)</f>
        <v>#N/A</v>
      </c>
      <c r="Q630">
        <f t="shared" si="52"/>
        <v>300</v>
      </c>
    </row>
    <row r="631" spans="1:17">
      <c r="A631" t="str">
        <f t="shared" si="56"/>
        <v>70,69</v>
      </c>
      <c r="B631">
        <v>70</v>
      </c>
      <c r="C631">
        <v>69</v>
      </c>
      <c r="D631">
        <v>300</v>
      </c>
      <c r="E631" t="s">
        <v>984</v>
      </c>
      <c r="F631">
        <f>VLOOKUP(B631,Nodes!$B$2:$C$681,2,FALSE)</f>
        <v>56</v>
      </c>
      <c r="G631" t="str">
        <f t="shared" si="53"/>
        <v>70,69,300,correspondance,56</v>
      </c>
      <c r="H631" t="s">
        <v>1013</v>
      </c>
      <c r="I631" t="str">
        <f>VLOOKUP(B631,Nodes!$B$2:$F$681,3)</f>
        <v>Châtelet</v>
      </c>
      <c r="J631" t="str">
        <f>VLOOKUP(C631,Nodes!$B$2:$F$681,3)</f>
        <v>Châtelet</v>
      </c>
      <c r="K631" t="e">
        <f>VLOOKUP(A631,$A$1:A630,1,FALSE)</f>
        <v>#N/A</v>
      </c>
      <c r="L631">
        <f>IF(ISNA(K631),D631,VLOOKUP(A631,$A$1:D630,4,FALSE))</f>
        <v>300</v>
      </c>
      <c r="M631">
        <f t="shared" si="54"/>
        <v>300</v>
      </c>
      <c r="N631">
        <f t="shared" si="55"/>
        <v>300</v>
      </c>
      <c r="P631" t="e">
        <f>VLOOKUP(A631,estimator!$A$2:$D$726,4,FALSE)</f>
        <v>#N/A</v>
      </c>
      <c r="Q631">
        <f t="shared" si="52"/>
        <v>300</v>
      </c>
    </row>
    <row r="632" spans="1:17">
      <c r="A632" t="str">
        <f t="shared" si="56"/>
        <v>70,71</v>
      </c>
      <c r="B632">
        <v>70</v>
      </c>
      <c r="C632">
        <v>71</v>
      </c>
      <c r="D632">
        <v>300</v>
      </c>
      <c r="E632" t="s">
        <v>984</v>
      </c>
      <c r="F632">
        <f>VLOOKUP(B632,Nodes!$B$2:$C$681,2,FALSE)</f>
        <v>56</v>
      </c>
      <c r="G632" t="str">
        <f t="shared" si="53"/>
        <v>70,71,300,correspondance,56</v>
      </c>
      <c r="H632" t="s">
        <v>1013</v>
      </c>
      <c r="I632" t="str">
        <f>VLOOKUP(B632,Nodes!$B$2:$F$681,3)</f>
        <v>Châtelet</v>
      </c>
      <c r="J632" t="str">
        <f>VLOOKUP(C632,Nodes!$B$2:$F$681,3)</f>
        <v>Châtelet</v>
      </c>
      <c r="K632" t="e">
        <f>VLOOKUP(A632,$A$1:A631,1,FALSE)</f>
        <v>#N/A</v>
      </c>
      <c r="L632">
        <f>IF(ISNA(K632),D632,VLOOKUP(A632,$A$1:D631,4,FALSE))</f>
        <v>300</v>
      </c>
      <c r="M632">
        <f t="shared" si="54"/>
        <v>300</v>
      </c>
      <c r="N632">
        <f t="shared" si="55"/>
        <v>300</v>
      </c>
      <c r="P632" t="e">
        <f>VLOOKUP(A632,estimator!$A$2:$D$726,4,FALSE)</f>
        <v>#N/A</v>
      </c>
      <c r="Q632">
        <f t="shared" si="52"/>
        <v>300</v>
      </c>
    </row>
    <row r="633" spans="1:17">
      <c r="A633" t="str">
        <f t="shared" si="56"/>
        <v>71,67</v>
      </c>
      <c r="B633">
        <v>71</v>
      </c>
      <c r="C633">
        <v>67</v>
      </c>
      <c r="D633">
        <v>300</v>
      </c>
      <c r="E633" t="s">
        <v>984</v>
      </c>
      <c r="F633">
        <f>VLOOKUP(B633,Nodes!$B$2:$C$681,2,FALSE)</f>
        <v>56</v>
      </c>
      <c r="G633" t="str">
        <f t="shared" si="53"/>
        <v>71,67,300,correspondance,56</v>
      </c>
      <c r="H633" t="s">
        <v>1013</v>
      </c>
      <c r="I633" t="str">
        <f>VLOOKUP(B633,Nodes!$B$2:$F$681,3)</f>
        <v>Châtelet</v>
      </c>
      <c r="J633" t="str">
        <f>VLOOKUP(C633,Nodes!$B$2:$F$681,3)</f>
        <v>Châtelet</v>
      </c>
      <c r="K633" t="e">
        <f>VLOOKUP(A633,$A$1:A632,1,FALSE)</f>
        <v>#N/A</v>
      </c>
      <c r="L633">
        <f>IF(ISNA(K633),D633,VLOOKUP(A633,$A$1:D632,4,FALSE))</f>
        <v>300</v>
      </c>
      <c r="M633">
        <f t="shared" si="54"/>
        <v>300</v>
      </c>
      <c r="N633">
        <f t="shared" si="55"/>
        <v>300</v>
      </c>
      <c r="P633" t="e">
        <f>VLOOKUP(A633,estimator!$A$2:$D$726,4,FALSE)</f>
        <v>#N/A</v>
      </c>
      <c r="Q633">
        <f t="shared" si="52"/>
        <v>300</v>
      </c>
    </row>
    <row r="634" spans="1:17">
      <c r="A634" t="str">
        <f t="shared" si="56"/>
        <v>71,68</v>
      </c>
      <c r="B634">
        <v>71</v>
      </c>
      <c r="C634">
        <v>68</v>
      </c>
      <c r="D634">
        <v>300</v>
      </c>
      <c r="E634" t="s">
        <v>984</v>
      </c>
      <c r="F634">
        <f>VLOOKUP(B634,Nodes!$B$2:$C$681,2,FALSE)</f>
        <v>56</v>
      </c>
      <c r="G634" t="str">
        <f t="shared" si="53"/>
        <v>71,68,300,correspondance,56</v>
      </c>
      <c r="H634" t="s">
        <v>1013</v>
      </c>
      <c r="I634" t="str">
        <f>VLOOKUP(B634,Nodes!$B$2:$F$681,3)</f>
        <v>Châtelet</v>
      </c>
      <c r="J634" t="str">
        <f>VLOOKUP(C634,Nodes!$B$2:$F$681,3)</f>
        <v>Châtelet</v>
      </c>
      <c r="K634" t="e">
        <f>VLOOKUP(A634,$A$1:A633,1,FALSE)</f>
        <v>#N/A</v>
      </c>
      <c r="L634">
        <f>IF(ISNA(K634),D634,VLOOKUP(A634,$A$1:D633,4,FALSE))</f>
        <v>300</v>
      </c>
      <c r="M634">
        <f t="shared" si="54"/>
        <v>300</v>
      </c>
      <c r="N634">
        <f t="shared" si="55"/>
        <v>300</v>
      </c>
      <c r="P634" t="e">
        <f>VLOOKUP(A634,estimator!$A$2:$D$726,4,FALSE)</f>
        <v>#N/A</v>
      </c>
      <c r="Q634">
        <f t="shared" si="52"/>
        <v>300</v>
      </c>
    </row>
    <row r="635" spans="1:17">
      <c r="A635" t="str">
        <f t="shared" si="56"/>
        <v>71,69</v>
      </c>
      <c r="B635">
        <v>71</v>
      </c>
      <c r="C635">
        <v>69</v>
      </c>
      <c r="D635">
        <v>300</v>
      </c>
      <c r="E635" t="s">
        <v>984</v>
      </c>
      <c r="F635">
        <f>VLOOKUP(B635,Nodes!$B$2:$C$681,2,FALSE)</f>
        <v>56</v>
      </c>
      <c r="G635" t="str">
        <f t="shared" si="53"/>
        <v>71,69,300,correspondance,56</v>
      </c>
      <c r="H635" t="s">
        <v>1013</v>
      </c>
      <c r="I635" t="str">
        <f>VLOOKUP(B635,Nodes!$B$2:$F$681,3)</f>
        <v>Châtelet</v>
      </c>
      <c r="J635" t="str">
        <f>VLOOKUP(C635,Nodes!$B$2:$F$681,3)</f>
        <v>Châtelet</v>
      </c>
      <c r="K635" t="e">
        <f>VLOOKUP(A635,$A$1:A634,1,FALSE)</f>
        <v>#N/A</v>
      </c>
      <c r="L635">
        <f>IF(ISNA(K635),D635,VLOOKUP(A635,$A$1:D634,4,FALSE))</f>
        <v>300</v>
      </c>
      <c r="M635">
        <f t="shared" si="54"/>
        <v>300</v>
      </c>
      <c r="N635">
        <f t="shared" si="55"/>
        <v>300</v>
      </c>
      <c r="P635" t="e">
        <f>VLOOKUP(A635,estimator!$A$2:$D$726,4,FALSE)</f>
        <v>#N/A</v>
      </c>
      <c r="Q635">
        <f t="shared" si="52"/>
        <v>300</v>
      </c>
    </row>
    <row r="636" spans="1:17">
      <c r="A636" t="str">
        <f t="shared" si="56"/>
        <v>71,70</v>
      </c>
      <c r="B636">
        <v>71</v>
      </c>
      <c r="C636">
        <v>70</v>
      </c>
      <c r="D636">
        <v>300</v>
      </c>
      <c r="E636" t="s">
        <v>984</v>
      </c>
      <c r="F636">
        <f>VLOOKUP(B636,Nodes!$B$2:$C$681,2,FALSE)</f>
        <v>56</v>
      </c>
      <c r="G636" t="str">
        <f t="shared" si="53"/>
        <v>71,70,300,correspondance,56</v>
      </c>
      <c r="H636" t="s">
        <v>1013</v>
      </c>
      <c r="I636" t="str">
        <f>VLOOKUP(B636,Nodes!$B$2:$F$681,3)</f>
        <v>Châtelet</v>
      </c>
      <c r="J636" t="str">
        <f>VLOOKUP(C636,Nodes!$B$2:$F$681,3)</f>
        <v>Châtelet</v>
      </c>
      <c r="K636" t="e">
        <f>VLOOKUP(A636,$A$1:A635,1,FALSE)</f>
        <v>#N/A</v>
      </c>
      <c r="L636">
        <f>IF(ISNA(K636),D636,VLOOKUP(A636,$A$1:D635,4,FALSE))</f>
        <v>300</v>
      </c>
      <c r="M636">
        <f t="shared" si="54"/>
        <v>300</v>
      </c>
      <c r="N636">
        <f t="shared" si="55"/>
        <v>300</v>
      </c>
      <c r="P636" t="e">
        <f>VLOOKUP(A636,estimator!$A$2:$D$726,4,FALSE)</f>
        <v>#N/A</v>
      </c>
      <c r="Q636">
        <f t="shared" si="52"/>
        <v>300</v>
      </c>
    </row>
    <row r="637" spans="1:17">
      <c r="A637" t="str">
        <f t="shared" si="56"/>
        <v>73,74</v>
      </c>
      <c r="B637">
        <v>73</v>
      </c>
      <c r="C637">
        <v>74</v>
      </c>
      <c r="D637">
        <v>300</v>
      </c>
      <c r="E637" t="s">
        <v>984</v>
      </c>
      <c r="F637">
        <f>VLOOKUP(B637,Nodes!$B$2:$C$681,2,FALSE)</f>
        <v>58</v>
      </c>
      <c r="G637" t="str">
        <f t="shared" si="53"/>
        <v>73,74,300,correspondance,58</v>
      </c>
      <c r="H637" t="s">
        <v>1013</v>
      </c>
      <c r="I637" t="str">
        <f>VLOOKUP(B637,Nodes!$B$2:$F$681,3)</f>
        <v>Chaussée d'Antin — La Fayette</v>
      </c>
      <c r="J637" t="str">
        <f>VLOOKUP(C637,Nodes!$B$2:$F$681,3)</f>
        <v>Chaussée d'Antin — La Fayette</v>
      </c>
      <c r="K637" t="e">
        <f>VLOOKUP(A637,$A$1:A636,1,FALSE)</f>
        <v>#N/A</v>
      </c>
      <c r="L637">
        <f>IF(ISNA(K637),D637,VLOOKUP(A637,$A$1:D636,4,FALSE))</f>
        <v>300</v>
      </c>
      <c r="M637">
        <f t="shared" si="54"/>
        <v>300</v>
      </c>
      <c r="N637">
        <f t="shared" si="55"/>
        <v>300</v>
      </c>
      <c r="P637" t="e">
        <f>VLOOKUP(A637,estimator!$A$2:$D$726,4,FALSE)</f>
        <v>#N/A</v>
      </c>
      <c r="Q637">
        <f t="shared" si="52"/>
        <v>300</v>
      </c>
    </row>
    <row r="638" spans="1:17">
      <c r="A638" t="str">
        <f t="shared" si="56"/>
        <v>74,73</v>
      </c>
      <c r="B638">
        <v>74</v>
      </c>
      <c r="C638">
        <v>73</v>
      </c>
      <c r="D638">
        <v>300</v>
      </c>
      <c r="E638" t="s">
        <v>984</v>
      </c>
      <c r="F638">
        <f>VLOOKUP(B638,Nodes!$B$2:$C$681,2,FALSE)</f>
        <v>58</v>
      </c>
      <c r="G638" t="str">
        <f t="shared" si="53"/>
        <v>74,73,300,correspondance,58</v>
      </c>
      <c r="H638" t="s">
        <v>1013</v>
      </c>
      <c r="I638" t="str">
        <f>VLOOKUP(B638,Nodes!$B$2:$F$681,3)</f>
        <v>Chaussée d'Antin — La Fayette</v>
      </c>
      <c r="J638" t="str">
        <f>VLOOKUP(C638,Nodes!$B$2:$F$681,3)</f>
        <v>Chaussée d'Antin — La Fayette</v>
      </c>
      <c r="K638" t="e">
        <f>VLOOKUP(A638,$A$1:A637,1,FALSE)</f>
        <v>#N/A</v>
      </c>
      <c r="L638">
        <f>IF(ISNA(K638),D638,VLOOKUP(A638,$A$1:D637,4,FALSE))</f>
        <v>300</v>
      </c>
      <c r="M638">
        <f t="shared" si="54"/>
        <v>300</v>
      </c>
      <c r="N638">
        <f t="shared" si="55"/>
        <v>300</v>
      </c>
      <c r="P638" t="e">
        <f>VLOOKUP(A638,estimator!$A$2:$D$726,4,FALSE)</f>
        <v>#N/A</v>
      </c>
      <c r="Q638">
        <f t="shared" si="52"/>
        <v>300</v>
      </c>
    </row>
    <row r="639" spans="1:17">
      <c r="A639" t="str">
        <f t="shared" si="56"/>
        <v>81,82</v>
      </c>
      <c r="B639">
        <v>81</v>
      </c>
      <c r="C639">
        <v>82</v>
      </c>
      <c r="D639">
        <v>300</v>
      </c>
      <c r="E639" t="s">
        <v>984</v>
      </c>
      <c r="F639">
        <f>VLOOKUP(B639,Nodes!$B$2:$C$681,2,FALSE)</f>
        <v>65</v>
      </c>
      <c r="G639" t="str">
        <f t="shared" si="53"/>
        <v>81,82,300,correspondance,65</v>
      </c>
      <c r="H639" t="s">
        <v>1013</v>
      </c>
      <c r="I639" t="str">
        <f>VLOOKUP(B639,Nodes!$B$2:$F$681,3)</f>
        <v>Concorde</v>
      </c>
      <c r="J639" t="str">
        <f>VLOOKUP(C639,Nodes!$B$2:$F$681,3)</f>
        <v>Concorde</v>
      </c>
      <c r="K639" t="e">
        <f>VLOOKUP(A639,$A$1:A638,1,FALSE)</f>
        <v>#N/A</v>
      </c>
      <c r="L639">
        <f>IF(ISNA(K639),D639,VLOOKUP(A639,$A$1:D638,4,FALSE))</f>
        <v>300</v>
      </c>
      <c r="M639">
        <f t="shared" si="54"/>
        <v>300</v>
      </c>
      <c r="N639">
        <f t="shared" si="55"/>
        <v>300</v>
      </c>
      <c r="P639" t="e">
        <f>VLOOKUP(A639,estimator!$A$2:$D$726,4,FALSE)</f>
        <v>#N/A</v>
      </c>
      <c r="Q639">
        <f t="shared" si="52"/>
        <v>300</v>
      </c>
    </row>
    <row r="640" spans="1:17">
      <c r="A640" t="str">
        <f t="shared" si="56"/>
        <v>81,83</v>
      </c>
      <c r="B640">
        <v>81</v>
      </c>
      <c r="C640">
        <v>83</v>
      </c>
      <c r="D640">
        <v>300</v>
      </c>
      <c r="E640" t="s">
        <v>984</v>
      </c>
      <c r="F640">
        <f>VLOOKUP(B640,Nodes!$B$2:$C$681,2,FALSE)</f>
        <v>65</v>
      </c>
      <c r="G640" t="str">
        <f t="shared" si="53"/>
        <v>81,83,300,correspondance,65</v>
      </c>
      <c r="H640" t="s">
        <v>1013</v>
      </c>
      <c r="I640" t="str">
        <f>VLOOKUP(B640,Nodes!$B$2:$F$681,3)</f>
        <v>Concorde</v>
      </c>
      <c r="J640" t="str">
        <f>VLOOKUP(C640,Nodes!$B$2:$F$681,3)</f>
        <v>Concorde</v>
      </c>
      <c r="K640" t="e">
        <f>VLOOKUP(A640,$A$1:A639,1,FALSE)</f>
        <v>#N/A</v>
      </c>
      <c r="L640">
        <f>IF(ISNA(K640),D640,VLOOKUP(A640,$A$1:D639,4,FALSE))</f>
        <v>300</v>
      </c>
      <c r="M640">
        <f t="shared" si="54"/>
        <v>300</v>
      </c>
      <c r="N640">
        <f t="shared" si="55"/>
        <v>300</v>
      </c>
      <c r="P640" t="e">
        <f>VLOOKUP(A640,estimator!$A$2:$D$726,4,FALSE)</f>
        <v>#N/A</v>
      </c>
      <c r="Q640">
        <f t="shared" si="52"/>
        <v>300</v>
      </c>
    </row>
    <row r="641" spans="1:17">
      <c r="A641" t="str">
        <f t="shared" si="56"/>
        <v>82,81</v>
      </c>
      <c r="B641">
        <v>82</v>
      </c>
      <c r="C641">
        <v>81</v>
      </c>
      <c r="D641">
        <v>300</v>
      </c>
      <c r="E641" t="s">
        <v>984</v>
      </c>
      <c r="F641">
        <f>VLOOKUP(B641,Nodes!$B$2:$C$681,2,FALSE)</f>
        <v>65</v>
      </c>
      <c r="G641" t="str">
        <f t="shared" si="53"/>
        <v>82,81,300,correspondance,65</v>
      </c>
      <c r="H641" t="s">
        <v>1013</v>
      </c>
      <c r="I641" t="str">
        <f>VLOOKUP(B641,Nodes!$B$2:$F$681,3)</f>
        <v>Concorde</v>
      </c>
      <c r="J641" t="str">
        <f>VLOOKUP(C641,Nodes!$B$2:$F$681,3)</f>
        <v>Concorde</v>
      </c>
      <c r="K641" t="e">
        <f>VLOOKUP(A641,$A$1:A640,1,FALSE)</f>
        <v>#N/A</v>
      </c>
      <c r="L641">
        <f>IF(ISNA(K641),D641,VLOOKUP(A641,$A$1:D640,4,FALSE))</f>
        <v>300</v>
      </c>
      <c r="M641">
        <f t="shared" si="54"/>
        <v>300</v>
      </c>
      <c r="N641">
        <f t="shared" si="55"/>
        <v>300</v>
      </c>
      <c r="P641" t="e">
        <f>VLOOKUP(A641,estimator!$A$2:$D$726,4,FALSE)</f>
        <v>#N/A</v>
      </c>
      <c r="Q641">
        <f t="shared" si="52"/>
        <v>300</v>
      </c>
    </row>
    <row r="642" spans="1:17">
      <c r="A642" t="str">
        <f t="shared" si="56"/>
        <v>82,83</v>
      </c>
      <c r="B642">
        <v>82</v>
      </c>
      <c r="C642">
        <v>83</v>
      </c>
      <c r="D642">
        <v>300</v>
      </c>
      <c r="E642" t="s">
        <v>984</v>
      </c>
      <c r="F642">
        <f>VLOOKUP(B642,Nodes!$B$2:$C$681,2,FALSE)</f>
        <v>65</v>
      </c>
      <c r="G642" t="str">
        <f t="shared" si="53"/>
        <v>82,83,300,correspondance,65</v>
      </c>
      <c r="H642" t="s">
        <v>1013</v>
      </c>
      <c r="I642" t="str">
        <f>VLOOKUP(B642,Nodes!$B$2:$F$681,3)</f>
        <v>Concorde</v>
      </c>
      <c r="J642" t="str">
        <f>VLOOKUP(C642,Nodes!$B$2:$F$681,3)</f>
        <v>Concorde</v>
      </c>
      <c r="K642" t="e">
        <f>VLOOKUP(A642,$A$1:A641,1,FALSE)</f>
        <v>#N/A</v>
      </c>
      <c r="L642">
        <f>IF(ISNA(K642),D642,VLOOKUP(A642,$A$1:D641,4,FALSE))</f>
        <v>300</v>
      </c>
      <c r="M642">
        <f t="shared" si="54"/>
        <v>300</v>
      </c>
      <c r="N642">
        <f t="shared" si="55"/>
        <v>300</v>
      </c>
      <c r="P642" t="e">
        <f>VLOOKUP(A642,estimator!$A$2:$D$726,4,FALSE)</f>
        <v>#N/A</v>
      </c>
      <c r="Q642">
        <f t="shared" ref="Q642:Q705" si="57">IF(ISNA(P642),D642,P642)</f>
        <v>300</v>
      </c>
    </row>
    <row r="643" spans="1:17">
      <c r="A643" t="str">
        <f t="shared" si="56"/>
        <v>83,81</v>
      </c>
      <c r="B643">
        <v>83</v>
      </c>
      <c r="C643">
        <v>81</v>
      </c>
      <c r="D643">
        <v>300</v>
      </c>
      <c r="E643" t="s">
        <v>984</v>
      </c>
      <c r="F643">
        <f>VLOOKUP(B643,Nodes!$B$2:$C$681,2,FALSE)</f>
        <v>65</v>
      </c>
      <c r="G643" t="str">
        <f t="shared" ref="G643:G706" si="58">B643&amp;","&amp;C643&amp;","&amp;ROUND(D643,0)&amp;","&amp;E643&amp;","&amp;F643</f>
        <v>83,81,300,correspondance,65</v>
      </c>
      <c r="H643" t="s">
        <v>1013</v>
      </c>
      <c r="I643" t="str">
        <f>VLOOKUP(B643,Nodes!$B$2:$F$681,3)</f>
        <v>Concorde</v>
      </c>
      <c r="J643" t="str">
        <f>VLOOKUP(C643,Nodes!$B$2:$F$681,3)</f>
        <v>Concorde</v>
      </c>
      <c r="K643" t="e">
        <f>VLOOKUP(A643,$A$1:A642,1,FALSE)</f>
        <v>#N/A</v>
      </c>
      <c r="L643">
        <f>IF(ISNA(K643),D643,VLOOKUP(A643,$A$1:D642,4,FALSE))</f>
        <v>300</v>
      </c>
      <c r="M643">
        <f t="shared" si="54"/>
        <v>300</v>
      </c>
      <c r="N643">
        <f t="shared" si="55"/>
        <v>300</v>
      </c>
      <c r="P643" t="e">
        <f>VLOOKUP(A643,estimator!$A$2:$D$726,4,FALSE)</f>
        <v>#N/A</v>
      </c>
      <c r="Q643">
        <f t="shared" si="57"/>
        <v>300</v>
      </c>
    </row>
    <row r="644" spans="1:17">
      <c r="A644" t="str">
        <f t="shared" si="56"/>
        <v>83,82</v>
      </c>
      <c r="B644">
        <v>83</v>
      </c>
      <c r="C644">
        <v>82</v>
      </c>
      <c r="D644">
        <v>300</v>
      </c>
      <c r="E644" t="s">
        <v>984</v>
      </c>
      <c r="F644">
        <f>VLOOKUP(B644,Nodes!$B$2:$C$681,2,FALSE)</f>
        <v>65</v>
      </c>
      <c r="G644" t="str">
        <f t="shared" si="58"/>
        <v>83,82,300,correspondance,65</v>
      </c>
      <c r="H644" t="s">
        <v>1013</v>
      </c>
      <c r="I644" t="str">
        <f>VLOOKUP(B644,Nodes!$B$2:$F$681,3)</f>
        <v>Concorde</v>
      </c>
      <c r="J644" t="str">
        <f>VLOOKUP(C644,Nodes!$B$2:$F$681,3)</f>
        <v>Concorde</v>
      </c>
      <c r="K644" t="e">
        <f>VLOOKUP(A644,$A$1:A643,1,FALSE)</f>
        <v>#N/A</v>
      </c>
      <c r="L644">
        <f>IF(ISNA(K644),D644,VLOOKUP(A644,$A$1:D643,4,FALSE))</f>
        <v>300</v>
      </c>
      <c r="M644">
        <f t="shared" si="54"/>
        <v>300</v>
      </c>
      <c r="N644">
        <f t="shared" si="55"/>
        <v>300</v>
      </c>
      <c r="P644" t="e">
        <f>VLOOKUP(A644,estimator!$A$2:$D$726,4,FALSE)</f>
        <v>#N/A</v>
      </c>
      <c r="Q644">
        <f t="shared" si="57"/>
        <v>300</v>
      </c>
    </row>
    <row r="645" spans="1:17">
      <c r="A645" t="str">
        <f t="shared" si="56"/>
        <v>97,98</v>
      </c>
      <c r="B645">
        <v>97</v>
      </c>
      <c r="C645">
        <v>98</v>
      </c>
      <c r="D645">
        <v>300</v>
      </c>
      <c r="E645" t="s">
        <v>984</v>
      </c>
      <c r="F645">
        <f>VLOOKUP(B645,Nodes!$B$2:$C$681,2,FALSE)</f>
        <v>79</v>
      </c>
      <c r="G645" t="str">
        <f t="shared" si="58"/>
        <v>97,98,300,correspondance,79</v>
      </c>
      <c r="H645" t="s">
        <v>1013</v>
      </c>
      <c r="I645" t="str">
        <f>VLOOKUP(B645,Nodes!$B$2:$F$681,3)</f>
        <v>Daumesnil</v>
      </c>
      <c r="J645" t="str">
        <f>VLOOKUP(C645,Nodes!$B$2:$F$681,3)</f>
        <v>Daumesnil</v>
      </c>
      <c r="K645" t="e">
        <f>VLOOKUP(A645,$A$1:A644,1,FALSE)</f>
        <v>#N/A</v>
      </c>
      <c r="L645">
        <f>IF(ISNA(K645),D645,VLOOKUP(A645,$A$1:D644,4,FALSE))</f>
        <v>300</v>
      </c>
      <c r="M645">
        <f t="shared" si="54"/>
        <v>300</v>
      </c>
      <c r="N645">
        <f t="shared" si="55"/>
        <v>300</v>
      </c>
      <c r="P645" t="e">
        <f>VLOOKUP(A645,estimator!$A$2:$D$726,4,FALSE)</f>
        <v>#N/A</v>
      </c>
      <c r="Q645">
        <f t="shared" si="57"/>
        <v>300</v>
      </c>
    </row>
    <row r="646" spans="1:17">
      <c r="A646" t="str">
        <f t="shared" si="56"/>
        <v>98,97</v>
      </c>
      <c r="B646">
        <v>98</v>
      </c>
      <c r="C646">
        <v>97</v>
      </c>
      <c r="D646">
        <v>300</v>
      </c>
      <c r="E646" t="s">
        <v>984</v>
      </c>
      <c r="F646">
        <f>VLOOKUP(B646,Nodes!$B$2:$C$681,2,FALSE)</f>
        <v>79</v>
      </c>
      <c r="G646" t="str">
        <f t="shared" si="58"/>
        <v>98,97,300,correspondance,79</v>
      </c>
      <c r="H646" t="s">
        <v>1013</v>
      </c>
      <c r="I646" t="str">
        <f>VLOOKUP(B646,Nodes!$B$2:$F$681,3)</f>
        <v>Daumesnil</v>
      </c>
      <c r="J646" t="str">
        <f>VLOOKUP(C646,Nodes!$B$2:$F$681,3)</f>
        <v>Daumesnil</v>
      </c>
      <c r="K646" t="e">
        <f>VLOOKUP(A646,$A$1:A645,1,FALSE)</f>
        <v>#N/A</v>
      </c>
      <c r="L646">
        <f>IF(ISNA(K646),D646,VLOOKUP(A646,$A$1:D645,4,FALSE))</f>
        <v>300</v>
      </c>
      <c r="M646">
        <f t="shared" si="54"/>
        <v>300</v>
      </c>
      <c r="N646">
        <f t="shared" si="55"/>
        <v>300</v>
      </c>
      <c r="P646" t="e">
        <f>VLOOKUP(A646,estimator!$A$2:$D$726,4,FALSE)</f>
        <v>#N/A</v>
      </c>
      <c r="Q646">
        <f t="shared" si="57"/>
        <v>300</v>
      </c>
    </row>
    <row r="647" spans="1:17">
      <c r="A647" t="str">
        <f t="shared" si="56"/>
        <v>99,100</v>
      </c>
      <c r="B647">
        <v>99</v>
      </c>
      <c r="C647">
        <v>100</v>
      </c>
      <c r="D647">
        <v>300</v>
      </c>
      <c r="E647" t="s">
        <v>984</v>
      </c>
      <c r="F647">
        <f>VLOOKUP(B647,Nodes!$B$2:$C$681,2,FALSE)</f>
        <v>80</v>
      </c>
      <c r="G647" t="str">
        <f t="shared" si="58"/>
        <v>99,100,300,correspondance,80</v>
      </c>
      <c r="H647" t="s">
        <v>1013</v>
      </c>
      <c r="I647" t="str">
        <f>VLOOKUP(B647,Nodes!$B$2:$F$681,3)</f>
        <v>Denfert-Rochereau</v>
      </c>
      <c r="J647" t="str">
        <f>VLOOKUP(C647,Nodes!$B$2:$F$681,3)</f>
        <v>Denfert-Rochereau</v>
      </c>
      <c r="K647" t="e">
        <f>VLOOKUP(A647,$A$1:A646,1,FALSE)</f>
        <v>#N/A</v>
      </c>
      <c r="L647">
        <f>IF(ISNA(K647),D647,VLOOKUP(A647,$A$1:D646,4,FALSE))</f>
        <v>300</v>
      </c>
      <c r="M647">
        <f t="shared" si="54"/>
        <v>300</v>
      </c>
      <c r="N647">
        <f t="shared" si="55"/>
        <v>300</v>
      </c>
      <c r="P647" t="e">
        <f>VLOOKUP(A647,estimator!$A$2:$D$726,4,FALSE)</f>
        <v>#N/A</v>
      </c>
      <c r="Q647">
        <f t="shared" si="57"/>
        <v>300</v>
      </c>
    </row>
    <row r="648" spans="1:17">
      <c r="A648" t="str">
        <f t="shared" si="56"/>
        <v>100,99</v>
      </c>
      <c r="B648">
        <v>100</v>
      </c>
      <c r="C648">
        <v>99</v>
      </c>
      <c r="D648">
        <v>300</v>
      </c>
      <c r="E648" t="s">
        <v>984</v>
      </c>
      <c r="F648">
        <f>VLOOKUP(B648,Nodes!$B$2:$C$681,2,FALSE)</f>
        <v>80</v>
      </c>
      <c r="G648" t="str">
        <f t="shared" si="58"/>
        <v>100,99,300,correspondance,80</v>
      </c>
      <c r="H648" t="s">
        <v>1013</v>
      </c>
      <c r="I648" t="str">
        <f>VLOOKUP(B648,Nodes!$B$2:$F$681,3)</f>
        <v>Denfert-Rochereau</v>
      </c>
      <c r="J648" t="str">
        <f>VLOOKUP(C648,Nodes!$B$2:$F$681,3)</f>
        <v>Denfert-Rochereau</v>
      </c>
      <c r="K648" t="e">
        <f>VLOOKUP(A648,$A$1:A647,1,FALSE)</f>
        <v>#N/A</v>
      </c>
      <c r="L648">
        <f>IF(ISNA(K648),D648,VLOOKUP(A648,$A$1:D647,4,FALSE))</f>
        <v>300</v>
      </c>
      <c r="M648">
        <f t="shared" si="54"/>
        <v>300</v>
      </c>
      <c r="N648">
        <f t="shared" si="55"/>
        <v>300</v>
      </c>
      <c r="P648" t="e">
        <f>VLOOKUP(A648,estimator!$A$2:$D$726,4,FALSE)</f>
        <v>#N/A</v>
      </c>
      <c r="Q648">
        <f t="shared" si="57"/>
        <v>300</v>
      </c>
    </row>
    <row r="649" spans="1:17">
      <c r="A649" t="str">
        <f t="shared" si="56"/>
        <v>103,104</v>
      </c>
      <c r="B649">
        <v>103</v>
      </c>
      <c r="C649">
        <v>104</v>
      </c>
      <c r="D649">
        <v>300</v>
      </c>
      <c r="E649" t="s">
        <v>984</v>
      </c>
      <c r="F649">
        <f>VLOOKUP(B649,Nodes!$B$2:$C$681,2,FALSE)</f>
        <v>83</v>
      </c>
      <c r="G649" t="str">
        <f t="shared" si="58"/>
        <v>103,104,300,correspondance,83</v>
      </c>
      <c r="H649" t="s">
        <v>1013</v>
      </c>
      <c r="I649" t="str">
        <f>VLOOKUP(B649,Nodes!$B$2:$F$681,3)</f>
        <v>Duroc</v>
      </c>
      <c r="J649" t="str">
        <f>VLOOKUP(C649,Nodes!$B$2:$F$681,3)</f>
        <v>Duroc</v>
      </c>
      <c r="K649" t="e">
        <f>VLOOKUP(A649,$A$1:A648,1,FALSE)</f>
        <v>#N/A</v>
      </c>
      <c r="L649">
        <f>IF(ISNA(K649),D649,VLOOKUP(A649,$A$1:D648,4,FALSE))</f>
        <v>300</v>
      </c>
      <c r="M649">
        <f t="shared" ref="M649:M712" si="59">D649</f>
        <v>300</v>
      </c>
      <c r="N649">
        <f t="shared" ref="N649:N712" si="60">AVERAGE(L649,M649)</f>
        <v>300</v>
      </c>
      <c r="P649" t="e">
        <f>VLOOKUP(A649,estimator!$A$2:$D$726,4,FALSE)</f>
        <v>#N/A</v>
      </c>
      <c r="Q649">
        <f t="shared" si="57"/>
        <v>300</v>
      </c>
    </row>
    <row r="650" spans="1:17">
      <c r="A650" t="str">
        <f t="shared" si="56"/>
        <v>104,103</v>
      </c>
      <c r="B650">
        <v>104</v>
      </c>
      <c r="C650">
        <v>103</v>
      </c>
      <c r="D650">
        <v>300</v>
      </c>
      <c r="E650" t="s">
        <v>984</v>
      </c>
      <c r="F650">
        <f>VLOOKUP(B650,Nodes!$B$2:$C$681,2,FALSE)</f>
        <v>83</v>
      </c>
      <c r="G650" t="str">
        <f t="shared" si="58"/>
        <v>104,103,300,correspondance,83</v>
      </c>
      <c r="H650" t="s">
        <v>1013</v>
      </c>
      <c r="I650" t="str">
        <f>VLOOKUP(B650,Nodes!$B$2:$F$681,3)</f>
        <v>Duroc</v>
      </c>
      <c r="J650" t="str">
        <f>VLOOKUP(C650,Nodes!$B$2:$F$681,3)</f>
        <v>Duroc</v>
      </c>
      <c r="K650" t="e">
        <f>VLOOKUP(A650,$A$1:A649,1,FALSE)</f>
        <v>#N/A</v>
      </c>
      <c r="L650">
        <f>IF(ISNA(K650),D650,VLOOKUP(A650,$A$1:D649,4,FALSE))</f>
        <v>300</v>
      </c>
      <c r="M650">
        <f t="shared" si="59"/>
        <v>300</v>
      </c>
      <c r="N650">
        <f t="shared" si="60"/>
        <v>300</v>
      </c>
      <c r="P650" t="e">
        <f>VLOOKUP(A650,estimator!$A$2:$D$726,4,FALSE)</f>
        <v>#N/A</v>
      </c>
      <c r="Q650">
        <f t="shared" si="57"/>
        <v>300</v>
      </c>
    </row>
    <row r="651" spans="1:17">
      <c r="A651" t="str">
        <f t="shared" si="56"/>
        <v>119,120</v>
      </c>
      <c r="B651">
        <v>119</v>
      </c>
      <c r="C651">
        <v>120</v>
      </c>
      <c r="D651">
        <v>300</v>
      </c>
      <c r="E651" t="s">
        <v>984</v>
      </c>
      <c r="F651">
        <f>VLOOKUP(B651,Nodes!$B$2:$C$681,2,FALSE)</f>
        <v>98</v>
      </c>
      <c r="G651" t="str">
        <f t="shared" si="58"/>
        <v>119,120,300,correspondance,98</v>
      </c>
      <c r="H651" t="s">
        <v>1013</v>
      </c>
      <c r="I651" t="str">
        <f>VLOOKUP(B651,Nodes!$B$2:$F$681,3)</f>
        <v>Franklin D. Roosevelt</v>
      </c>
      <c r="J651" t="str">
        <f>VLOOKUP(C651,Nodes!$B$2:$F$681,3)</f>
        <v>Franklin D. Roosevelt</v>
      </c>
      <c r="K651" t="e">
        <f>VLOOKUP(A651,$A$1:A650,1,FALSE)</f>
        <v>#N/A</v>
      </c>
      <c r="L651">
        <f>IF(ISNA(K651),D651,VLOOKUP(A651,$A$1:D650,4,FALSE))</f>
        <v>300</v>
      </c>
      <c r="M651">
        <f t="shared" si="59"/>
        <v>300</v>
      </c>
      <c r="N651">
        <f t="shared" si="60"/>
        <v>300</v>
      </c>
      <c r="P651" t="e">
        <f>VLOOKUP(A651,estimator!$A$2:$D$726,4,FALSE)</f>
        <v>#N/A</v>
      </c>
      <c r="Q651">
        <f t="shared" si="57"/>
        <v>300</v>
      </c>
    </row>
    <row r="652" spans="1:17">
      <c r="A652" t="str">
        <f t="shared" si="56"/>
        <v>120,119</v>
      </c>
      <c r="B652">
        <v>120</v>
      </c>
      <c r="C652">
        <v>119</v>
      </c>
      <c r="D652">
        <v>300</v>
      </c>
      <c r="E652" t="s">
        <v>984</v>
      </c>
      <c r="F652">
        <f>VLOOKUP(B652,Nodes!$B$2:$C$681,2,FALSE)</f>
        <v>98</v>
      </c>
      <c r="G652" t="str">
        <f t="shared" si="58"/>
        <v>120,119,300,correspondance,98</v>
      </c>
      <c r="H652" t="s">
        <v>1013</v>
      </c>
      <c r="I652" t="str">
        <f>VLOOKUP(B652,Nodes!$B$2:$F$681,3)</f>
        <v>Franklin D. Roosevelt</v>
      </c>
      <c r="J652" t="str">
        <f>VLOOKUP(C652,Nodes!$B$2:$F$681,3)</f>
        <v>Franklin D. Roosevelt</v>
      </c>
      <c r="K652" t="e">
        <f>VLOOKUP(A652,$A$1:A651,1,FALSE)</f>
        <v>#N/A</v>
      </c>
      <c r="L652">
        <f>IF(ISNA(K652),D652,VLOOKUP(A652,$A$1:D651,4,FALSE))</f>
        <v>300</v>
      </c>
      <c r="M652">
        <f t="shared" si="59"/>
        <v>300</v>
      </c>
      <c r="N652">
        <f t="shared" si="60"/>
        <v>300</v>
      </c>
      <c r="P652" t="e">
        <f>VLOOKUP(A652,estimator!$A$2:$D$726,4,FALSE)</f>
        <v>#N/A</v>
      </c>
      <c r="Q652">
        <f t="shared" si="57"/>
        <v>300</v>
      </c>
    </row>
    <row r="653" spans="1:17">
      <c r="A653" t="str">
        <f t="shared" si="56"/>
        <v>124,125</v>
      </c>
      <c r="B653">
        <v>124</v>
      </c>
      <c r="C653">
        <v>125</v>
      </c>
      <c r="D653">
        <v>300</v>
      </c>
      <c r="E653" t="s">
        <v>984</v>
      </c>
      <c r="F653">
        <f>VLOOKUP(B653,Nodes!$B$2:$C$681,2,FALSE)</f>
        <v>102</v>
      </c>
      <c r="G653" t="str">
        <f t="shared" si="58"/>
        <v>124,125,300,correspondance,102</v>
      </c>
      <c r="H653" t="s">
        <v>1013</v>
      </c>
      <c r="I653" t="str">
        <f>VLOOKUP(B653,Nodes!$B$2:$F$681,3)</f>
        <v>Gambetta</v>
      </c>
      <c r="J653" t="str">
        <f>VLOOKUP(C653,Nodes!$B$2:$F$681,3)</f>
        <v>Gambetta</v>
      </c>
      <c r="K653" t="e">
        <f>VLOOKUP(A653,$A$1:A652,1,FALSE)</f>
        <v>#N/A</v>
      </c>
      <c r="L653">
        <f>IF(ISNA(K653),D653,VLOOKUP(A653,$A$1:D652,4,FALSE))</f>
        <v>300</v>
      </c>
      <c r="M653">
        <f t="shared" si="59"/>
        <v>300</v>
      </c>
      <c r="N653">
        <f t="shared" si="60"/>
        <v>300</v>
      </c>
      <c r="P653" t="e">
        <f>VLOOKUP(A653,estimator!$A$2:$D$726,4,FALSE)</f>
        <v>#N/A</v>
      </c>
      <c r="Q653">
        <f t="shared" si="57"/>
        <v>300</v>
      </c>
    </row>
    <row r="654" spans="1:17">
      <c r="A654" t="str">
        <f t="shared" si="56"/>
        <v>125,124</v>
      </c>
      <c r="B654">
        <v>125</v>
      </c>
      <c r="C654">
        <v>124</v>
      </c>
      <c r="D654">
        <v>300</v>
      </c>
      <c r="E654" t="s">
        <v>984</v>
      </c>
      <c r="F654">
        <f>VLOOKUP(B654,Nodes!$B$2:$C$681,2,FALSE)</f>
        <v>102</v>
      </c>
      <c r="G654" t="str">
        <f t="shared" si="58"/>
        <v>125,124,300,correspondance,102</v>
      </c>
      <c r="H654" t="s">
        <v>1013</v>
      </c>
      <c r="I654" t="str">
        <f>VLOOKUP(B654,Nodes!$B$2:$F$681,3)</f>
        <v>Gambetta</v>
      </c>
      <c r="J654" t="str">
        <f>VLOOKUP(C654,Nodes!$B$2:$F$681,3)</f>
        <v>Gambetta</v>
      </c>
      <c r="K654" t="e">
        <f>VLOOKUP(A654,$A$1:A653,1,FALSE)</f>
        <v>#N/A</v>
      </c>
      <c r="L654">
        <f>IF(ISNA(K654),D654,VLOOKUP(A654,$A$1:D653,4,FALSE))</f>
        <v>300</v>
      </c>
      <c r="M654">
        <f t="shared" si="59"/>
        <v>300</v>
      </c>
      <c r="N654">
        <f t="shared" si="60"/>
        <v>300</v>
      </c>
      <c r="P654" t="e">
        <f>VLOOKUP(A654,estimator!$A$2:$D$726,4,FALSE)</f>
        <v>#N/A</v>
      </c>
      <c r="Q654">
        <f t="shared" si="57"/>
        <v>300</v>
      </c>
    </row>
    <row r="655" spans="1:17">
      <c r="A655" t="str">
        <f t="shared" si="56"/>
        <v>126,127</v>
      </c>
      <c r="B655">
        <v>126</v>
      </c>
      <c r="C655">
        <v>127</v>
      </c>
      <c r="D655">
        <v>300</v>
      </c>
      <c r="E655" t="s">
        <v>984</v>
      </c>
      <c r="F655">
        <f>VLOOKUP(B655,Nodes!$B$2:$C$681,2,FALSE)</f>
        <v>103</v>
      </c>
      <c r="G655" t="str">
        <f t="shared" si="58"/>
        <v>126,127,300,correspondance,103</v>
      </c>
      <c r="H655" t="s">
        <v>1013</v>
      </c>
      <c r="I655" t="str">
        <f>VLOOKUP(B655,Nodes!$B$2:$F$681,3)</f>
        <v>Gare d'Austerlitz</v>
      </c>
      <c r="J655" t="str">
        <f>VLOOKUP(C655,Nodes!$B$2:$F$681,3)</f>
        <v>Gare d'Austerlitz</v>
      </c>
      <c r="K655" t="e">
        <f>VLOOKUP(A655,$A$1:A654,1,FALSE)</f>
        <v>#N/A</v>
      </c>
      <c r="L655">
        <f>IF(ISNA(K655),D655,VLOOKUP(A655,$A$1:D654,4,FALSE))</f>
        <v>300</v>
      </c>
      <c r="M655">
        <f t="shared" si="59"/>
        <v>300</v>
      </c>
      <c r="N655">
        <f t="shared" si="60"/>
        <v>300</v>
      </c>
      <c r="P655" t="e">
        <f>VLOOKUP(A655,estimator!$A$2:$D$726,4,FALSE)</f>
        <v>#N/A</v>
      </c>
      <c r="Q655">
        <f t="shared" si="57"/>
        <v>300</v>
      </c>
    </row>
    <row r="656" spans="1:17">
      <c r="A656" t="str">
        <f t="shared" si="56"/>
        <v>127,126</v>
      </c>
      <c r="B656">
        <v>127</v>
      </c>
      <c r="C656">
        <v>126</v>
      </c>
      <c r="D656">
        <v>300</v>
      </c>
      <c r="E656" t="s">
        <v>984</v>
      </c>
      <c r="F656">
        <f>VLOOKUP(B656,Nodes!$B$2:$C$681,2,FALSE)</f>
        <v>103</v>
      </c>
      <c r="G656" t="str">
        <f t="shared" si="58"/>
        <v>127,126,300,correspondance,103</v>
      </c>
      <c r="H656" t="s">
        <v>1013</v>
      </c>
      <c r="I656" t="str">
        <f>VLOOKUP(B656,Nodes!$B$2:$F$681,3)</f>
        <v>Gare d'Austerlitz</v>
      </c>
      <c r="J656" t="str">
        <f>VLOOKUP(C656,Nodes!$B$2:$F$681,3)</f>
        <v>Gare d'Austerlitz</v>
      </c>
      <c r="K656" t="e">
        <f>VLOOKUP(A656,$A$1:A655,1,FALSE)</f>
        <v>#N/A</v>
      </c>
      <c r="L656">
        <f>IF(ISNA(K656),D656,VLOOKUP(A656,$A$1:D655,4,FALSE))</f>
        <v>300</v>
      </c>
      <c r="M656">
        <f t="shared" si="59"/>
        <v>300</v>
      </c>
      <c r="N656">
        <f t="shared" si="60"/>
        <v>300</v>
      </c>
      <c r="P656" t="e">
        <f>VLOOKUP(A656,estimator!$A$2:$D$726,4,FALSE)</f>
        <v>#N/A</v>
      </c>
      <c r="Q656">
        <f t="shared" si="57"/>
        <v>300</v>
      </c>
    </row>
    <row r="657" spans="1:17">
      <c r="A657" t="str">
        <f t="shared" si="56"/>
        <v>128,129</v>
      </c>
      <c r="B657">
        <v>128</v>
      </c>
      <c r="C657">
        <v>129</v>
      </c>
      <c r="D657">
        <v>300</v>
      </c>
      <c r="E657" t="s">
        <v>984</v>
      </c>
      <c r="F657">
        <f>VLOOKUP(B657,Nodes!$B$2:$C$681,2,FALSE)</f>
        <v>104</v>
      </c>
      <c r="G657" t="str">
        <f t="shared" si="58"/>
        <v>128,129,300,correspondance,104</v>
      </c>
      <c r="H657" t="s">
        <v>1013</v>
      </c>
      <c r="I657" t="str">
        <f>VLOOKUP(B657,Nodes!$B$2:$F$681,3)</f>
        <v>Gare de L'Est</v>
      </c>
      <c r="J657" t="str">
        <f>VLOOKUP(C657,Nodes!$B$2:$F$681,3)</f>
        <v>Gare de L'Est</v>
      </c>
      <c r="K657" t="e">
        <f>VLOOKUP(A657,$A$1:A656,1,FALSE)</f>
        <v>#N/A</v>
      </c>
      <c r="L657">
        <f>IF(ISNA(K657),D657,VLOOKUP(A657,$A$1:D656,4,FALSE))</f>
        <v>300</v>
      </c>
      <c r="M657">
        <f t="shared" si="59"/>
        <v>300</v>
      </c>
      <c r="N657">
        <f t="shared" si="60"/>
        <v>300</v>
      </c>
      <c r="P657" t="e">
        <f>VLOOKUP(A657,estimator!$A$2:$D$726,4,FALSE)</f>
        <v>#N/A</v>
      </c>
      <c r="Q657">
        <f t="shared" si="57"/>
        <v>300</v>
      </c>
    </row>
    <row r="658" spans="1:17">
      <c r="A658" t="str">
        <f t="shared" si="56"/>
        <v>128,130</v>
      </c>
      <c r="B658">
        <v>128</v>
      </c>
      <c r="C658">
        <v>130</v>
      </c>
      <c r="D658">
        <v>300</v>
      </c>
      <c r="E658" t="s">
        <v>984</v>
      </c>
      <c r="F658">
        <f>VLOOKUP(B658,Nodes!$B$2:$C$681,2,FALSE)</f>
        <v>104</v>
      </c>
      <c r="G658" t="str">
        <f t="shared" si="58"/>
        <v>128,130,300,correspondance,104</v>
      </c>
      <c r="H658" t="s">
        <v>1013</v>
      </c>
      <c r="I658" t="str">
        <f>VLOOKUP(B658,Nodes!$B$2:$F$681,3)</f>
        <v>Gare de L'Est</v>
      </c>
      <c r="J658" t="str">
        <f>VLOOKUP(C658,Nodes!$B$2:$F$681,3)</f>
        <v>Gare de L'Est</v>
      </c>
      <c r="K658" t="e">
        <f>VLOOKUP(A658,$A$1:A657,1,FALSE)</f>
        <v>#N/A</v>
      </c>
      <c r="L658">
        <f>IF(ISNA(K658),D658,VLOOKUP(A658,$A$1:D657,4,FALSE))</f>
        <v>300</v>
      </c>
      <c r="M658">
        <f t="shared" si="59"/>
        <v>300</v>
      </c>
      <c r="N658">
        <f t="shared" si="60"/>
        <v>300</v>
      </c>
      <c r="P658" t="e">
        <f>VLOOKUP(A658,estimator!$A$2:$D$726,4,FALSE)</f>
        <v>#N/A</v>
      </c>
      <c r="Q658">
        <f t="shared" si="57"/>
        <v>300</v>
      </c>
    </row>
    <row r="659" spans="1:17">
      <c r="A659" t="str">
        <f t="shared" ref="A659:A722" si="61">B659&amp;","&amp;C659</f>
        <v>129,128</v>
      </c>
      <c r="B659">
        <v>129</v>
      </c>
      <c r="C659">
        <v>128</v>
      </c>
      <c r="D659">
        <v>300</v>
      </c>
      <c r="E659" t="s">
        <v>984</v>
      </c>
      <c r="F659">
        <f>VLOOKUP(B659,Nodes!$B$2:$C$681,2,FALSE)</f>
        <v>104</v>
      </c>
      <c r="G659" t="str">
        <f t="shared" si="58"/>
        <v>129,128,300,correspondance,104</v>
      </c>
      <c r="H659" t="s">
        <v>1013</v>
      </c>
      <c r="I659" t="str">
        <f>VLOOKUP(B659,Nodes!$B$2:$F$681,3)</f>
        <v>Gare de L'Est</v>
      </c>
      <c r="J659" t="str">
        <f>VLOOKUP(C659,Nodes!$B$2:$F$681,3)</f>
        <v>Gare de L'Est</v>
      </c>
      <c r="K659" t="e">
        <f>VLOOKUP(A659,$A$1:A658,1,FALSE)</f>
        <v>#N/A</v>
      </c>
      <c r="L659">
        <f>IF(ISNA(K659),D659,VLOOKUP(A659,$A$1:D658,4,FALSE))</f>
        <v>300</v>
      </c>
      <c r="M659">
        <f t="shared" si="59"/>
        <v>300</v>
      </c>
      <c r="N659">
        <f t="shared" si="60"/>
        <v>300</v>
      </c>
      <c r="P659" t="e">
        <f>VLOOKUP(A659,estimator!$A$2:$D$726,4,FALSE)</f>
        <v>#N/A</v>
      </c>
      <c r="Q659">
        <f t="shared" si="57"/>
        <v>300</v>
      </c>
    </row>
    <row r="660" spans="1:17">
      <c r="A660" t="str">
        <f t="shared" si="61"/>
        <v>129,130</v>
      </c>
      <c r="B660">
        <v>129</v>
      </c>
      <c r="C660">
        <v>130</v>
      </c>
      <c r="D660">
        <v>300</v>
      </c>
      <c r="E660" t="s">
        <v>984</v>
      </c>
      <c r="F660">
        <f>VLOOKUP(B660,Nodes!$B$2:$C$681,2,FALSE)</f>
        <v>104</v>
      </c>
      <c r="G660" t="str">
        <f t="shared" si="58"/>
        <v>129,130,300,correspondance,104</v>
      </c>
      <c r="H660" t="s">
        <v>1013</v>
      </c>
      <c r="I660" t="str">
        <f>VLOOKUP(B660,Nodes!$B$2:$F$681,3)</f>
        <v>Gare de L'Est</v>
      </c>
      <c r="J660" t="str">
        <f>VLOOKUP(C660,Nodes!$B$2:$F$681,3)</f>
        <v>Gare de L'Est</v>
      </c>
      <c r="K660" t="e">
        <f>VLOOKUP(A660,$A$1:A659,1,FALSE)</f>
        <v>#N/A</v>
      </c>
      <c r="L660">
        <f>IF(ISNA(K660),D660,VLOOKUP(A660,$A$1:D659,4,FALSE))</f>
        <v>300</v>
      </c>
      <c r="M660">
        <f t="shared" si="59"/>
        <v>300</v>
      </c>
      <c r="N660">
        <f t="shared" si="60"/>
        <v>300</v>
      </c>
      <c r="P660" t="e">
        <f>VLOOKUP(A660,estimator!$A$2:$D$726,4,FALSE)</f>
        <v>#N/A</v>
      </c>
      <c r="Q660">
        <f t="shared" si="57"/>
        <v>300</v>
      </c>
    </row>
    <row r="661" spans="1:17">
      <c r="A661" t="str">
        <f t="shared" si="61"/>
        <v>130,129</v>
      </c>
      <c r="B661">
        <v>130</v>
      </c>
      <c r="C661">
        <v>129</v>
      </c>
      <c r="D661">
        <v>300</v>
      </c>
      <c r="E661" t="s">
        <v>984</v>
      </c>
      <c r="F661">
        <f>VLOOKUP(B661,Nodes!$B$2:$C$681,2,FALSE)</f>
        <v>104</v>
      </c>
      <c r="G661" t="str">
        <f t="shared" si="58"/>
        <v>130,129,300,correspondance,104</v>
      </c>
      <c r="H661" t="s">
        <v>1013</v>
      </c>
      <c r="I661" t="str">
        <f>VLOOKUP(B661,Nodes!$B$2:$F$681,3)</f>
        <v>Gare de L'Est</v>
      </c>
      <c r="J661" t="str">
        <f>VLOOKUP(C661,Nodes!$B$2:$F$681,3)</f>
        <v>Gare de L'Est</v>
      </c>
      <c r="K661" t="e">
        <f>VLOOKUP(A661,$A$1:A660,1,FALSE)</f>
        <v>#N/A</v>
      </c>
      <c r="L661">
        <f>IF(ISNA(K661),D661,VLOOKUP(A661,$A$1:D660,4,FALSE))</f>
        <v>300</v>
      </c>
      <c r="M661">
        <f t="shared" si="59"/>
        <v>300</v>
      </c>
      <c r="N661">
        <f t="shared" si="60"/>
        <v>300</v>
      </c>
      <c r="P661" t="e">
        <f>VLOOKUP(A661,estimator!$A$2:$D$726,4,FALSE)</f>
        <v>#N/A</v>
      </c>
      <c r="Q661">
        <f t="shared" si="57"/>
        <v>300</v>
      </c>
    </row>
    <row r="662" spans="1:17">
      <c r="A662" t="str">
        <f t="shared" si="61"/>
        <v>130,128</v>
      </c>
      <c r="B662">
        <v>130</v>
      </c>
      <c r="C662">
        <v>128</v>
      </c>
      <c r="D662">
        <v>300</v>
      </c>
      <c r="E662" t="s">
        <v>984</v>
      </c>
      <c r="F662">
        <f>VLOOKUP(B662,Nodes!$B$2:$C$681,2,FALSE)</f>
        <v>104</v>
      </c>
      <c r="G662" t="str">
        <f t="shared" si="58"/>
        <v>130,128,300,correspondance,104</v>
      </c>
      <c r="H662" t="s">
        <v>1013</v>
      </c>
      <c r="I662" t="str">
        <f>VLOOKUP(B662,Nodes!$B$2:$F$681,3)</f>
        <v>Gare de L'Est</v>
      </c>
      <c r="J662" t="str">
        <f>VLOOKUP(C662,Nodes!$B$2:$F$681,3)</f>
        <v>Gare de L'Est</v>
      </c>
      <c r="K662" t="e">
        <f>VLOOKUP(A662,$A$1:A661,1,FALSE)</f>
        <v>#N/A</v>
      </c>
      <c r="L662">
        <f>IF(ISNA(K662),D662,VLOOKUP(A662,$A$1:D661,4,FALSE))</f>
        <v>300</v>
      </c>
      <c r="M662">
        <f t="shared" si="59"/>
        <v>300</v>
      </c>
      <c r="N662">
        <f t="shared" si="60"/>
        <v>300</v>
      </c>
      <c r="P662" t="e">
        <f>VLOOKUP(A662,estimator!$A$2:$D$726,4,FALSE)</f>
        <v>#N/A</v>
      </c>
      <c r="Q662">
        <f t="shared" si="57"/>
        <v>300</v>
      </c>
    </row>
    <row r="663" spans="1:17">
      <c r="A663" t="str">
        <f t="shared" si="61"/>
        <v>131,132</v>
      </c>
      <c r="B663">
        <v>131</v>
      </c>
      <c r="C663">
        <v>132</v>
      </c>
      <c r="D663">
        <v>300</v>
      </c>
      <c r="E663" t="s">
        <v>984</v>
      </c>
      <c r="F663">
        <f>VLOOKUP(B663,Nodes!$B$2:$C$681,2,FALSE)</f>
        <v>105</v>
      </c>
      <c r="G663" t="str">
        <f t="shared" si="58"/>
        <v>131,132,300,correspondance,105</v>
      </c>
      <c r="H663" t="s">
        <v>1013</v>
      </c>
      <c r="I663" t="str">
        <f>VLOOKUP(B663,Nodes!$B$2:$F$681,3)</f>
        <v>Gare de Lyon</v>
      </c>
      <c r="J663" t="str">
        <f>VLOOKUP(C663,Nodes!$B$2:$F$681,3)</f>
        <v>Gare de Lyon</v>
      </c>
      <c r="K663" t="e">
        <f>VLOOKUP(A663,$A$1:A662,1,FALSE)</f>
        <v>#N/A</v>
      </c>
      <c r="L663">
        <f>IF(ISNA(K663),D663,VLOOKUP(A663,$A$1:D662,4,FALSE))</f>
        <v>300</v>
      </c>
      <c r="M663">
        <f t="shared" si="59"/>
        <v>300</v>
      </c>
      <c r="N663">
        <f t="shared" si="60"/>
        <v>300</v>
      </c>
      <c r="P663" t="e">
        <f>VLOOKUP(A663,estimator!$A$2:$D$726,4,FALSE)</f>
        <v>#N/A</v>
      </c>
      <c r="Q663">
        <f t="shared" si="57"/>
        <v>300</v>
      </c>
    </row>
    <row r="664" spans="1:17">
      <c r="A664" t="str">
        <f t="shared" si="61"/>
        <v>132,131</v>
      </c>
      <c r="B664">
        <v>132</v>
      </c>
      <c r="C664">
        <v>131</v>
      </c>
      <c r="D664">
        <v>300</v>
      </c>
      <c r="E664" t="s">
        <v>984</v>
      </c>
      <c r="F664">
        <f>VLOOKUP(B664,Nodes!$B$2:$C$681,2,FALSE)</f>
        <v>105</v>
      </c>
      <c r="G664" t="str">
        <f t="shared" si="58"/>
        <v>132,131,300,correspondance,105</v>
      </c>
      <c r="H664" t="s">
        <v>1013</v>
      </c>
      <c r="I664" t="str">
        <f>VLOOKUP(B664,Nodes!$B$2:$F$681,3)</f>
        <v>Gare de Lyon</v>
      </c>
      <c r="J664" t="str">
        <f>VLOOKUP(C664,Nodes!$B$2:$F$681,3)</f>
        <v>Gare de Lyon</v>
      </c>
      <c r="K664" t="e">
        <f>VLOOKUP(A664,$A$1:A663,1,FALSE)</f>
        <v>#N/A</v>
      </c>
      <c r="L664">
        <f>IF(ISNA(K664),D664,VLOOKUP(A664,$A$1:D663,4,FALSE))</f>
        <v>300</v>
      </c>
      <c r="M664">
        <f t="shared" si="59"/>
        <v>300</v>
      </c>
      <c r="N664">
        <f t="shared" si="60"/>
        <v>300</v>
      </c>
      <c r="P664" t="e">
        <f>VLOOKUP(A664,estimator!$A$2:$D$726,4,FALSE)</f>
        <v>#N/A</v>
      </c>
      <c r="Q664">
        <f t="shared" si="57"/>
        <v>300</v>
      </c>
    </row>
    <row r="665" spans="1:17">
      <c r="A665" t="str">
        <f t="shared" si="61"/>
        <v>133,134</v>
      </c>
      <c r="B665">
        <v>133</v>
      </c>
      <c r="C665">
        <v>134</v>
      </c>
      <c r="D665">
        <v>300</v>
      </c>
      <c r="E665" t="s">
        <v>984</v>
      </c>
      <c r="F665">
        <f>VLOOKUP(B665,Nodes!$B$2:$C$681,2,FALSE)</f>
        <v>106</v>
      </c>
      <c r="G665" t="str">
        <f t="shared" si="58"/>
        <v>133,134,300,correspondance,106</v>
      </c>
      <c r="H665" t="s">
        <v>1013</v>
      </c>
      <c r="I665" t="str">
        <f>VLOOKUP(B665,Nodes!$B$2:$F$681,3)</f>
        <v>Gare du Nord</v>
      </c>
      <c r="J665" t="str">
        <f>VLOOKUP(C665,Nodes!$B$2:$F$681,3)</f>
        <v>Gare du Nord</v>
      </c>
      <c r="K665" t="e">
        <f>VLOOKUP(A665,$A$1:A664,1,FALSE)</f>
        <v>#N/A</v>
      </c>
      <c r="L665">
        <f>IF(ISNA(K665),D665,VLOOKUP(A665,$A$1:D664,4,FALSE))</f>
        <v>300</v>
      </c>
      <c r="M665">
        <f t="shared" si="59"/>
        <v>300</v>
      </c>
      <c r="N665">
        <f t="shared" si="60"/>
        <v>300</v>
      </c>
      <c r="P665" t="e">
        <f>VLOOKUP(A665,estimator!$A$2:$D$726,4,FALSE)</f>
        <v>#N/A</v>
      </c>
      <c r="Q665">
        <f t="shared" si="57"/>
        <v>300</v>
      </c>
    </row>
    <row r="666" spans="1:17">
      <c r="A666" t="str">
        <f t="shared" si="61"/>
        <v>134,133</v>
      </c>
      <c r="B666">
        <v>134</v>
      </c>
      <c r="C666">
        <v>133</v>
      </c>
      <c r="D666">
        <v>300</v>
      </c>
      <c r="E666" t="s">
        <v>984</v>
      </c>
      <c r="F666">
        <f>VLOOKUP(B666,Nodes!$B$2:$C$681,2,FALSE)</f>
        <v>106</v>
      </c>
      <c r="G666" t="str">
        <f t="shared" si="58"/>
        <v>134,133,300,correspondance,106</v>
      </c>
      <c r="H666" t="s">
        <v>1013</v>
      </c>
      <c r="I666" t="str">
        <f>VLOOKUP(B666,Nodes!$B$2:$F$681,3)</f>
        <v>Gare du Nord</v>
      </c>
      <c r="J666" t="str">
        <f>VLOOKUP(C666,Nodes!$B$2:$F$681,3)</f>
        <v>Gare du Nord</v>
      </c>
      <c r="K666" t="e">
        <f>VLOOKUP(A666,$A$1:A665,1,FALSE)</f>
        <v>#N/A</v>
      </c>
      <c r="L666">
        <f>IF(ISNA(K666),D666,VLOOKUP(A666,$A$1:D665,4,FALSE))</f>
        <v>300</v>
      </c>
      <c r="M666">
        <f t="shared" si="59"/>
        <v>300</v>
      </c>
      <c r="N666">
        <f t="shared" si="60"/>
        <v>300</v>
      </c>
      <c r="P666" t="e">
        <f>VLOOKUP(A666,estimator!$A$2:$D$726,4,FALSE)</f>
        <v>#N/A</v>
      </c>
      <c r="Q666">
        <f t="shared" si="57"/>
        <v>300</v>
      </c>
    </row>
    <row r="667" spans="1:17">
      <c r="A667" t="str">
        <f t="shared" si="61"/>
        <v>139,140</v>
      </c>
      <c r="B667">
        <v>139</v>
      </c>
      <c r="C667">
        <v>140</v>
      </c>
      <c r="D667">
        <v>300</v>
      </c>
      <c r="E667" t="s">
        <v>984</v>
      </c>
      <c r="F667">
        <f>VLOOKUP(B667,Nodes!$B$2:$C$681,2,FALSE)</f>
        <v>111</v>
      </c>
      <c r="G667" t="str">
        <f t="shared" si="58"/>
        <v>139,140,300,correspondance,111</v>
      </c>
      <c r="H667" t="s">
        <v>1013</v>
      </c>
      <c r="I667" t="str">
        <f>VLOOKUP(B667,Nodes!$B$2:$F$681,3)</f>
        <v>Grands Boulevards</v>
      </c>
      <c r="J667" t="str">
        <f>VLOOKUP(C667,Nodes!$B$2:$F$681,3)</f>
        <v>Grands Boulevards</v>
      </c>
      <c r="K667" t="e">
        <f>VLOOKUP(A667,$A$1:A666,1,FALSE)</f>
        <v>#N/A</v>
      </c>
      <c r="L667">
        <f>IF(ISNA(K667),D667,VLOOKUP(A667,$A$1:D666,4,FALSE))</f>
        <v>300</v>
      </c>
      <c r="M667">
        <f t="shared" si="59"/>
        <v>300</v>
      </c>
      <c r="N667">
        <f t="shared" si="60"/>
        <v>300</v>
      </c>
      <c r="P667" t="e">
        <f>VLOOKUP(A667,estimator!$A$2:$D$726,4,FALSE)</f>
        <v>#N/A</v>
      </c>
      <c r="Q667">
        <f t="shared" si="57"/>
        <v>300</v>
      </c>
    </row>
    <row r="668" spans="1:17">
      <c r="A668" t="str">
        <f t="shared" si="61"/>
        <v>140,139</v>
      </c>
      <c r="B668">
        <v>140</v>
      </c>
      <c r="C668">
        <v>139</v>
      </c>
      <c r="D668">
        <v>300</v>
      </c>
      <c r="E668" t="s">
        <v>984</v>
      </c>
      <c r="F668">
        <f>VLOOKUP(B668,Nodes!$B$2:$C$681,2,FALSE)</f>
        <v>111</v>
      </c>
      <c r="G668" t="str">
        <f t="shared" si="58"/>
        <v>140,139,300,correspondance,111</v>
      </c>
      <c r="H668" t="s">
        <v>1013</v>
      </c>
      <c r="I668" t="str">
        <f>VLOOKUP(B668,Nodes!$B$2:$F$681,3)</f>
        <v>Grands Boulevards</v>
      </c>
      <c r="J668" t="str">
        <f>VLOOKUP(C668,Nodes!$B$2:$F$681,3)</f>
        <v>Grands Boulevards</v>
      </c>
      <c r="K668" t="e">
        <f>VLOOKUP(A668,$A$1:A667,1,FALSE)</f>
        <v>#N/A</v>
      </c>
      <c r="L668">
        <f>IF(ISNA(K668),D668,VLOOKUP(A668,$A$1:D667,4,FALSE))</f>
        <v>300</v>
      </c>
      <c r="M668">
        <f t="shared" si="59"/>
        <v>300</v>
      </c>
      <c r="N668">
        <f t="shared" si="60"/>
        <v>300</v>
      </c>
      <c r="P668" t="e">
        <f>VLOOKUP(A668,estimator!$A$2:$D$726,4,FALSE)</f>
        <v>#N/A</v>
      </c>
      <c r="Q668">
        <f t="shared" si="57"/>
        <v>300</v>
      </c>
    </row>
    <row r="669" spans="1:17">
      <c r="A669" t="str">
        <f t="shared" si="61"/>
        <v>142,143</v>
      </c>
      <c r="B669">
        <v>142</v>
      </c>
      <c r="C669">
        <v>143</v>
      </c>
      <c r="D669">
        <v>300</v>
      </c>
      <c r="E669" t="s">
        <v>984</v>
      </c>
      <c r="F669">
        <f>VLOOKUP(B669,Nodes!$B$2:$C$681,2,FALSE)</f>
        <v>113</v>
      </c>
      <c r="G669" t="str">
        <f t="shared" si="58"/>
        <v>142,143,300,correspondance,113</v>
      </c>
      <c r="H669" t="s">
        <v>1013</v>
      </c>
      <c r="I669" t="str">
        <f>VLOOKUP(B669,Nodes!$B$2:$F$681,3)</f>
        <v>Havre — Caumartin</v>
      </c>
      <c r="J669" t="str">
        <f>VLOOKUP(C669,Nodes!$B$2:$F$681,3)</f>
        <v>Havre — Caumartin</v>
      </c>
      <c r="K669" t="e">
        <f>VLOOKUP(A669,$A$1:A668,1,FALSE)</f>
        <v>#N/A</v>
      </c>
      <c r="L669">
        <f>IF(ISNA(K669),D669,VLOOKUP(A669,$A$1:D668,4,FALSE))</f>
        <v>300</v>
      </c>
      <c r="M669">
        <f t="shared" si="59"/>
        <v>300</v>
      </c>
      <c r="N669">
        <f t="shared" si="60"/>
        <v>300</v>
      </c>
      <c r="P669" t="e">
        <f>VLOOKUP(A669,estimator!$A$2:$D$726,4,FALSE)</f>
        <v>#N/A</v>
      </c>
      <c r="Q669">
        <f t="shared" si="57"/>
        <v>300</v>
      </c>
    </row>
    <row r="670" spans="1:17">
      <c r="A670" t="str">
        <f t="shared" si="61"/>
        <v>143,142</v>
      </c>
      <c r="B670">
        <v>143</v>
      </c>
      <c r="C670">
        <v>142</v>
      </c>
      <c r="D670">
        <v>300</v>
      </c>
      <c r="E670" t="s">
        <v>984</v>
      </c>
      <c r="F670">
        <f>VLOOKUP(B670,Nodes!$B$2:$C$681,2,FALSE)</f>
        <v>113</v>
      </c>
      <c r="G670" t="str">
        <f t="shared" si="58"/>
        <v>143,142,300,correspondance,113</v>
      </c>
      <c r="H670" t="s">
        <v>1013</v>
      </c>
      <c r="I670" t="str">
        <f>VLOOKUP(B670,Nodes!$B$2:$F$681,3)</f>
        <v>Havre — Caumartin</v>
      </c>
      <c r="J670" t="str">
        <f>VLOOKUP(C670,Nodes!$B$2:$F$681,3)</f>
        <v>Havre — Caumartin</v>
      </c>
      <c r="K670" t="e">
        <f>VLOOKUP(A670,$A$1:A669,1,FALSE)</f>
        <v>#N/A</v>
      </c>
      <c r="L670">
        <f>IF(ISNA(K670),D670,VLOOKUP(A670,$A$1:D669,4,FALSE))</f>
        <v>300</v>
      </c>
      <c r="M670">
        <f t="shared" si="59"/>
        <v>300</v>
      </c>
      <c r="N670">
        <f t="shared" si="60"/>
        <v>300</v>
      </c>
      <c r="P670" t="e">
        <f>VLOOKUP(A670,estimator!$A$2:$D$726,4,FALSE)</f>
        <v>#N/A</v>
      </c>
      <c r="Q670">
        <f t="shared" si="57"/>
        <v>300</v>
      </c>
    </row>
    <row r="671" spans="1:17">
      <c r="A671" t="str">
        <f t="shared" si="61"/>
        <v>145,146</v>
      </c>
      <c r="B671">
        <v>145</v>
      </c>
      <c r="C671">
        <v>146</v>
      </c>
      <c r="D671">
        <v>300</v>
      </c>
      <c r="E671" t="s">
        <v>984</v>
      </c>
      <c r="F671">
        <f>VLOOKUP(B671,Nodes!$B$2:$C$681,2,FALSE)</f>
        <v>115</v>
      </c>
      <c r="G671" t="str">
        <f t="shared" si="58"/>
        <v>145,146,300,correspondance,115</v>
      </c>
      <c r="H671" t="s">
        <v>1013</v>
      </c>
      <c r="I671" t="str">
        <f>VLOOKUP(B671,Nodes!$B$2:$F$681,3)</f>
        <v>Hôtel de Ville</v>
      </c>
      <c r="J671" t="str">
        <f>VLOOKUP(C671,Nodes!$B$2:$F$681,3)</f>
        <v>Hôtel de Ville</v>
      </c>
      <c r="K671" t="e">
        <f>VLOOKUP(A671,$A$1:A670,1,FALSE)</f>
        <v>#N/A</v>
      </c>
      <c r="L671">
        <f>IF(ISNA(K671),D671,VLOOKUP(A671,$A$1:D670,4,FALSE))</f>
        <v>300</v>
      </c>
      <c r="M671">
        <f t="shared" si="59"/>
        <v>300</v>
      </c>
      <c r="N671">
        <f t="shared" si="60"/>
        <v>300</v>
      </c>
      <c r="P671" t="e">
        <f>VLOOKUP(A671,estimator!$A$2:$D$726,4,FALSE)</f>
        <v>#N/A</v>
      </c>
      <c r="Q671">
        <f t="shared" si="57"/>
        <v>300</v>
      </c>
    </row>
    <row r="672" spans="1:17">
      <c r="A672" t="str">
        <f t="shared" si="61"/>
        <v>146,145</v>
      </c>
      <c r="B672">
        <v>146</v>
      </c>
      <c r="C672">
        <v>145</v>
      </c>
      <c r="D672">
        <v>300</v>
      </c>
      <c r="E672" t="s">
        <v>984</v>
      </c>
      <c r="F672">
        <f>VLOOKUP(B672,Nodes!$B$2:$C$681,2,FALSE)</f>
        <v>115</v>
      </c>
      <c r="G672" t="str">
        <f t="shared" si="58"/>
        <v>146,145,300,correspondance,115</v>
      </c>
      <c r="H672" t="s">
        <v>1013</v>
      </c>
      <c r="I672" t="str">
        <f>VLOOKUP(B672,Nodes!$B$2:$F$681,3)</f>
        <v>Hôtel de Ville</v>
      </c>
      <c r="J672" t="str">
        <f>VLOOKUP(C672,Nodes!$B$2:$F$681,3)</f>
        <v>Hôtel de Ville</v>
      </c>
      <c r="K672" t="e">
        <f>VLOOKUP(A672,$A$1:A671,1,FALSE)</f>
        <v>#N/A</v>
      </c>
      <c r="L672">
        <f>IF(ISNA(K672),D672,VLOOKUP(A672,$A$1:D671,4,FALSE))</f>
        <v>300</v>
      </c>
      <c r="M672">
        <f t="shared" si="59"/>
        <v>300</v>
      </c>
      <c r="N672">
        <f t="shared" si="60"/>
        <v>300</v>
      </c>
      <c r="P672" t="e">
        <f>VLOOKUP(A672,estimator!$A$2:$D$726,4,FALSE)</f>
        <v>#N/A</v>
      </c>
      <c r="Q672">
        <f t="shared" si="57"/>
        <v>300</v>
      </c>
    </row>
    <row r="673" spans="1:17">
      <c r="A673" t="str">
        <f t="shared" si="61"/>
        <v>148,149</v>
      </c>
      <c r="B673">
        <v>148</v>
      </c>
      <c r="C673">
        <v>149</v>
      </c>
      <c r="D673">
        <v>300</v>
      </c>
      <c r="E673" t="s">
        <v>984</v>
      </c>
      <c r="F673">
        <f>VLOOKUP(B673,Nodes!$B$2:$C$681,2,FALSE)</f>
        <v>117</v>
      </c>
      <c r="G673" t="str">
        <f t="shared" si="58"/>
        <v>148,149,300,correspondance,117</v>
      </c>
      <c r="H673" t="s">
        <v>1013</v>
      </c>
      <c r="I673" t="str">
        <f>VLOOKUP(B673,Nodes!$B$2:$F$681,3)</f>
        <v>Invalides</v>
      </c>
      <c r="J673" t="str">
        <f>VLOOKUP(C673,Nodes!$B$2:$F$681,3)</f>
        <v>Invalides</v>
      </c>
      <c r="K673" t="e">
        <f>VLOOKUP(A673,$A$1:A672,1,FALSE)</f>
        <v>#N/A</v>
      </c>
      <c r="L673">
        <f>IF(ISNA(K673),D673,VLOOKUP(A673,$A$1:D672,4,FALSE))</f>
        <v>300</v>
      </c>
      <c r="M673">
        <f t="shared" si="59"/>
        <v>300</v>
      </c>
      <c r="N673">
        <f t="shared" si="60"/>
        <v>300</v>
      </c>
      <c r="P673" t="e">
        <f>VLOOKUP(A673,estimator!$A$2:$D$726,4,FALSE)</f>
        <v>#N/A</v>
      </c>
      <c r="Q673">
        <f t="shared" si="57"/>
        <v>300</v>
      </c>
    </row>
    <row r="674" spans="1:17">
      <c r="A674" t="str">
        <f t="shared" si="61"/>
        <v>149,148</v>
      </c>
      <c r="B674">
        <v>149</v>
      </c>
      <c r="C674">
        <v>148</v>
      </c>
      <c r="D674">
        <v>300</v>
      </c>
      <c r="E674" t="s">
        <v>984</v>
      </c>
      <c r="F674">
        <f>VLOOKUP(B674,Nodes!$B$2:$C$681,2,FALSE)</f>
        <v>117</v>
      </c>
      <c r="G674" t="str">
        <f t="shared" si="58"/>
        <v>149,148,300,correspondance,117</v>
      </c>
      <c r="H674" t="s">
        <v>1013</v>
      </c>
      <c r="I674" t="str">
        <f>VLOOKUP(B674,Nodes!$B$2:$F$681,3)</f>
        <v>Invalides</v>
      </c>
      <c r="J674" t="str">
        <f>VLOOKUP(C674,Nodes!$B$2:$F$681,3)</f>
        <v>Invalides</v>
      </c>
      <c r="K674" t="e">
        <f>VLOOKUP(A674,$A$1:A673,1,FALSE)</f>
        <v>#N/A</v>
      </c>
      <c r="L674">
        <f>IF(ISNA(K674),D674,VLOOKUP(A674,$A$1:D673,4,FALSE))</f>
        <v>300</v>
      </c>
      <c r="M674">
        <f t="shared" si="59"/>
        <v>300</v>
      </c>
      <c r="N674">
        <f t="shared" si="60"/>
        <v>300</v>
      </c>
      <c r="P674" t="e">
        <f>VLOOKUP(A674,estimator!$A$2:$D$726,4,FALSE)</f>
        <v>#N/A</v>
      </c>
      <c r="Q674">
        <f t="shared" si="57"/>
        <v>300</v>
      </c>
    </row>
    <row r="675" spans="1:17">
      <c r="A675" t="str">
        <f t="shared" si="61"/>
        <v>152,153</v>
      </c>
      <c r="B675">
        <v>152</v>
      </c>
      <c r="C675">
        <v>153</v>
      </c>
      <c r="D675">
        <v>300</v>
      </c>
      <c r="E675" t="s">
        <v>984</v>
      </c>
      <c r="F675">
        <f>VLOOKUP(B675,Nodes!$B$2:$C$681,2,FALSE)</f>
        <v>120</v>
      </c>
      <c r="G675" t="str">
        <f t="shared" si="58"/>
        <v>152,153,300,correspondance,120</v>
      </c>
      <c r="H675" t="s">
        <v>1013</v>
      </c>
      <c r="I675" t="str">
        <f>VLOOKUP(B675,Nodes!$B$2:$F$681,3)</f>
        <v>Jaurès</v>
      </c>
      <c r="J675" t="str">
        <f>VLOOKUP(C675,Nodes!$B$2:$F$681,3)</f>
        <v>Jaurès</v>
      </c>
      <c r="K675" t="e">
        <f>VLOOKUP(A675,$A$1:A674,1,FALSE)</f>
        <v>#N/A</v>
      </c>
      <c r="L675">
        <f>IF(ISNA(K675),D675,VLOOKUP(A675,$A$1:D674,4,FALSE))</f>
        <v>300</v>
      </c>
      <c r="M675">
        <f t="shared" si="59"/>
        <v>300</v>
      </c>
      <c r="N675">
        <f t="shared" si="60"/>
        <v>300</v>
      </c>
      <c r="P675" t="e">
        <f>VLOOKUP(A675,estimator!$A$2:$D$726,4,FALSE)</f>
        <v>#N/A</v>
      </c>
      <c r="Q675">
        <f t="shared" si="57"/>
        <v>300</v>
      </c>
    </row>
    <row r="676" spans="1:17">
      <c r="A676" t="str">
        <f t="shared" si="61"/>
        <v>152,154</v>
      </c>
      <c r="B676">
        <v>152</v>
      </c>
      <c r="C676">
        <v>154</v>
      </c>
      <c r="D676">
        <v>300</v>
      </c>
      <c r="E676" t="s">
        <v>984</v>
      </c>
      <c r="F676">
        <f>VLOOKUP(B676,Nodes!$B$2:$C$681,2,FALSE)</f>
        <v>120</v>
      </c>
      <c r="G676" t="str">
        <f t="shared" si="58"/>
        <v>152,154,300,correspondance,120</v>
      </c>
      <c r="H676" t="s">
        <v>1013</v>
      </c>
      <c r="I676" t="str">
        <f>VLOOKUP(B676,Nodes!$B$2:$F$681,3)</f>
        <v>Jaurès</v>
      </c>
      <c r="J676" t="str">
        <f>VLOOKUP(C676,Nodes!$B$2:$F$681,3)</f>
        <v>Jaurès</v>
      </c>
      <c r="K676" t="e">
        <f>VLOOKUP(A676,$A$1:A675,1,FALSE)</f>
        <v>#N/A</v>
      </c>
      <c r="L676">
        <f>IF(ISNA(K676),D676,VLOOKUP(A676,$A$1:D675,4,FALSE))</f>
        <v>300</v>
      </c>
      <c r="M676">
        <f t="shared" si="59"/>
        <v>300</v>
      </c>
      <c r="N676">
        <f t="shared" si="60"/>
        <v>300</v>
      </c>
      <c r="P676" t="e">
        <f>VLOOKUP(A676,estimator!$A$2:$D$726,4,FALSE)</f>
        <v>#N/A</v>
      </c>
      <c r="Q676">
        <f t="shared" si="57"/>
        <v>300</v>
      </c>
    </row>
    <row r="677" spans="1:17">
      <c r="A677" t="str">
        <f t="shared" si="61"/>
        <v>153,152</v>
      </c>
      <c r="B677">
        <v>153</v>
      </c>
      <c r="C677">
        <v>152</v>
      </c>
      <c r="D677">
        <v>300</v>
      </c>
      <c r="E677" t="s">
        <v>984</v>
      </c>
      <c r="F677">
        <f>VLOOKUP(B677,Nodes!$B$2:$C$681,2,FALSE)</f>
        <v>120</v>
      </c>
      <c r="G677" t="str">
        <f t="shared" si="58"/>
        <v>153,152,300,correspondance,120</v>
      </c>
      <c r="H677" t="s">
        <v>1013</v>
      </c>
      <c r="I677" t="str">
        <f>VLOOKUP(B677,Nodes!$B$2:$F$681,3)</f>
        <v>Jaurès</v>
      </c>
      <c r="J677" t="str">
        <f>VLOOKUP(C677,Nodes!$B$2:$F$681,3)</f>
        <v>Jaurès</v>
      </c>
      <c r="K677" t="e">
        <f>VLOOKUP(A677,$A$1:A676,1,FALSE)</f>
        <v>#N/A</v>
      </c>
      <c r="L677">
        <f>IF(ISNA(K677),D677,VLOOKUP(A677,$A$1:D676,4,FALSE))</f>
        <v>300</v>
      </c>
      <c r="M677">
        <f t="shared" si="59"/>
        <v>300</v>
      </c>
      <c r="N677">
        <f t="shared" si="60"/>
        <v>300</v>
      </c>
      <c r="P677" t="e">
        <f>VLOOKUP(A677,estimator!$A$2:$D$726,4,FALSE)</f>
        <v>#N/A</v>
      </c>
      <c r="Q677">
        <f t="shared" si="57"/>
        <v>300</v>
      </c>
    </row>
    <row r="678" spans="1:17">
      <c r="A678" t="str">
        <f t="shared" si="61"/>
        <v>153,154</v>
      </c>
      <c r="B678">
        <v>153</v>
      </c>
      <c r="C678">
        <v>154</v>
      </c>
      <c r="D678">
        <v>300</v>
      </c>
      <c r="E678" t="s">
        <v>984</v>
      </c>
      <c r="F678">
        <f>VLOOKUP(B678,Nodes!$B$2:$C$681,2,FALSE)</f>
        <v>120</v>
      </c>
      <c r="G678" t="str">
        <f t="shared" si="58"/>
        <v>153,154,300,correspondance,120</v>
      </c>
      <c r="H678" t="s">
        <v>1013</v>
      </c>
      <c r="I678" t="str">
        <f>VLOOKUP(B678,Nodes!$B$2:$F$681,3)</f>
        <v>Jaurès</v>
      </c>
      <c r="J678" t="str">
        <f>VLOOKUP(C678,Nodes!$B$2:$F$681,3)</f>
        <v>Jaurès</v>
      </c>
      <c r="K678" t="e">
        <f>VLOOKUP(A678,$A$1:A677,1,FALSE)</f>
        <v>#N/A</v>
      </c>
      <c r="L678">
        <f>IF(ISNA(K678),D678,VLOOKUP(A678,$A$1:D677,4,FALSE))</f>
        <v>300</v>
      </c>
      <c r="M678">
        <f t="shared" si="59"/>
        <v>300</v>
      </c>
      <c r="N678">
        <f t="shared" si="60"/>
        <v>300</v>
      </c>
      <c r="P678" t="e">
        <f>VLOOKUP(A678,estimator!$A$2:$D$726,4,FALSE)</f>
        <v>#N/A</v>
      </c>
      <c r="Q678">
        <f t="shared" si="57"/>
        <v>300</v>
      </c>
    </row>
    <row r="679" spans="1:17">
      <c r="A679" t="str">
        <f t="shared" si="61"/>
        <v>154,152</v>
      </c>
      <c r="B679">
        <v>154</v>
      </c>
      <c r="C679">
        <v>152</v>
      </c>
      <c r="D679">
        <v>300</v>
      </c>
      <c r="E679" t="s">
        <v>984</v>
      </c>
      <c r="F679">
        <f>VLOOKUP(B679,Nodes!$B$2:$C$681,2,FALSE)</f>
        <v>120</v>
      </c>
      <c r="G679" t="str">
        <f t="shared" si="58"/>
        <v>154,152,300,correspondance,120</v>
      </c>
      <c r="H679" t="s">
        <v>1013</v>
      </c>
      <c r="I679" t="str">
        <f>VLOOKUP(B679,Nodes!$B$2:$F$681,3)</f>
        <v>Jaurès</v>
      </c>
      <c r="J679" t="str">
        <f>VLOOKUP(C679,Nodes!$B$2:$F$681,3)</f>
        <v>Jaurès</v>
      </c>
      <c r="K679" t="e">
        <f>VLOOKUP(A679,$A$1:A678,1,FALSE)</f>
        <v>#N/A</v>
      </c>
      <c r="L679">
        <f>IF(ISNA(K679),D679,VLOOKUP(A679,$A$1:D678,4,FALSE))</f>
        <v>300</v>
      </c>
      <c r="M679">
        <f t="shared" si="59"/>
        <v>300</v>
      </c>
      <c r="N679">
        <f t="shared" si="60"/>
        <v>300</v>
      </c>
      <c r="P679" t="e">
        <f>VLOOKUP(A679,estimator!$A$2:$D$726,4,FALSE)</f>
        <v>#N/A</v>
      </c>
      <c r="Q679">
        <f t="shared" si="57"/>
        <v>300</v>
      </c>
    </row>
    <row r="680" spans="1:17">
      <c r="A680" t="str">
        <f t="shared" si="61"/>
        <v>154,153</v>
      </c>
      <c r="B680">
        <v>154</v>
      </c>
      <c r="C680">
        <v>153</v>
      </c>
      <c r="D680">
        <v>300</v>
      </c>
      <c r="E680" t="s">
        <v>984</v>
      </c>
      <c r="F680">
        <f>VLOOKUP(B680,Nodes!$B$2:$C$681,2,FALSE)</f>
        <v>120</v>
      </c>
      <c r="G680" t="str">
        <f t="shared" si="58"/>
        <v>154,153,300,correspondance,120</v>
      </c>
      <c r="H680" t="s">
        <v>1013</v>
      </c>
      <c r="I680" t="str">
        <f>VLOOKUP(B680,Nodes!$B$2:$F$681,3)</f>
        <v>Jaurès</v>
      </c>
      <c r="J680" t="str">
        <f>VLOOKUP(C680,Nodes!$B$2:$F$681,3)</f>
        <v>Jaurès</v>
      </c>
      <c r="K680" t="e">
        <f>VLOOKUP(A680,$A$1:A679,1,FALSE)</f>
        <v>#N/A</v>
      </c>
      <c r="L680">
        <f>IF(ISNA(K680),D680,VLOOKUP(A680,$A$1:D679,4,FALSE))</f>
        <v>300</v>
      </c>
      <c r="M680">
        <f t="shared" si="59"/>
        <v>300</v>
      </c>
      <c r="N680">
        <f t="shared" si="60"/>
        <v>300</v>
      </c>
      <c r="P680" t="e">
        <f>VLOOKUP(A680,estimator!$A$2:$D$726,4,FALSE)</f>
        <v>#N/A</v>
      </c>
      <c r="Q680">
        <f t="shared" si="57"/>
        <v>300</v>
      </c>
    </row>
    <row r="681" spans="1:17">
      <c r="A681" t="str">
        <f t="shared" si="61"/>
        <v>158,159</v>
      </c>
      <c r="B681">
        <v>158</v>
      </c>
      <c r="C681">
        <v>159</v>
      </c>
      <c r="D681">
        <v>300</v>
      </c>
      <c r="E681" t="s">
        <v>984</v>
      </c>
      <c r="F681">
        <f>VLOOKUP(B681,Nodes!$B$2:$C$681,2,FALSE)</f>
        <v>124</v>
      </c>
      <c r="G681" t="str">
        <f t="shared" si="58"/>
        <v>158,159,300,correspondance,124</v>
      </c>
      <c r="H681" t="s">
        <v>1013</v>
      </c>
      <c r="I681" t="str">
        <f>VLOOKUP(B681,Nodes!$B$2:$F$681,3)</f>
        <v>Jussieu</v>
      </c>
      <c r="J681" t="str">
        <f>VLOOKUP(C681,Nodes!$B$2:$F$681,3)</f>
        <v>Jussieu</v>
      </c>
      <c r="K681" t="e">
        <f>VLOOKUP(A681,$A$1:A680,1,FALSE)</f>
        <v>#N/A</v>
      </c>
      <c r="L681">
        <f>IF(ISNA(K681),D681,VLOOKUP(A681,$A$1:D680,4,FALSE))</f>
        <v>300</v>
      </c>
      <c r="M681">
        <f t="shared" si="59"/>
        <v>300</v>
      </c>
      <c r="N681">
        <f t="shared" si="60"/>
        <v>300</v>
      </c>
      <c r="P681" t="e">
        <f>VLOOKUP(A681,estimator!$A$2:$D$726,4,FALSE)</f>
        <v>#N/A</v>
      </c>
      <c r="Q681">
        <f t="shared" si="57"/>
        <v>300</v>
      </c>
    </row>
    <row r="682" spans="1:17">
      <c r="A682" t="str">
        <f t="shared" si="61"/>
        <v>159,158</v>
      </c>
      <c r="B682">
        <v>159</v>
      </c>
      <c r="C682">
        <v>158</v>
      </c>
      <c r="D682">
        <v>300</v>
      </c>
      <c r="E682" t="s">
        <v>984</v>
      </c>
      <c r="F682">
        <f>VLOOKUP(B682,Nodes!$B$2:$C$681,2,FALSE)</f>
        <v>124</v>
      </c>
      <c r="G682" t="str">
        <f t="shared" si="58"/>
        <v>159,158,300,correspondance,124</v>
      </c>
      <c r="H682" t="s">
        <v>1013</v>
      </c>
      <c r="I682" t="str">
        <f>VLOOKUP(B682,Nodes!$B$2:$F$681,3)</f>
        <v>Jussieu</v>
      </c>
      <c r="J682" t="str">
        <f>VLOOKUP(C682,Nodes!$B$2:$F$681,3)</f>
        <v>Jussieu</v>
      </c>
      <c r="K682" t="e">
        <f>VLOOKUP(A682,$A$1:A681,1,FALSE)</f>
        <v>#N/A</v>
      </c>
      <c r="L682">
        <f>IF(ISNA(K682),D682,VLOOKUP(A682,$A$1:D681,4,FALSE))</f>
        <v>300</v>
      </c>
      <c r="M682">
        <f t="shared" si="59"/>
        <v>300</v>
      </c>
      <c r="N682">
        <f t="shared" si="60"/>
        <v>300</v>
      </c>
      <c r="P682" t="e">
        <f>VLOOKUP(A682,estimator!$A$2:$D$726,4,FALSE)</f>
        <v>#N/A</v>
      </c>
      <c r="Q682">
        <f t="shared" si="57"/>
        <v>300</v>
      </c>
    </row>
    <row r="683" spans="1:17">
      <c r="A683" t="str">
        <f t="shared" si="61"/>
        <v>165,166</v>
      </c>
      <c r="B683">
        <v>165</v>
      </c>
      <c r="C683">
        <v>166</v>
      </c>
      <c r="D683">
        <v>300</v>
      </c>
      <c r="E683" t="s">
        <v>984</v>
      </c>
      <c r="F683">
        <f>VLOOKUP(B683,Nodes!$B$2:$C$681,2,FALSE)</f>
        <v>130</v>
      </c>
      <c r="G683" t="str">
        <f t="shared" si="58"/>
        <v>165,166,300,correspondance,130</v>
      </c>
      <c r="H683" t="s">
        <v>1013</v>
      </c>
      <c r="I683" t="str">
        <f>VLOOKUP(B683,Nodes!$B$2:$F$681,3)</f>
        <v>La Motte-Picquet — Grenelle</v>
      </c>
      <c r="J683" t="str">
        <f>VLOOKUP(C683,Nodes!$B$2:$F$681,3)</f>
        <v>La Motte-Picquet — Grenelle</v>
      </c>
      <c r="K683" t="e">
        <f>VLOOKUP(A683,$A$1:A682,1,FALSE)</f>
        <v>#N/A</v>
      </c>
      <c r="L683">
        <f>IF(ISNA(K683),D683,VLOOKUP(A683,$A$1:D682,4,FALSE))</f>
        <v>300</v>
      </c>
      <c r="M683">
        <f t="shared" si="59"/>
        <v>300</v>
      </c>
      <c r="N683">
        <f t="shared" si="60"/>
        <v>300</v>
      </c>
      <c r="P683" t="e">
        <f>VLOOKUP(A683,estimator!$A$2:$D$726,4,FALSE)</f>
        <v>#N/A</v>
      </c>
      <c r="Q683">
        <f t="shared" si="57"/>
        <v>300</v>
      </c>
    </row>
    <row r="684" spans="1:17">
      <c r="A684" t="str">
        <f t="shared" si="61"/>
        <v>165,167</v>
      </c>
      <c r="B684">
        <v>165</v>
      </c>
      <c r="C684">
        <v>167</v>
      </c>
      <c r="D684">
        <v>300</v>
      </c>
      <c r="E684" t="s">
        <v>984</v>
      </c>
      <c r="F684">
        <f>VLOOKUP(B684,Nodes!$B$2:$C$681,2,FALSE)</f>
        <v>130</v>
      </c>
      <c r="G684" t="str">
        <f t="shared" si="58"/>
        <v>165,167,300,correspondance,130</v>
      </c>
      <c r="H684" t="s">
        <v>1013</v>
      </c>
      <c r="I684" t="str">
        <f>VLOOKUP(B684,Nodes!$B$2:$F$681,3)</f>
        <v>La Motte-Picquet — Grenelle</v>
      </c>
      <c r="J684" t="str">
        <f>VLOOKUP(C684,Nodes!$B$2:$F$681,3)</f>
        <v>La Motte-Picquet — Grenelle</v>
      </c>
      <c r="K684" t="e">
        <f>VLOOKUP(A684,$A$1:A683,1,FALSE)</f>
        <v>#N/A</v>
      </c>
      <c r="L684">
        <f>IF(ISNA(K684),D684,VLOOKUP(A684,$A$1:D683,4,FALSE))</f>
        <v>300</v>
      </c>
      <c r="M684">
        <f t="shared" si="59"/>
        <v>300</v>
      </c>
      <c r="N684">
        <f t="shared" si="60"/>
        <v>300</v>
      </c>
      <c r="P684" t="e">
        <f>VLOOKUP(A684,estimator!$A$2:$D$726,4,FALSE)</f>
        <v>#N/A</v>
      </c>
      <c r="Q684">
        <f t="shared" si="57"/>
        <v>300</v>
      </c>
    </row>
    <row r="685" spans="1:17">
      <c r="A685" t="str">
        <f t="shared" si="61"/>
        <v>166,165</v>
      </c>
      <c r="B685">
        <v>166</v>
      </c>
      <c r="C685">
        <v>165</v>
      </c>
      <c r="D685">
        <v>300</v>
      </c>
      <c r="E685" t="s">
        <v>984</v>
      </c>
      <c r="F685">
        <f>VLOOKUP(B685,Nodes!$B$2:$C$681,2,FALSE)</f>
        <v>130</v>
      </c>
      <c r="G685" t="str">
        <f t="shared" si="58"/>
        <v>166,165,300,correspondance,130</v>
      </c>
      <c r="H685" t="s">
        <v>1013</v>
      </c>
      <c r="I685" t="str">
        <f>VLOOKUP(B685,Nodes!$B$2:$F$681,3)</f>
        <v>La Motte-Picquet — Grenelle</v>
      </c>
      <c r="J685" t="str">
        <f>VLOOKUP(C685,Nodes!$B$2:$F$681,3)</f>
        <v>La Motte-Picquet — Grenelle</v>
      </c>
      <c r="K685" t="e">
        <f>VLOOKUP(A685,$A$1:A684,1,FALSE)</f>
        <v>#N/A</v>
      </c>
      <c r="L685">
        <f>IF(ISNA(K685),D685,VLOOKUP(A685,$A$1:D684,4,FALSE))</f>
        <v>300</v>
      </c>
      <c r="M685">
        <f t="shared" si="59"/>
        <v>300</v>
      </c>
      <c r="N685">
        <f t="shared" si="60"/>
        <v>300</v>
      </c>
      <c r="P685" t="e">
        <f>VLOOKUP(A685,estimator!$A$2:$D$726,4,FALSE)</f>
        <v>#N/A</v>
      </c>
      <c r="Q685">
        <f t="shared" si="57"/>
        <v>300</v>
      </c>
    </row>
    <row r="686" spans="1:17">
      <c r="A686" t="str">
        <f t="shared" si="61"/>
        <v>166,167</v>
      </c>
      <c r="B686">
        <v>166</v>
      </c>
      <c r="C686">
        <v>167</v>
      </c>
      <c r="D686">
        <v>300</v>
      </c>
      <c r="E686" t="s">
        <v>984</v>
      </c>
      <c r="F686">
        <f>VLOOKUP(B686,Nodes!$B$2:$C$681,2,FALSE)</f>
        <v>130</v>
      </c>
      <c r="G686" t="str">
        <f t="shared" si="58"/>
        <v>166,167,300,correspondance,130</v>
      </c>
      <c r="H686" t="s">
        <v>1013</v>
      </c>
      <c r="I686" t="str">
        <f>VLOOKUP(B686,Nodes!$B$2:$F$681,3)</f>
        <v>La Motte-Picquet — Grenelle</v>
      </c>
      <c r="J686" t="str">
        <f>VLOOKUP(C686,Nodes!$B$2:$F$681,3)</f>
        <v>La Motte-Picquet — Grenelle</v>
      </c>
      <c r="K686" t="e">
        <f>VLOOKUP(A686,$A$1:A685,1,FALSE)</f>
        <v>#N/A</v>
      </c>
      <c r="L686">
        <f>IF(ISNA(K686),D686,VLOOKUP(A686,$A$1:D685,4,FALSE))</f>
        <v>300</v>
      </c>
      <c r="M686">
        <f t="shared" si="59"/>
        <v>300</v>
      </c>
      <c r="N686">
        <f t="shared" si="60"/>
        <v>300</v>
      </c>
      <c r="P686" t="e">
        <f>VLOOKUP(A686,estimator!$A$2:$D$726,4,FALSE)</f>
        <v>#N/A</v>
      </c>
      <c r="Q686">
        <f t="shared" si="57"/>
        <v>300</v>
      </c>
    </row>
    <row r="687" spans="1:17">
      <c r="A687" t="str">
        <f t="shared" si="61"/>
        <v>167,165</v>
      </c>
      <c r="B687">
        <v>167</v>
      </c>
      <c r="C687">
        <v>165</v>
      </c>
      <c r="D687">
        <v>300</v>
      </c>
      <c r="E687" t="s">
        <v>984</v>
      </c>
      <c r="F687">
        <f>VLOOKUP(B687,Nodes!$B$2:$C$681,2,FALSE)</f>
        <v>130</v>
      </c>
      <c r="G687" t="str">
        <f t="shared" si="58"/>
        <v>167,165,300,correspondance,130</v>
      </c>
      <c r="H687" t="s">
        <v>1013</v>
      </c>
      <c r="I687" t="str">
        <f>VLOOKUP(B687,Nodes!$B$2:$F$681,3)</f>
        <v>La Motte-Picquet — Grenelle</v>
      </c>
      <c r="J687" t="str">
        <f>VLOOKUP(C687,Nodes!$B$2:$F$681,3)</f>
        <v>La Motte-Picquet — Grenelle</v>
      </c>
      <c r="K687" t="e">
        <f>VLOOKUP(A687,$A$1:A686,1,FALSE)</f>
        <v>#N/A</v>
      </c>
      <c r="L687">
        <f>IF(ISNA(K687),D687,VLOOKUP(A687,$A$1:D686,4,FALSE))</f>
        <v>300</v>
      </c>
      <c r="M687">
        <f t="shared" si="59"/>
        <v>300</v>
      </c>
      <c r="N687">
        <f t="shared" si="60"/>
        <v>300</v>
      </c>
      <c r="P687" t="e">
        <f>VLOOKUP(A687,estimator!$A$2:$D$726,4,FALSE)</f>
        <v>#N/A</v>
      </c>
      <c r="Q687">
        <f t="shared" si="57"/>
        <v>300</v>
      </c>
    </row>
    <row r="688" spans="1:17">
      <c r="A688" t="str">
        <f t="shared" si="61"/>
        <v>167,166</v>
      </c>
      <c r="B688">
        <v>167</v>
      </c>
      <c r="C688">
        <v>166</v>
      </c>
      <c r="D688">
        <v>300</v>
      </c>
      <c r="E688" t="s">
        <v>984</v>
      </c>
      <c r="F688">
        <f>VLOOKUP(B688,Nodes!$B$2:$C$681,2,FALSE)</f>
        <v>130</v>
      </c>
      <c r="G688" t="str">
        <f t="shared" si="58"/>
        <v>167,166,300,correspondance,130</v>
      </c>
      <c r="H688" t="s">
        <v>1013</v>
      </c>
      <c r="I688" t="str">
        <f>VLOOKUP(B688,Nodes!$B$2:$F$681,3)</f>
        <v>La Motte-Picquet — Grenelle</v>
      </c>
      <c r="J688" t="str">
        <f>VLOOKUP(C688,Nodes!$B$2:$F$681,3)</f>
        <v>La Motte-Picquet — Grenelle</v>
      </c>
      <c r="K688" t="e">
        <f>VLOOKUP(A688,$A$1:A687,1,FALSE)</f>
        <v>#N/A</v>
      </c>
      <c r="L688">
        <f>IF(ISNA(K688),D688,VLOOKUP(A688,$A$1:D687,4,FALSE))</f>
        <v>300</v>
      </c>
      <c r="M688">
        <f t="shared" si="59"/>
        <v>300</v>
      </c>
      <c r="N688">
        <f t="shared" si="60"/>
        <v>300</v>
      </c>
      <c r="P688" t="e">
        <f>VLOOKUP(A688,estimator!$A$2:$D$726,4,FALSE)</f>
        <v>#N/A</v>
      </c>
      <c r="Q688">
        <f t="shared" si="57"/>
        <v>300</v>
      </c>
    </row>
    <row r="689" spans="1:17">
      <c r="A689" t="str">
        <f t="shared" si="61"/>
        <v>180,181</v>
      </c>
      <c r="B689">
        <v>180</v>
      </c>
      <c r="C689">
        <v>181</v>
      </c>
      <c r="D689">
        <v>300</v>
      </c>
      <c r="E689" t="s">
        <v>984</v>
      </c>
      <c r="F689">
        <f>VLOOKUP(B689,Nodes!$B$2:$C$681,2,FALSE)</f>
        <v>143</v>
      </c>
      <c r="G689" t="str">
        <f t="shared" si="58"/>
        <v>180,181,300,correspondance,143</v>
      </c>
      <c r="H689" t="s">
        <v>1013</v>
      </c>
      <c r="I689" t="str">
        <f>VLOOKUP(B689,Nodes!$B$2:$F$681,3)</f>
        <v>Louis Blanc</v>
      </c>
      <c r="J689" t="str">
        <f>VLOOKUP(C689,Nodes!$B$2:$F$681,3)</f>
        <v>Louis Blanc</v>
      </c>
      <c r="K689" t="e">
        <f>VLOOKUP(A689,$A$1:A688,1,FALSE)</f>
        <v>#N/A</v>
      </c>
      <c r="L689">
        <f>IF(ISNA(K689),D689,VLOOKUP(A689,$A$1:D688,4,FALSE))</f>
        <v>300</v>
      </c>
      <c r="M689">
        <f t="shared" si="59"/>
        <v>300</v>
      </c>
      <c r="N689">
        <f t="shared" si="60"/>
        <v>300</v>
      </c>
      <c r="P689" t="e">
        <f>VLOOKUP(A689,estimator!$A$2:$D$726,4,FALSE)</f>
        <v>#N/A</v>
      </c>
      <c r="Q689">
        <f t="shared" si="57"/>
        <v>300</v>
      </c>
    </row>
    <row r="690" spans="1:17">
      <c r="A690" t="str">
        <f t="shared" si="61"/>
        <v>181,180</v>
      </c>
      <c r="B690">
        <v>181</v>
      </c>
      <c r="C690">
        <v>180</v>
      </c>
      <c r="D690">
        <v>300</v>
      </c>
      <c r="E690" t="s">
        <v>984</v>
      </c>
      <c r="F690">
        <f>VLOOKUP(B690,Nodes!$B$2:$C$681,2,FALSE)</f>
        <v>143</v>
      </c>
      <c r="G690" t="str">
        <f t="shared" si="58"/>
        <v>181,180,300,correspondance,143</v>
      </c>
      <c r="H690" t="s">
        <v>1013</v>
      </c>
      <c r="I690" t="str">
        <f>VLOOKUP(B690,Nodes!$B$2:$F$681,3)</f>
        <v>Louis Blanc</v>
      </c>
      <c r="J690" t="str">
        <f>VLOOKUP(C690,Nodes!$B$2:$F$681,3)</f>
        <v>Louis Blanc</v>
      </c>
      <c r="K690" t="e">
        <f>VLOOKUP(A690,$A$1:A689,1,FALSE)</f>
        <v>#N/A</v>
      </c>
      <c r="L690">
        <f>IF(ISNA(K690),D690,VLOOKUP(A690,$A$1:D689,4,FALSE))</f>
        <v>300</v>
      </c>
      <c r="M690">
        <f t="shared" si="59"/>
        <v>300</v>
      </c>
      <c r="N690">
        <f t="shared" si="60"/>
        <v>300</v>
      </c>
      <c r="P690" t="e">
        <f>VLOOKUP(A690,estimator!$A$2:$D$726,4,FALSE)</f>
        <v>#N/A</v>
      </c>
      <c r="Q690">
        <f t="shared" si="57"/>
        <v>300</v>
      </c>
    </row>
    <row r="691" spans="1:17">
      <c r="A691" t="str">
        <f t="shared" si="61"/>
        <v>186,187</v>
      </c>
      <c r="B691">
        <v>186</v>
      </c>
      <c r="C691">
        <v>187</v>
      </c>
      <c r="D691">
        <v>300</v>
      </c>
      <c r="E691" t="s">
        <v>984</v>
      </c>
      <c r="F691">
        <f>VLOOKUP(B691,Nodes!$B$2:$C$681,2,FALSE)</f>
        <v>148</v>
      </c>
      <c r="G691" t="str">
        <f t="shared" si="58"/>
        <v>186,187,300,correspondance,148</v>
      </c>
      <c r="H691" t="s">
        <v>1013</v>
      </c>
      <c r="I691" t="str">
        <f>VLOOKUP(B691,Nodes!$B$2:$F$681,3)</f>
        <v>Madeleine</v>
      </c>
      <c r="J691" t="str">
        <f>VLOOKUP(C691,Nodes!$B$2:$F$681,3)</f>
        <v>Madeleine</v>
      </c>
      <c r="K691" t="e">
        <f>VLOOKUP(A691,$A$1:A690,1,FALSE)</f>
        <v>#N/A</v>
      </c>
      <c r="L691">
        <f>IF(ISNA(K691),D691,VLOOKUP(A691,$A$1:D690,4,FALSE))</f>
        <v>300</v>
      </c>
      <c r="M691">
        <f t="shared" si="59"/>
        <v>300</v>
      </c>
      <c r="N691">
        <f t="shared" si="60"/>
        <v>300</v>
      </c>
      <c r="P691" t="e">
        <f>VLOOKUP(A691,estimator!$A$2:$D$726,4,FALSE)</f>
        <v>#N/A</v>
      </c>
      <c r="Q691">
        <f t="shared" si="57"/>
        <v>300</v>
      </c>
    </row>
    <row r="692" spans="1:17">
      <c r="A692" t="str">
        <f t="shared" si="61"/>
        <v>186,188</v>
      </c>
      <c r="B692">
        <v>186</v>
      </c>
      <c r="C692">
        <v>188</v>
      </c>
      <c r="D692">
        <v>300</v>
      </c>
      <c r="E692" t="s">
        <v>984</v>
      </c>
      <c r="F692">
        <f>VLOOKUP(B692,Nodes!$B$2:$C$681,2,FALSE)</f>
        <v>148</v>
      </c>
      <c r="G692" t="str">
        <f t="shared" si="58"/>
        <v>186,188,300,correspondance,148</v>
      </c>
      <c r="H692" t="s">
        <v>1013</v>
      </c>
      <c r="I692" t="str">
        <f>VLOOKUP(B692,Nodes!$B$2:$F$681,3)</f>
        <v>Madeleine</v>
      </c>
      <c r="J692" t="str">
        <f>VLOOKUP(C692,Nodes!$B$2:$F$681,3)</f>
        <v>Madeleine</v>
      </c>
      <c r="K692" t="e">
        <f>VLOOKUP(A692,$A$1:A691,1,FALSE)</f>
        <v>#N/A</v>
      </c>
      <c r="L692">
        <f>IF(ISNA(K692),D692,VLOOKUP(A692,$A$1:D691,4,FALSE))</f>
        <v>300</v>
      </c>
      <c r="M692">
        <f t="shared" si="59"/>
        <v>300</v>
      </c>
      <c r="N692">
        <f t="shared" si="60"/>
        <v>300</v>
      </c>
      <c r="P692" t="e">
        <f>VLOOKUP(A692,estimator!$A$2:$D$726,4,FALSE)</f>
        <v>#N/A</v>
      </c>
      <c r="Q692">
        <f t="shared" si="57"/>
        <v>300</v>
      </c>
    </row>
    <row r="693" spans="1:17">
      <c r="A693" t="str">
        <f t="shared" si="61"/>
        <v>187,186</v>
      </c>
      <c r="B693">
        <v>187</v>
      </c>
      <c r="C693">
        <v>186</v>
      </c>
      <c r="D693">
        <v>300</v>
      </c>
      <c r="E693" t="s">
        <v>984</v>
      </c>
      <c r="F693">
        <f>VLOOKUP(B693,Nodes!$B$2:$C$681,2,FALSE)</f>
        <v>148</v>
      </c>
      <c r="G693" t="str">
        <f t="shared" si="58"/>
        <v>187,186,300,correspondance,148</v>
      </c>
      <c r="H693" t="s">
        <v>1013</v>
      </c>
      <c r="I693" t="str">
        <f>VLOOKUP(B693,Nodes!$B$2:$F$681,3)</f>
        <v>Madeleine</v>
      </c>
      <c r="J693" t="str">
        <f>VLOOKUP(C693,Nodes!$B$2:$F$681,3)</f>
        <v>Madeleine</v>
      </c>
      <c r="K693" t="e">
        <f>VLOOKUP(A693,$A$1:A692,1,FALSE)</f>
        <v>#N/A</v>
      </c>
      <c r="L693">
        <f>IF(ISNA(K693),D693,VLOOKUP(A693,$A$1:D692,4,FALSE))</f>
        <v>300</v>
      </c>
      <c r="M693">
        <f t="shared" si="59"/>
        <v>300</v>
      </c>
      <c r="N693">
        <f t="shared" si="60"/>
        <v>300</v>
      </c>
      <c r="P693" t="e">
        <f>VLOOKUP(A693,estimator!$A$2:$D$726,4,FALSE)</f>
        <v>#N/A</v>
      </c>
      <c r="Q693">
        <f t="shared" si="57"/>
        <v>300</v>
      </c>
    </row>
    <row r="694" spans="1:17">
      <c r="A694" t="str">
        <f t="shared" si="61"/>
        <v>187,188</v>
      </c>
      <c r="B694">
        <v>187</v>
      </c>
      <c r="C694">
        <v>188</v>
      </c>
      <c r="D694">
        <v>300</v>
      </c>
      <c r="E694" t="s">
        <v>984</v>
      </c>
      <c r="F694">
        <f>VLOOKUP(B694,Nodes!$B$2:$C$681,2,FALSE)</f>
        <v>148</v>
      </c>
      <c r="G694" t="str">
        <f t="shared" si="58"/>
        <v>187,188,300,correspondance,148</v>
      </c>
      <c r="H694" t="s">
        <v>1013</v>
      </c>
      <c r="I694" t="str">
        <f>VLOOKUP(B694,Nodes!$B$2:$F$681,3)</f>
        <v>Madeleine</v>
      </c>
      <c r="J694" t="str">
        <f>VLOOKUP(C694,Nodes!$B$2:$F$681,3)</f>
        <v>Madeleine</v>
      </c>
      <c r="K694" t="e">
        <f>VLOOKUP(A694,$A$1:A693,1,FALSE)</f>
        <v>#N/A</v>
      </c>
      <c r="L694">
        <f>IF(ISNA(K694),D694,VLOOKUP(A694,$A$1:D693,4,FALSE))</f>
        <v>300</v>
      </c>
      <c r="M694">
        <f t="shared" si="59"/>
        <v>300</v>
      </c>
      <c r="N694">
        <f t="shared" si="60"/>
        <v>300</v>
      </c>
      <c r="P694" t="e">
        <f>VLOOKUP(A694,estimator!$A$2:$D$726,4,FALSE)</f>
        <v>#N/A</v>
      </c>
      <c r="Q694">
        <f t="shared" si="57"/>
        <v>300</v>
      </c>
    </row>
    <row r="695" spans="1:17">
      <c r="A695" t="str">
        <f t="shared" si="61"/>
        <v>188,186</v>
      </c>
      <c r="B695">
        <v>188</v>
      </c>
      <c r="C695">
        <v>186</v>
      </c>
      <c r="D695">
        <v>300</v>
      </c>
      <c r="E695" t="s">
        <v>984</v>
      </c>
      <c r="F695">
        <f>VLOOKUP(B695,Nodes!$B$2:$C$681,2,FALSE)</f>
        <v>148</v>
      </c>
      <c r="G695" t="str">
        <f t="shared" si="58"/>
        <v>188,186,300,correspondance,148</v>
      </c>
      <c r="H695" t="s">
        <v>1013</v>
      </c>
      <c r="I695" t="str">
        <f>VLOOKUP(B695,Nodes!$B$2:$F$681,3)</f>
        <v>Madeleine</v>
      </c>
      <c r="J695" t="str">
        <f>VLOOKUP(C695,Nodes!$B$2:$F$681,3)</f>
        <v>Madeleine</v>
      </c>
      <c r="K695" t="e">
        <f>VLOOKUP(A695,$A$1:A694,1,FALSE)</f>
        <v>#N/A</v>
      </c>
      <c r="L695">
        <f>IF(ISNA(K695),D695,VLOOKUP(A695,$A$1:D694,4,FALSE))</f>
        <v>300</v>
      </c>
      <c r="M695">
        <f t="shared" si="59"/>
        <v>300</v>
      </c>
      <c r="N695">
        <f t="shared" si="60"/>
        <v>300</v>
      </c>
      <c r="P695" t="e">
        <f>VLOOKUP(A695,estimator!$A$2:$D$726,4,FALSE)</f>
        <v>#N/A</v>
      </c>
      <c r="Q695">
        <f t="shared" si="57"/>
        <v>300</v>
      </c>
    </row>
    <row r="696" spans="1:17">
      <c r="A696" t="str">
        <f t="shared" si="61"/>
        <v>188,187</v>
      </c>
      <c r="B696">
        <v>188</v>
      </c>
      <c r="C696">
        <v>187</v>
      </c>
      <c r="D696">
        <v>300</v>
      </c>
      <c r="E696" t="s">
        <v>984</v>
      </c>
      <c r="F696">
        <f>VLOOKUP(B696,Nodes!$B$2:$C$681,2,FALSE)</f>
        <v>148</v>
      </c>
      <c r="G696" t="str">
        <f t="shared" si="58"/>
        <v>188,187,300,correspondance,148</v>
      </c>
      <c r="H696" t="s">
        <v>1013</v>
      </c>
      <c r="I696" t="str">
        <f>VLOOKUP(B696,Nodes!$B$2:$F$681,3)</f>
        <v>Madeleine</v>
      </c>
      <c r="J696" t="str">
        <f>VLOOKUP(C696,Nodes!$B$2:$F$681,3)</f>
        <v>Madeleine</v>
      </c>
      <c r="K696" t="e">
        <f>VLOOKUP(A696,$A$1:A695,1,FALSE)</f>
        <v>#N/A</v>
      </c>
      <c r="L696">
        <f>IF(ISNA(K696),D696,VLOOKUP(A696,$A$1:D695,4,FALSE))</f>
        <v>300</v>
      </c>
      <c r="M696">
        <f t="shared" si="59"/>
        <v>300</v>
      </c>
      <c r="N696">
        <f t="shared" si="60"/>
        <v>300</v>
      </c>
      <c r="P696" t="e">
        <f>VLOOKUP(A696,estimator!$A$2:$D$726,4,FALSE)</f>
        <v>#N/A</v>
      </c>
      <c r="Q696">
        <f t="shared" si="57"/>
        <v>300</v>
      </c>
    </row>
    <row r="697" spans="1:17">
      <c r="A697" t="str">
        <f t="shared" si="61"/>
        <v>202,203</v>
      </c>
      <c r="B697">
        <v>202</v>
      </c>
      <c r="C697">
        <v>203</v>
      </c>
      <c r="D697">
        <v>300</v>
      </c>
      <c r="E697" t="s">
        <v>984</v>
      </c>
      <c r="F697">
        <f>VLOOKUP(B697,Nodes!$B$2:$C$681,2,FALSE)</f>
        <v>162</v>
      </c>
      <c r="G697" t="str">
        <f t="shared" si="58"/>
        <v>202,203,300,correspondance,162</v>
      </c>
      <c r="H697" t="s">
        <v>1013</v>
      </c>
      <c r="I697" t="str">
        <f>VLOOKUP(B697,Nodes!$B$2:$F$681,3)</f>
        <v>Marcadet — Poissonniers</v>
      </c>
      <c r="J697" t="str">
        <f>VLOOKUP(C697,Nodes!$B$2:$F$681,3)</f>
        <v>Marcadet — Poissonniers</v>
      </c>
      <c r="K697" t="e">
        <f>VLOOKUP(A697,$A$1:A696,1,FALSE)</f>
        <v>#N/A</v>
      </c>
      <c r="L697">
        <f>IF(ISNA(K697),D697,VLOOKUP(A697,$A$1:D696,4,FALSE))</f>
        <v>300</v>
      </c>
      <c r="M697">
        <f t="shared" si="59"/>
        <v>300</v>
      </c>
      <c r="N697">
        <f t="shared" si="60"/>
        <v>300</v>
      </c>
      <c r="P697" t="e">
        <f>VLOOKUP(A697,estimator!$A$2:$D$726,4,FALSE)</f>
        <v>#N/A</v>
      </c>
      <c r="Q697">
        <f t="shared" si="57"/>
        <v>300</v>
      </c>
    </row>
    <row r="698" spans="1:17">
      <c r="A698" t="str">
        <f t="shared" si="61"/>
        <v>203,202</v>
      </c>
      <c r="B698">
        <v>203</v>
      </c>
      <c r="C698">
        <v>202</v>
      </c>
      <c r="D698">
        <v>300</v>
      </c>
      <c r="E698" t="s">
        <v>984</v>
      </c>
      <c r="F698">
        <f>VLOOKUP(B698,Nodes!$B$2:$C$681,2,FALSE)</f>
        <v>162</v>
      </c>
      <c r="G698" t="str">
        <f t="shared" si="58"/>
        <v>203,202,300,correspondance,162</v>
      </c>
      <c r="H698" t="s">
        <v>1013</v>
      </c>
      <c r="I698" t="str">
        <f>VLOOKUP(B698,Nodes!$B$2:$F$681,3)</f>
        <v>Marcadet — Poissonniers</v>
      </c>
      <c r="J698" t="str">
        <f>VLOOKUP(C698,Nodes!$B$2:$F$681,3)</f>
        <v>Marcadet — Poissonniers</v>
      </c>
      <c r="K698" t="e">
        <f>VLOOKUP(A698,$A$1:A697,1,FALSE)</f>
        <v>#N/A</v>
      </c>
      <c r="L698">
        <f>IF(ISNA(K698),D698,VLOOKUP(A698,$A$1:D697,4,FALSE))</f>
        <v>300</v>
      </c>
      <c r="M698">
        <f t="shared" si="59"/>
        <v>300</v>
      </c>
      <c r="N698">
        <f t="shared" si="60"/>
        <v>300</v>
      </c>
      <c r="P698" t="e">
        <f>VLOOKUP(A698,estimator!$A$2:$D$726,4,FALSE)</f>
        <v>#N/A</v>
      </c>
      <c r="Q698">
        <f t="shared" si="57"/>
        <v>300</v>
      </c>
    </row>
    <row r="699" spans="1:17">
      <c r="A699" t="str">
        <f t="shared" si="61"/>
        <v>209,210</v>
      </c>
      <c r="B699">
        <v>209</v>
      </c>
      <c r="C699">
        <v>210</v>
      </c>
      <c r="D699">
        <v>300</v>
      </c>
      <c r="E699" t="s">
        <v>984</v>
      </c>
      <c r="F699">
        <f>VLOOKUP(B699,Nodes!$B$2:$C$681,2,FALSE)</f>
        <v>168</v>
      </c>
      <c r="G699" t="str">
        <f t="shared" si="58"/>
        <v>209,210,300,correspondance,168</v>
      </c>
      <c r="H699" t="s">
        <v>1013</v>
      </c>
      <c r="I699" t="str">
        <f>VLOOKUP(B699,Nodes!$B$2:$F$681,3)</f>
        <v>Michel-Ange — Auteuil</v>
      </c>
      <c r="J699" t="str">
        <f>VLOOKUP(C699,Nodes!$B$2:$F$681,3)</f>
        <v>Michel-Ange — Auteuil</v>
      </c>
      <c r="K699" t="e">
        <f>VLOOKUP(A699,$A$1:A698,1,FALSE)</f>
        <v>#N/A</v>
      </c>
      <c r="L699">
        <f>IF(ISNA(K699),D699,VLOOKUP(A699,$A$1:D698,4,FALSE))</f>
        <v>300</v>
      </c>
      <c r="M699">
        <f t="shared" si="59"/>
        <v>300</v>
      </c>
      <c r="N699">
        <f t="shared" si="60"/>
        <v>300</v>
      </c>
      <c r="P699" t="e">
        <f>VLOOKUP(A699,estimator!$A$2:$D$726,4,FALSE)</f>
        <v>#N/A</v>
      </c>
      <c r="Q699">
        <f t="shared" si="57"/>
        <v>300</v>
      </c>
    </row>
    <row r="700" spans="1:17">
      <c r="A700" t="str">
        <f t="shared" si="61"/>
        <v>210,209</v>
      </c>
      <c r="B700">
        <v>210</v>
      </c>
      <c r="C700">
        <v>209</v>
      </c>
      <c r="D700">
        <v>300</v>
      </c>
      <c r="E700" t="s">
        <v>984</v>
      </c>
      <c r="F700">
        <f>VLOOKUP(B700,Nodes!$B$2:$C$681,2,FALSE)</f>
        <v>168</v>
      </c>
      <c r="G700" t="str">
        <f t="shared" si="58"/>
        <v>210,209,300,correspondance,168</v>
      </c>
      <c r="H700" t="s">
        <v>1013</v>
      </c>
      <c r="I700" t="str">
        <f>VLOOKUP(B700,Nodes!$B$2:$F$681,3)</f>
        <v>Michel-Ange — Auteuil</v>
      </c>
      <c r="J700" t="str">
        <f>VLOOKUP(C700,Nodes!$B$2:$F$681,3)</f>
        <v>Michel-Ange — Auteuil</v>
      </c>
      <c r="K700" t="e">
        <f>VLOOKUP(A700,$A$1:A699,1,FALSE)</f>
        <v>#N/A</v>
      </c>
      <c r="L700">
        <f>IF(ISNA(K700),D700,VLOOKUP(A700,$A$1:D699,4,FALSE))</f>
        <v>300</v>
      </c>
      <c r="M700">
        <f t="shared" si="59"/>
        <v>300</v>
      </c>
      <c r="N700">
        <f t="shared" si="60"/>
        <v>300</v>
      </c>
      <c r="P700" t="e">
        <f>VLOOKUP(A700,estimator!$A$2:$D$726,4,FALSE)</f>
        <v>#N/A</v>
      </c>
      <c r="Q700">
        <f t="shared" si="57"/>
        <v>300</v>
      </c>
    </row>
    <row r="701" spans="1:17">
      <c r="A701" t="str">
        <f t="shared" si="61"/>
        <v>211,212</v>
      </c>
      <c r="B701">
        <v>211</v>
      </c>
      <c r="C701">
        <v>212</v>
      </c>
      <c r="D701">
        <v>300</v>
      </c>
      <c r="E701" t="s">
        <v>984</v>
      </c>
      <c r="F701">
        <f>VLOOKUP(B701,Nodes!$B$2:$C$681,2,FALSE)</f>
        <v>169</v>
      </c>
      <c r="G701" t="str">
        <f t="shared" si="58"/>
        <v>211,212,300,correspondance,169</v>
      </c>
      <c r="H701" t="s">
        <v>1013</v>
      </c>
      <c r="I701" t="str">
        <f>VLOOKUP(B701,Nodes!$B$2:$F$681,3)</f>
        <v>Michel-Ange — Molitor</v>
      </c>
      <c r="J701" t="str">
        <f>VLOOKUP(C701,Nodes!$B$2:$F$681,3)</f>
        <v>Michel-Ange — Molitor</v>
      </c>
      <c r="K701" t="e">
        <f>VLOOKUP(A701,$A$1:A700,1,FALSE)</f>
        <v>#N/A</v>
      </c>
      <c r="L701">
        <f>IF(ISNA(K701),D701,VLOOKUP(A701,$A$1:D700,4,FALSE))</f>
        <v>300</v>
      </c>
      <c r="M701">
        <f t="shared" si="59"/>
        <v>300</v>
      </c>
      <c r="N701">
        <f t="shared" si="60"/>
        <v>300</v>
      </c>
      <c r="P701" t="e">
        <f>VLOOKUP(A701,estimator!$A$2:$D$726,4,FALSE)</f>
        <v>#N/A</v>
      </c>
      <c r="Q701">
        <f t="shared" si="57"/>
        <v>300</v>
      </c>
    </row>
    <row r="702" spans="1:17">
      <c r="A702" t="str">
        <f t="shared" si="61"/>
        <v>212,211</v>
      </c>
      <c r="B702">
        <v>212</v>
      </c>
      <c r="C702">
        <v>211</v>
      </c>
      <c r="D702">
        <v>300</v>
      </c>
      <c r="E702" t="s">
        <v>984</v>
      </c>
      <c r="F702">
        <f>VLOOKUP(B702,Nodes!$B$2:$C$681,2,FALSE)</f>
        <v>169</v>
      </c>
      <c r="G702" t="str">
        <f t="shared" si="58"/>
        <v>212,211,300,correspondance,169</v>
      </c>
      <c r="H702" t="s">
        <v>1013</v>
      </c>
      <c r="I702" t="str">
        <f>VLOOKUP(B702,Nodes!$B$2:$F$681,3)</f>
        <v>Michel-Ange — Molitor</v>
      </c>
      <c r="J702" t="str">
        <f>VLOOKUP(C702,Nodes!$B$2:$F$681,3)</f>
        <v>Michel-Ange — Molitor</v>
      </c>
      <c r="K702" t="e">
        <f>VLOOKUP(A702,$A$1:A701,1,FALSE)</f>
        <v>#N/A</v>
      </c>
      <c r="L702">
        <f>IF(ISNA(K702),D702,VLOOKUP(A702,$A$1:D701,4,FALSE))</f>
        <v>300</v>
      </c>
      <c r="M702">
        <f t="shared" si="59"/>
        <v>300</v>
      </c>
      <c r="N702">
        <f t="shared" si="60"/>
        <v>300</v>
      </c>
      <c r="P702" t="e">
        <f>VLOOKUP(A702,estimator!$A$2:$D$726,4,FALSE)</f>
        <v>#N/A</v>
      </c>
      <c r="Q702">
        <f t="shared" si="57"/>
        <v>300</v>
      </c>
    </row>
    <row r="703" spans="1:17">
      <c r="A703" t="str">
        <f t="shared" si="61"/>
        <v>214,215</v>
      </c>
      <c r="B703">
        <v>214</v>
      </c>
      <c r="C703">
        <v>215</v>
      </c>
      <c r="D703">
        <v>300</v>
      </c>
      <c r="E703" t="s">
        <v>984</v>
      </c>
      <c r="F703">
        <f>VLOOKUP(B703,Nodes!$B$2:$C$681,2,FALSE)</f>
        <v>171</v>
      </c>
      <c r="G703" t="str">
        <f t="shared" si="58"/>
        <v>214,215,300,correspondance,171</v>
      </c>
      <c r="H703" t="s">
        <v>1013</v>
      </c>
      <c r="I703" t="str">
        <f>VLOOKUP(B703,Nodes!$B$2:$F$681,3)</f>
        <v>Miromesnil</v>
      </c>
      <c r="J703" t="str">
        <f>VLOOKUP(C703,Nodes!$B$2:$F$681,3)</f>
        <v>Miromesnil</v>
      </c>
      <c r="K703" t="e">
        <f>VLOOKUP(A703,$A$1:A702,1,FALSE)</f>
        <v>#N/A</v>
      </c>
      <c r="L703">
        <f>IF(ISNA(K703),D703,VLOOKUP(A703,$A$1:D702,4,FALSE))</f>
        <v>300</v>
      </c>
      <c r="M703">
        <f t="shared" si="59"/>
        <v>300</v>
      </c>
      <c r="N703">
        <f t="shared" si="60"/>
        <v>300</v>
      </c>
      <c r="P703" t="e">
        <f>VLOOKUP(A703,estimator!$A$2:$D$726,4,FALSE)</f>
        <v>#N/A</v>
      </c>
      <c r="Q703">
        <f t="shared" si="57"/>
        <v>300</v>
      </c>
    </row>
    <row r="704" spans="1:17">
      <c r="A704" t="str">
        <f t="shared" si="61"/>
        <v>215,214</v>
      </c>
      <c r="B704">
        <v>215</v>
      </c>
      <c r="C704">
        <v>214</v>
      </c>
      <c r="D704">
        <v>300</v>
      </c>
      <c r="E704" t="s">
        <v>984</v>
      </c>
      <c r="F704">
        <f>VLOOKUP(B704,Nodes!$B$2:$C$681,2,FALSE)</f>
        <v>171</v>
      </c>
      <c r="G704" t="str">
        <f t="shared" si="58"/>
        <v>215,214,300,correspondance,171</v>
      </c>
      <c r="H704" t="s">
        <v>1013</v>
      </c>
      <c r="I704" t="str">
        <f>VLOOKUP(B704,Nodes!$B$2:$F$681,3)</f>
        <v>Miromesnil</v>
      </c>
      <c r="J704" t="str">
        <f>VLOOKUP(C704,Nodes!$B$2:$F$681,3)</f>
        <v>Miromesnil</v>
      </c>
      <c r="K704" t="e">
        <f>VLOOKUP(A704,$A$1:A703,1,FALSE)</f>
        <v>#N/A</v>
      </c>
      <c r="L704">
        <f>IF(ISNA(K704),D704,VLOOKUP(A704,$A$1:D703,4,FALSE))</f>
        <v>300</v>
      </c>
      <c r="M704">
        <f t="shared" si="59"/>
        <v>300</v>
      </c>
      <c r="N704">
        <f t="shared" si="60"/>
        <v>300</v>
      </c>
      <c r="P704" t="e">
        <f>VLOOKUP(A704,estimator!$A$2:$D$726,4,FALSE)</f>
        <v>#N/A</v>
      </c>
      <c r="Q704">
        <f t="shared" si="57"/>
        <v>300</v>
      </c>
    </row>
    <row r="705" spans="1:17">
      <c r="A705" t="str">
        <f t="shared" si="61"/>
        <v>218,219</v>
      </c>
      <c r="B705">
        <v>218</v>
      </c>
      <c r="C705">
        <v>219</v>
      </c>
      <c r="D705">
        <v>300</v>
      </c>
      <c r="E705" t="s">
        <v>984</v>
      </c>
      <c r="F705">
        <f>VLOOKUP(B705,Nodes!$B$2:$C$681,2,FALSE)</f>
        <v>174</v>
      </c>
      <c r="G705" t="str">
        <f t="shared" si="58"/>
        <v>218,219,300,correspondance,174</v>
      </c>
      <c r="H705" t="s">
        <v>1013</v>
      </c>
      <c r="I705" t="str">
        <f>VLOOKUP(B705,Nodes!$B$2:$F$681,3)</f>
        <v>Montparnasse — Bienvenüe</v>
      </c>
      <c r="J705" t="str">
        <f>VLOOKUP(C705,Nodes!$B$2:$F$681,3)</f>
        <v>Montparnasse — Bienvenüe</v>
      </c>
      <c r="K705" t="e">
        <f>VLOOKUP(A705,$A$1:A704,1,FALSE)</f>
        <v>#N/A</v>
      </c>
      <c r="L705">
        <f>IF(ISNA(K705),D705,VLOOKUP(A705,$A$1:D704,4,FALSE))</f>
        <v>300</v>
      </c>
      <c r="M705">
        <f t="shared" si="59"/>
        <v>300</v>
      </c>
      <c r="N705">
        <f t="shared" si="60"/>
        <v>300</v>
      </c>
      <c r="P705" t="e">
        <f>VLOOKUP(A705,estimator!$A$2:$D$726,4,FALSE)</f>
        <v>#N/A</v>
      </c>
      <c r="Q705">
        <f t="shared" si="57"/>
        <v>300</v>
      </c>
    </row>
    <row r="706" spans="1:17">
      <c r="A706" t="str">
        <f t="shared" si="61"/>
        <v>218,220</v>
      </c>
      <c r="B706">
        <v>218</v>
      </c>
      <c r="C706">
        <v>220</v>
      </c>
      <c r="D706">
        <v>300</v>
      </c>
      <c r="E706" t="s">
        <v>984</v>
      </c>
      <c r="F706">
        <f>VLOOKUP(B706,Nodes!$B$2:$C$681,2,FALSE)</f>
        <v>174</v>
      </c>
      <c r="G706" t="str">
        <f t="shared" si="58"/>
        <v>218,220,300,correspondance,174</v>
      </c>
      <c r="H706" t="s">
        <v>1013</v>
      </c>
      <c r="I706" t="str">
        <f>VLOOKUP(B706,Nodes!$B$2:$F$681,3)</f>
        <v>Montparnasse — Bienvenüe</v>
      </c>
      <c r="J706" t="str">
        <f>VLOOKUP(C706,Nodes!$B$2:$F$681,3)</f>
        <v>Montparnasse — Bienvenüe</v>
      </c>
      <c r="K706" t="e">
        <f>VLOOKUP(A706,$A$1:A705,1,FALSE)</f>
        <v>#N/A</v>
      </c>
      <c r="L706">
        <f>IF(ISNA(K706),D706,VLOOKUP(A706,$A$1:D705,4,FALSE))</f>
        <v>300</v>
      </c>
      <c r="M706">
        <f t="shared" si="59"/>
        <v>300</v>
      </c>
      <c r="N706">
        <f t="shared" si="60"/>
        <v>300</v>
      </c>
      <c r="P706" t="e">
        <f>VLOOKUP(A706,estimator!$A$2:$D$726,4,FALSE)</f>
        <v>#N/A</v>
      </c>
      <c r="Q706">
        <f t="shared" ref="Q706:Q769" si="62">IF(ISNA(P706),D706,P706)</f>
        <v>300</v>
      </c>
    </row>
    <row r="707" spans="1:17">
      <c r="A707" t="str">
        <f t="shared" si="61"/>
        <v>218,221</v>
      </c>
      <c r="B707">
        <v>218</v>
      </c>
      <c r="C707">
        <v>221</v>
      </c>
      <c r="D707">
        <v>300</v>
      </c>
      <c r="E707" t="s">
        <v>984</v>
      </c>
      <c r="F707">
        <f>VLOOKUP(B707,Nodes!$B$2:$C$681,2,FALSE)</f>
        <v>174</v>
      </c>
      <c r="G707" t="str">
        <f t="shared" ref="G707:G770" si="63">B707&amp;","&amp;C707&amp;","&amp;ROUND(D707,0)&amp;","&amp;E707&amp;","&amp;F707</f>
        <v>218,221,300,correspondance,174</v>
      </c>
      <c r="H707" t="s">
        <v>1013</v>
      </c>
      <c r="I707" t="str">
        <f>VLOOKUP(B707,Nodes!$B$2:$F$681,3)</f>
        <v>Montparnasse — Bienvenüe</v>
      </c>
      <c r="J707" t="str">
        <f>VLOOKUP(C707,Nodes!$B$2:$F$681,3)</f>
        <v>Montparnasse — Bienvenüe</v>
      </c>
      <c r="K707" t="e">
        <f>VLOOKUP(A707,$A$1:A706,1,FALSE)</f>
        <v>#N/A</v>
      </c>
      <c r="L707">
        <f>IF(ISNA(K707),D707,VLOOKUP(A707,$A$1:D706,4,FALSE))</f>
        <v>300</v>
      </c>
      <c r="M707">
        <f t="shared" si="59"/>
        <v>300</v>
      </c>
      <c r="N707">
        <f t="shared" si="60"/>
        <v>300</v>
      </c>
      <c r="P707" t="e">
        <f>VLOOKUP(A707,estimator!$A$2:$D$726,4,FALSE)</f>
        <v>#N/A</v>
      </c>
      <c r="Q707">
        <f t="shared" si="62"/>
        <v>300</v>
      </c>
    </row>
    <row r="708" spans="1:17">
      <c r="A708" t="str">
        <f t="shared" si="61"/>
        <v>219,218</v>
      </c>
      <c r="B708">
        <v>219</v>
      </c>
      <c r="C708">
        <v>218</v>
      </c>
      <c r="D708">
        <v>300</v>
      </c>
      <c r="E708" t="s">
        <v>984</v>
      </c>
      <c r="F708">
        <f>VLOOKUP(B708,Nodes!$B$2:$C$681,2,FALSE)</f>
        <v>174</v>
      </c>
      <c r="G708" t="str">
        <f t="shared" si="63"/>
        <v>219,218,300,correspondance,174</v>
      </c>
      <c r="H708" t="s">
        <v>1013</v>
      </c>
      <c r="I708" t="str">
        <f>VLOOKUP(B708,Nodes!$B$2:$F$681,3)</f>
        <v>Montparnasse — Bienvenüe</v>
      </c>
      <c r="J708" t="str">
        <f>VLOOKUP(C708,Nodes!$B$2:$F$681,3)</f>
        <v>Montparnasse — Bienvenüe</v>
      </c>
      <c r="K708" t="e">
        <f>VLOOKUP(A708,$A$1:A707,1,FALSE)</f>
        <v>#N/A</v>
      </c>
      <c r="L708">
        <f>IF(ISNA(K708),D708,VLOOKUP(A708,$A$1:D707,4,FALSE))</f>
        <v>300</v>
      </c>
      <c r="M708">
        <f t="shared" si="59"/>
        <v>300</v>
      </c>
      <c r="N708">
        <f t="shared" si="60"/>
        <v>300</v>
      </c>
      <c r="P708" t="e">
        <f>VLOOKUP(A708,estimator!$A$2:$D$726,4,FALSE)</f>
        <v>#N/A</v>
      </c>
      <c r="Q708">
        <f t="shared" si="62"/>
        <v>300</v>
      </c>
    </row>
    <row r="709" spans="1:17">
      <c r="A709" t="str">
        <f t="shared" si="61"/>
        <v>219,220</v>
      </c>
      <c r="B709">
        <v>219</v>
      </c>
      <c r="C709">
        <v>220</v>
      </c>
      <c r="D709">
        <v>300</v>
      </c>
      <c r="E709" t="s">
        <v>984</v>
      </c>
      <c r="F709">
        <f>VLOOKUP(B709,Nodes!$B$2:$C$681,2,FALSE)</f>
        <v>174</v>
      </c>
      <c r="G709" t="str">
        <f t="shared" si="63"/>
        <v>219,220,300,correspondance,174</v>
      </c>
      <c r="H709" t="s">
        <v>1013</v>
      </c>
      <c r="I709" t="str">
        <f>VLOOKUP(B709,Nodes!$B$2:$F$681,3)</f>
        <v>Montparnasse — Bienvenüe</v>
      </c>
      <c r="J709" t="str">
        <f>VLOOKUP(C709,Nodes!$B$2:$F$681,3)</f>
        <v>Montparnasse — Bienvenüe</v>
      </c>
      <c r="K709" t="e">
        <f>VLOOKUP(A709,$A$1:A708,1,FALSE)</f>
        <v>#N/A</v>
      </c>
      <c r="L709">
        <f>IF(ISNA(K709),D709,VLOOKUP(A709,$A$1:D708,4,FALSE))</f>
        <v>300</v>
      </c>
      <c r="M709">
        <f t="shared" si="59"/>
        <v>300</v>
      </c>
      <c r="N709">
        <f t="shared" si="60"/>
        <v>300</v>
      </c>
      <c r="P709" t="e">
        <f>VLOOKUP(A709,estimator!$A$2:$D$726,4,FALSE)</f>
        <v>#N/A</v>
      </c>
      <c r="Q709">
        <f t="shared" si="62"/>
        <v>300</v>
      </c>
    </row>
    <row r="710" spans="1:17">
      <c r="A710" t="str">
        <f t="shared" si="61"/>
        <v>219,221</v>
      </c>
      <c r="B710">
        <v>219</v>
      </c>
      <c r="C710">
        <v>221</v>
      </c>
      <c r="D710">
        <v>300</v>
      </c>
      <c r="E710" t="s">
        <v>984</v>
      </c>
      <c r="F710">
        <f>VLOOKUP(B710,Nodes!$B$2:$C$681,2,FALSE)</f>
        <v>174</v>
      </c>
      <c r="G710" t="str">
        <f t="shared" si="63"/>
        <v>219,221,300,correspondance,174</v>
      </c>
      <c r="H710" t="s">
        <v>1013</v>
      </c>
      <c r="I710" t="str">
        <f>VLOOKUP(B710,Nodes!$B$2:$F$681,3)</f>
        <v>Montparnasse — Bienvenüe</v>
      </c>
      <c r="J710" t="str">
        <f>VLOOKUP(C710,Nodes!$B$2:$F$681,3)</f>
        <v>Montparnasse — Bienvenüe</v>
      </c>
      <c r="K710" t="e">
        <f>VLOOKUP(A710,$A$1:A709,1,FALSE)</f>
        <v>#N/A</v>
      </c>
      <c r="L710">
        <f>IF(ISNA(K710),D710,VLOOKUP(A710,$A$1:D709,4,FALSE))</f>
        <v>300</v>
      </c>
      <c r="M710">
        <f t="shared" si="59"/>
        <v>300</v>
      </c>
      <c r="N710">
        <f t="shared" si="60"/>
        <v>300</v>
      </c>
      <c r="P710" t="e">
        <f>VLOOKUP(A710,estimator!$A$2:$D$726,4,FALSE)</f>
        <v>#N/A</v>
      </c>
      <c r="Q710">
        <f t="shared" si="62"/>
        <v>300</v>
      </c>
    </row>
    <row r="711" spans="1:17">
      <c r="A711" t="str">
        <f t="shared" si="61"/>
        <v>220,219</v>
      </c>
      <c r="B711">
        <v>220</v>
      </c>
      <c r="C711">
        <v>219</v>
      </c>
      <c r="D711">
        <v>300</v>
      </c>
      <c r="E711" t="s">
        <v>984</v>
      </c>
      <c r="F711">
        <f>VLOOKUP(B711,Nodes!$B$2:$C$681,2,FALSE)</f>
        <v>174</v>
      </c>
      <c r="G711" t="str">
        <f t="shared" si="63"/>
        <v>220,219,300,correspondance,174</v>
      </c>
      <c r="H711" t="s">
        <v>1013</v>
      </c>
      <c r="I711" t="str">
        <f>VLOOKUP(B711,Nodes!$B$2:$F$681,3)</f>
        <v>Montparnasse — Bienvenüe</v>
      </c>
      <c r="J711" t="str">
        <f>VLOOKUP(C711,Nodes!$B$2:$F$681,3)</f>
        <v>Montparnasse — Bienvenüe</v>
      </c>
      <c r="K711" t="e">
        <f>VLOOKUP(A711,$A$1:A710,1,FALSE)</f>
        <v>#N/A</v>
      </c>
      <c r="L711">
        <f>IF(ISNA(K711),D711,VLOOKUP(A711,$A$1:D710,4,FALSE))</f>
        <v>300</v>
      </c>
      <c r="M711">
        <f t="shared" si="59"/>
        <v>300</v>
      </c>
      <c r="N711">
        <f t="shared" si="60"/>
        <v>300</v>
      </c>
      <c r="P711" t="e">
        <f>VLOOKUP(A711,estimator!$A$2:$D$726,4,FALSE)</f>
        <v>#N/A</v>
      </c>
      <c r="Q711">
        <f t="shared" si="62"/>
        <v>300</v>
      </c>
    </row>
    <row r="712" spans="1:17">
      <c r="A712" t="str">
        <f t="shared" si="61"/>
        <v>220,218</v>
      </c>
      <c r="B712">
        <v>220</v>
      </c>
      <c r="C712">
        <v>218</v>
      </c>
      <c r="D712">
        <v>300</v>
      </c>
      <c r="E712" t="s">
        <v>984</v>
      </c>
      <c r="F712">
        <f>VLOOKUP(B712,Nodes!$B$2:$C$681,2,FALSE)</f>
        <v>174</v>
      </c>
      <c r="G712" t="str">
        <f t="shared" si="63"/>
        <v>220,218,300,correspondance,174</v>
      </c>
      <c r="H712" t="s">
        <v>1013</v>
      </c>
      <c r="I712" t="str">
        <f>VLOOKUP(B712,Nodes!$B$2:$F$681,3)</f>
        <v>Montparnasse — Bienvenüe</v>
      </c>
      <c r="J712" t="str">
        <f>VLOOKUP(C712,Nodes!$B$2:$F$681,3)</f>
        <v>Montparnasse — Bienvenüe</v>
      </c>
      <c r="K712" t="e">
        <f>VLOOKUP(A712,$A$1:A711,1,FALSE)</f>
        <v>#N/A</v>
      </c>
      <c r="L712">
        <f>IF(ISNA(K712),D712,VLOOKUP(A712,$A$1:D711,4,FALSE))</f>
        <v>300</v>
      </c>
      <c r="M712">
        <f t="shared" si="59"/>
        <v>300</v>
      </c>
      <c r="N712">
        <f t="shared" si="60"/>
        <v>300</v>
      </c>
      <c r="P712" t="e">
        <f>VLOOKUP(A712,estimator!$A$2:$D$726,4,FALSE)</f>
        <v>#N/A</v>
      </c>
      <c r="Q712">
        <f t="shared" si="62"/>
        <v>300</v>
      </c>
    </row>
    <row r="713" spans="1:17">
      <c r="A713" t="str">
        <f t="shared" si="61"/>
        <v>220,221</v>
      </c>
      <c r="B713">
        <v>220</v>
      </c>
      <c r="C713">
        <v>221</v>
      </c>
      <c r="D713">
        <v>300</v>
      </c>
      <c r="E713" t="s">
        <v>984</v>
      </c>
      <c r="F713">
        <f>VLOOKUP(B713,Nodes!$B$2:$C$681,2,FALSE)</f>
        <v>174</v>
      </c>
      <c r="G713" t="str">
        <f t="shared" si="63"/>
        <v>220,221,300,correspondance,174</v>
      </c>
      <c r="H713" t="s">
        <v>1013</v>
      </c>
      <c r="I713" t="str">
        <f>VLOOKUP(B713,Nodes!$B$2:$F$681,3)</f>
        <v>Montparnasse — Bienvenüe</v>
      </c>
      <c r="J713" t="str">
        <f>VLOOKUP(C713,Nodes!$B$2:$F$681,3)</f>
        <v>Montparnasse — Bienvenüe</v>
      </c>
      <c r="K713" t="e">
        <f>VLOOKUP(A713,$A$1:A712,1,FALSE)</f>
        <v>#N/A</v>
      </c>
      <c r="L713">
        <f>IF(ISNA(K713),D713,VLOOKUP(A713,$A$1:D712,4,FALSE))</f>
        <v>300</v>
      </c>
      <c r="M713">
        <f t="shared" ref="M713:M776" si="64">D713</f>
        <v>300</v>
      </c>
      <c r="N713">
        <f t="shared" ref="N713:N776" si="65">AVERAGE(L713,M713)</f>
        <v>300</v>
      </c>
      <c r="P713" t="e">
        <f>VLOOKUP(A713,estimator!$A$2:$D$726,4,FALSE)</f>
        <v>#N/A</v>
      </c>
      <c r="Q713">
        <f t="shared" si="62"/>
        <v>300</v>
      </c>
    </row>
    <row r="714" spans="1:17">
      <c r="A714" t="str">
        <f t="shared" si="61"/>
        <v>221,218</v>
      </c>
      <c r="B714">
        <v>221</v>
      </c>
      <c r="C714">
        <v>218</v>
      </c>
      <c r="D714">
        <v>300</v>
      </c>
      <c r="E714" t="s">
        <v>984</v>
      </c>
      <c r="F714">
        <f>VLOOKUP(B714,Nodes!$B$2:$C$681,2,FALSE)</f>
        <v>174</v>
      </c>
      <c r="G714" t="str">
        <f t="shared" si="63"/>
        <v>221,218,300,correspondance,174</v>
      </c>
      <c r="H714" t="s">
        <v>1013</v>
      </c>
      <c r="I714" t="str">
        <f>VLOOKUP(B714,Nodes!$B$2:$F$681,3)</f>
        <v>Montparnasse — Bienvenüe</v>
      </c>
      <c r="J714" t="str">
        <f>VLOOKUP(C714,Nodes!$B$2:$F$681,3)</f>
        <v>Montparnasse — Bienvenüe</v>
      </c>
      <c r="K714" t="e">
        <f>VLOOKUP(A714,$A$1:A713,1,FALSE)</f>
        <v>#N/A</v>
      </c>
      <c r="L714">
        <f>IF(ISNA(K714),D714,VLOOKUP(A714,$A$1:D713,4,FALSE))</f>
        <v>300</v>
      </c>
      <c r="M714">
        <f t="shared" si="64"/>
        <v>300</v>
      </c>
      <c r="N714">
        <f t="shared" si="65"/>
        <v>300</v>
      </c>
      <c r="P714" t="e">
        <f>VLOOKUP(A714,estimator!$A$2:$D$726,4,FALSE)</f>
        <v>#N/A</v>
      </c>
      <c r="Q714">
        <f t="shared" si="62"/>
        <v>300</v>
      </c>
    </row>
    <row r="715" spans="1:17">
      <c r="A715" t="str">
        <f t="shared" si="61"/>
        <v>221,219</v>
      </c>
      <c r="B715">
        <v>221</v>
      </c>
      <c r="C715">
        <v>219</v>
      </c>
      <c r="D715">
        <v>300</v>
      </c>
      <c r="E715" t="s">
        <v>984</v>
      </c>
      <c r="F715">
        <f>VLOOKUP(B715,Nodes!$B$2:$C$681,2,FALSE)</f>
        <v>174</v>
      </c>
      <c r="G715" t="str">
        <f t="shared" si="63"/>
        <v>221,219,300,correspondance,174</v>
      </c>
      <c r="H715" t="s">
        <v>1013</v>
      </c>
      <c r="I715" t="str">
        <f>VLOOKUP(B715,Nodes!$B$2:$F$681,3)</f>
        <v>Montparnasse — Bienvenüe</v>
      </c>
      <c r="J715" t="str">
        <f>VLOOKUP(C715,Nodes!$B$2:$F$681,3)</f>
        <v>Montparnasse — Bienvenüe</v>
      </c>
      <c r="K715" t="e">
        <f>VLOOKUP(A715,$A$1:A714,1,FALSE)</f>
        <v>#N/A</v>
      </c>
      <c r="L715">
        <f>IF(ISNA(K715),D715,VLOOKUP(A715,$A$1:D714,4,FALSE))</f>
        <v>300</v>
      </c>
      <c r="M715">
        <f t="shared" si="64"/>
        <v>300</v>
      </c>
      <c r="N715">
        <f t="shared" si="65"/>
        <v>300</v>
      </c>
      <c r="P715" t="e">
        <f>VLOOKUP(A715,estimator!$A$2:$D$726,4,FALSE)</f>
        <v>#N/A</v>
      </c>
      <c r="Q715">
        <f t="shared" si="62"/>
        <v>300</v>
      </c>
    </row>
    <row r="716" spans="1:17">
      <c r="A716" t="str">
        <f t="shared" si="61"/>
        <v>221,220</v>
      </c>
      <c r="B716">
        <v>221</v>
      </c>
      <c r="C716">
        <v>220</v>
      </c>
      <c r="D716">
        <v>300</v>
      </c>
      <c r="E716" t="s">
        <v>984</v>
      </c>
      <c r="F716">
        <f>VLOOKUP(B716,Nodes!$B$2:$C$681,2,FALSE)</f>
        <v>174</v>
      </c>
      <c r="G716" t="str">
        <f t="shared" si="63"/>
        <v>221,220,300,correspondance,174</v>
      </c>
      <c r="H716" t="s">
        <v>1013</v>
      </c>
      <c r="I716" t="str">
        <f>VLOOKUP(B716,Nodes!$B$2:$F$681,3)</f>
        <v>Montparnasse — Bienvenüe</v>
      </c>
      <c r="J716" t="str">
        <f>VLOOKUP(C716,Nodes!$B$2:$F$681,3)</f>
        <v>Montparnasse — Bienvenüe</v>
      </c>
      <c r="K716" t="e">
        <f>VLOOKUP(A716,$A$1:A715,1,FALSE)</f>
        <v>#N/A</v>
      </c>
      <c r="L716">
        <f>IF(ISNA(K716),D716,VLOOKUP(A716,$A$1:D715,4,FALSE))</f>
        <v>300</v>
      </c>
      <c r="M716">
        <f t="shared" si="64"/>
        <v>300</v>
      </c>
      <c r="N716">
        <f t="shared" si="65"/>
        <v>300</v>
      </c>
      <c r="P716" t="e">
        <f>VLOOKUP(A716,estimator!$A$2:$D$726,4,FALSE)</f>
        <v>#N/A</v>
      </c>
      <c r="Q716">
        <f t="shared" si="62"/>
        <v>300</v>
      </c>
    </row>
    <row r="717" spans="1:17">
      <c r="A717" t="str">
        <f t="shared" si="61"/>
        <v>223,224</v>
      </c>
      <c r="B717">
        <v>223</v>
      </c>
      <c r="C717">
        <v>224</v>
      </c>
      <c r="D717">
        <v>300</v>
      </c>
      <c r="E717" t="s">
        <v>984</v>
      </c>
      <c r="F717">
        <f>VLOOKUP(B717,Nodes!$B$2:$C$681,2,FALSE)</f>
        <v>176</v>
      </c>
      <c r="G717" t="str">
        <f t="shared" si="63"/>
        <v>223,224,300,correspondance,176</v>
      </c>
      <c r="H717" t="s">
        <v>1013</v>
      </c>
      <c r="I717" t="str">
        <f>VLOOKUP(B717,Nodes!$B$2:$F$681,3)</f>
        <v>Nation</v>
      </c>
      <c r="J717" t="str">
        <f>VLOOKUP(C717,Nodes!$B$2:$F$681,3)</f>
        <v>Nation</v>
      </c>
      <c r="K717" t="e">
        <f>VLOOKUP(A717,$A$1:A716,1,FALSE)</f>
        <v>#N/A</v>
      </c>
      <c r="L717">
        <f>IF(ISNA(K717),D717,VLOOKUP(A717,$A$1:D716,4,FALSE))</f>
        <v>300</v>
      </c>
      <c r="M717">
        <f t="shared" si="64"/>
        <v>300</v>
      </c>
      <c r="N717">
        <f t="shared" si="65"/>
        <v>300</v>
      </c>
      <c r="P717" t="e">
        <f>VLOOKUP(A717,estimator!$A$2:$D$726,4,FALSE)</f>
        <v>#N/A</v>
      </c>
      <c r="Q717">
        <f t="shared" si="62"/>
        <v>300</v>
      </c>
    </row>
    <row r="718" spans="1:17">
      <c r="A718" t="str">
        <f t="shared" si="61"/>
        <v>223,225</v>
      </c>
      <c r="B718">
        <v>223</v>
      </c>
      <c r="C718">
        <v>225</v>
      </c>
      <c r="D718">
        <v>300</v>
      </c>
      <c r="E718" t="s">
        <v>984</v>
      </c>
      <c r="F718">
        <f>VLOOKUP(B718,Nodes!$B$2:$C$681,2,FALSE)</f>
        <v>176</v>
      </c>
      <c r="G718" t="str">
        <f t="shared" si="63"/>
        <v>223,225,300,correspondance,176</v>
      </c>
      <c r="H718" t="s">
        <v>1013</v>
      </c>
      <c r="I718" t="str">
        <f>VLOOKUP(B718,Nodes!$B$2:$F$681,3)</f>
        <v>Nation</v>
      </c>
      <c r="J718" t="str">
        <f>VLOOKUP(C718,Nodes!$B$2:$F$681,3)</f>
        <v>Nation</v>
      </c>
      <c r="K718" t="e">
        <f>VLOOKUP(A718,$A$1:A717,1,FALSE)</f>
        <v>#N/A</v>
      </c>
      <c r="L718">
        <f>IF(ISNA(K718),D718,VLOOKUP(A718,$A$1:D717,4,FALSE))</f>
        <v>300</v>
      </c>
      <c r="M718">
        <f t="shared" si="64"/>
        <v>300</v>
      </c>
      <c r="N718">
        <f t="shared" si="65"/>
        <v>300</v>
      </c>
      <c r="P718" t="e">
        <f>VLOOKUP(A718,estimator!$A$2:$D$726,4,FALSE)</f>
        <v>#N/A</v>
      </c>
      <c r="Q718">
        <f t="shared" si="62"/>
        <v>300</v>
      </c>
    </row>
    <row r="719" spans="1:17">
      <c r="A719" t="str">
        <f t="shared" si="61"/>
        <v>223,226</v>
      </c>
      <c r="B719">
        <v>223</v>
      </c>
      <c r="C719">
        <v>226</v>
      </c>
      <c r="D719">
        <v>300</v>
      </c>
      <c r="E719" t="s">
        <v>984</v>
      </c>
      <c r="F719">
        <f>VLOOKUP(B719,Nodes!$B$2:$C$681,2,FALSE)</f>
        <v>176</v>
      </c>
      <c r="G719" t="str">
        <f t="shared" si="63"/>
        <v>223,226,300,correspondance,176</v>
      </c>
      <c r="H719" t="s">
        <v>1013</v>
      </c>
      <c r="I719" t="str">
        <f>VLOOKUP(B719,Nodes!$B$2:$F$681,3)</f>
        <v>Nation</v>
      </c>
      <c r="J719" t="str">
        <f>VLOOKUP(C719,Nodes!$B$2:$F$681,3)</f>
        <v>Nation</v>
      </c>
      <c r="K719" t="e">
        <f>VLOOKUP(A719,$A$1:A718,1,FALSE)</f>
        <v>#N/A</v>
      </c>
      <c r="L719">
        <f>IF(ISNA(K719),D719,VLOOKUP(A719,$A$1:D718,4,FALSE))</f>
        <v>300</v>
      </c>
      <c r="M719">
        <f t="shared" si="64"/>
        <v>300</v>
      </c>
      <c r="N719">
        <f t="shared" si="65"/>
        <v>300</v>
      </c>
      <c r="P719" t="e">
        <f>VLOOKUP(A719,estimator!$A$2:$D$726,4,FALSE)</f>
        <v>#N/A</v>
      </c>
      <c r="Q719">
        <f t="shared" si="62"/>
        <v>300</v>
      </c>
    </row>
    <row r="720" spans="1:17">
      <c r="A720" t="str">
        <f t="shared" si="61"/>
        <v>224,223</v>
      </c>
      <c r="B720">
        <v>224</v>
      </c>
      <c r="C720">
        <v>223</v>
      </c>
      <c r="D720">
        <v>300</v>
      </c>
      <c r="E720" t="s">
        <v>984</v>
      </c>
      <c r="F720">
        <f>VLOOKUP(B720,Nodes!$B$2:$C$681,2,FALSE)</f>
        <v>176</v>
      </c>
      <c r="G720" t="str">
        <f t="shared" si="63"/>
        <v>224,223,300,correspondance,176</v>
      </c>
      <c r="H720" t="s">
        <v>1013</v>
      </c>
      <c r="I720" t="str">
        <f>VLOOKUP(B720,Nodes!$B$2:$F$681,3)</f>
        <v>Nation</v>
      </c>
      <c r="J720" t="str">
        <f>VLOOKUP(C720,Nodes!$B$2:$F$681,3)</f>
        <v>Nation</v>
      </c>
      <c r="K720" t="e">
        <f>VLOOKUP(A720,$A$1:A719,1,FALSE)</f>
        <v>#N/A</v>
      </c>
      <c r="L720">
        <f>IF(ISNA(K720),D720,VLOOKUP(A720,$A$1:D719,4,FALSE))</f>
        <v>300</v>
      </c>
      <c r="M720">
        <f t="shared" si="64"/>
        <v>300</v>
      </c>
      <c r="N720">
        <f t="shared" si="65"/>
        <v>300</v>
      </c>
      <c r="P720" t="e">
        <f>VLOOKUP(A720,estimator!$A$2:$D$726,4,FALSE)</f>
        <v>#N/A</v>
      </c>
      <c r="Q720">
        <f t="shared" si="62"/>
        <v>300</v>
      </c>
    </row>
    <row r="721" spans="1:17">
      <c r="A721" t="str">
        <f t="shared" si="61"/>
        <v>224,225</v>
      </c>
      <c r="B721">
        <v>224</v>
      </c>
      <c r="C721">
        <v>225</v>
      </c>
      <c r="D721">
        <v>300</v>
      </c>
      <c r="E721" t="s">
        <v>984</v>
      </c>
      <c r="F721">
        <f>VLOOKUP(B721,Nodes!$B$2:$C$681,2,FALSE)</f>
        <v>176</v>
      </c>
      <c r="G721" t="str">
        <f t="shared" si="63"/>
        <v>224,225,300,correspondance,176</v>
      </c>
      <c r="H721" t="s">
        <v>1013</v>
      </c>
      <c r="I721" t="str">
        <f>VLOOKUP(B721,Nodes!$B$2:$F$681,3)</f>
        <v>Nation</v>
      </c>
      <c r="J721" t="str">
        <f>VLOOKUP(C721,Nodes!$B$2:$F$681,3)</f>
        <v>Nation</v>
      </c>
      <c r="K721" t="e">
        <f>VLOOKUP(A721,$A$1:A720,1,FALSE)</f>
        <v>#N/A</v>
      </c>
      <c r="L721">
        <f>IF(ISNA(K721),D721,VLOOKUP(A721,$A$1:D720,4,FALSE))</f>
        <v>300</v>
      </c>
      <c r="M721">
        <f t="shared" si="64"/>
        <v>300</v>
      </c>
      <c r="N721">
        <f t="shared" si="65"/>
        <v>300</v>
      </c>
      <c r="P721" t="e">
        <f>VLOOKUP(A721,estimator!$A$2:$D$726,4,FALSE)</f>
        <v>#N/A</v>
      </c>
      <c r="Q721">
        <f t="shared" si="62"/>
        <v>300</v>
      </c>
    </row>
    <row r="722" spans="1:17">
      <c r="A722" t="str">
        <f t="shared" si="61"/>
        <v>224,226</v>
      </c>
      <c r="B722">
        <v>224</v>
      </c>
      <c r="C722">
        <v>226</v>
      </c>
      <c r="D722">
        <v>300</v>
      </c>
      <c r="E722" t="s">
        <v>984</v>
      </c>
      <c r="F722">
        <f>VLOOKUP(B722,Nodes!$B$2:$C$681,2,FALSE)</f>
        <v>176</v>
      </c>
      <c r="G722" t="str">
        <f t="shared" si="63"/>
        <v>224,226,300,correspondance,176</v>
      </c>
      <c r="H722" t="s">
        <v>1013</v>
      </c>
      <c r="I722" t="str">
        <f>VLOOKUP(B722,Nodes!$B$2:$F$681,3)</f>
        <v>Nation</v>
      </c>
      <c r="J722" t="str">
        <f>VLOOKUP(C722,Nodes!$B$2:$F$681,3)</f>
        <v>Nation</v>
      </c>
      <c r="K722" t="e">
        <f>VLOOKUP(A722,$A$1:A721,1,FALSE)</f>
        <v>#N/A</v>
      </c>
      <c r="L722">
        <f>IF(ISNA(K722),D722,VLOOKUP(A722,$A$1:D721,4,FALSE))</f>
        <v>300</v>
      </c>
      <c r="M722">
        <f t="shared" si="64"/>
        <v>300</v>
      </c>
      <c r="N722">
        <f t="shared" si="65"/>
        <v>300</v>
      </c>
      <c r="P722" t="e">
        <f>VLOOKUP(A722,estimator!$A$2:$D$726,4,FALSE)</f>
        <v>#N/A</v>
      </c>
      <c r="Q722">
        <f t="shared" si="62"/>
        <v>300</v>
      </c>
    </row>
    <row r="723" spans="1:17">
      <c r="A723" t="str">
        <f t="shared" ref="A723:A786" si="66">B723&amp;","&amp;C723</f>
        <v>225,223</v>
      </c>
      <c r="B723">
        <v>225</v>
      </c>
      <c r="C723">
        <v>223</v>
      </c>
      <c r="D723">
        <v>300</v>
      </c>
      <c r="E723" t="s">
        <v>984</v>
      </c>
      <c r="F723">
        <f>VLOOKUP(B723,Nodes!$B$2:$C$681,2,FALSE)</f>
        <v>176</v>
      </c>
      <c r="G723" t="str">
        <f t="shared" si="63"/>
        <v>225,223,300,correspondance,176</v>
      </c>
      <c r="H723" t="s">
        <v>1013</v>
      </c>
      <c r="I723" t="str">
        <f>VLOOKUP(B723,Nodes!$B$2:$F$681,3)</f>
        <v>Nation</v>
      </c>
      <c r="J723" t="str">
        <f>VLOOKUP(C723,Nodes!$B$2:$F$681,3)</f>
        <v>Nation</v>
      </c>
      <c r="K723" t="e">
        <f>VLOOKUP(A723,$A$1:A722,1,FALSE)</f>
        <v>#N/A</v>
      </c>
      <c r="L723">
        <f>IF(ISNA(K723),D723,VLOOKUP(A723,$A$1:D722,4,FALSE))</f>
        <v>300</v>
      </c>
      <c r="M723">
        <f t="shared" si="64"/>
        <v>300</v>
      </c>
      <c r="N723">
        <f t="shared" si="65"/>
        <v>300</v>
      </c>
      <c r="P723" t="e">
        <f>VLOOKUP(A723,estimator!$A$2:$D$726,4,FALSE)</f>
        <v>#N/A</v>
      </c>
      <c r="Q723">
        <f t="shared" si="62"/>
        <v>300</v>
      </c>
    </row>
    <row r="724" spans="1:17">
      <c r="A724" t="str">
        <f t="shared" si="66"/>
        <v>225,224</v>
      </c>
      <c r="B724">
        <v>225</v>
      </c>
      <c r="C724">
        <v>224</v>
      </c>
      <c r="D724">
        <v>300</v>
      </c>
      <c r="E724" t="s">
        <v>984</v>
      </c>
      <c r="F724">
        <f>VLOOKUP(B724,Nodes!$B$2:$C$681,2,FALSE)</f>
        <v>176</v>
      </c>
      <c r="G724" t="str">
        <f t="shared" si="63"/>
        <v>225,224,300,correspondance,176</v>
      </c>
      <c r="H724" t="s">
        <v>1013</v>
      </c>
      <c r="I724" t="str">
        <f>VLOOKUP(B724,Nodes!$B$2:$F$681,3)</f>
        <v>Nation</v>
      </c>
      <c r="J724" t="str">
        <f>VLOOKUP(C724,Nodes!$B$2:$F$681,3)</f>
        <v>Nation</v>
      </c>
      <c r="K724" t="e">
        <f>VLOOKUP(A724,$A$1:A723,1,FALSE)</f>
        <v>#N/A</v>
      </c>
      <c r="L724">
        <f>IF(ISNA(K724),D724,VLOOKUP(A724,$A$1:D723,4,FALSE))</f>
        <v>300</v>
      </c>
      <c r="M724">
        <f t="shared" si="64"/>
        <v>300</v>
      </c>
      <c r="N724">
        <f t="shared" si="65"/>
        <v>300</v>
      </c>
      <c r="P724" t="e">
        <f>VLOOKUP(A724,estimator!$A$2:$D$726,4,FALSE)</f>
        <v>#N/A</v>
      </c>
      <c r="Q724">
        <f t="shared" si="62"/>
        <v>300</v>
      </c>
    </row>
    <row r="725" spans="1:17">
      <c r="A725" t="str">
        <f t="shared" si="66"/>
        <v>225,226</v>
      </c>
      <c r="B725">
        <v>225</v>
      </c>
      <c r="C725">
        <v>226</v>
      </c>
      <c r="D725">
        <v>300</v>
      </c>
      <c r="E725" t="s">
        <v>984</v>
      </c>
      <c r="F725">
        <f>VLOOKUP(B725,Nodes!$B$2:$C$681,2,FALSE)</f>
        <v>176</v>
      </c>
      <c r="G725" t="str">
        <f t="shared" si="63"/>
        <v>225,226,300,correspondance,176</v>
      </c>
      <c r="H725" t="s">
        <v>1013</v>
      </c>
      <c r="I725" t="str">
        <f>VLOOKUP(B725,Nodes!$B$2:$F$681,3)</f>
        <v>Nation</v>
      </c>
      <c r="J725" t="str">
        <f>VLOOKUP(C725,Nodes!$B$2:$F$681,3)</f>
        <v>Nation</v>
      </c>
      <c r="K725" t="e">
        <f>VLOOKUP(A725,$A$1:A724,1,FALSE)</f>
        <v>#N/A</v>
      </c>
      <c r="L725">
        <f>IF(ISNA(K725),D725,VLOOKUP(A725,$A$1:D724,4,FALSE))</f>
        <v>300</v>
      </c>
      <c r="M725">
        <f t="shared" si="64"/>
        <v>300</v>
      </c>
      <c r="N725">
        <f t="shared" si="65"/>
        <v>300</v>
      </c>
      <c r="P725" t="e">
        <f>VLOOKUP(A725,estimator!$A$2:$D$726,4,FALSE)</f>
        <v>#N/A</v>
      </c>
      <c r="Q725">
        <f t="shared" si="62"/>
        <v>300</v>
      </c>
    </row>
    <row r="726" spans="1:17">
      <c r="A726" t="str">
        <f t="shared" si="66"/>
        <v>226,223</v>
      </c>
      <c r="B726">
        <v>226</v>
      </c>
      <c r="C726">
        <v>223</v>
      </c>
      <c r="D726">
        <v>300</v>
      </c>
      <c r="E726" t="s">
        <v>984</v>
      </c>
      <c r="F726">
        <f>VLOOKUP(B726,Nodes!$B$2:$C$681,2,FALSE)</f>
        <v>176</v>
      </c>
      <c r="G726" t="str">
        <f t="shared" si="63"/>
        <v>226,223,300,correspondance,176</v>
      </c>
      <c r="H726" t="s">
        <v>1013</v>
      </c>
      <c r="I726" t="str">
        <f>VLOOKUP(B726,Nodes!$B$2:$F$681,3)</f>
        <v>Nation</v>
      </c>
      <c r="J726" t="str">
        <f>VLOOKUP(C726,Nodes!$B$2:$F$681,3)</f>
        <v>Nation</v>
      </c>
      <c r="K726" t="e">
        <f>VLOOKUP(A726,$A$1:A725,1,FALSE)</f>
        <v>#N/A</v>
      </c>
      <c r="L726">
        <f>IF(ISNA(K726),D726,VLOOKUP(A726,$A$1:D725,4,FALSE))</f>
        <v>300</v>
      </c>
      <c r="M726">
        <f t="shared" si="64"/>
        <v>300</v>
      </c>
      <c r="N726">
        <f t="shared" si="65"/>
        <v>300</v>
      </c>
      <c r="P726" t="e">
        <f>VLOOKUP(A726,estimator!$A$2:$D$726,4,FALSE)</f>
        <v>#N/A</v>
      </c>
      <c r="Q726">
        <f t="shared" si="62"/>
        <v>300</v>
      </c>
    </row>
    <row r="727" spans="1:17">
      <c r="A727" t="str">
        <f t="shared" si="66"/>
        <v>226,224</v>
      </c>
      <c r="B727">
        <v>226</v>
      </c>
      <c r="C727">
        <v>224</v>
      </c>
      <c r="D727">
        <v>300</v>
      </c>
      <c r="E727" t="s">
        <v>984</v>
      </c>
      <c r="F727">
        <f>VLOOKUP(B727,Nodes!$B$2:$C$681,2,FALSE)</f>
        <v>176</v>
      </c>
      <c r="G727" t="str">
        <f t="shared" si="63"/>
        <v>226,224,300,correspondance,176</v>
      </c>
      <c r="H727" t="s">
        <v>1013</v>
      </c>
      <c r="I727" t="str">
        <f>VLOOKUP(B727,Nodes!$B$2:$F$681,3)</f>
        <v>Nation</v>
      </c>
      <c r="J727" t="str">
        <f>VLOOKUP(C727,Nodes!$B$2:$F$681,3)</f>
        <v>Nation</v>
      </c>
      <c r="K727" t="e">
        <f>VLOOKUP(A727,$A$1:A726,1,FALSE)</f>
        <v>#N/A</v>
      </c>
      <c r="L727">
        <f>IF(ISNA(K727),D727,VLOOKUP(A727,$A$1:D726,4,FALSE))</f>
        <v>300</v>
      </c>
      <c r="M727">
        <f t="shared" si="64"/>
        <v>300</v>
      </c>
      <c r="N727">
        <f t="shared" si="65"/>
        <v>300</v>
      </c>
      <c r="P727" t="e">
        <f>VLOOKUP(A727,estimator!$A$2:$D$726,4,FALSE)</f>
        <v>#N/A</v>
      </c>
      <c r="Q727">
        <f t="shared" si="62"/>
        <v>300</v>
      </c>
    </row>
    <row r="728" spans="1:17">
      <c r="A728" t="str">
        <f t="shared" si="66"/>
        <v>226,225</v>
      </c>
      <c r="B728">
        <v>226</v>
      </c>
      <c r="C728">
        <v>225</v>
      </c>
      <c r="D728">
        <v>300</v>
      </c>
      <c r="E728" t="s">
        <v>984</v>
      </c>
      <c r="F728">
        <f>VLOOKUP(B728,Nodes!$B$2:$C$681,2,FALSE)</f>
        <v>176</v>
      </c>
      <c r="G728" t="str">
        <f t="shared" si="63"/>
        <v>226,225,300,correspondance,176</v>
      </c>
      <c r="H728" t="s">
        <v>1013</v>
      </c>
      <c r="I728" t="str">
        <f>VLOOKUP(B728,Nodes!$B$2:$F$681,3)</f>
        <v>Nation</v>
      </c>
      <c r="J728" t="str">
        <f>VLOOKUP(C728,Nodes!$B$2:$F$681,3)</f>
        <v>Nation</v>
      </c>
      <c r="K728" t="e">
        <f>VLOOKUP(A728,$A$1:A727,1,FALSE)</f>
        <v>#N/A</v>
      </c>
      <c r="L728">
        <f>IF(ISNA(K728),D728,VLOOKUP(A728,$A$1:D727,4,FALSE))</f>
        <v>300</v>
      </c>
      <c r="M728">
        <f t="shared" si="64"/>
        <v>300</v>
      </c>
      <c r="N728">
        <f t="shared" si="65"/>
        <v>300</v>
      </c>
      <c r="P728" t="e">
        <f>VLOOKUP(A728,estimator!$A$2:$D$726,4,FALSE)</f>
        <v>#N/A</v>
      </c>
      <c r="Q728">
        <f t="shared" si="62"/>
        <v>300</v>
      </c>
    </row>
    <row r="729" spans="1:17">
      <c r="A729" t="str">
        <f t="shared" si="66"/>
        <v>230,231</v>
      </c>
      <c r="B729">
        <v>230</v>
      </c>
      <c r="C729">
        <v>231</v>
      </c>
      <c r="D729">
        <v>300</v>
      </c>
      <c r="E729" t="s">
        <v>984</v>
      </c>
      <c r="F729">
        <f>VLOOKUP(B729,Nodes!$B$2:$C$681,2,FALSE)</f>
        <v>180</v>
      </c>
      <c r="G729" t="str">
        <f t="shared" si="63"/>
        <v>230,231,300,correspondance,180</v>
      </c>
      <c r="H729" t="s">
        <v>1013</v>
      </c>
      <c r="I729" t="str">
        <f>VLOOKUP(B729,Nodes!$B$2:$F$681,3)</f>
        <v>Oberkampf</v>
      </c>
      <c r="J729" t="str">
        <f>VLOOKUP(C729,Nodes!$B$2:$F$681,3)</f>
        <v>Oberkampf</v>
      </c>
      <c r="K729" t="e">
        <f>VLOOKUP(A729,$A$1:A728,1,FALSE)</f>
        <v>#N/A</v>
      </c>
      <c r="L729">
        <f>IF(ISNA(K729),D729,VLOOKUP(A729,$A$1:D728,4,FALSE))</f>
        <v>300</v>
      </c>
      <c r="M729">
        <f t="shared" si="64"/>
        <v>300</v>
      </c>
      <c r="N729">
        <f t="shared" si="65"/>
        <v>300</v>
      </c>
      <c r="P729" t="e">
        <f>VLOOKUP(A729,estimator!$A$2:$D$726,4,FALSE)</f>
        <v>#N/A</v>
      </c>
      <c r="Q729">
        <f t="shared" si="62"/>
        <v>300</v>
      </c>
    </row>
    <row r="730" spans="1:17">
      <c r="A730" t="str">
        <f t="shared" si="66"/>
        <v>231,230</v>
      </c>
      <c r="B730">
        <v>231</v>
      </c>
      <c r="C730">
        <v>230</v>
      </c>
      <c r="D730">
        <v>300</v>
      </c>
      <c r="E730" t="s">
        <v>984</v>
      </c>
      <c r="F730">
        <f>VLOOKUP(B730,Nodes!$B$2:$C$681,2,FALSE)</f>
        <v>180</v>
      </c>
      <c r="G730" t="str">
        <f t="shared" si="63"/>
        <v>231,230,300,correspondance,180</v>
      </c>
      <c r="H730" t="s">
        <v>1013</v>
      </c>
      <c r="I730" t="str">
        <f>VLOOKUP(B730,Nodes!$B$2:$F$681,3)</f>
        <v>Oberkampf</v>
      </c>
      <c r="J730" t="str">
        <f>VLOOKUP(C730,Nodes!$B$2:$F$681,3)</f>
        <v>Oberkampf</v>
      </c>
      <c r="K730" t="e">
        <f>VLOOKUP(A730,$A$1:A729,1,FALSE)</f>
        <v>#N/A</v>
      </c>
      <c r="L730">
        <f>IF(ISNA(K730),D730,VLOOKUP(A730,$A$1:D729,4,FALSE))</f>
        <v>300</v>
      </c>
      <c r="M730">
        <f t="shared" si="64"/>
        <v>300</v>
      </c>
      <c r="N730">
        <f t="shared" si="65"/>
        <v>300</v>
      </c>
      <c r="P730" t="e">
        <f>VLOOKUP(A730,estimator!$A$2:$D$726,4,FALSE)</f>
        <v>#N/A</v>
      </c>
      <c r="Q730">
        <f t="shared" si="62"/>
        <v>300</v>
      </c>
    </row>
    <row r="731" spans="1:17">
      <c r="A731" t="str">
        <f t="shared" si="66"/>
        <v>232,233</v>
      </c>
      <c r="B731">
        <v>232</v>
      </c>
      <c r="C731">
        <v>233</v>
      </c>
      <c r="D731">
        <v>300</v>
      </c>
      <c r="E731" t="s">
        <v>984</v>
      </c>
      <c r="F731">
        <f>VLOOKUP(B731,Nodes!$B$2:$C$681,2,FALSE)</f>
        <v>181</v>
      </c>
      <c r="G731" t="str">
        <f t="shared" si="63"/>
        <v>232,233,300,correspondance,181</v>
      </c>
      <c r="H731" t="s">
        <v>1013</v>
      </c>
      <c r="I731" t="str">
        <f>VLOOKUP(B731,Nodes!$B$2:$F$681,3)</f>
        <v>Odéon</v>
      </c>
      <c r="J731" t="str">
        <f>VLOOKUP(C731,Nodes!$B$2:$F$681,3)</f>
        <v>Odéon</v>
      </c>
      <c r="K731" t="e">
        <f>VLOOKUP(A731,$A$1:A730,1,FALSE)</f>
        <v>#N/A</v>
      </c>
      <c r="L731">
        <f>IF(ISNA(K731),D731,VLOOKUP(A731,$A$1:D730,4,FALSE))</f>
        <v>300</v>
      </c>
      <c r="M731">
        <f t="shared" si="64"/>
        <v>300</v>
      </c>
      <c r="N731">
        <f t="shared" si="65"/>
        <v>300</v>
      </c>
      <c r="P731" t="e">
        <f>VLOOKUP(A731,estimator!$A$2:$D$726,4,FALSE)</f>
        <v>#N/A</v>
      </c>
      <c r="Q731">
        <f t="shared" si="62"/>
        <v>300</v>
      </c>
    </row>
    <row r="732" spans="1:17">
      <c r="A732" t="str">
        <f t="shared" si="66"/>
        <v>233,232</v>
      </c>
      <c r="B732">
        <v>233</v>
      </c>
      <c r="C732">
        <v>232</v>
      </c>
      <c r="D732">
        <v>300</v>
      </c>
      <c r="E732" t="s">
        <v>984</v>
      </c>
      <c r="F732">
        <f>VLOOKUP(B732,Nodes!$B$2:$C$681,2,FALSE)</f>
        <v>181</v>
      </c>
      <c r="G732" t="str">
        <f t="shared" si="63"/>
        <v>233,232,300,correspondance,181</v>
      </c>
      <c r="H732" t="s">
        <v>1013</v>
      </c>
      <c r="I732" t="str">
        <f>VLOOKUP(B732,Nodes!$B$2:$F$681,3)</f>
        <v>Odéon</v>
      </c>
      <c r="J732" t="str">
        <f>VLOOKUP(C732,Nodes!$B$2:$F$681,3)</f>
        <v>Odéon</v>
      </c>
      <c r="K732" t="e">
        <f>VLOOKUP(A732,$A$1:A731,1,FALSE)</f>
        <v>#N/A</v>
      </c>
      <c r="L732">
        <f>IF(ISNA(K732),D732,VLOOKUP(A732,$A$1:D731,4,FALSE))</f>
        <v>300</v>
      </c>
      <c r="M732">
        <f t="shared" si="64"/>
        <v>300</v>
      </c>
      <c r="N732">
        <f t="shared" si="65"/>
        <v>300</v>
      </c>
      <c r="P732" t="e">
        <f>VLOOKUP(A732,estimator!$A$2:$D$726,4,FALSE)</f>
        <v>#N/A</v>
      </c>
      <c r="Q732">
        <f t="shared" si="62"/>
        <v>300</v>
      </c>
    </row>
    <row r="733" spans="1:17">
      <c r="A733" t="str">
        <f t="shared" si="66"/>
        <v>235,236</v>
      </c>
      <c r="B733">
        <v>235</v>
      </c>
      <c r="C733">
        <v>236</v>
      </c>
      <c r="D733">
        <v>300</v>
      </c>
      <c r="E733" t="s">
        <v>984</v>
      </c>
      <c r="F733">
        <f>VLOOKUP(B733,Nodes!$B$2:$C$681,2,FALSE)</f>
        <v>183</v>
      </c>
      <c r="G733" t="str">
        <f t="shared" si="63"/>
        <v>235,236,300,correspondance,183</v>
      </c>
      <c r="H733" t="s">
        <v>1013</v>
      </c>
      <c r="I733" t="str">
        <f>VLOOKUP(B733,Nodes!$B$2:$F$681,3)</f>
        <v>Opéra</v>
      </c>
      <c r="J733" t="str">
        <f>VLOOKUP(C733,Nodes!$B$2:$F$681,3)</f>
        <v>Opéra</v>
      </c>
      <c r="K733" t="e">
        <f>VLOOKUP(A733,$A$1:A732,1,FALSE)</f>
        <v>#N/A</v>
      </c>
      <c r="L733">
        <f>IF(ISNA(K733),D733,VLOOKUP(A733,$A$1:D732,4,FALSE))</f>
        <v>300</v>
      </c>
      <c r="M733">
        <f t="shared" si="64"/>
        <v>300</v>
      </c>
      <c r="N733">
        <f t="shared" si="65"/>
        <v>300</v>
      </c>
      <c r="P733" t="e">
        <f>VLOOKUP(A733,estimator!$A$2:$D$726,4,FALSE)</f>
        <v>#N/A</v>
      </c>
      <c r="Q733">
        <f t="shared" si="62"/>
        <v>300</v>
      </c>
    </row>
    <row r="734" spans="1:17">
      <c r="A734" t="str">
        <f t="shared" si="66"/>
        <v>235,237</v>
      </c>
      <c r="B734">
        <v>235</v>
      </c>
      <c r="C734">
        <v>237</v>
      </c>
      <c r="D734">
        <v>300</v>
      </c>
      <c r="E734" t="s">
        <v>984</v>
      </c>
      <c r="F734">
        <f>VLOOKUP(B734,Nodes!$B$2:$C$681,2,FALSE)</f>
        <v>183</v>
      </c>
      <c r="G734" t="str">
        <f t="shared" si="63"/>
        <v>235,237,300,correspondance,183</v>
      </c>
      <c r="H734" t="s">
        <v>1013</v>
      </c>
      <c r="I734" t="str">
        <f>VLOOKUP(B734,Nodes!$B$2:$F$681,3)</f>
        <v>Opéra</v>
      </c>
      <c r="J734" t="str">
        <f>VLOOKUP(C734,Nodes!$B$2:$F$681,3)</f>
        <v>Opéra</v>
      </c>
      <c r="K734" t="e">
        <f>VLOOKUP(A734,$A$1:A733,1,FALSE)</f>
        <v>#N/A</v>
      </c>
      <c r="L734">
        <f>IF(ISNA(K734),D734,VLOOKUP(A734,$A$1:D733,4,FALSE))</f>
        <v>300</v>
      </c>
      <c r="M734">
        <f t="shared" si="64"/>
        <v>300</v>
      </c>
      <c r="N734">
        <f t="shared" si="65"/>
        <v>300</v>
      </c>
      <c r="P734" t="e">
        <f>VLOOKUP(A734,estimator!$A$2:$D$726,4,FALSE)</f>
        <v>#N/A</v>
      </c>
      <c r="Q734">
        <f t="shared" si="62"/>
        <v>300</v>
      </c>
    </row>
    <row r="735" spans="1:17">
      <c r="A735" t="str">
        <f t="shared" si="66"/>
        <v>236,235</v>
      </c>
      <c r="B735">
        <v>236</v>
      </c>
      <c r="C735">
        <v>235</v>
      </c>
      <c r="D735">
        <v>300</v>
      </c>
      <c r="E735" t="s">
        <v>984</v>
      </c>
      <c r="F735">
        <f>VLOOKUP(B735,Nodes!$B$2:$C$681,2,FALSE)</f>
        <v>183</v>
      </c>
      <c r="G735" t="str">
        <f t="shared" si="63"/>
        <v>236,235,300,correspondance,183</v>
      </c>
      <c r="H735" t="s">
        <v>1013</v>
      </c>
      <c r="I735" t="str">
        <f>VLOOKUP(B735,Nodes!$B$2:$F$681,3)</f>
        <v>Opéra</v>
      </c>
      <c r="J735" t="str">
        <f>VLOOKUP(C735,Nodes!$B$2:$F$681,3)</f>
        <v>Opéra</v>
      </c>
      <c r="K735" t="e">
        <f>VLOOKUP(A735,$A$1:A734,1,FALSE)</f>
        <v>#N/A</v>
      </c>
      <c r="L735">
        <f>IF(ISNA(K735),D735,VLOOKUP(A735,$A$1:D734,4,FALSE))</f>
        <v>300</v>
      </c>
      <c r="M735">
        <f t="shared" si="64"/>
        <v>300</v>
      </c>
      <c r="N735">
        <f t="shared" si="65"/>
        <v>300</v>
      </c>
      <c r="P735" t="e">
        <f>VLOOKUP(A735,estimator!$A$2:$D$726,4,FALSE)</f>
        <v>#N/A</v>
      </c>
      <c r="Q735">
        <f t="shared" si="62"/>
        <v>300</v>
      </c>
    </row>
    <row r="736" spans="1:17">
      <c r="A736" t="str">
        <f t="shared" si="66"/>
        <v>236,237</v>
      </c>
      <c r="B736">
        <v>236</v>
      </c>
      <c r="C736">
        <v>237</v>
      </c>
      <c r="D736">
        <v>300</v>
      </c>
      <c r="E736" t="s">
        <v>984</v>
      </c>
      <c r="F736">
        <f>VLOOKUP(B736,Nodes!$B$2:$C$681,2,FALSE)</f>
        <v>183</v>
      </c>
      <c r="G736" t="str">
        <f t="shared" si="63"/>
        <v>236,237,300,correspondance,183</v>
      </c>
      <c r="H736" t="s">
        <v>1013</v>
      </c>
      <c r="I736" t="str">
        <f>VLOOKUP(B736,Nodes!$B$2:$F$681,3)</f>
        <v>Opéra</v>
      </c>
      <c r="J736" t="str">
        <f>VLOOKUP(C736,Nodes!$B$2:$F$681,3)</f>
        <v>Opéra</v>
      </c>
      <c r="K736" t="e">
        <f>VLOOKUP(A736,$A$1:A735,1,FALSE)</f>
        <v>#N/A</v>
      </c>
      <c r="L736">
        <f>IF(ISNA(K736),D736,VLOOKUP(A736,$A$1:D735,4,FALSE))</f>
        <v>300</v>
      </c>
      <c r="M736">
        <f t="shared" si="64"/>
        <v>300</v>
      </c>
      <c r="N736">
        <f t="shared" si="65"/>
        <v>300</v>
      </c>
      <c r="P736" t="e">
        <f>VLOOKUP(A736,estimator!$A$2:$D$726,4,FALSE)</f>
        <v>#N/A</v>
      </c>
      <c r="Q736">
        <f t="shared" si="62"/>
        <v>300</v>
      </c>
    </row>
    <row r="737" spans="1:17">
      <c r="A737" t="str">
        <f t="shared" si="66"/>
        <v>237,235</v>
      </c>
      <c r="B737">
        <v>237</v>
      </c>
      <c r="C737">
        <v>235</v>
      </c>
      <c r="D737">
        <v>300</v>
      </c>
      <c r="E737" t="s">
        <v>984</v>
      </c>
      <c r="F737">
        <f>VLOOKUP(B737,Nodes!$B$2:$C$681,2,FALSE)</f>
        <v>183</v>
      </c>
      <c r="G737" t="str">
        <f t="shared" si="63"/>
        <v>237,235,300,correspondance,183</v>
      </c>
      <c r="H737" t="s">
        <v>1013</v>
      </c>
      <c r="I737" t="str">
        <f>VLOOKUP(B737,Nodes!$B$2:$F$681,3)</f>
        <v>Opéra</v>
      </c>
      <c r="J737" t="str">
        <f>VLOOKUP(C737,Nodes!$B$2:$F$681,3)</f>
        <v>Opéra</v>
      </c>
      <c r="K737" t="e">
        <f>VLOOKUP(A737,$A$1:A736,1,FALSE)</f>
        <v>#N/A</v>
      </c>
      <c r="L737">
        <f>IF(ISNA(K737),D737,VLOOKUP(A737,$A$1:D736,4,FALSE))</f>
        <v>300</v>
      </c>
      <c r="M737">
        <f t="shared" si="64"/>
        <v>300</v>
      </c>
      <c r="N737">
        <f t="shared" si="65"/>
        <v>300</v>
      </c>
      <c r="P737" t="e">
        <f>VLOOKUP(A737,estimator!$A$2:$D$726,4,FALSE)</f>
        <v>#N/A</v>
      </c>
      <c r="Q737">
        <f t="shared" si="62"/>
        <v>300</v>
      </c>
    </row>
    <row r="738" spans="1:17">
      <c r="A738" t="str">
        <f t="shared" si="66"/>
        <v>237,236</v>
      </c>
      <c r="B738">
        <v>237</v>
      </c>
      <c r="C738">
        <v>236</v>
      </c>
      <c r="D738">
        <v>300</v>
      </c>
      <c r="E738" t="s">
        <v>984</v>
      </c>
      <c r="F738">
        <f>VLOOKUP(B738,Nodes!$B$2:$C$681,2,FALSE)</f>
        <v>183</v>
      </c>
      <c r="G738" t="str">
        <f t="shared" si="63"/>
        <v>237,236,300,correspondance,183</v>
      </c>
      <c r="H738" t="s">
        <v>1013</v>
      </c>
      <c r="I738" t="str">
        <f>VLOOKUP(B738,Nodes!$B$2:$F$681,3)</f>
        <v>Opéra</v>
      </c>
      <c r="J738" t="str">
        <f>VLOOKUP(C738,Nodes!$B$2:$F$681,3)</f>
        <v>Opéra</v>
      </c>
      <c r="K738" t="e">
        <f>VLOOKUP(A738,$A$1:A737,1,FALSE)</f>
        <v>#N/A</v>
      </c>
      <c r="L738">
        <f>IF(ISNA(K738),D738,VLOOKUP(A738,$A$1:D737,4,FALSE))</f>
        <v>300</v>
      </c>
      <c r="M738">
        <f t="shared" si="64"/>
        <v>300</v>
      </c>
      <c r="N738">
        <f t="shared" si="65"/>
        <v>300</v>
      </c>
      <c r="P738" t="e">
        <f>VLOOKUP(A738,estimator!$A$2:$D$726,4,FALSE)</f>
        <v>#N/A</v>
      </c>
      <c r="Q738">
        <f t="shared" si="62"/>
        <v>300</v>
      </c>
    </row>
    <row r="739" spans="1:17">
      <c r="A739" t="str">
        <f t="shared" si="66"/>
        <v>239,240</v>
      </c>
      <c r="B739">
        <v>239</v>
      </c>
      <c r="C739">
        <v>240</v>
      </c>
      <c r="D739">
        <v>300</v>
      </c>
      <c r="E739" t="s">
        <v>984</v>
      </c>
      <c r="F739">
        <f>VLOOKUP(B739,Nodes!$B$2:$C$681,2,FALSE)</f>
        <v>185</v>
      </c>
      <c r="G739" t="str">
        <f t="shared" si="63"/>
        <v>239,240,300,correspondance,185</v>
      </c>
      <c r="H739" t="s">
        <v>1013</v>
      </c>
      <c r="I739" t="str">
        <f>VLOOKUP(B739,Nodes!$B$2:$F$681,3)</f>
        <v>Palais Royal — Musée du Louvre</v>
      </c>
      <c r="J739" t="str">
        <f>VLOOKUP(C739,Nodes!$B$2:$F$681,3)</f>
        <v>Palais Royal — Musée du Louvre</v>
      </c>
      <c r="K739" t="e">
        <f>VLOOKUP(A739,$A$1:A738,1,FALSE)</f>
        <v>#N/A</v>
      </c>
      <c r="L739">
        <f>IF(ISNA(K739),D739,VLOOKUP(A739,$A$1:D738,4,FALSE))</f>
        <v>300</v>
      </c>
      <c r="M739">
        <f t="shared" si="64"/>
        <v>300</v>
      </c>
      <c r="N739">
        <f t="shared" si="65"/>
        <v>300</v>
      </c>
      <c r="P739" t="e">
        <f>VLOOKUP(A739,estimator!$A$2:$D$726,4,FALSE)</f>
        <v>#N/A</v>
      </c>
      <c r="Q739">
        <f t="shared" si="62"/>
        <v>300</v>
      </c>
    </row>
    <row r="740" spans="1:17">
      <c r="A740" t="str">
        <f t="shared" si="66"/>
        <v>240,239</v>
      </c>
      <c r="B740">
        <v>240</v>
      </c>
      <c r="C740">
        <v>239</v>
      </c>
      <c r="D740">
        <v>300</v>
      </c>
      <c r="E740" t="s">
        <v>984</v>
      </c>
      <c r="F740">
        <f>VLOOKUP(B740,Nodes!$B$2:$C$681,2,FALSE)</f>
        <v>185</v>
      </c>
      <c r="G740" t="str">
        <f t="shared" si="63"/>
        <v>240,239,300,correspondance,185</v>
      </c>
      <c r="H740" t="s">
        <v>1013</v>
      </c>
      <c r="I740" t="str">
        <f>VLOOKUP(B740,Nodes!$B$2:$F$681,3)</f>
        <v>Palais Royal — Musée du Louvre</v>
      </c>
      <c r="J740" t="str">
        <f>VLOOKUP(C740,Nodes!$B$2:$F$681,3)</f>
        <v>Palais Royal — Musée du Louvre</v>
      </c>
      <c r="K740" t="e">
        <f>VLOOKUP(A740,$A$1:A739,1,FALSE)</f>
        <v>#N/A</v>
      </c>
      <c r="L740">
        <f>IF(ISNA(K740),D740,VLOOKUP(A740,$A$1:D739,4,FALSE))</f>
        <v>300</v>
      </c>
      <c r="M740">
        <f t="shared" si="64"/>
        <v>300</v>
      </c>
      <c r="N740">
        <f t="shared" si="65"/>
        <v>300</v>
      </c>
      <c r="P740" t="e">
        <f>VLOOKUP(A740,estimator!$A$2:$D$726,4,FALSE)</f>
        <v>#N/A</v>
      </c>
      <c r="Q740">
        <f t="shared" si="62"/>
        <v>300</v>
      </c>
    </row>
    <row r="741" spans="1:17">
      <c r="A741" t="str">
        <f t="shared" si="66"/>
        <v>243,244</v>
      </c>
      <c r="B741">
        <v>243</v>
      </c>
      <c r="C741">
        <v>244</v>
      </c>
      <c r="D741">
        <v>300</v>
      </c>
      <c r="E741" t="s">
        <v>984</v>
      </c>
      <c r="F741">
        <f>VLOOKUP(B741,Nodes!$B$2:$C$681,2,FALSE)</f>
        <v>188</v>
      </c>
      <c r="G741" t="str">
        <f t="shared" si="63"/>
        <v>243,244,300,correspondance,188</v>
      </c>
      <c r="H741" t="s">
        <v>1013</v>
      </c>
      <c r="I741" t="str">
        <f>VLOOKUP(B741,Nodes!$B$2:$F$681,3)</f>
        <v>Pasteur</v>
      </c>
      <c r="J741" t="str">
        <f>VLOOKUP(C741,Nodes!$B$2:$F$681,3)</f>
        <v>Pasteur</v>
      </c>
      <c r="K741" t="e">
        <f>VLOOKUP(A741,$A$1:A740,1,FALSE)</f>
        <v>#N/A</v>
      </c>
      <c r="L741">
        <f>IF(ISNA(K741),D741,VLOOKUP(A741,$A$1:D740,4,FALSE))</f>
        <v>300</v>
      </c>
      <c r="M741">
        <f t="shared" si="64"/>
        <v>300</v>
      </c>
      <c r="N741">
        <f t="shared" si="65"/>
        <v>300</v>
      </c>
      <c r="P741" t="e">
        <f>VLOOKUP(A741,estimator!$A$2:$D$726,4,FALSE)</f>
        <v>#N/A</v>
      </c>
      <c r="Q741">
        <f t="shared" si="62"/>
        <v>300</v>
      </c>
    </row>
    <row r="742" spans="1:17">
      <c r="A742" t="str">
        <f t="shared" si="66"/>
        <v>244,243</v>
      </c>
      <c r="B742">
        <v>244</v>
      </c>
      <c r="C742">
        <v>243</v>
      </c>
      <c r="D742">
        <v>300</v>
      </c>
      <c r="E742" t="s">
        <v>984</v>
      </c>
      <c r="F742">
        <f>VLOOKUP(B742,Nodes!$B$2:$C$681,2,FALSE)</f>
        <v>188</v>
      </c>
      <c r="G742" t="str">
        <f t="shared" si="63"/>
        <v>244,243,300,correspondance,188</v>
      </c>
      <c r="H742" t="s">
        <v>1013</v>
      </c>
      <c r="I742" t="str">
        <f>VLOOKUP(B742,Nodes!$B$2:$F$681,3)</f>
        <v>Pasteur</v>
      </c>
      <c r="J742" t="str">
        <f>VLOOKUP(C742,Nodes!$B$2:$F$681,3)</f>
        <v>Pasteur</v>
      </c>
      <c r="K742" t="e">
        <f>VLOOKUP(A742,$A$1:A741,1,FALSE)</f>
        <v>#N/A</v>
      </c>
      <c r="L742">
        <f>IF(ISNA(K742),D742,VLOOKUP(A742,$A$1:D741,4,FALSE))</f>
        <v>300</v>
      </c>
      <c r="M742">
        <f t="shared" si="64"/>
        <v>300</v>
      </c>
      <c r="N742">
        <f t="shared" si="65"/>
        <v>300</v>
      </c>
      <c r="P742" t="e">
        <f>VLOOKUP(A742,estimator!$A$2:$D$726,4,FALSE)</f>
        <v>#N/A</v>
      </c>
      <c r="Q742">
        <f t="shared" si="62"/>
        <v>300</v>
      </c>
    </row>
    <row r="743" spans="1:17">
      <c r="A743" t="str">
        <f t="shared" si="66"/>
        <v>246,247</v>
      </c>
      <c r="B743">
        <v>246</v>
      </c>
      <c r="C743">
        <v>247</v>
      </c>
      <c r="D743">
        <v>300</v>
      </c>
      <c r="E743" t="s">
        <v>984</v>
      </c>
      <c r="F743">
        <f>VLOOKUP(B743,Nodes!$B$2:$C$681,2,FALSE)</f>
        <v>190</v>
      </c>
      <c r="G743" t="str">
        <f t="shared" si="63"/>
        <v>246,247,300,correspondance,190</v>
      </c>
      <c r="H743" t="s">
        <v>1013</v>
      </c>
      <c r="I743" t="str">
        <f>VLOOKUP(B743,Nodes!$B$2:$F$681,3)</f>
        <v>Père Lachaise</v>
      </c>
      <c r="J743" t="str">
        <f>VLOOKUP(C743,Nodes!$B$2:$F$681,3)</f>
        <v>Père Lachaise</v>
      </c>
      <c r="K743" t="e">
        <f>VLOOKUP(A743,$A$1:A742,1,FALSE)</f>
        <v>#N/A</v>
      </c>
      <c r="L743">
        <f>IF(ISNA(K743),D743,VLOOKUP(A743,$A$1:D742,4,FALSE))</f>
        <v>300</v>
      </c>
      <c r="M743">
        <f t="shared" si="64"/>
        <v>300</v>
      </c>
      <c r="N743">
        <f t="shared" si="65"/>
        <v>300</v>
      </c>
      <c r="P743" t="e">
        <f>VLOOKUP(A743,estimator!$A$2:$D$726,4,FALSE)</f>
        <v>#N/A</v>
      </c>
      <c r="Q743">
        <f t="shared" si="62"/>
        <v>300</v>
      </c>
    </row>
    <row r="744" spans="1:17">
      <c r="A744" t="str">
        <f t="shared" si="66"/>
        <v>247,246</v>
      </c>
      <c r="B744">
        <v>247</v>
      </c>
      <c r="C744">
        <v>246</v>
      </c>
      <c r="D744">
        <v>300</v>
      </c>
      <c r="E744" t="s">
        <v>984</v>
      </c>
      <c r="F744">
        <f>VLOOKUP(B744,Nodes!$B$2:$C$681,2,FALSE)</f>
        <v>190</v>
      </c>
      <c r="G744" t="str">
        <f t="shared" si="63"/>
        <v>247,246,300,correspondance,190</v>
      </c>
      <c r="H744" t="s">
        <v>1013</v>
      </c>
      <c r="I744" t="str">
        <f>VLOOKUP(B744,Nodes!$B$2:$F$681,3)</f>
        <v>Père Lachaise</v>
      </c>
      <c r="J744" t="str">
        <f>VLOOKUP(C744,Nodes!$B$2:$F$681,3)</f>
        <v>Père Lachaise</v>
      </c>
      <c r="K744" t="e">
        <f>VLOOKUP(A744,$A$1:A743,1,FALSE)</f>
        <v>#N/A</v>
      </c>
      <c r="L744">
        <f>IF(ISNA(K744),D744,VLOOKUP(A744,$A$1:D743,4,FALSE))</f>
        <v>300</v>
      </c>
      <c r="M744">
        <f t="shared" si="64"/>
        <v>300</v>
      </c>
      <c r="N744">
        <f t="shared" si="65"/>
        <v>300</v>
      </c>
      <c r="P744" t="e">
        <f>VLOOKUP(A744,estimator!$A$2:$D$726,4,FALSE)</f>
        <v>#N/A</v>
      </c>
      <c r="Q744">
        <f t="shared" si="62"/>
        <v>300</v>
      </c>
    </row>
    <row r="745" spans="1:17">
      <c r="A745" t="str">
        <f t="shared" si="66"/>
        <v>253,254</v>
      </c>
      <c r="B745">
        <v>253</v>
      </c>
      <c r="C745">
        <v>254</v>
      </c>
      <c r="D745">
        <v>300</v>
      </c>
      <c r="E745" t="s">
        <v>984</v>
      </c>
      <c r="F745">
        <f>VLOOKUP(B745,Nodes!$B$2:$C$681,2,FALSE)</f>
        <v>196</v>
      </c>
      <c r="G745" t="str">
        <f t="shared" si="63"/>
        <v>253,254,300,correspondance,196</v>
      </c>
      <c r="H745" t="s">
        <v>1013</v>
      </c>
      <c r="I745" t="str">
        <f>VLOOKUP(B745,Nodes!$B$2:$F$681,3)</f>
        <v>Pigalle</v>
      </c>
      <c r="J745" t="str">
        <f>VLOOKUP(C745,Nodes!$B$2:$F$681,3)</f>
        <v>Pigalle</v>
      </c>
      <c r="K745" t="e">
        <f>VLOOKUP(A745,$A$1:A744,1,FALSE)</f>
        <v>#N/A</v>
      </c>
      <c r="L745">
        <f>IF(ISNA(K745),D745,VLOOKUP(A745,$A$1:D744,4,FALSE))</f>
        <v>300</v>
      </c>
      <c r="M745">
        <f t="shared" si="64"/>
        <v>300</v>
      </c>
      <c r="N745">
        <f t="shared" si="65"/>
        <v>300</v>
      </c>
      <c r="P745" t="e">
        <f>VLOOKUP(A745,estimator!$A$2:$D$726,4,FALSE)</f>
        <v>#N/A</v>
      </c>
      <c r="Q745">
        <f t="shared" si="62"/>
        <v>300</v>
      </c>
    </row>
    <row r="746" spans="1:17">
      <c r="A746" t="str">
        <f t="shared" si="66"/>
        <v>254,253</v>
      </c>
      <c r="B746">
        <v>254</v>
      </c>
      <c r="C746">
        <v>253</v>
      </c>
      <c r="D746">
        <v>300</v>
      </c>
      <c r="E746" t="s">
        <v>984</v>
      </c>
      <c r="F746">
        <f>VLOOKUP(B746,Nodes!$B$2:$C$681,2,FALSE)</f>
        <v>196</v>
      </c>
      <c r="G746" t="str">
        <f t="shared" si="63"/>
        <v>254,253,300,correspondance,196</v>
      </c>
      <c r="H746" t="s">
        <v>1013</v>
      </c>
      <c r="I746" t="str">
        <f>VLOOKUP(B746,Nodes!$B$2:$F$681,3)</f>
        <v>Pigalle</v>
      </c>
      <c r="J746" t="str">
        <f>VLOOKUP(C746,Nodes!$B$2:$F$681,3)</f>
        <v>Pigalle</v>
      </c>
      <c r="K746" t="e">
        <f>VLOOKUP(A746,$A$1:A745,1,FALSE)</f>
        <v>#N/A</v>
      </c>
      <c r="L746">
        <f>IF(ISNA(K746),D746,VLOOKUP(A746,$A$1:D745,4,FALSE))</f>
        <v>300</v>
      </c>
      <c r="M746">
        <f t="shared" si="64"/>
        <v>300</v>
      </c>
      <c r="N746">
        <f t="shared" si="65"/>
        <v>300</v>
      </c>
      <c r="P746" t="e">
        <f>VLOOKUP(A746,estimator!$A$2:$D$726,4,FALSE)</f>
        <v>#N/A</v>
      </c>
      <c r="Q746">
        <f t="shared" si="62"/>
        <v>300</v>
      </c>
    </row>
    <row r="747" spans="1:17">
      <c r="A747" t="str">
        <f t="shared" si="66"/>
        <v>255,256</v>
      </c>
      <c r="B747">
        <v>255</v>
      </c>
      <c r="C747">
        <v>256</v>
      </c>
      <c r="D747">
        <v>300</v>
      </c>
      <c r="E747" t="s">
        <v>984</v>
      </c>
      <c r="F747">
        <f>VLOOKUP(B747,Nodes!$B$2:$C$681,2,FALSE)</f>
        <v>197</v>
      </c>
      <c r="G747" t="str">
        <f t="shared" si="63"/>
        <v>255,256,300,correspondance,197</v>
      </c>
      <c r="H747" t="s">
        <v>1013</v>
      </c>
      <c r="I747" t="str">
        <f>VLOOKUP(B747,Nodes!$B$2:$F$681,3)</f>
        <v>Place de Clichy</v>
      </c>
      <c r="J747" t="str">
        <f>VLOOKUP(C747,Nodes!$B$2:$F$681,3)</f>
        <v>Place de Clichy</v>
      </c>
      <c r="K747" t="e">
        <f>VLOOKUP(A747,$A$1:A746,1,FALSE)</f>
        <v>#N/A</v>
      </c>
      <c r="L747">
        <f>IF(ISNA(K747),D747,VLOOKUP(A747,$A$1:D746,4,FALSE))</f>
        <v>300</v>
      </c>
      <c r="M747">
        <f t="shared" si="64"/>
        <v>300</v>
      </c>
      <c r="N747">
        <f t="shared" si="65"/>
        <v>300</v>
      </c>
      <c r="P747" t="e">
        <f>VLOOKUP(A747,estimator!$A$2:$D$726,4,FALSE)</f>
        <v>#N/A</v>
      </c>
      <c r="Q747">
        <f t="shared" si="62"/>
        <v>300</v>
      </c>
    </row>
    <row r="748" spans="1:17">
      <c r="A748" t="str">
        <f t="shared" si="66"/>
        <v>256,255</v>
      </c>
      <c r="B748">
        <v>256</v>
      </c>
      <c r="C748">
        <v>255</v>
      </c>
      <c r="D748">
        <v>300</v>
      </c>
      <c r="E748" t="s">
        <v>984</v>
      </c>
      <c r="F748">
        <f>VLOOKUP(B748,Nodes!$B$2:$C$681,2,FALSE)</f>
        <v>197</v>
      </c>
      <c r="G748" t="str">
        <f t="shared" si="63"/>
        <v>256,255,300,correspondance,197</v>
      </c>
      <c r="H748" t="s">
        <v>1013</v>
      </c>
      <c r="I748" t="str">
        <f>VLOOKUP(B748,Nodes!$B$2:$F$681,3)</f>
        <v>Place de Clichy</v>
      </c>
      <c r="J748" t="str">
        <f>VLOOKUP(C748,Nodes!$B$2:$F$681,3)</f>
        <v>Place de Clichy</v>
      </c>
      <c r="K748" t="e">
        <f>VLOOKUP(A748,$A$1:A747,1,FALSE)</f>
        <v>#N/A</v>
      </c>
      <c r="L748">
        <f>IF(ISNA(K748),D748,VLOOKUP(A748,$A$1:D747,4,FALSE))</f>
        <v>300</v>
      </c>
      <c r="M748">
        <f t="shared" si="64"/>
        <v>300</v>
      </c>
      <c r="N748">
        <f t="shared" si="65"/>
        <v>300</v>
      </c>
      <c r="P748" t="e">
        <f>VLOOKUP(A748,estimator!$A$2:$D$726,4,FALSE)</f>
        <v>#N/A</v>
      </c>
      <c r="Q748">
        <f t="shared" si="62"/>
        <v>300</v>
      </c>
    </row>
    <row r="749" spans="1:17">
      <c r="A749" t="str">
        <f t="shared" si="66"/>
        <v>257,258</v>
      </c>
      <c r="B749">
        <v>257</v>
      </c>
      <c r="C749">
        <v>258</v>
      </c>
      <c r="D749">
        <v>300</v>
      </c>
      <c r="E749" t="s">
        <v>984</v>
      </c>
      <c r="F749">
        <f>VLOOKUP(B749,Nodes!$B$2:$C$681,2,FALSE)</f>
        <v>198</v>
      </c>
      <c r="G749" t="str">
        <f t="shared" si="63"/>
        <v>257,258,300,correspondance,198</v>
      </c>
      <c r="H749" t="s">
        <v>1013</v>
      </c>
      <c r="I749" t="str">
        <f>VLOOKUP(B749,Nodes!$B$2:$F$681,3)</f>
        <v>Place des Fêtes</v>
      </c>
      <c r="J749" t="str">
        <f>VLOOKUP(C749,Nodes!$B$2:$F$681,3)</f>
        <v>Place des Fêtes</v>
      </c>
      <c r="K749" t="e">
        <f>VLOOKUP(A749,$A$1:A748,1,FALSE)</f>
        <v>#N/A</v>
      </c>
      <c r="L749">
        <f>IF(ISNA(K749),D749,VLOOKUP(A749,$A$1:D748,4,FALSE))</f>
        <v>300</v>
      </c>
      <c r="M749">
        <f t="shared" si="64"/>
        <v>300</v>
      </c>
      <c r="N749">
        <f t="shared" si="65"/>
        <v>300</v>
      </c>
      <c r="P749" t="e">
        <f>VLOOKUP(A749,estimator!$A$2:$D$726,4,FALSE)</f>
        <v>#N/A</v>
      </c>
      <c r="Q749">
        <f t="shared" si="62"/>
        <v>300</v>
      </c>
    </row>
    <row r="750" spans="1:17">
      <c r="A750" t="str">
        <f t="shared" si="66"/>
        <v>258,257</v>
      </c>
      <c r="B750">
        <v>258</v>
      </c>
      <c r="C750">
        <v>257</v>
      </c>
      <c r="D750">
        <v>300</v>
      </c>
      <c r="E750" t="s">
        <v>984</v>
      </c>
      <c r="F750">
        <f>VLOOKUP(B750,Nodes!$B$2:$C$681,2,FALSE)</f>
        <v>198</v>
      </c>
      <c r="G750" t="str">
        <f t="shared" si="63"/>
        <v>258,257,300,correspondance,198</v>
      </c>
      <c r="H750" t="s">
        <v>1013</v>
      </c>
      <c r="I750" t="str">
        <f>VLOOKUP(B750,Nodes!$B$2:$F$681,3)</f>
        <v>Place des Fêtes</v>
      </c>
      <c r="J750" t="str">
        <f>VLOOKUP(C750,Nodes!$B$2:$F$681,3)</f>
        <v>Place des Fêtes</v>
      </c>
      <c r="K750" t="e">
        <f>VLOOKUP(A750,$A$1:A749,1,FALSE)</f>
        <v>#N/A</v>
      </c>
      <c r="L750">
        <f>IF(ISNA(K750),D750,VLOOKUP(A750,$A$1:D749,4,FALSE))</f>
        <v>300</v>
      </c>
      <c r="M750">
        <f t="shared" si="64"/>
        <v>300</v>
      </c>
      <c r="N750">
        <f t="shared" si="65"/>
        <v>300</v>
      </c>
      <c r="P750" t="e">
        <f>VLOOKUP(A750,estimator!$A$2:$D$726,4,FALSE)</f>
        <v>#N/A</v>
      </c>
      <c r="Q750">
        <f t="shared" si="62"/>
        <v>300</v>
      </c>
    </row>
    <row r="751" spans="1:17">
      <c r="A751" t="str">
        <f t="shared" si="66"/>
        <v>259,260</v>
      </c>
      <c r="B751">
        <v>259</v>
      </c>
      <c r="C751">
        <v>260</v>
      </c>
      <c r="D751">
        <v>300</v>
      </c>
      <c r="E751" t="s">
        <v>984</v>
      </c>
      <c r="F751">
        <f>VLOOKUP(B751,Nodes!$B$2:$C$681,2,FALSE)</f>
        <v>199</v>
      </c>
      <c r="G751" t="str">
        <f t="shared" si="63"/>
        <v>259,260,300,correspondance,199</v>
      </c>
      <c r="H751" t="s">
        <v>1013</v>
      </c>
      <c r="I751" t="str">
        <f>VLOOKUP(B751,Nodes!$B$2:$F$681,3)</f>
        <v>Place d'Italie</v>
      </c>
      <c r="J751" t="str">
        <f>VLOOKUP(C751,Nodes!$B$2:$F$681,3)</f>
        <v>Place d'Italie</v>
      </c>
      <c r="K751" t="e">
        <f>VLOOKUP(A751,$A$1:A750,1,FALSE)</f>
        <v>#N/A</v>
      </c>
      <c r="L751">
        <f>IF(ISNA(K751),D751,VLOOKUP(A751,$A$1:D750,4,FALSE))</f>
        <v>300</v>
      </c>
      <c r="M751">
        <f t="shared" si="64"/>
        <v>300</v>
      </c>
      <c r="N751">
        <f t="shared" si="65"/>
        <v>300</v>
      </c>
      <c r="P751" t="e">
        <f>VLOOKUP(A751,estimator!$A$2:$D$726,4,FALSE)</f>
        <v>#N/A</v>
      </c>
      <c r="Q751">
        <f t="shared" si="62"/>
        <v>300</v>
      </c>
    </row>
    <row r="752" spans="1:17">
      <c r="A752" t="str">
        <f t="shared" si="66"/>
        <v>259,261</v>
      </c>
      <c r="B752">
        <v>259</v>
      </c>
      <c r="C752">
        <v>261</v>
      </c>
      <c r="D752">
        <v>300</v>
      </c>
      <c r="E752" t="s">
        <v>984</v>
      </c>
      <c r="F752">
        <f>VLOOKUP(B752,Nodes!$B$2:$C$681,2,FALSE)</f>
        <v>199</v>
      </c>
      <c r="G752" t="str">
        <f t="shared" si="63"/>
        <v>259,261,300,correspondance,199</v>
      </c>
      <c r="H752" t="s">
        <v>1013</v>
      </c>
      <c r="I752" t="str">
        <f>VLOOKUP(B752,Nodes!$B$2:$F$681,3)</f>
        <v>Place d'Italie</v>
      </c>
      <c r="J752" t="str">
        <f>VLOOKUP(C752,Nodes!$B$2:$F$681,3)</f>
        <v>Place d'Italie</v>
      </c>
      <c r="K752" t="e">
        <f>VLOOKUP(A752,$A$1:A751,1,FALSE)</f>
        <v>#N/A</v>
      </c>
      <c r="L752">
        <f>IF(ISNA(K752),D752,VLOOKUP(A752,$A$1:D751,4,FALSE))</f>
        <v>300</v>
      </c>
      <c r="M752">
        <f t="shared" si="64"/>
        <v>300</v>
      </c>
      <c r="N752">
        <f t="shared" si="65"/>
        <v>300</v>
      </c>
      <c r="P752" t="e">
        <f>VLOOKUP(A752,estimator!$A$2:$D$726,4,FALSE)</f>
        <v>#N/A</v>
      </c>
      <c r="Q752">
        <f t="shared" si="62"/>
        <v>300</v>
      </c>
    </row>
    <row r="753" spans="1:17">
      <c r="A753" t="str">
        <f t="shared" si="66"/>
        <v>260,259</v>
      </c>
      <c r="B753">
        <v>260</v>
      </c>
      <c r="C753">
        <v>259</v>
      </c>
      <c r="D753">
        <v>300</v>
      </c>
      <c r="E753" t="s">
        <v>984</v>
      </c>
      <c r="F753">
        <f>VLOOKUP(B753,Nodes!$B$2:$C$681,2,FALSE)</f>
        <v>199</v>
      </c>
      <c r="G753" t="str">
        <f t="shared" si="63"/>
        <v>260,259,300,correspondance,199</v>
      </c>
      <c r="H753" t="s">
        <v>1013</v>
      </c>
      <c r="I753" t="str">
        <f>VLOOKUP(B753,Nodes!$B$2:$F$681,3)</f>
        <v>Place d'Italie</v>
      </c>
      <c r="J753" t="str">
        <f>VLOOKUP(C753,Nodes!$B$2:$F$681,3)</f>
        <v>Place d'Italie</v>
      </c>
      <c r="K753" t="e">
        <f>VLOOKUP(A753,$A$1:A752,1,FALSE)</f>
        <v>#N/A</v>
      </c>
      <c r="L753">
        <f>IF(ISNA(K753),D753,VLOOKUP(A753,$A$1:D752,4,FALSE))</f>
        <v>300</v>
      </c>
      <c r="M753">
        <f t="shared" si="64"/>
        <v>300</v>
      </c>
      <c r="N753">
        <f t="shared" si="65"/>
        <v>300</v>
      </c>
      <c r="P753" t="e">
        <f>VLOOKUP(A753,estimator!$A$2:$D$726,4,FALSE)</f>
        <v>#N/A</v>
      </c>
      <c r="Q753">
        <f t="shared" si="62"/>
        <v>300</v>
      </c>
    </row>
    <row r="754" spans="1:17">
      <c r="A754" t="str">
        <f t="shared" si="66"/>
        <v>260,261</v>
      </c>
      <c r="B754">
        <v>260</v>
      </c>
      <c r="C754">
        <v>261</v>
      </c>
      <c r="D754">
        <v>300</v>
      </c>
      <c r="E754" t="s">
        <v>984</v>
      </c>
      <c r="F754">
        <f>VLOOKUP(B754,Nodes!$B$2:$C$681,2,FALSE)</f>
        <v>199</v>
      </c>
      <c r="G754" t="str">
        <f t="shared" si="63"/>
        <v>260,261,300,correspondance,199</v>
      </c>
      <c r="H754" t="s">
        <v>1013</v>
      </c>
      <c r="I754" t="str">
        <f>VLOOKUP(B754,Nodes!$B$2:$F$681,3)</f>
        <v>Place d'Italie</v>
      </c>
      <c r="J754" t="str">
        <f>VLOOKUP(C754,Nodes!$B$2:$F$681,3)</f>
        <v>Place d'Italie</v>
      </c>
      <c r="K754" t="e">
        <f>VLOOKUP(A754,$A$1:A753,1,FALSE)</f>
        <v>#N/A</v>
      </c>
      <c r="L754">
        <f>IF(ISNA(K754),D754,VLOOKUP(A754,$A$1:D753,4,FALSE))</f>
        <v>300</v>
      </c>
      <c r="M754">
        <f t="shared" si="64"/>
        <v>300</v>
      </c>
      <c r="N754">
        <f t="shared" si="65"/>
        <v>300</v>
      </c>
      <c r="P754" t="e">
        <f>VLOOKUP(A754,estimator!$A$2:$D$726,4,FALSE)</f>
        <v>#N/A</v>
      </c>
      <c r="Q754">
        <f t="shared" si="62"/>
        <v>300</v>
      </c>
    </row>
    <row r="755" spans="1:17">
      <c r="A755" t="str">
        <f t="shared" si="66"/>
        <v>261,259</v>
      </c>
      <c r="B755">
        <v>261</v>
      </c>
      <c r="C755">
        <v>259</v>
      </c>
      <c r="D755">
        <v>300</v>
      </c>
      <c r="E755" t="s">
        <v>984</v>
      </c>
      <c r="F755">
        <f>VLOOKUP(B755,Nodes!$B$2:$C$681,2,FALSE)</f>
        <v>199</v>
      </c>
      <c r="G755" t="str">
        <f t="shared" si="63"/>
        <v>261,259,300,correspondance,199</v>
      </c>
      <c r="H755" t="s">
        <v>1013</v>
      </c>
      <c r="I755" t="str">
        <f>VLOOKUP(B755,Nodes!$B$2:$F$681,3)</f>
        <v>Place d'Italie</v>
      </c>
      <c r="J755" t="str">
        <f>VLOOKUP(C755,Nodes!$B$2:$F$681,3)</f>
        <v>Place d'Italie</v>
      </c>
      <c r="K755" t="e">
        <f>VLOOKUP(A755,$A$1:A754,1,FALSE)</f>
        <v>#N/A</v>
      </c>
      <c r="L755">
        <f>IF(ISNA(K755),D755,VLOOKUP(A755,$A$1:D754,4,FALSE))</f>
        <v>300</v>
      </c>
      <c r="M755">
        <f t="shared" si="64"/>
        <v>300</v>
      </c>
      <c r="N755">
        <f t="shared" si="65"/>
        <v>300</v>
      </c>
      <c r="P755" t="e">
        <f>VLOOKUP(A755,estimator!$A$2:$D$726,4,FALSE)</f>
        <v>#N/A</v>
      </c>
      <c r="Q755">
        <f t="shared" si="62"/>
        <v>300</v>
      </c>
    </row>
    <row r="756" spans="1:17">
      <c r="A756" t="str">
        <f t="shared" si="66"/>
        <v>261,260</v>
      </c>
      <c r="B756">
        <v>261</v>
      </c>
      <c r="C756">
        <v>260</v>
      </c>
      <c r="D756">
        <v>300</v>
      </c>
      <c r="E756" t="s">
        <v>984</v>
      </c>
      <c r="F756">
        <f>VLOOKUP(B756,Nodes!$B$2:$C$681,2,FALSE)</f>
        <v>199</v>
      </c>
      <c r="G756" t="str">
        <f t="shared" si="63"/>
        <v>261,260,300,correspondance,199</v>
      </c>
      <c r="H756" t="s">
        <v>1013</v>
      </c>
      <c r="I756" t="str">
        <f>VLOOKUP(B756,Nodes!$B$2:$F$681,3)</f>
        <v>Place d'Italie</v>
      </c>
      <c r="J756" t="str">
        <f>VLOOKUP(C756,Nodes!$B$2:$F$681,3)</f>
        <v>Place d'Italie</v>
      </c>
      <c r="K756" t="e">
        <f>VLOOKUP(A756,$A$1:A755,1,FALSE)</f>
        <v>#N/A</v>
      </c>
      <c r="L756">
        <f>IF(ISNA(K756),D756,VLOOKUP(A756,$A$1:D755,4,FALSE))</f>
        <v>300</v>
      </c>
      <c r="M756">
        <f t="shared" si="64"/>
        <v>300</v>
      </c>
      <c r="N756">
        <f t="shared" si="65"/>
        <v>300</v>
      </c>
      <c r="P756" t="e">
        <f>VLOOKUP(A756,estimator!$A$2:$D$726,4,FALSE)</f>
        <v>#N/A</v>
      </c>
      <c r="Q756">
        <f t="shared" si="62"/>
        <v>300</v>
      </c>
    </row>
    <row r="757" spans="1:17">
      <c r="A757" t="str">
        <f t="shared" si="66"/>
        <v>287,288</v>
      </c>
      <c r="B757">
        <v>287</v>
      </c>
      <c r="C757">
        <v>288</v>
      </c>
      <c r="D757">
        <v>300</v>
      </c>
      <c r="E757" t="s">
        <v>984</v>
      </c>
      <c r="F757">
        <f>VLOOKUP(B757,Nodes!$B$2:$C$681,2,FALSE)</f>
        <v>225</v>
      </c>
      <c r="G757" t="str">
        <f t="shared" si="63"/>
        <v>287,288,300,correspondance,225</v>
      </c>
      <c r="H757" t="s">
        <v>1013</v>
      </c>
      <c r="I757" t="str">
        <f>VLOOKUP(B757,Nodes!$B$2:$F$681,3)</f>
        <v>Porte des Lilas</v>
      </c>
      <c r="J757" t="str">
        <f>VLOOKUP(C757,Nodes!$B$2:$F$681,3)</f>
        <v>Porte des Lilas</v>
      </c>
      <c r="K757" t="e">
        <f>VLOOKUP(A757,$A$1:A756,1,FALSE)</f>
        <v>#N/A</v>
      </c>
      <c r="L757">
        <f>IF(ISNA(K757),D757,VLOOKUP(A757,$A$1:D756,4,FALSE))</f>
        <v>300</v>
      </c>
      <c r="M757">
        <f t="shared" si="64"/>
        <v>300</v>
      </c>
      <c r="N757">
        <f t="shared" si="65"/>
        <v>300</v>
      </c>
      <c r="P757" t="e">
        <f>VLOOKUP(A757,estimator!$A$2:$D$726,4,FALSE)</f>
        <v>#N/A</v>
      </c>
      <c r="Q757">
        <f t="shared" si="62"/>
        <v>300</v>
      </c>
    </row>
    <row r="758" spans="1:17">
      <c r="A758" t="str">
        <f t="shared" si="66"/>
        <v>288,287</v>
      </c>
      <c r="B758">
        <v>288</v>
      </c>
      <c r="C758">
        <v>287</v>
      </c>
      <c r="D758">
        <v>300</v>
      </c>
      <c r="E758" t="s">
        <v>984</v>
      </c>
      <c r="F758">
        <f>VLOOKUP(B758,Nodes!$B$2:$C$681,2,FALSE)</f>
        <v>225</v>
      </c>
      <c r="G758" t="str">
        <f t="shared" si="63"/>
        <v>288,287,300,correspondance,225</v>
      </c>
      <c r="H758" t="s">
        <v>1013</v>
      </c>
      <c r="I758" t="str">
        <f>VLOOKUP(B758,Nodes!$B$2:$F$681,3)</f>
        <v>Porte des Lilas</v>
      </c>
      <c r="J758" t="str">
        <f>VLOOKUP(C758,Nodes!$B$2:$F$681,3)</f>
        <v>Porte des Lilas</v>
      </c>
      <c r="K758" t="e">
        <f>VLOOKUP(A758,$A$1:A757,1,FALSE)</f>
        <v>#N/A</v>
      </c>
      <c r="L758">
        <f>IF(ISNA(K758),D758,VLOOKUP(A758,$A$1:D757,4,FALSE))</f>
        <v>300</v>
      </c>
      <c r="M758">
        <f t="shared" si="64"/>
        <v>300</v>
      </c>
      <c r="N758">
        <f t="shared" si="65"/>
        <v>300</v>
      </c>
      <c r="P758" t="e">
        <f>VLOOKUP(A758,estimator!$A$2:$D$726,4,FALSE)</f>
        <v>#N/A</v>
      </c>
      <c r="Q758">
        <f t="shared" si="62"/>
        <v>300</v>
      </c>
    </row>
    <row r="759" spans="1:17">
      <c r="A759" t="str">
        <f t="shared" si="66"/>
        <v>295,296</v>
      </c>
      <c r="B759">
        <v>295</v>
      </c>
      <c r="C759">
        <v>296</v>
      </c>
      <c r="D759">
        <v>300</v>
      </c>
      <c r="E759" t="s">
        <v>984</v>
      </c>
      <c r="F759">
        <f>VLOOKUP(B759,Nodes!$B$2:$C$681,2,FALSE)</f>
        <v>232</v>
      </c>
      <c r="G759" t="str">
        <f t="shared" si="63"/>
        <v>295,296,300,correspondance,232</v>
      </c>
      <c r="H759" t="s">
        <v>1013</v>
      </c>
      <c r="I759" t="str">
        <f>VLOOKUP(B759,Nodes!$B$2:$F$681,3)</f>
        <v>Pyramides</v>
      </c>
      <c r="J759" t="str">
        <f>VLOOKUP(C759,Nodes!$B$2:$F$681,3)</f>
        <v>Pyramides</v>
      </c>
      <c r="K759" t="e">
        <f>VLOOKUP(A759,$A$1:A758,1,FALSE)</f>
        <v>#N/A</v>
      </c>
      <c r="L759">
        <f>IF(ISNA(K759),D759,VLOOKUP(A759,$A$1:D758,4,FALSE))</f>
        <v>300</v>
      </c>
      <c r="M759">
        <f t="shared" si="64"/>
        <v>300</v>
      </c>
      <c r="N759">
        <f t="shared" si="65"/>
        <v>300</v>
      </c>
      <c r="P759" t="e">
        <f>VLOOKUP(A759,estimator!$A$2:$D$726,4,FALSE)</f>
        <v>#N/A</v>
      </c>
      <c r="Q759">
        <f t="shared" si="62"/>
        <v>300</v>
      </c>
    </row>
    <row r="760" spans="1:17">
      <c r="A760" t="str">
        <f t="shared" si="66"/>
        <v>296,295</v>
      </c>
      <c r="B760">
        <v>296</v>
      </c>
      <c r="C760">
        <v>295</v>
      </c>
      <c r="D760">
        <v>300</v>
      </c>
      <c r="E760" t="s">
        <v>984</v>
      </c>
      <c r="F760">
        <f>VLOOKUP(B760,Nodes!$B$2:$C$681,2,FALSE)</f>
        <v>232</v>
      </c>
      <c r="G760" t="str">
        <f t="shared" si="63"/>
        <v>296,295,300,correspondance,232</v>
      </c>
      <c r="H760" t="s">
        <v>1013</v>
      </c>
      <c r="I760" t="str">
        <f>VLOOKUP(B760,Nodes!$B$2:$F$681,3)</f>
        <v>Pyramides</v>
      </c>
      <c r="J760" t="str">
        <f>VLOOKUP(C760,Nodes!$B$2:$F$681,3)</f>
        <v>Pyramides</v>
      </c>
      <c r="K760" t="e">
        <f>VLOOKUP(A760,$A$1:A759,1,FALSE)</f>
        <v>#N/A</v>
      </c>
      <c r="L760">
        <f>IF(ISNA(K760),D760,VLOOKUP(A760,$A$1:D759,4,FALSE))</f>
        <v>300</v>
      </c>
      <c r="M760">
        <f t="shared" si="64"/>
        <v>300</v>
      </c>
      <c r="N760">
        <f t="shared" si="65"/>
        <v>300</v>
      </c>
      <c r="P760" t="e">
        <f>VLOOKUP(A760,estimator!$A$2:$D$726,4,FALSE)</f>
        <v>#N/A</v>
      </c>
      <c r="Q760">
        <f t="shared" si="62"/>
        <v>300</v>
      </c>
    </row>
    <row r="761" spans="1:17">
      <c r="A761" t="str">
        <f t="shared" si="66"/>
        <v>303,304</v>
      </c>
      <c r="B761">
        <v>303</v>
      </c>
      <c r="C761">
        <v>304</v>
      </c>
      <c r="D761">
        <v>300</v>
      </c>
      <c r="E761" t="s">
        <v>984</v>
      </c>
      <c r="F761">
        <f>VLOOKUP(B761,Nodes!$B$2:$C$681,2,FALSE)</f>
        <v>239</v>
      </c>
      <c r="G761" t="str">
        <f t="shared" si="63"/>
        <v>303,304,300,correspondance,239</v>
      </c>
      <c r="H761" t="s">
        <v>1013</v>
      </c>
      <c r="I761" t="str">
        <f>VLOOKUP(B761,Nodes!$B$2:$F$681,3)</f>
        <v>Raspail</v>
      </c>
      <c r="J761" t="str">
        <f>VLOOKUP(C761,Nodes!$B$2:$F$681,3)</f>
        <v>Raspail</v>
      </c>
      <c r="K761" t="e">
        <f>VLOOKUP(A761,$A$1:A760,1,FALSE)</f>
        <v>#N/A</v>
      </c>
      <c r="L761">
        <f>IF(ISNA(K761),D761,VLOOKUP(A761,$A$1:D760,4,FALSE))</f>
        <v>300</v>
      </c>
      <c r="M761">
        <f t="shared" si="64"/>
        <v>300</v>
      </c>
      <c r="N761">
        <f t="shared" si="65"/>
        <v>300</v>
      </c>
      <c r="P761" t="e">
        <f>VLOOKUP(A761,estimator!$A$2:$D$726,4,FALSE)</f>
        <v>#N/A</v>
      </c>
      <c r="Q761">
        <f t="shared" si="62"/>
        <v>300</v>
      </c>
    </row>
    <row r="762" spans="1:17">
      <c r="A762" t="str">
        <f t="shared" si="66"/>
        <v>304,303</v>
      </c>
      <c r="B762">
        <v>304</v>
      </c>
      <c r="C762">
        <v>303</v>
      </c>
      <c r="D762">
        <v>300</v>
      </c>
      <c r="E762" t="s">
        <v>984</v>
      </c>
      <c r="F762">
        <f>VLOOKUP(B762,Nodes!$B$2:$C$681,2,FALSE)</f>
        <v>239</v>
      </c>
      <c r="G762" t="str">
        <f t="shared" si="63"/>
        <v>304,303,300,correspondance,239</v>
      </c>
      <c r="H762" t="s">
        <v>1013</v>
      </c>
      <c r="I762" t="str">
        <f>VLOOKUP(B762,Nodes!$B$2:$F$681,3)</f>
        <v>Raspail</v>
      </c>
      <c r="J762" t="str">
        <f>VLOOKUP(C762,Nodes!$B$2:$F$681,3)</f>
        <v>Raspail</v>
      </c>
      <c r="K762" t="e">
        <f>VLOOKUP(A762,$A$1:A761,1,FALSE)</f>
        <v>#N/A</v>
      </c>
      <c r="L762">
        <f>IF(ISNA(K762),D762,VLOOKUP(A762,$A$1:D761,4,FALSE))</f>
        <v>300</v>
      </c>
      <c r="M762">
        <f t="shared" si="64"/>
        <v>300</v>
      </c>
      <c r="N762">
        <f t="shared" si="65"/>
        <v>300</v>
      </c>
      <c r="P762" t="e">
        <f>VLOOKUP(A762,estimator!$A$2:$D$726,4,FALSE)</f>
        <v>#N/A</v>
      </c>
      <c r="Q762">
        <f t="shared" si="62"/>
        <v>300</v>
      </c>
    </row>
    <row r="763" spans="1:17">
      <c r="A763" t="str">
        <f t="shared" si="66"/>
        <v>305,306</v>
      </c>
      <c r="B763">
        <v>305</v>
      </c>
      <c r="C763">
        <v>306</v>
      </c>
      <c r="D763">
        <v>300</v>
      </c>
      <c r="E763" t="s">
        <v>984</v>
      </c>
      <c r="F763">
        <f>VLOOKUP(B763,Nodes!$B$2:$C$681,2,FALSE)</f>
        <v>240</v>
      </c>
      <c r="G763" t="str">
        <f t="shared" si="63"/>
        <v>305,306,300,correspondance,240</v>
      </c>
      <c r="H763" t="s">
        <v>1013</v>
      </c>
      <c r="I763" t="str">
        <f>VLOOKUP(B763,Nodes!$B$2:$F$681,3)</f>
        <v>Réaumur — Sébastopol</v>
      </c>
      <c r="J763" t="str">
        <f>VLOOKUP(C763,Nodes!$B$2:$F$681,3)</f>
        <v>Réaumur — Sébastopol</v>
      </c>
      <c r="K763" t="e">
        <f>VLOOKUP(A763,$A$1:A762,1,FALSE)</f>
        <v>#N/A</v>
      </c>
      <c r="L763">
        <f>IF(ISNA(K763),D763,VLOOKUP(A763,$A$1:D762,4,FALSE))</f>
        <v>300</v>
      </c>
      <c r="M763">
        <f t="shared" si="64"/>
        <v>300</v>
      </c>
      <c r="N763">
        <f t="shared" si="65"/>
        <v>300</v>
      </c>
      <c r="P763" t="e">
        <f>VLOOKUP(A763,estimator!$A$2:$D$726,4,FALSE)</f>
        <v>#N/A</v>
      </c>
      <c r="Q763">
        <f t="shared" si="62"/>
        <v>300</v>
      </c>
    </row>
    <row r="764" spans="1:17">
      <c r="A764" t="str">
        <f t="shared" si="66"/>
        <v>306,305</v>
      </c>
      <c r="B764">
        <v>306</v>
      </c>
      <c r="C764">
        <v>305</v>
      </c>
      <c r="D764">
        <v>300</v>
      </c>
      <c r="E764" t="s">
        <v>984</v>
      </c>
      <c r="F764">
        <f>VLOOKUP(B764,Nodes!$B$2:$C$681,2,FALSE)</f>
        <v>240</v>
      </c>
      <c r="G764" t="str">
        <f t="shared" si="63"/>
        <v>306,305,300,correspondance,240</v>
      </c>
      <c r="H764" t="s">
        <v>1013</v>
      </c>
      <c r="I764" t="str">
        <f>VLOOKUP(B764,Nodes!$B$2:$F$681,3)</f>
        <v>Réaumur — Sébastopol</v>
      </c>
      <c r="J764" t="str">
        <f>VLOOKUP(C764,Nodes!$B$2:$F$681,3)</f>
        <v>Réaumur — Sébastopol</v>
      </c>
      <c r="K764" t="e">
        <f>VLOOKUP(A764,$A$1:A763,1,FALSE)</f>
        <v>#N/A</v>
      </c>
      <c r="L764">
        <f>IF(ISNA(K764),D764,VLOOKUP(A764,$A$1:D763,4,FALSE))</f>
        <v>300</v>
      </c>
      <c r="M764">
        <f t="shared" si="64"/>
        <v>300</v>
      </c>
      <c r="N764">
        <f t="shared" si="65"/>
        <v>300</v>
      </c>
      <c r="P764" t="e">
        <f>VLOOKUP(A764,estimator!$A$2:$D$726,4,FALSE)</f>
        <v>#N/A</v>
      </c>
      <c r="Q764">
        <f t="shared" si="62"/>
        <v>300</v>
      </c>
    </row>
    <row r="765" spans="1:17">
      <c r="A765" t="str">
        <f t="shared" si="66"/>
        <v>308,309</v>
      </c>
      <c r="B765">
        <v>308</v>
      </c>
      <c r="C765">
        <v>309</v>
      </c>
      <c r="D765">
        <v>300</v>
      </c>
      <c r="E765" t="s">
        <v>984</v>
      </c>
      <c r="F765">
        <f>VLOOKUP(B765,Nodes!$B$2:$C$681,2,FALSE)</f>
        <v>242</v>
      </c>
      <c r="G765" t="str">
        <f t="shared" si="63"/>
        <v>308,309,300,correspondance,242</v>
      </c>
      <c r="H765" t="s">
        <v>1013</v>
      </c>
      <c r="I765" t="str">
        <f>VLOOKUP(B765,Nodes!$B$2:$F$681,3)</f>
        <v>République</v>
      </c>
      <c r="J765" t="str">
        <f>VLOOKUP(C765,Nodes!$B$2:$F$681,3)</f>
        <v>République</v>
      </c>
      <c r="K765" t="e">
        <f>VLOOKUP(A765,$A$1:A764,1,FALSE)</f>
        <v>#N/A</v>
      </c>
      <c r="L765">
        <f>IF(ISNA(K765),D765,VLOOKUP(A765,$A$1:D764,4,FALSE))</f>
        <v>300</v>
      </c>
      <c r="M765">
        <f t="shared" si="64"/>
        <v>300</v>
      </c>
      <c r="N765">
        <f t="shared" si="65"/>
        <v>300</v>
      </c>
      <c r="P765" t="e">
        <f>VLOOKUP(A765,estimator!$A$2:$D$726,4,FALSE)</f>
        <v>#N/A</v>
      </c>
      <c r="Q765">
        <f t="shared" si="62"/>
        <v>300</v>
      </c>
    </row>
    <row r="766" spans="1:17">
      <c r="A766" t="str">
        <f t="shared" si="66"/>
        <v>308,310</v>
      </c>
      <c r="B766">
        <v>308</v>
      </c>
      <c r="C766">
        <v>310</v>
      </c>
      <c r="D766">
        <v>300</v>
      </c>
      <c r="E766" t="s">
        <v>984</v>
      </c>
      <c r="F766">
        <f>VLOOKUP(B766,Nodes!$B$2:$C$681,2,FALSE)</f>
        <v>242</v>
      </c>
      <c r="G766" t="str">
        <f t="shared" si="63"/>
        <v>308,310,300,correspondance,242</v>
      </c>
      <c r="H766" t="s">
        <v>1013</v>
      </c>
      <c r="I766" t="str">
        <f>VLOOKUP(B766,Nodes!$B$2:$F$681,3)</f>
        <v>République</v>
      </c>
      <c r="J766" t="str">
        <f>VLOOKUP(C766,Nodes!$B$2:$F$681,3)</f>
        <v>République</v>
      </c>
      <c r="K766" t="e">
        <f>VLOOKUP(A766,$A$1:A765,1,FALSE)</f>
        <v>#N/A</v>
      </c>
      <c r="L766">
        <f>IF(ISNA(K766),D766,VLOOKUP(A766,$A$1:D765,4,FALSE))</f>
        <v>300</v>
      </c>
      <c r="M766">
        <f t="shared" si="64"/>
        <v>300</v>
      </c>
      <c r="N766">
        <f t="shared" si="65"/>
        <v>300</v>
      </c>
      <c r="P766" t="e">
        <f>VLOOKUP(A766,estimator!$A$2:$D$726,4,FALSE)</f>
        <v>#N/A</v>
      </c>
      <c r="Q766">
        <f t="shared" si="62"/>
        <v>300</v>
      </c>
    </row>
    <row r="767" spans="1:17">
      <c r="A767" t="str">
        <f t="shared" si="66"/>
        <v>308,311</v>
      </c>
      <c r="B767">
        <v>308</v>
      </c>
      <c r="C767">
        <v>311</v>
      </c>
      <c r="D767">
        <v>300</v>
      </c>
      <c r="E767" t="s">
        <v>984</v>
      </c>
      <c r="F767">
        <f>VLOOKUP(B767,Nodes!$B$2:$C$681,2,FALSE)</f>
        <v>242</v>
      </c>
      <c r="G767" t="str">
        <f t="shared" si="63"/>
        <v>308,311,300,correspondance,242</v>
      </c>
      <c r="H767" t="s">
        <v>1013</v>
      </c>
      <c r="I767" t="str">
        <f>VLOOKUP(B767,Nodes!$B$2:$F$681,3)</f>
        <v>République</v>
      </c>
      <c r="J767" t="str">
        <f>VLOOKUP(C767,Nodes!$B$2:$F$681,3)</f>
        <v>République</v>
      </c>
      <c r="K767" t="e">
        <f>VLOOKUP(A767,$A$1:A766,1,FALSE)</f>
        <v>#N/A</v>
      </c>
      <c r="L767">
        <f>IF(ISNA(K767),D767,VLOOKUP(A767,$A$1:D766,4,FALSE))</f>
        <v>300</v>
      </c>
      <c r="M767">
        <f t="shared" si="64"/>
        <v>300</v>
      </c>
      <c r="N767">
        <f t="shared" si="65"/>
        <v>300</v>
      </c>
      <c r="P767" t="e">
        <f>VLOOKUP(A767,estimator!$A$2:$D$726,4,FALSE)</f>
        <v>#N/A</v>
      </c>
      <c r="Q767">
        <f t="shared" si="62"/>
        <v>300</v>
      </c>
    </row>
    <row r="768" spans="1:17">
      <c r="A768" t="str">
        <f t="shared" si="66"/>
        <v>308,312</v>
      </c>
      <c r="B768">
        <v>308</v>
      </c>
      <c r="C768">
        <v>312</v>
      </c>
      <c r="D768">
        <v>300</v>
      </c>
      <c r="E768" t="s">
        <v>984</v>
      </c>
      <c r="F768">
        <f>VLOOKUP(B768,Nodes!$B$2:$C$681,2,FALSE)</f>
        <v>242</v>
      </c>
      <c r="G768" t="str">
        <f t="shared" si="63"/>
        <v>308,312,300,correspondance,242</v>
      </c>
      <c r="H768" t="s">
        <v>1013</v>
      </c>
      <c r="I768" t="str">
        <f>VLOOKUP(B768,Nodes!$B$2:$F$681,3)</f>
        <v>République</v>
      </c>
      <c r="J768" t="str">
        <f>VLOOKUP(C768,Nodes!$B$2:$F$681,3)</f>
        <v>République</v>
      </c>
      <c r="K768" t="e">
        <f>VLOOKUP(A768,$A$1:A767,1,FALSE)</f>
        <v>#N/A</v>
      </c>
      <c r="L768">
        <f>IF(ISNA(K768),D768,VLOOKUP(A768,$A$1:D767,4,FALSE))</f>
        <v>300</v>
      </c>
      <c r="M768">
        <f t="shared" si="64"/>
        <v>300</v>
      </c>
      <c r="N768">
        <f t="shared" si="65"/>
        <v>300</v>
      </c>
      <c r="P768" t="e">
        <f>VLOOKUP(A768,estimator!$A$2:$D$726,4,FALSE)</f>
        <v>#N/A</v>
      </c>
      <c r="Q768">
        <f t="shared" si="62"/>
        <v>300</v>
      </c>
    </row>
    <row r="769" spans="1:17">
      <c r="A769" t="str">
        <f t="shared" si="66"/>
        <v>309,308</v>
      </c>
      <c r="B769">
        <v>309</v>
      </c>
      <c r="C769">
        <v>308</v>
      </c>
      <c r="D769">
        <v>300</v>
      </c>
      <c r="E769" t="s">
        <v>984</v>
      </c>
      <c r="F769">
        <f>VLOOKUP(B769,Nodes!$B$2:$C$681,2,FALSE)</f>
        <v>242</v>
      </c>
      <c r="G769" t="str">
        <f t="shared" si="63"/>
        <v>309,308,300,correspondance,242</v>
      </c>
      <c r="H769" t="s">
        <v>1013</v>
      </c>
      <c r="I769" t="str">
        <f>VLOOKUP(B769,Nodes!$B$2:$F$681,3)</f>
        <v>République</v>
      </c>
      <c r="J769" t="str">
        <f>VLOOKUP(C769,Nodes!$B$2:$F$681,3)</f>
        <v>République</v>
      </c>
      <c r="K769" t="e">
        <f>VLOOKUP(A769,$A$1:A768,1,FALSE)</f>
        <v>#N/A</v>
      </c>
      <c r="L769">
        <f>IF(ISNA(K769),D769,VLOOKUP(A769,$A$1:D768,4,FALSE))</f>
        <v>300</v>
      </c>
      <c r="M769">
        <f t="shared" si="64"/>
        <v>300</v>
      </c>
      <c r="N769">
        <f t="shared" si="65"/>
        <v>300</v>
      </c>
      <c r="P769" t="e">
        <f>VLOOKUP(A769,estimator!$A$2:$D$726,4,FALSE)</f>
        <v>#N/A</v>
      </c>
      <c r="Q769">
        <f t="shared" si="62"/>
        <v>300</v>
      </c>
    </row>
    <row r="770" spans="1:17">
      <c r="A770" t="str">
        <f t="shared" si="66"/>
        <v>309,310</v>
      </c>
      <c r="B770">
        <v>309</v>
      </c>
      <c r="C770">
        <v>310</v>
      </c>
      <c r="D770">
        <v>300</v>
      </c>
      <c r="E770" t="s">
        <v>984</v>
      </c>
      <c r="F770">
        <f>VLOOKUP(B770,Nodes!$B$2:$C$681,2,FALSE)</f>
        <v>242</v>
      </c>
      <c r="G770" t="str">
        <f t="shared" si="63"/>
        <v>309,310,300,correspondance,242</v>
      </c>
      <c r="H770" t="s">
        <v>1013</v>
      </c>
      <c r="I770" t="str">
        <f>VLOOKUP(B770,Nodes!$B$2:$F$681,3)</f>
        <v>République</v>
      </c>
      <c r="J770" t="str">
        <f>VLOOKUP(C770,Nodes!$B$2:$F$681,3)</f>
        <v>République</v>
      </c>
      <c r="K770" t="e">
        <f>VLOOKUP(A770,$A$1:A769,1,FALSE)</f>
        <v>#N/A</v>
      </c>
      <c r="L770">
        <f>IF(ISNA(K770),D770,VLOOKUP(A770,$A$1:D769,4,FALSE))</f>
        <v>300</v>
      </c>
      <c r="M770">
        <f t="shared" si="64"/>
        <v>300</v>
      </c>
      <c r="N770">
        <f t="shared" si="65"/>
        <v>300</v>
      </c>
      <c r="P770" t="e">
        <f>VLOOKUP(A770,estimator!$A$2:$D$726,4,FALSE)</f>
        <v>#N/A</v>
      </c>
      <c r="Q770">
        <f t="shared" ref="Q770:Q833" si="67">IF(ISNA(P770),D770,P770)</f>
        <v>300</v>
      </c>
    </row>
    <row r="771" spans="1:17">
      <c r="A771" t="str">
        <f t="shared" si="66"/>
        <v>309,311</v>
      </c>
      <c r="B771">
        <v>309</v>
      </c>
      <c r="C771">
        <v>311</v>
      </c>
      <c r="D771">
        <v>300</v>
      </c>
      <c r="E771" t="s">
        <v>984</v>
      </c>
      <c r="F771">
        <f>VLOOKUP(B771,Nodes!$B$2:$C$681,2,FALSE)</f>
        <v>242</v>
      </c>
      <c r="G771" t="str">
        <f t="shared" ref="G771:G834" si="68">B771&amp;","&amp;C771&amp;","&amp;ROUND(D771,0)&amp;","&amp;E771&amp;","&amp;F771</f>
        <v>309,311,300,correspondance,242</v>
      </c>
      <c r="H771" t="s">
        <v>1013</v>
      </c>
      <c r="I771" t="str">
        <f>VLOOKUP(B771,Nodes!$B$2:$F$681,3)</f>
        <v>République</v>
      </c>
      <c r="J771" t="str">
        <f>VLOOKUP(C771,Nodes!$B$2:$F$681,3)</f>
        <v>République</v>
      </c>
      <c r="K771" t="e">
        <f>VLOOKUP(A771,$A$1:A770,1,FALSE)</f>
        <v>#N/A</v>
      </c>
      <c r="L771">
        <f>IF(ISNA(K771),D771,VLOOKUP(A771,$A$1:D770,4,FALSE))</f>
        <v>300</v>
      </c>
      <c r="M771">
        <f t="shared" si="64"/>
        <v>300</v>
      </c>
      <c r="N771">
        <f t="shared" si="65"/>
        <v>300</v>
      </c>
      <c r="P771" t="e">
        <f>VLOOKUP(A771,estimator!$A$2:$D$726,4,FALSE)</f>
        <v>#N/A</v>
      </c>
      <c r="Q771">
        <f t="shared" si="67"/>
        <v>300</v>
      </c>
    </row>
    <row r="772" spans="1:17">
      <c r="A772" t="str">
        <f t="shared" si="66"/>
        <v>309,312</v>
      </c>
      <c r="B772">
        <v>309</v>
      </c>
      <c r="C772">
        <v>312</v>
      </c>
      <c r="D772">
        <v>300</v>
      </c>
      <c r="E772" t="s">
        <v>984</v>
      </c>
      <c r="F772">
        <f>VLOOKUP(B772,Nodes!$B$2:$C$681,2,FALSE)</f>
        <v>242</v>
      </c>
      <c r="G772" t="str">
        <f t="shared" si="68"/>
        <v>309,312,300,correspondance,242</v>
      </c>
      <c r="H772" t="s">
        <v>1013</v>
      </c>
      <c r="I772" t="str">
        <f>VLOOKUP(B772,Nodes!$B$2:$F$681,3)</f>
        <v>République</v>
      </c>
      <c r="J772" t="str">
        <f>VLOOKUP(C772,Nodes!$B$2:$F$681,3)</f>
        <v>République</v>
      </c>
      <c r="K772" t="e">
        <f>VLOOKUP(A772,$A$1:A771,1,FALSE)</f>
        <v>#N/A</v>
      </c>
      <c r="L772">
        <f>IF(ISNA(K772),D772,VLOOKUP(A772,$A$1:D771,4,FALSE))</f>
        <v>300</v>
      </c>
      <c r="M772">
        <f t="shared" si="64"/>
        <v>300</v>
      </c>
      <c r="N772">
        <f t="shared" si="65"/>
        <v>300</v>
      </c>
      <c r="P772" t="e">
        <f>VLOOKUP(A772,estimator!$A$2:$D$726,4,FALSE)</f>
        <v>#N/A</v>
      </c>
      <c r="Q772">
        <f t="shared" si="67"/>
        <v>300</v>
      </c>
    </row>
    <row r="773" spans="1:17">
      <c r="A773" t="str">
        <f t="shared" si="66"/>
        <v>310,308</v>
      </c>
      <c r="B773">
        <v>310</v>
      </c>
      <c r="C773">
        <v>308</v>
      </c>
      <c r="D773">
        <v>300</v>
      </c>
      <c r="E773" t="s">
        <v>984</v>
      </c>
      <c r="F773">
        <f>VLOOKUP(B773,Nodes!$B$2:$C$681,2,FALSE)</f>
        <v>242</v>
      </c>
      <c r="G773" t="str">
        <f t="shared" si="68"/>
        <v>310,308,300,correspondance,242</v>
      </c>
      <c r="H773" t="s">
        <v>1013</v>
      </c>
      <c r="I773" t="str">
        <f>VLOOKUP(B773,Nodes!$B$2:$F$681,3)</f>
        <v>République</v>
      </c>
      <c r="J773" t="str">
        <f>VLOOKUP(C773,Nodes!$B$2:$F$681,3)</f>
        <v>République</v>
      </c>
      <c r="K773" t="e">
        <f>VLOOKUP(A773,$A$1:A772,1,FALSE)</f>
        <v>#N/A</v>
      </c>
      <c r="L773">
        <f>IF(ISNA(K773),D773,VLOOKUP(A773,$A$1:D772,4,FALSE))</f>
        <v>300</v>
      </c>
      <c r="M773">
        <f t="shared" si="64"/>
        <v>300</v>
      </c>
      <c r="N773">
        <f t="shared" si="65"/>
        <v>300</v>
      </c>
      <c r="P773" t="e">
        <f>VLOOKUP(A773,estimator!$A$2:$D$726,4,FALSE)</f>
        <v>#N/A</v>
      </c>
      <c r="Q773">
        <f t="shared" si="67"/>
        <v>300</v>
      </c>
    </row>
    <row r="774" spans="1:17">
      <c r="A774" t="str">
        <f t="shared" si="66"/>
        <v>310,309</v>
      </c>
      <c r="B774">
        <v>310</v>
      </c>
      <c r="C774">
        <v>309</v>
      </c>
      <c r="D774">
        <v>300</v>
      </c>
      <c r="E774" t="s">
        <v>984</v>
      </c>
      <c r="F774">
        <f>VLOOKUP(B774,Nodes!$B$2:$C$681,2,FALSE)</f>
        <v>242</v>
      </c>
      <c r="G774" t="str">
        <f t="shared" si="68"/>
        <v>310,309,300,correspondance,242</v>
      </c>
      <c r="H774" t="s">
        <v>1013</v>
      </c>
      <c r="I774" t="str">
        <f>VLOOKUP(B774,Nodes!$B$2:$F$681,3)</f>
        <v>République</v>
      </c>
      <c r="J774" t="str">
        <f>VLOOKUP(C774,Nodes!$B$2:$F$681,3)</f>
        <v>République</v>
      </c>
      <c r="K774" t="e">
        <f>VLOOKUP(A774,$A$1:A773,1,FALSE)</f>
        <v>#N/A</v>
      </c>
      <c r="L774">
        <f>IF(ISNA(K774),D774,VLOOKUP(A774,$A$1:D773,4,FALSE))</f>
        <v>300</v>
      </c>
      <c r="M774">
        <f t="shared" si="64"/>
        <v>300</v>
      </c>
      <c r="N774">
        <f t="shared" si="65"/>
        <v>300</v>
      </c>
      <c r="P774" t="e">
        <f>VLOOKUP(A774,estimator!$A$2:$D$726,4,FALSE)</f>
        <v>#N/A</v>
      </c>
      <c r="Q774">
        <f t="shared" si="67"/>
        <v>300</v>
      </c>
    </row>
    <row r="775" spans="1:17">
      <c r="A775" t="str">
        <f t="shared" si="66"/>
        <v>310,311</v>
      </c>
      <c r="B775">
        <v>310</v>
      </c>
      <c r="C775">
        <v>311</v>
      </c>
      <c r="D775">
        <v>300</v>
      </c>
      <c r="E775" t="s">
        <v>984</v>
      </c>
      <c r="F775">
        <f>VLOOKUP(B775,Nodes!$B$2:$C$681,2,FALSE)</f>
        <v>242</v>
      </c>
      <c r="G775" t="str">
        <f t="shared" si="68"/>
        <v>310,311,300,correspondance,242</v>
      </c>
      <c r="H775" t="s">
        <v>1013</v>
      </c>
      <c r="I775" t="str">
        <f>VLOOKUP(B775,Nodes!$B$2:$F$681,3)</f>
        <v>République</v>
      </c>
      <c r="J775" t="str">
        <f>VLOOKUP(C775,Nodes!$B$2:$F$681,3)</f>
        <v>République</v>
      </c>
      <c r="K775" t="e">
        <f>VLOOKUP(A775,$A$1:A774,1,FALSE)</f>
        <v>#N/A</v>
      </c>
      <c r="L775">
        <f>IF(ISNA(K775),D775,VLOOKUP(A775,$A$1:D774,4,FALSE))</f>
        <v>300</v>
      </c>
      <c r="M775">
        <f t="shared" si="64"/>
        <v>300</v>
      </c>
      <c r="N775">
        <f t="shared" si="65"/>
        <v>300</v>
      </c>
      <c r="P775" t="e">
        <f>VLOOKUP(A775,estimator!$A$2:$D$726,4,FALSE)</f>
        <v>#N/A</v>
      </c>
      <c r="Q775">
        <f t="shared" si="67"/>
        <v>300</v>
      </c>
    </row>
    <row r="776" spans="1:17">
      <c r="A776" t="str">
        <f t="shared" si="66"/>
        <v>310,312</v>
      </c>
      <c r="B776">
        <v>310</v>
      </c>
      <c r="C776">
        <v>312</v>
      </c>
      <c r="D776">
        <v>300</v>
      </c>
      <c r="E776" t="s">
        <v>984</v>
      </c>
      <c r="F776">
        <f>VLOOKUP(B776,Nodes!$B$2:$C$681,2,FALSE)</f>
        <v>242</v>
      </c>
      <c r="G776" t="str">
        <f t="shared" si="68"/>
        <v>310,312,300,correspondance,242</v>
      </c>
      <c r="H776" t="s">
        <v>1013</v>
      </c>
      <c r="I776" t="str">
        <f>VLOOKUP(B776,Nodes!$B$2:$F$681,3)</f>
        <v>République</v>
      </c>
      <c r="J776" t="str">
        <f>VLOOKUP(C776,Nodes!$B$2:$F$681,3)</f>
        <v>République</v>
      </c>
      <c r="K776" t="e">
        <f>VLOOKUP(A776,$A$1:A775,1,FALSE)</f>
        <v>#N/A</v>
      </c>
      <c r="L776">
        <f>IF(ISNA(K776),D776,VLOOKUP(A776,$A$1:D775,4,FALSE))</f>
        <v>300</v>
      </c>
      <c r="M776">
        <f t="shared" si="64"/>
        <v>300</v>
      </c>
      <c r="N776">
        <f t="shared" si="65"/>
        <v>300</v>
      </c>
      <c r="P776" t="e">
        <f>VLOOKUP(A776,estimator!$A$2:$D$726,4,FALSE)</f>
        <v>#N/A</v>
      </c>
      <c r="Q776">
        <f t="shared" si="67"/>
        <v>300</v>
      </c>
    </row>
    <row r="777" spans="1:17">
      <c r="A777" t="str">
        <f t="shared" si="66"/>
        <v>311,308</v>
      </c>
      <c r="B777">
        <v>311</v>
      </c>
      <c r="C777">
        <v>308</v>
      </c>
      <c r="D777">
        <v>300</v>
      </c>
      <c r="E777" t="s">
        <v>984</v>
      </c>
      <c r="F777">
        <f>VLOOKUP(B777,Nodes!$B$2:$C$681,2,FALSE)</f>
        <v>242</v>
      </c>
      <c r="G777" t="str">
        <f t="shared" si="68"/>
        <v>311,308,300,correspondance,242</v>
      </c>
      <c r="H777" t="s">
        <v>1013</v>
      </c>
      <c r="I777" t="str">
        <f>VLOOKUP(B777,Nodes!$B$2:$F$681,3)</f>
        <v>République</v>
      </c>
      <c r="J777" t="str">
        <f>VLOOKUP(C777,Nodes!$B$2:$F$681,3)</f>
        <v>République</v>
      </c>
      <c r="K777" t="e">
        <f>VLOOKUP(A777,$A$1:A776,1,FALSE)</f>
        <v>#N/A</v>
      </c>
      <c r="L777">
        <f>IF(ISNA(K777),D777,VLOOKUP(A777,$A$1:D776,4,FALSE))</f>
        <v>300</v>
      </c>
      <c r="M777">
        <f t="shared" ref="M777:M840" si="69">D777</f>
        <v>300</v>
      </c>
      <c r="N777">
        <f t="shared" ref="N777:N840" si="70">AVERAGE(L777,M777)</f>
        <v>300</v>
      </c>
      <c r="P777" t="e">
        <f>VLOOKUP(A777,estimator!$A$2:$D$726,4,FALSE)</f>
        <v>#N/A</v>
      </c>
      <c r="Q777">
        <f t="shared" si="67"/>
        <v>300</v>
      </c>
    </row>
    <row r="778" spans="1:17">
      <c r="A778" t="str">
        <f t="shared" si="66"/>
        <v>311,309</v>
      </c>
      <c r="B778">
        <v>311</v>
      </c>
      <c r="C778">
        <v>309</v>
      </c>
      <c r="D778">
        <v>300</v>
      </c>
      <c r="E778" t="s">
        <v>984</v>
      </c>
      <c r="F778">
        <f>VLOOKUP(B778,Nodes!$B$2:$C$681,2,FALSE)</f>
        <v>242</v>
      </c>
      <c r="G778" t="str">
        <f t="shared" si="68"/>
        <v>311,309,300,correspondance,242</v>
      </c>
      <c r="H778" t="s">
        <v>1013</v>
      </c>
      <c r="I778" t="str">
        <f>VLOOKUP(B778,Nodes!$B$2:$F$681,3)</f>
        <v>République</v>
      </c>
      <c r="J778" t="str">
        <f>VLOOKUP(C778,Nodes!$B$2:$F$681,3)</f>
        <v>République</v>
      </c>
      <c r="K778" t="e">
        <f>VLOOKUP(A778,$A$1:A777,1,FALSE)</f>
        <v>#N/A</v>
      </c>
      <c r="L778">
        <f>IF(ISNA(K778),D778,VLOOKUP(A778,$A$1:D777,4,FALSE))</f>
        <v>300</v>
      </c>
      <c r="M778">
        <f t="shared" si="69"/>
        <v>300</v>
      </c>
      <c r="N778">
        <f t="shared" si="70"/>
        <v>300</v>
      </c>
      <c r="P778" t="e">
        <f>VLOOKUP(A778,estimator!$A$2:$D$726,4,FALSE)</f>
        <v>#N/A</v>
      </c>
      <c r="Q778">
        <f t="shared" si="67"/>
        <v>300</v>
      </c>
    </row>
    <row r="779" spans="1:17">
      <c r="A779" t="str">
        <f t="shared" si="66"/>
        <v>311,310</v>
      </c>
      <c r="B779">
        <v>311</v>
      </c>
      <c r="C779">
        <v>310</v>
      </c>
      <c r="D779">
        <v>300</v>
      </c>
      <c r="E779" t="s">
        <v>984</v>
      </c>
      <c r="F779">
        <f>VLOOKUP(B779,Nodes!$B$2:$C$681,2,FALSE)</f>
        <v>242</v>
      </c>
      <c r="G779" t="str">
        <f t="shared" si="68"/>
        <v>311,310,300,correspondance,242</v>
      </c>
      <c r="H779" t="s">
        <v>1013</v>
      </c>
      <c r="I779" t="str">
        <f>VLOOKUP(B779,Nodes!$B$2:$F$681,3)</f>
        <v>République</v>
      </c>
      <c r="J779" t="str">
        <f>VLOOKUP(C779,Nodes!$B$2:$F$681,3)</f>
        <v>République</v>
      </c>
      <c r="K779" t="e">
        <f>VLOOKUP(A779,$A$1:A778,1,FALSE)</f>
        <v>#N/A</v>
      </c>
      <c r="L779">
        <f>IF(ISNA(K779),D779,VLOOKUP(A779,$A$1:D778,4,FALSE))</f>
        <v>300</v>
      </c>
      <c r="M779">
        <f t="shared" si="69"/>
        <v>300</v>
      </c>
      <c r="N779">
        <f t="shared" si="70"/>
        <v>300</v>
      </c>
      <c r="P779" t="e">
        <f>VLOOKUP(A779,estimator!$A$2:$D$726,4,FALSE)</f>
        <v>#N/A</v>
      </c>
      <c r="Q779">
        <f t="shared" si="67"/>
        <v>300</v>
      </c>
    </row>
    <row r="780" spans="1:17">
      <c r="A780" t="str">
        <f t="shared" si="66"/>
        <v>311,312</v>
      </c>
      <c r="B780">
        <v>311</v>
      </c>
      <c r="C780">
        <v>312</v>
      </c>
      <c r="D780">
        <v>300</v>
      </c>
      <c r="E780" t="s">
        <v>984</v>
      </c>
      <c r="F780">
        <f>VLOOKUP(B780,Nodes!$B$2:$C$681,2,FALSE)</f>
        <v>242</v>
      </c>
      <c r="G780" t="str">
        <f t="shared" si="68"/>
        <v>311,312,300,correspondance,242</v>
      </c>
      <c r="H780" t="s">
        <v>1013</v>
      </c>
      <c r="I780" t="str">
        <f>VLOOKUP(B780,Nodes!$B$2:$F$681,3)</f>
        <v>République</v>
      </c>
      <c r="J780" t="str">
        <f>VLOOKUP(C780,Nodes!$B$2:$F$681,3)</f>
        <v>République</v>
      </c>
      <c r="K780" t="e">
        <f>VLOOKUP(A780,$A$1:A779,1,FALSE)</f>
        <v>#N/A</v>
      </c>
      <c r="L780">
        <f>IF(ISNA(K780),D780,VLOOKUP(A780,$A$1:D779,4,FALSE))</f>
        <v>300</v>
      </c>
      <c r="M780">
        <f t="shared" si="69"/>
        <v>300</v>
      </c>
      <c r="N780">
        <f t="shared" si="70"/>
        <v>300</v>
      </c>
      <c r="P780" t="e">
        <f>VLOOKUP(A780,estimator!$A$2:$D$726,4,FALSE)</f>
        <v>#N/A</v>
      </c>
      <c r="Q780">
        <f t="shared" si="67"/>
        <v>300</v>
      </c>
    </row>
    <row r="781" spans="1:17">
      <c r="A781" t="str">
        <f t="shared" si="66"/>
        <v>313,314</v>
      </c>
      <c r="B781">
        <v>313</v>
      </c>
      <c r="C781">
        <v>314</v>
      </c>
      <c r="D781">
        <v>300</v>
      </c>
      <c r="E781" t="s">
        <v>984</v>
      </c>
      <c r="F781">
        <f>VLOOKUP(B781,Nodes!$B$2:$C$681,2,FALSE)</f>
        <v>243</v>
      </c>
      <c r="G781" t="str">
        <f t="shared" si="68"/>
        <v>313,314,300,correspondance,243</v>
      </c>
      <c r="H781" t="s">
        <v>1013</v>
      </c>
      <c r="I781" t="str">
        <f>VLOOKUP(B781,Nodes!$B$2:$F$681,3)</f>
        <v>Reuilly — Diderot</v>
      </c>
      <c r="J781" t="str">
        <f>VLOOKUP(C781,Nodes!$B$2:$F$681,3)</f>
        <v>Reuilly — Diderot</v>
      </c>
      <c r="K781" t="e">
        <f>VLOOKUP(A781,$A$1:A780,1,FALSE)</f>
        <v>#N/A</v>
      </c>
      <c r="L781">
        <f>IF(ISNA(K781),D781,VLOOKUP(A781,$A$1:D780,4,FALSE))</f>
        <v>300</v>
      </c>
      <c r="M781">
        <f t="shared" si="69"/>
        <v>300</v>
      </c>
      <c r="N781">
        <f t="shared" si="70"/>
        <v>300</v>
      </c>
      <c r="P781" t="e">
        <f>VLOOKUP(A781,estimator!$A$2:$D$726,4,FALSE)</f>
        <v>#N/A</v>
      </c>
      <c r="Q781">
        <f t="shared" si="67"/>
        <v>300</v>
      </c>
    </row>
    <row r="782" spans="1:17">
      <c r="A782" t="str">
        <f t="shared" si="66"/>
        <v>314,313</v>
      </c>
      <c r="B782">
        <v>314</v>
      </c>
      <c r="C782">
        <v>313</v>
      </c>
      <c r="D782">
        <v>300</v>
      </c>
      <c r="E782" t="s">
        <v>984</v>
      </c>
      <c r="F782">
        <f>VLOOKUP(B782,Nodes!$B$2:$C$681,2,FALSE)</f>
        <v>243</v>
      </c>
      <c r="G782" t="str">
        <f t="shared" si="68"/>
        <v>314,313,300,correspondance,243</v>
      </c>
      <c r="H782" t="s">
        <v>1013</v>
      </c>
      <c r="I782" t="str">
        <f>VLOOKUP(B782,Nodes!$B$2:$F$681,3)</f>
        <v>Reuilly — Diderot</v>
      </c>
      <c r="J782" t="str">
        <f>VLOOKUP(C782,Nodes!$B$2:$F$681,3)</f>
        <v>Reuilly — Diderot</v>
      </c>
      <c r="K782" t="e">
        <f>VLOOKUP(A782,$A$1:A781,1,FALSE)</f>
        <v>#N/A</v>
      </c>
      <c r="L782">
        <f>IF(ISNA(K782),D782,VLOOKUP(A782,$A$1:D781,4,FALSE))</f>
        <v>300</v>
      </c>
      <c r="M782">
        <f t="shared" si="69"/>
        <v>300</v>
      </c>
      <c r="N782">
        <f t="shared" si="70"/>
        <v>300</v>
      </c>
      <c r="P782" t="e">
        <f>VLOOKUP(A782,estimator!$A$2:$D$726,4,FALSE)</f>
        <v>#N/A</v>
      </c>
      <c r="Q782">
        <f t="shared" si="67"/>
        <v>300</v>
      </c>
    </row>
    <row r="783" spans="1:17">
      <c r="A783" t="str">
        <f t="shared" si="66"/>
        <v>316,317</v>
      </c>
      <c r="B783">
        <v>316</v>
      </c>
      <c r="C783">
        <v>317</v>
      </c>
      <c r="D783">
        <v>300</v>
      </c>
      <c r="E783" t="s">
        <v>984</v>
      </c>
      <c r="F783">
        <f>VLOOKUP(B783,Nodes!$B$2:$C$681,2,FALSE)</f>
        <v>245</v>
      </c>
      <c r="G783" t="str">
        <f t="shared" si="68"/>
        <v>316,317,300,correspondance,245</v>
      </c>
      <c r="H783" t="s">
        <v>1013</v>
      </c>
      <c r="I783" t="str">
        <f>VLOOKUP(B783,Nodes!$B$2:$F$681,3)</f>
        <v>Richelieu — Drouot</v>
      </c>
      <c r="J783" t="str">
        <f>VLOOKUP(C783,Nodes!$B$2:$F$681,3)</f>
        <v>Richelieu — Drouot</v>
      </c>
      <c r="K783" t="e">
        <f>VLOOKUP(A783,$A$1:A782,1,FALSE)</f>
        <v>#N/A</v>
      </c>
      <c r="L783">
        <f>IF(ISNA(K783),D783,VLOOKUP(A783,$A$1:D782,4,FALSE))</f>
        <v>300</v>
      </c>
      <c r="M783">
        <f t="shared" si="69"/>
        <v>300</v>
      </c>
      <c r="N783">
        <f t="shared" si="70"/>
        <v>300</v>
      </c>
      <c r="P783" t="e">
        <f>VLOOKUP(A783,estimator!$A$2:$D$726,4,FALSE)</f>
        <v>#N/A</v>
      </c>
      <c r="Q783">
        <f t="shared" si="67"/>
        <v>300</v>
      </c>
    </row>
    <row r="784" spans="1:17">
      <c r="A784" t="str">
        <f t="shared" si="66"/>
        <v>317,316</v>
      </c>
      <c r="B784">
        <v>317</v>
      </c>
      <c r="C784">
        <v>316</v>
      </c>
      <c r="D784">
        <v>300</v>
      </c>
      <c r="E784" t="s">
        <v>984</v>
      </c>
      <c r="F784">
        <f>VLOOKUP(B784,Nodes!$B$2:$C$681,2,FALSE)</f>
        <v>245</v>
      </c>
      <c r="G784" t="str">
        <f t="shared" si="68"/>
        <v>317,316,300,correspondance,245</v>
      </c>
      <c r="H784" t="s">
        <v>1013</v>
      </c>
      <c r="I784" t="str">
        <f>VLOOKUP(B784,Nodes!$B$2:$F$681,3)</f>
        <v>Richelieu — Drouot</v>
      </c>
      <c r="J784" t="str">
        <f>VLOOKUP(C784,Nodes!$B$2:$F$681,3)</f>
        <v>Richelieu — Drouot</v>
      </c>
      <c r="K784" t="e">
        <f>VLOOKUP(A784,$A$1:A783,1,FALSE)</f>
        <v>#N/A</v>
      </c>
      <c r="L784">
        <f>IF(ISNA(K784),D784,VLOOKUP(A784,$A$1:D783,4,FALSE))</f>
        <v>300</v>
      </c>
      <c r="M784">
        <f t="shared" si="69"/>
        <v>300</v>
      </c>
      <c r="N784">
        <f t="shared" si="70"/>
        <v>300</v>
      </c>
      <c r="P784" t="e">
        <f>VLOOKUP(A784,estimator!$A$2:$D$726,4,FALSE)</f>
        <v>#N/A</v>
      </c>
      <c r="Q784">
        <f t="shared" si="67"/>
        <v>300</v>
      </c>
    </row>
    <row r="785" spans="1:17">
      <c r="A785" t="str">
        <f t="shared" si="66"/>
        <v>334,335</v>
      </c>
      <c r="B785">
        <v>334</v>
      </c>
      <c r="C785">
        <v>335</v>
      </c>
      <c r="D785">
        <v>300</v>
      </c>
      <c r="E785" t="s">
        <v>984</v>
      </c>
      <c r="F785">
        <f>VLOOKUP(B785,Nodes!$B$2:$C$681,2,FALSE)</f>
        <v>262</v>
      </c>
      <c r="G785" t="str">
        <f t="shared" si="68"/>
        <v>334,335,300,correspondance,262</v>
      </c>
      <c r="H785" t="s">
        <v>1013</v>
      </c>
      <c r="I785" t="str">
        <f>VLOOKUP(B785,Nodes!$B$2:$F$681,3)</f>
        <v>Saint-Lazare</v>
      </c>
      <c r="J785" t="str">
        <f>VLOOKUP(C785,Nodes!$B$2:$F$681,3)</f>
        <v>Saint-Lazare</v>
      </c>
      <c r="K785" t="e">
        <f>VLOOKUP(A785,$A$1:A784,1,FALSE)</f>
        <v>#N/A</v>
      </c>
      <c r="L785">
        <f>IF(ISNA(K785),D785,VLOOKUP(A785,$A$1:D784,4,FALSE))</f>
        <v>300</v>
      </c>
      <c r="M785">
        <f t="shared" si="69"/>
        <v>300</v>
      </c>
      <c r="N785">
        <f t="shared" si="70"/>
        <v>300</v>
      </c>
      <c r="P785" t="e">
        <f>VLOOKUP(A785,estimator!$A$2:$D$726,4,FALSE)</f>
        <v>#N/A</v>
      </c>
      <c r="Q785">
        <f t="shared" si="67"/>
        <v>300</v>
      </c>
    </row>
    <row r="786" spans="1:17">
      <c r="A786" t="str">
        <f t="shared" si="66"/>
        <v>334,336</v>
      </c>
      <c r="B786">
        <v>334</v>
      </c>
      <c r="C786">
        <v>336</v>
      </c>
      <c r="D786">
        <v>300</v>
      </c>
      <c r="E786" t="s">
        <v>984</v>
      </c>
      <c r="F786">
        <f>VLOOKUP(B786,Nodes!$B$2:$C$681,2,FALSE)</f>
        <v>262</v>
      </c>
      <c r="G786" t="str">
        <f t="shared" si="68"/>
        <v>334,336,300,correspondance,262</v>
      </c>
      <c r="H786" t="s">
        <v>1013</v>
      </c>
      <c r="I786" t="str">
        <f>VLOOKUP(B786,Nodes!$B$2:$F$681,3)</f>
        <v>Saint-Lazare</v>
      </c>
      <c r="J786" t="str">
        <f>VLOOKUP(C786,Nodes!$B$2:$F$681,3)</f>
        <v>Saint-Lazare</v>
      </c>
      <c r="K786" t="e">
        <f>VLOOKUP(A786,$A$1:A785,1,FALSE)</f>
        <v>#N/A</v>
      </c>
      <c r="L786">
        <f>IF(ISNA(K786),D786,VLOOKUP(A786,$A$1:D785,4,FALSE))</f>
        <v>300</v>
      </c>
      <c r="M786">
        <f t="shared" si="69"/>
        <v>300</v>
      </c>
      <c r="N786">
        <f t="shared" si="70"/>
        <v>300</v>
      </c>
      <c r="P786" t="e">
        <f>VLOOKUP(A786,estimator!$A$2:$D$726,4,FALSE)</f>
        <v>#N/A</v>
      </c>
      <c r="Q786">
        <f t="shared" si="67"/>
        <v>300</v>
      </c>
    </row>
    <row r="787" spans="1:17">
      <c r="A787" t="str">
        <f t="shared" ref="A787:A850" si="71">B787&amp;","&amp;C787</f>
        <v>334,337</v>
      </c>
      <c r="B787">
        <v>334</v>
      </c>
      <c r="C787">
        <v>337</v>
      </c>
      <c r="D787">
        <v>300</v>
      </c>
      <c r="E787" t="s">
        <v>984</v>
      </c>
      <c r="F787">
        <f>VLOOKUP(B787,Nodes!$B$2:$C$681,2,FALSE)</f>
        <v>262</v>
      </c>
      <c r="G787" t="str">
        <f t="shared" si="68"/>
        <v>334,337,300,correspondance,262</v>
      </c>
      <c r="H787" t="s">
        <v>1013</v>
      </c>
      <c r="I787" t="str">
        <f>VLOOKUP(B787,Nodes!$B$2:$F$681,3)</f>
        <v>Saint-Lazare</v>
      </c>
      <c r="J787" t="str">
        <f>VLOOKUP(C787,Nodes!$B$2:$F$681,3)</f>
        <v>Saint-Lazare</v>
      </c>
      <c r="K787" t="e">
        <f>VLOOKUP(A787,$A$1:A786,1,FALSE)</f>
        <v>#N/A</v>
      </c>
      <c r="L787">
        <f>IF(ISNA(K787),D787,VLOOKUP(A787,$A$1:D786,4,FALSE))</f>
        <v>300</v>
      </c>
      <c r="M787">
        <f t="shared" si="69"/>
        <v>300</v>
      </c>
      <c r="N787">
        <f t="shared" si="70"/>
        <v>300</v>
      </c>
      <c r="P787" t="e">
        <f>VLOOKUP(A787,estimator!$A$2:$D$726,4,FALSE)</f>
        <v>#N/A</v>
      </c>
      <c r="Q787">
        <f t="shared" si="67"/>
        <v>300</v>
      </c>
    </row>
    <row r="788" spans="1:17">
      <c r="A788" t="str">
        <f t="shared" si="71"/>
        <v>335,334</v>
      </c>
      <c r="B788">
        <v>335</v>
      </c>
      <c r="C788">
        <v>334</v>
      </c>
      <c r="D788">
        <v>300</v>
      </c>
      <c r="E788" t="s">
        <v>984</v>
      </c>
      <c r="F788">
        <f>VLOOKUP(B788,Nodes!$B$2:$C$681,2,FALSE)</f>
        <v>262</v>
      </c>
      <c r="G788" t="str">
        <f t="shared" si="68"/>
        <v>335,334,300,correspondance,262</v>
      </c>
      <c r="H788" t="s">
        <v>1013</v>
      </c>
      <c r="I788" t="str">
        <f>VLOOKUP(B788,Nodes!$B$2:$F$681,3)</f>
        <v>Saint-Lazare</v>
      </c>
      <c r="J788" t="str">
        <f>VLOOKUP(C788,Nodes!$B$2:$F$681,3)</f>
        <v>Saint-Lazare</v>
      </c>
      <c r="K788" t="e">
        <f>VLOOKUP(A788,$A$1:A787,1,FALSE)</f>
        <v>#N/A</v>
      </c>
      <c r="L788">
        <f>IF(ISNA(K788),D788,VLOOKUP(A788,$A$1:D787,4,FALSE))</f>
        <v>300</v>
      </c>
      <c r="M788">
        <f t="shared" si="69"/>
        <v>300</v>
      </c>
      <c r="N788">
        <f t="shared" si="70"/>
        <v>300</v>
      </c>
      <c r="P788" t="e">
        <f>VLOOKUP(A788,estimator!$A$2:$D$726,4,FALSE)</f>
        <v>#N/A</v>
      </c>
      <c r="Q788">
        <f t="shared" si="67"/>
        <v>300</v>
      </c>
    </row>
    <row r="789" spans="1:17">
      <c r="A789" t="str">
        <f t="shared" si="71"/>
        <v>335,336</v>
      </c>
      <c r="B789">
        <v>335</v>
      </c>
      <c r="C789">
        <v>336</v>
      </c>
      <c r="D789">
        <v>300</v>
      </c>
      <c r="E789" t="s">
        <v>984</v>
      </c>
      <c r="F789">
        <f>VLOOKUP(B789,Nodes!$B$2:$C$681,2,FALSE)</f>
        <v>262</v>
      </c>
      <c r="G789" t="str">
        <f t="shared" si="68"/>
        <v>335,336,300,correspondance,262</v>
      </c>
      <c r="H789" t="s">
        <v>1013</v>
      </c>
      <c r="I789" t="str">
        <f>VLOOKUP(B789,Nodes!$B$2:$F$681,3)</f>
        <v>Saint-Lazare</v>
      </c>
      <c r="J789" t="str">
        <f>VLOOKUP(C789,Nodes!$B$2:$F$681,3)</f>
        <v>Saint-Lazare</v>
      </c>
      <c r="K789" t="e">
        <f>VLOOKUP(A789,$A$1:A788,1,FALSE)</f>
        <v>#N/A</v>
      </c>
      <c r="L789">
        <f>IF(ISNA(K789),D789,VLOOKUP(A789,$A$1:D788,4,FALSE))</f>
        <v>300</v>
      </c>
      <c r="M789">
        <f t="shared" si="69"/>
        <v>300</v>
      </c>
      <c r="N789">
        <f t="shared" si="70"/>
        <v>300</v>
      </c>
      <c r="P789" t="e">
        <f>VLOOKUP(A789,estimator!$A$2:$D$726,4,FALSE)</f>
        <v>#N/A</v>
      </c>
      <c r="Q789">
        <f t="shared" si="67"/>
        <v>300</v>
      </c>
    </row>
    <row r="790" spans="1:17">
      <c r="A790" t="str">
        <f t="shared" si="71"/>
        <v>335,337</v>
      </c>
      <c r="B790">
        <v>335</v>
      </c>
      <c r="C790">
        <v>337</v>
      </c>
      <c r="D790">
        <v>300</v>
      </c>
      <c r="E790" t="s">
        <v>984</v>
      </c>
      <c r="F790">
        <f>VLOOKUP(B790,Nodes!$B$2:$C$681,2,FALSE)</f>
        <v>262</v>
      </c>
      <c r="G790" t="str">
        <f t="shared" si="68"/>
        <v>335,337,300,correspondance,262</v>
      </c>
      <c r="H790" t="s">
        <v>1013</v>
      </c>
      <c r="I790" t="str">
        <f>VLOOKUP(B790,Nodes!$B$2:$F$681,3)</f>
        <v>Saint-Lazare</v>
      </c>
      <c r="J790" t="str">
        <f>VLOOKUP(C790,Nodes!$B$2:$F$681,3)</f>
        <v>Saint-Lazare</v>
      </c>
      <c r="K790" t="e">
        <f>VLOOKUP(A790,$A$1:A789,1,FALSE)</f>
        <v>#N/A</v>
      </c>
      <c r="L790">
        <f>IF(ISNA(K790),D790,VLOOKUP(A790,$A$1:D789,4,FALSE))</f>
        <v>300</v>
      </c>
      <c r="M790">
        <f t="shared" si="69"/>
        <v>300</v>
      </c>
      <c r="N790">
        <f t="shared" si="70"/>
        <v>300</v>
      </c>
      <c r="P790" t="e">
        <f>VLOOKUP(A790,estimator!$A$2:$D$726,4,FALSE)</f>
        <v>#N/A</v>
      </c>
      <c r="Q790">
        <f t="shared" si="67"/>
        <v>300</v>
      </c>
    </row>
    <row r="791" spans="1:17">
      <c r="A791" t="str">
        <f t="shared" si="71"/>
        <v>336,334</v>
      </c>
      <c r="B791">
        <v>336</v>
      </c>
      <c r="C791">
        <v>334</v>
      </c>
      <c r="D791">
        <v>300</v>
      </c>
      <c r="E791" t="s">
        <v>984</v>
      </c>
      <c r="F791">
        <f>VLOOKUP(B791,Nodes!$B$2:$C$681,2,FALSE)</f>
        <v>262</v>
      </c>
      <c r="G791" t="str">
        <f t="shared" si="68"/>
        <v>336,334,300,correspondance,262</v>
      </c>
      <c r="H791" t="s">
        <v>1013</v>
      </c>
      <c r="I791" t="str">
        <f>VLOOKUP(B791,Nodes!$B$2:$F$681,3)</f>
        <v>Saint-Lazare</v>
      </c>
      <c r="J791" t="str">
        <f>VLOOKUP(C791,Nodes!$B$2:$F$681,3)</f>
        <v>Saint-Lazare</v>
      </c>
      <c r="K791" t="e">
        <f>VLOOKUP(A791,$A$1:A790,1,FALSE)</f>
        <v>#N/A</v>
      </c>
      <c r="L791">
        <f>IF(ISNA(K791),D791,VLOOKUP(A791,$A$1:D790,4,FALSE))</f>
        <v>300</v>
      </c>
      <c r="M791">
        <f t="shared" si="69"/>
        <v>300</v>
      </c>
      <c r="N791">
        <f t="shared" si="70"/>
        <v>300</v>
      </c>
      <c r="P791" t="e">
        <f>VLOOKUP(A791,estimator!$A$2:$D$726,4,FALSE)</f>
        <v>#N/A</v>
      </c>
      <c r="Q791">
        <f t="shared" si="67"/>
        <v>300</v>
      </c>
    </row>
    <row r="792" spans="1:17">
      <c r="A792" t="str">
        <f t="shared" si="71"/>
        <v>336,335</v>
      </c>
      <c r="B792">
        <v>336</v>
      </c>
      <c r="C792">
        <v>335</v>
      </c>
      <c r="D792">
        <v>300</v>
      </c>
      <c r="E792" t="s">
        <v>984</v>
      </c>
      <c r="F792">
        <f>VLOOKUP(B792,Nodes!$B$2:$C$681,2,FALSE)</f>
        <v>262</v>
      </c>
      <c r="G792" t="str">
        <f t="shared" si="68"/>
        <v>336,335,300,correspondance,262</v>
      </c>
      <c r="H792" t="s">
        <v>1013</v>
      </c>
      <c r="I792" t="str">
        <f>VLOOKUP(B792,Nodes!$B$2:$F$681,3)</f>
        <v>Saint-Lazare</v>
      </c>
      <c r="J792" t="str">
        <f>VLOOKUP(C792,Nodes!$B$2:$F$681,3)</f>
        <v>Saint-Lazare</v>
      </c>
      <c r="K792" t="e">
        <f>VLOOKUP(A792,$A$1:A791,1,FALSE)</f>
        <v>#N/A</v>
      </c>
      <c r="L792">
        <f>IF(ISNA(K792),D792,VLOOKUP(A792,$A$1:D791,4,FALSE))</f>
        <v>300</v>
      </c>
      <c r="M792">
        <f t="shared" si="69"/>
        <v>300</v>
      </c>
      <c r="N792">
        <f t="shared" si="70"/>
        <v>300</v>
      </c>
      <c r="P792" t="e">
        <f>VLOOKUP(A792,estimator!$A$2:$D$726,4,FALSE)</f>
        <v>#N/A</v>
      </c>
      <c r="Q792">
        <f t="shared" si="67"/>
        <v>300</v>
      </c>
    </row>
    <row r="793" spans="1:17">
      <c r="A793" t="str">
        <f t="shared" si="71"/>
        <v>336,337</v>
      </c>
      <c r="B793">
        <v>336</v>
      </c>
      <c r="C793">
        <v>337</v>
      </c>
      <c r="D793">
        <v>300</v>
      </c>
      <c r="E793" t="s">
        <v>984</v>
      </c>
      <c r="F793">
        <f>VLOOKUP(B793,Nodes!$B$2:$C$681,2,FALSE)</f>
        <v>262</v>
      </c>
      <c r="G793" t="str">
        <f t="shared" si="68"/>
        <v>336,337,300,correspondance,262</v>
      </c>
      <c r="H793" t="s">
        <v>1013</v>
      </c>
      <c r="I793" t="str">
        <f>VLOOKUP(B793,Nodes!$B$2:$F$681,3)</f>
        <v>Saint-Lazare</v>
      </c>
      <c r="J793" t="str">
        <f>VLOOKUP(C793,Nodes!$B$2:$F$681,3)</f>
        <v>Saint-Lazare</v>
      </c>
      <c r="K793" t="e">
        <f>VLOOKUP(A793,$A$1:A792,1,FALSE)</f>
        <v>#N/A</v>
      </c>
      <c r="L793">
        <f>IF(ISNA(K793),D793,VLOOKUP(A793,$A$1:D792,4,FALSE))</f>
        <v>300</v>
      </c>
      <c r="M793">
        <f t="shared" si="69"/>
        <v>300</v>
      </c>
      <c r="N793">
        <f t="shared" si="70"/>
        <v>300</v>
      </c>
      <c r="P793" t="e">
        <f>VLOOKUP(A793,estimator!$A$2:$D$726,4,FALSE)</f>
        <v>#N/A</v>
      </c>
      <c r="Q793">
        <f t="shared" si="67"/>
        <v>300</v>
      </c>
    </row>
    <row r="794" spans="1:17">
      <c r="A794" t="str">
        <f t="shared" si="71"/>
        <v>337,334</v>
      </c>
      <c r="B794">
        <v>337</v>
      </c>
      <c r="C794">
        <v>334</v>
      </c>
      <c r="D794">
        <v>300</v>
      </c>
      <c r="E794" t="s">
        <v>984</v>
      </c>
      <c r="F794">
        <f>VLOOKUP(B794,Nodes!$B$2:$C$681,2,FALSE)</f>
        <v>262</v>
      </c>
      <c r="G794" t="str">
        <f t="shared" si="68"/>
        <v>337,334,300,correspondance,262</v>
      </c>
      <c r="H794" t="s">
        <v>1013</v>
      </c>
      <c r="I794" t="str">
        <f>VLOOKUP(B794,Nodes!$B$2:$F$681,3)</f>
        <v>Saint-Lazare</v>
      </c>
      <c r="J794" t="str">
        <f>VLOOKUP(C794,Nodes!$B$2:$F$681,3)</f>
        <v>Saint-Lazare</v>
      </c>
      <c r="K794" t="e">
        <f>VLOOKUP(A794,$A$1:A793,1,FALSE)</f>
        <v>#N/A</v>
      </c>
      <c r="L794">
        <f>IF(ISNA(K794),D794,VLOOKUP(A794,$A$1:D793,4,FALSE))</f>
        <v>300</v>
      </c>
      <c r="M794">
        <f t="shared" si="69"/>
        <v>300</v>
      </c>
      <c r="N794">
        <f t="shared" si="70"/>
        <v>300</v>
      </c>
      <c r="P794" t="e">
        <f>VLOOKUP(A794,estimator!$A$2:$D$726,4,FALSE)</f>
        <v>#N/A</v>
      </c>
      <c r="Q794">
        <f t="shared" si="67"/>
        <v>300</v>
      </c>
    </row>
    <row r="795" spans="1:17">
      <c r="A795" t="str">
        <f t="shared" si="71"/>
        <v>337,335</v>
      </c>
      <c r="B795">
        <v>337</v>
      </c>
      <c r="C795">
        <v>335</v>
      </c>
      <c r="D795">
        <v>300</v>
      </c>
      <c r="E795" t="s">
        <v>984</v>
      </c>
      <c r="F795">
        <f>VLOOKUP(B795,Nodes!$B$2:$C$681,2,FALSE)</f>
        <v>262</v>
      </c>
      <c r="G795" t="str">
        <f t="shared" si="68"/>
        <v>337,335,300,correspondance,262</v>
      </c>
      <c r="H795" t="s">
        <v>1013</v>
      </c>
      <c r="I795" t="str">
        <f>VLOOKUP(B795,Nodes!$B$2:$F$681,3)</f>
        <v>Saint-Lazare</v>
      </c>
      <c r="J795" t="str">
        <f>VLOOKUP(C795,Nodes!$B$2:$F$681,3)</f>
        <v>Saint-Lazare</v>
      </c>
      <c r="K795" t="e">
        <f>VLOOKUP(A795,$A$1:A794,1,FALSE)</f>
        <v>#N/A</v>
      </c>
      <c r="L795">
        <f>IF(ISNA(K795),D795,VLOOKUP(A795,$A$1:D794,4,FALSE))</f>
        <v>300</v>
      </c>
      <c r="M795">
        <f t="shared" si="69"/>
        <v>300</v>
      </c>
      <c r="N795">
        <f t="shared" si="70"/>
        <v>300</v>
      </c>
      <c r="P795" t="e">
        <f>VLOOKUP(A795,estimator!$A$2:$D$726,4,FALSE)</f>
        <v>#N/A</v>
      </c>
      <c r="Q795">
        <f t="shared" si="67"/>
        <v>300</v>
      </c>
    </row>
    <row r="796" spans="1:17">
      <c r="A796" t="str">
        <f t="shared" si="71"/>
        <v>337,336</v>
      </c>
      <c r="B796">
        <v>337</v>
      </c>
      <c r="C796">
        <v>336</v>
      </c>
      <c r="D796">
        <v>300</v>
      </c>
      <c r="E796" t="s">
        <v>984</v>
      </c>
      <c r="F796">
        <f>VLOOKUP(B796,Nodes!$B$2:$C$681,2,FALSE)</f>
        <v>262</v>
      </c>
      <c r="G796" t="str">
        <f t="shared" si="68"/>
        <v>337,336,300,correspondance,262</v>
      </c>
      <c r="H796" t="s">
        <v>1013</v>
      </c>
      <c r="I796" t="str">
        <f>VLOOKUP(B796,Nodes!$B$2:$F$681,3)</f>
        <v>Saint-Lazare</v>
      </c>
      <c r="J796" t="str">
        <f>VLOOKUP(C796,Nodes!$B$2:$F$681,3)</f>
        <v>Saint-Lazare</v>
      </c>
      <c r="K796" t="e">
        <f>VLOOKUP(A796,$A$1:A795,1,FALSE)</f>
        <v>#N/A</v>
      </c>
      <c r="L796">
        <f>IF(ISNA(K796),D796,VLOOKUP(A796,$A$1:D795,4,FALSE))</f>
        <v>300</v>
      </c>
      <c r="M796">
        <f t="shared" si="69"/>
        <v>300</v>
      </c>
      <c r="N796">
        <f t="shared" si="70"/>
        <v>300</v>
      </c>
      <c r="P796" t="e">
        <f>VLOOKUP(A796,estimator!$A$2:$D$726,4,FALSE)</f>
        <v>#N/A</v>
      </c>
      <c r="Q796">
        <f t="shared" si="67"/>
        <v>300</v>
      </c>
    </row>
    <row r="797" spans="1:17">
      <c r="A797" t="str">
        <f t="shared" si="71"/>
        <v>348,349</v>
      </c>
      <c r="B797">
        <v>348</v>
      </c>
      <c r="C797">
        <v>349</v>
      </c>
      <c r="D797">
        <v>300</v>
      </c>
      <c r="E797" t="s">
        <v>984</v>
      </c>
      <c r="F797">
        <f>VLOOKUP(B797,Nodes!$B$2:$C$681,2,FALSE)</f>
        <v>273</v>
      </c>
      <c r="G797" t="str">
        <f t="shared" si="68"/>
        <v>348,349,300,correspondance,273</v>
      </c>
      <c r="H797" t="s">
        <v>1013</v>
      </c>
      <c r="I797" t="str">
        <f>VLOOKUP(B797,Nodes!$B$2:$F$681,3)</f>
        <v>Sèvres — Babylone</v>
      </c>
      <c r="J797" t="str">
        <f>VLOOKUP(C797,Nodes!$B$2:$F$681,3)</f>
        <v>Sèvres — Babylone</v>
      </c>
      <c r="K797" t="e">
        <f>VLOOKUP(A797,$A$1:A796,1,FALSE)</f>
        <v>#N/A</v>
      </c>
      <c r="L797">
        <f>IF(ISNA(K797),D797,VLOOKUP(A797,$A$1:D796,4,FALSE))</f>
        <v>300</v>
      </c>
      <c r="M797">
        <f t="shared" si="69"/>
        <v>300</v>
      </c>
      <c r="N797">
        <f t="shared" si="70"/>
        <v>300</v>
      </c>
      <c r="P797" t="e">
        <f>VLOOKUP(A797,estimator!$A$2:$D$726,4,FALSE)</f>
        <v>#N/A</v>
      </c>
      <c r="Q797">
        <f t="shared" si="67"/>
        <v>300</v>
      </c>
    </row>
    <row r="798" spans="1:17">
      <c r="A798" t="str">
        <f t="shared" si="71"/>
        <v>349,348</v>
      </c>
      <c r="B798">
        <v>349</v>
      </c>
      <c r="C798">
        <v>348</v>
      </c>
      <c r="D798">
        <v>300</v>
      </c>
      <c r="E798" t="s">
        <v>984</v>
      </c>
      <c r="F798">
        <f>VLOOKUP(B798,Nodes!$B$2:$C$681,2,FALSE)</f>
        <v>273</v>
      </c>
      <c r="G798" t="str">
        <f t="shared" si="68"/>
        <v>349,348,300,correspondance,273</v>
      </c>
      <c r="H798" t="s">
        <v>1013</v>
      </c>
      <c r="I798" t="str">
        <f>VLOOKUP(B798,Nodes!$B$2:$F$681,3)</f>
        <v>Sèvres — Babylone</v>
      </c>
      <c r="J798" t="str">
        <f>VLOOKUP(C798,Nodes!$B$2:$F$681,3)</f>
        <v>Sèvres — Babylone</v>
      </c>
      <c r="K798" t="e">
        <f>VLOOKUP(A798,$A$1:A797,1,FALSE)</f>
        <v>#N/A</v>
      </c>
      <c r="L798">
        <f>IF(ISNA(K798),D798,VLOOKUP(A798,$A$1:D797,4,FALSE))</f>
        <v>300</v>
      </c>
      <c r="M798">
        <f t="shared" si="69"/>
        <v>300</v>
      </c>
      <c r="N798">
        <f t="shared" si="70"/>
        <v>300</v>
      </c>
      <c r="P798" t="e">
        <f>VLOOKUP(A798,estimator!$A$2:$D$726,4,FALSE)</f>
        <v>#N/A</v>
      </c>
      <c r="Q798">
        <f t="shared" si="67"/>
        <v>300</v>
      </c>
    </row>
    <row r="799" spans="1:17">
      <c r="A799" t="str">
        <f t="shared" si="71"/>
        <v>353,354</v>
      </c>
      <c r="B799">
        <v>353</v>
      </c>
      <c r="C799">
        <v>354</v>
      </c>
      <c r="D799">
        <v>300</v>
      </c>
      <c r="E799" t="s">
        <v>984</v>
      </c>
      <c r="F799">
        <f>VLOOKUP(B799,Nodes!$B$2:$C$681,2,FALSE)</f>
        <v>277</v>
      </c>
      <c r="G799" t="str">
        <f t="shared" si="68"/>
        <v>353,354,300,correspondance,277</v>
      </c>
      <c r="H799" t="s">
        <v>1013</v>
      </c>
      <c r="I799" t="str">
        <f>VLOOKUP(B799,Nodes!$B$2:$F$681,3)</f>
        <v>Stalingrad</v>
      </c>
      <c r="J799" t="str">
        <f>VLOOKUP(C799,Nodes!$B$2:$F$681,3)</f>
        <v>Stalingrad</v>
      </c>
      <c r="K799" t="e">
        <f>VLOOKUP(A799,$A$1:A798,1,FALSE)</f>
        <v>#N/A</v>
      </c>
      <c r="L799">
        <f>IF(ISNA(K799),D799,VLOOKUP(A799,$A$1:D798,4,FALSE))</f>
        <v>300</v>
      </c>
      <c r="M799">
        <f t="shared" si="69"/>
        <v>300</v>
      </c>
      <c r="N799">
        <f t="shared" si="70"/>
        <v>300</v>
      </c>
      <c r="P799" t="e">
        <f>VLOOKUP(A799,estimator!$A$2:$D$726,4,FALSE)</f>
        <v>#N/A</v>
      </c>
      <c r="Q799">
        <f t="shared" si="67"/>
        <v>300</v>
      </c>
    </row>
    <row r="800" spans="1:17">
      <c r="A800" t="str">
        <f t="shared" si="71"/>
        <v>353,355</v>
      </c>
      <c r="B800">
        <v>353</v>
      </c>
      <c r="C800">
        <v>355</v>
      </c>
      <c r="D800">
        <v>300</v>
      </c>
      <c r="E800" t="s">
        <v>984</v>
      </c>
      <c r="F800">
        <f>VLOOKUP(B800,Nodes!$B$2:$C$681,2,FALSE)</f>
        <v>277</v>
      </c>
      <c r="G800" t="str">
        <f t="shared" si="68"/>
        <v>353,355,300,correspondance,277</v>
      </c>
      <c r="H800" t="s">
        <v>1013</v>
      </c>
      <c r="I800" t="str">
        <f>VLOOKUP(B800,Nodes!$B$2:$F$681,3)</f>
        <v>Stalingrad</v>
      </c>
      <c r="J800" t="str">
        <f>VLOOKUP(C800,Nodes!$B$2:$F$681,3)</f>
        <v>Stalingrad</v>
      </c>
      <c r="K800" t="e">
        <f>VLOOKUP(A800,$A$1:A799,1,FALSE)</f>
        <v>#N/A</v>
      </c>
      <c r="L800">
        <f>IF(ISNA(K800),D800,VLOOKUP(A800,$A$1:D799,4,FALSE))</f>
        <v>300</v>
      </c>
      <c r="M800">
        <f t="shared" si="69"/>
        <v>300</v>
      </c>
      <c r="N800">
        <f t="shared" si="70"/>
        <v>300</v>
      </c>
      <c r="P800" t="e">
        <f>VLOOKUP(A800,estimator!$A$2:$D$726,4,FALSE)</f>
        <v>#N/A</v>
      </c>
      <c r="Q800">
        <f t="shared" si="67"/>
        <v>300</v>
      </c>
    </row>
    <row r="801" spans="1:17">
      <c r="A801" t="str">
        <f t="shared" si="71"/>
        <v>354,353</v>
      </c>
      <c r="B801">
        <v>354</v>
      </c>
      <c r="C801">
        <v>353</v>
      </c>
      <c r="D801">
        <v>300</v>
      </c>
      <c r="E801" t="s">
        <v>984</v>
      </c>
      <c r="F801">
        <f>VLOOKUP(B801,Nodes!$B$2:$C$681,2,FALSE)</f>
        <v>277</v>
      </c>
      <c r="G801" t="str">
        <f t="shared" si="68"/>
        <v>354,353,300,correspondance,277</v>
      </c>
      <c r="H801" t="s">
        <v>1013</v>
      </c>
      <c r="I801" t="str">
        <f>VLOOKUP(B801,Nodes!$B$2:$F$681,3)</f>
        <v>Stalingrad</v>
      </c>
      <c r="J801" t="str">
        <f>VLOOKUP(C801,Nodes!$B$2:$F$681,3)</f>
        <v>Stalingrad</v>
      </c>
      <c r="K801" t="e">
        <f>VLOOKUP(A801,$A$1:A800,1,FALSE)</f>
        <v>#N/A</v>
      </c>
      <c r="L801">
        <f>IF(ISNA(K801),D801,VLOOKUP(A801,$A$1:D800,4,FALSE))</f>
        <v>300</v>
      </c>
      <c r="M801">
        <f t="shared" si="69"/>
        <v>300</v>
      </c>
      <c r="N801">
        <f t="shared" si="70"/>
        <v>300</v>
      </c>
      <c r="P801" t="e">
        <f>VLOOKUP(A801,estimator!$A$2:$D$726,4,FALSE)</f>
        <v>#N/A</v>
      </c>
      <c r="Q801">
        <f t="shared" si="67"/>
        <v>300</v>
      </c>
    </row>
    <row r="802" spans="1:17">
      <c r="A802" t="str">
        <f t="shared" si="71"/>
        <v>354,355</v>
      </c>
      <c r="B802">
        <v>354</v>
      </c>
      <c r="C802">
        <v>355</v>
      </c>
      <c r="D802">
        <v>300</v>
      </c>
      <c r="E802" t="s">
        <v>984</v>
      </c>
      <c r="F802">
        <f>VLOOKUP(B802,Nodes!$B$2:$C$681,2,FALSE)</f>
        <v>277</v>
      </c>
      <c r="G802" t="str">
        <f t="shared" si="68"/>
        <v>354,355,300,correspondance,277</v>
      </c>
      <c r="H802" t="s">
        <v>1013</v>
      </c>
      <c r="I802" t="str">
        <f>VLOOKUP(B802,Nodes!$B$2:$F$681,3)</f>
        <v>Stalingrad</v>
      </c>
      <c r="J802" t="str">
        <f>VLOOKUP(C802,Nodes!$B$2:$F$681,3)</f>
        <v>Stalingrad</v>
      </c>
      <c r="K802" t="e">
        <f>VLOOKUP(A802,$A$1:A801,1,FALSE)</f>
        <v>#N/A</v>
      </c>
      <c r="L802">
        <f>IF(ISNA(K802),D802,VLOOKUP(A802,$A$1:D801,4,FALSE))</f>
        <v>300</v>
      </c>
      <c r="M802">
        <f t="shared" si="69"/>
        <v>300</v>
      </c>
      <c r="N802">
        <f t="shared" si="70"/>
        <v>300</v>
      </c>
      <c r="P802" t="e">
        <f>VLOOKUP(A802,estimator!$A$2:$D$726,4,FALSE)</f>
        <v>#N/A</v>
      </c>
      <c r="Q802">
        <f t="shared" si="67"/>
        <v>300</v>
      </c>
    </row>
    <row r="803" spans="1:17">
      <c r="A803" t="str">
        <f t="shared" si="71"/>
        <v>355,353</v>
      </c>
      <c r="B803">
        <v>355</v>
      </c>
      <c r="C803">
        <v>353</v>
      </c>
      <c r="D803">
        <v>300</v>
      </c>
      <c r="E803" t="s">
        <v>984</v>
      </c>
      <c r="F803">
        <f>VLOOKUP(B803,Nodes!$B$2:$C$681,2,FALSE)</f>
        <v>277</v>
      </c>
      <c r="G803" t="str">
        <f t="shared" si="68"/>
        <v>355,353,300,correspondance,277</v>
      </c>
      <c r="H803" t="s">
        <v>1013</v>
      </c>
      <c r="I803" t="str">
        <f>VLOOKUP(B803,Nodes!$B$2:$F$681,3)</f>
        <v>Stalingrad</v>
      </c>
      <c r="J803" t="str">
        <f>VLOOKUP(C803,Nodes!$B$2:$F$681,3)</f>
        <v>Stalingrad</v>
      </c>
      <c r="K803" t="e">
        <f>VLOOKUP(A803,$A$1:A802,1,FALSE)</f>
        <v>#N/A</v>
      </c>
      <c r="L803">
        <f>IF(ISNA(K803),D803,VLOOKUP(A803,$A$1:D802,4,FALSE))</f>
        <v>300</v>
      </c>
      <c r="M803">
        <f t="shared" si="69"/>
        <v>300</v>
      </c>
      <c r="N803">
        <f t="shared" si="70"/>
        <v>300</v>
      </c>
      <c r="P803" t="e">
        <f>VLOOKUP(A803,estimator!$A$2:$D$726,4,FALSE)</f>
        <v>#N/A</v>
      </c>
      <c r="Q803">
        <f t="shared" si="67"/>
        <v>300</v>
      </c>
    </row>
    <row r="804" spans="1:17">
      <c r="A804" t="str">
        <f t="shared" si="71"/>
        <v>355,354</v>
      </c>
      <c r="B804">
        <v>355</v>
      </c>
      <c r="C804">
        <v>354</v>
      </c>
      <c r="D804">
        <v>300</v>
      </c>
      <c r="E804" t="s">
        <v>984</v>
      </c>
      <c r="F804">
        <f>VLOOKUP(B804,Nodes!$B$2:$C$681,2,FALSE)</f>
        <v>277</v>
      </c>
      <c r="G804" t="str">
        <f t="shared" si="68"/>
        <v>355,354,300,correspondance,277</v>
      </c>
      <c r="H804" t="s">
        <v>1013</v>
      </c>
      <c r="I804" t="str">
        <f>VLOOKUP(B804,Nodes!$B$2:$F$681,3)</f>
        <v>Stalingrad</v>
      </c>
      <c r="J804" t="str">
        <f>VLOOKUP(C804,Nodes!$B$2:$F$681,3)</f>
        <v>Stalingrad</v>
      </c>
      <c r="K804" t="e">
        <f>VLOOKUP(A804,$A$1:A803,1,FALSE)</f>
        <v>#N/A</v>
      </c>
      <c r="L804">
        <f>IF(ISNA(K804),D804,VLOOKUP(A804,$A$1:D803,4,FALSE))</f>
        <v>300</v>
      </c>
      <c r="M804">
        <f t="shared" si="69"/>
        <v>300</v>
      </c>
      <c r="N804">
        <f t="shared" si="70"/>
        <v>300</v>
      </c>
      <c r="P804" t="e">
        <f>VLOOKUP(A804,estimator!$A$2:$D$726,4,FALSE)</f>
        <v>#N/A</v>
      </c>
      <c r="Q804">
        <f t="shared" si="67"/>
        <v>300</v>
      </c>
    </row>
    <row r="805" spans="1:17">
      <c r="A805" t="str">
        <f t="shared" si="71"/>
        <v>356,357</v>
      </c>
      <c r="B805">
        <v>356</v>
      </c>
      <c r="C805">
        <v>357</v>
      </c>
      <c r="D805">
        <v>300</v>
      </c>
      <c r="E805" t="s">
        <v>984</v>
      </c>
      <c r="F805">
        <f>VLOOKUP(B805,Nodes!$B$2:$C$681,2,FALSE)</f>
        <v>278</v>
      </c>
      <c r="G805" t="str">
        <f t="shared" si="68"/>
        <v>356,357,300,correspondance,278</v>
      </c>
      <c r="H805" t="s">
        <v>1013</v>
      </c>
      <c r="I805" t="str">
        <f>VLOOKUP(B805,Nodes!$B$2:$F$681,3)</f>
        <v>Strasbourg — Saint-Denis</v>
      </c>
      <c r="J805" t="str">
        <f>VLOOKUP(C805,Nodes!$B$2:$F$681,3)</f>
        <v>Strasbourg — Saint-Denis</v>
      </c>
      <c r="K805" t="e">
        <f>VLOOKUP(A805,$A$1:A804,1,FALSE)</f>
        <v>#N/A</v>
      </c>
      <c r="L805">
        <f>IF(ISNA(K805),D805,VLOOKUP(A805,$A$1:D804,4,FALSE))</f>
        <v>300</v>
      </c>
      <c r="M805">
        <f t="shared" si="69"/>
        <v>300</v>
      </c>
      <c r="N805">
        <f t="shared" si="70"/>
        <v>300</v>
      </c>
      <c r="P805" t="e">
        <f>VLOOKUP(A805,estimator!$A$2:$D$726,4,FALSE)</f>
        <v>#N/A</v>
      </c>
      <c r="Q805">
        <f t="shared" si="67"/>
        <v>300</v>
      </c>
    </row>
    <row r="806" spans="1:17">
      <c r="A806" t="str">
        <f t="shared" si="71"/>
        <v>356,358</v>
      </c>
      <c r="B806">
        <v>356</v>
      </c>
      <c r="C806">
        <v>358</v>
      </c>
      <c r="D806">
        <v>300</v>
      </c>
      <c r="E806" t="s">
        <v>984</v>
      </c>
      <c r="F806">
        <f>VLOOKUP(B806,Nodes!$B$2:$C$681,2,FALSE)</f>
        <v>278</v>
      </c>
      <c r="G806" t="str">
        <f t="shared" si="68"/>
        <v>356,358,300,correspondance,278</v>
      </c>
      <c r="H806" t="s">
        <v>1013</v>
      </c>
      <c r="I806" t="str">
        <f>VLOOKUP(B806,Nodes!$B$2:$F$681,3)</f>
        <v>Strasbourg — Saint-Denis</v>
      </c>
      <c r="J806" t="str">
        <f>VLOOKUP(C806,Nodes!$B$2:$F$681,3)</f>
        <v>Strasbourg — Saint-Denis</v>
      </c>
      <c r="K806" t="e">
        <f>VLOOKUP(A806,$A$1:A805,1,FALSE)</f>
        <v>#N/A</v>
      </c>
      <c r="L806">
        <f>IF(ISNA(K806),D806,VLOOKUP(A806,$A$1:D805,4,FALSE))</f>
        <v>300</v>
      </c>
      <c r="M806">
        <f t="shared" si="69"/>
        <v>300</v>
      </c>
      <c r="N806">
        <f t="shared" si="70"/>
        <v>300</v>
      </c>
      <c r="P806" t="e">
        <f>VLOOKUP(A806,estimator!$A$2:$D$726,4,FALSE)</f>
        <v>#N/A</v>
      </c>
      <c r="Q806">
        <f t="shared" si="67"/>
        <v>300</v>
      </c>
    </row>
    <row r="807" spans="1:17">
      <c r="A807" t="str">
        <f t="shared" si="71"/>
        <v>357,356</v>
      </c>
      <c r="B807">
        <v>357</v>
      </c>
      <c r="C807">
        <v>356</v>
      </c>
      <c r="D807">
        <v>300</v>
      </c>
      <c r="E807" t="s">
        <v>984</v>
      </c>
      <c r="F807">
        <f>VLOOKUP(B807,Nodes!$B$2:$C$681,2,FALSE)</f>
        <v>278</v>
      </c>
      <c r="G807" t="str">
        <f t="shared" si="68"/>
        <v>357,356,300,correspondance,278</v>
      </c>
      <c r="H807" t="s">
        <v>1013</v>
      </c>
      <c r="I807" t="str">
        <f>VLOOKUP(B807,Nodes!$B$2:$F$681,3)</f>
        <v>Strasbourg — Saint-Denis</v>
      </c>
      <c r="J807" t="str">
        <f>VLOOKUP(C807,Nodes!$B$2:$F$681,3)</f>
        <v>Strasbourg — Saint-Denis</v>
      </c>
      <c r="K807" t="e">
        <f>VLOOKUP(A807,$A$1:A806,1,FALSE)</f>
        <v>#N/A</v>
      </c>
      <c r="L807">
        <f>IF(ISNA(K807),D807,VLOOKUP(A807,$A$1:D806,4,FALSE))</f>
        <v>300</v>
      </c>
      <c r="M807">
        <f t="shared" si="69"/>
        <v>300</v>
      </c>
      <c r="N807">
        <f t="shared" si="70"/>
        <v>300</v>
      </c>
      <c r="P807" t="e">
        <f>VLOOKUP(A807,estimator!$A$2:$D$726,4,FALSE)</f>
        <v>#N/A</v>
      </c>
      <c r="Q807">
        <f t="shared" si="67"/>
        <v>300</v>
      </c>
    </row>
    <row r="808" spans="1:17">
      <c r="A808" t="str">
        <f t="shared" si="71"/>
        <v>357,358</v>
      </c>
      <c r="B808">
        <v>357</v>
      </c>
      <c r="C808">
        <v>358</v>
      </c>
      <c r="D808">
        <v>300</v>
      </c>
      <c r="E808" t="s">
        <v>984</v>
      </c>
      <c r="F808">
        <f>VLOOKUP(B808,Nodes!$B$2:$C$681,2,FALSE)</f>
        <v>278</v>
      </c>
      <c r="G808" t="str">
        <f t="shared" si="68"/>
        <v>357,358,300,correspondance,278</v>
      </c>
      <c r="H808" t="s">
        <v>1013</v>
      </c>
      <c r="I808" t="str">
        <f>VLOOKUP(B808,Nodes!$B$2:$F$681,3)</f>
        <v>Strasbourg — Saint-Denis</v>
      </c>
      <c r="J808" t="str">
        <f>VLOOKUP(C808,Nodes!$B$2:$F$681,3)</f>
        <v>Strasbourg — Saint-Denis</v>
      </c>
      <c r="K808" t="e">
        <f>VLOOKUP(A808,$A$1:A807,1,FALSE)</f>
        <v>#N/A</v>
      </c>
      <c r="L808">
        <f>IF(ISNA(K808),D808,VLOOKUP(A808,$A$1:D807,4,FALSE))</f>
        <v>300</v>
      </c>
      <c r="M808">
        <f t="shared" si="69"/>
        <v>300</v>
      </c>
      <c r="N808">
        <f t="shared" si="70"/>
        <v>300</v>
      </c>
      <c r="P808" t="e">
        <f>VLOOKUP(A808,estimator!$A$2:$D$726,4,FALSE)</f>
        <v>#N/A</v>
      </c>
      <c r="Q808">
        <f t="shared" si="67"/>
        <v>300</v>
      </c>
    </row>
    <row r="809" spans="1:17">
      <c r="A809" t="str">
        <f t="shared" si="71"/>
        <v>358,356</v>
      </c>
      <c r="B809">
        <v>358</v>
      </c>
      <c r="C809">
        <v>356</v>
      </c>
      <c r="D809">
        <v>300</v>
      </c>
      <c r="E809" t="s">
        <v>984</v>
      </c>
      <c r="F809">
        <f>VLOOKUP(B809,Nodes!$B$2:$C$681,2,FALSE)</f>
        <v>278</v>
      </c>
      <c r="G809" t="str">
        <f t="shared" si="68"/>
        <v>358,356,300,correspondance,278</v>
      </c>
      <c r="H809" t="s">
        <v>1013</v>
      </c>
      <c r="I809" t="str">
        <f>VLOOKUP(B809,Nodes!$B$2:$F$681,3)</f>
        <v>Strasbourg — Saint-Denis</v>
      </c>
      <c r="J809" t="str">
        <f>VLOOKUP(C809,Nodes!$B$2:$F$681,3)</f>
        <v>Strasbourg — Saint-Denis</v>
      </c>
      <c r="K809" t="e">
        <f>VLOOKUP(A809,$A$1:A808,1,FALSE)</f>
        <v>#N/A</v>
      </c>
      <c r="L809">
        <f>IF(ISNA(K809),D809,VLOOKUP(A809,$A$1:D808,4,FALSE))</f>
        <v>300</v>
      </c>
      <c r="M809">
        <f t="shared" si="69"/>
        <v>300</v>
      </c>
      <c r="N809">
        <f t="shared" si="70"/>
        <v>300</v>
      </c>
      <c r="P809" t="e">
        <f>VLOOKUP(A809,estimator!$A$2:$D$726,4,FALSE)</f>
        <v>#N/A</v>
      </c>
      <c r="Q809">
        <f t="shared" si="67"/>
        <v>300</v>
      </c>
    </row>
    <row r="810" spans="1:17">
      <c r="A810" t="str">
        <f t="shared" si="71"/>
        <v>358,357</v>
      </c>
      <c r="B810">
        <v>358</v>
      </c>
      <c r="C810">
        <v>357</v>
      </c>
      <c r="D810">
        <v>300</v>
      </c>
      <c r="E810" t="s">
        <v>984</v>
      </c>
      <c r="F810">
        <f>VLOOKUP(B810,Nodes!$B$2:$C$681,2,FALSE)</f>
        <v>278</v>
      </c>
      <c r="G810" t="str">
        <f t="shared" si="68"/>
        <v>358,357,300,correspondance,278</v>
      </c>
      <c r="H810" t="s">
        <v>1013</v>
      </c>
      <c r="I810" t="str">
        <f>VLOOKUP(B810,Nodes!$B$2:$F$681,3)</f>
        <v>Strasbourg — Saint-Denis</v>
      </c>
      <c r="J810" t="str">
        <f>VLOOKUP(C810,Nodes!$B$2:$F$681,3)</f>
        <v>Strasbourg — Saint-Denis</v>
      </c>
      <c r="K810" t="e">
        <f>VLOOKUP(A810,$A$1:A809,1,FALSE)</f>
        <v>#N/A</v>
      </c>
      <c r="L810">
        <f>IF(ISNA(K810),D810,VLOOKUP(A810,$A$1:D809,4,FALSE))</f>
        <v>300</v>
      </c>
      <c r="M810">
        <f t="shared" si="69"/>
        <v>300</v>
      </c>
      <c r="N810">
        <f t="shared" si="70"/>
        <v>300</v>
      </c>
      <c r="P810" t="e">
        <f>VLOOKUP(A810,estimator!$A$2:$D$726,4,FALSE)</f>
        <v>#N/A</v>
      </c>
      <c r="Q810">
        <f t="shared" si="67"/>
        <v>300</v>
      </c>
    </row>
    <row r="811" spans="1:17">
      <c r="A811" t="str">
        <f t="shared" si="71"/>
        <v>365,366</v>
      </c>
      <c r="B811">
        <v>365</v>
      </c>
      <c r="C811">
        <v>366</v>
      </c>
      <c r="D811">
        <v>300</v>
      </c>
      <c r="E811" t="s">
        <v>984</v>
      </c>
      <c r="F811">
        <f>VLOOKUP(B811,Nodes!$B$2:$C$681,2,FALSE)</f>
        <v>285</v>
      </c>
      <c r="G811" t="str">
        <f t="shared" si="68"/>
        <v>365,366,300,correspondance,285</v>
      </c>
      <c r="H811" t="s">
        <v>1013</v>
      </c>
      <c r="I811" t="str">
        <f>VLOOKUP(B811,Nodes!$B$2:$F$681,3)</f>
        <v>Trocadéro</v>
      </c>
      <c r="J811" t="str">
        <f>VLOOKUP(C811,Nodes!$B$2:$F$681,3)</f>
        <v>Trocadéro</v>
      </c>
      <c r="K811" t="e">
        <f>VLOOKUP(A811,$A$1:A810,1,FALSE)</f>
        <v>#N/A</v>
      </c>
      <c r="L811">
        <f>IF(ISNA(K811),D811,VLOOKUP(A811,$A$1:D810,4,FALSE))</f>
        <v>300</v>
      </c>
      <c r="M811">
        <f t="shared" si="69"/>
        <v>300</v>
      </c>
      <c r="N811">
        <f t="shared" si="70"/>
        <v>300</v>
      </c>
      <c r="P811" t="e">
        <f>VLOOKUP(A811,estimator!$A$2:$D$726,4,FALSE)</f>
        <v>#N/A</v>
      </c>
      <c r="Q811">
        <f t="shared" si="67"/>
        <v>300</v>
      </c>
    </row>
    <row r="812" spans="1:17">
      <c r="A812" t="str">
        <f t="shared" si="71"/>
        <v>366,365</v>
      </c>
      <c r="B812">
        <v>366</v>
      </c>
      <c r="C812">
        <v>365</v>
      </c>
      <c r="D812">
        <v>300</v>
      </c>
      <c r="E812" t="s">
        <v>984</v>
      </c>
      <c r="F812">
        <f>VLOOKUP(B812,Nodes!$B$2:$C$681,2,FALSE)</f>
        <v>285</v>
      </c>
      <c r="G812" t="str">
        <f t="shared" si="68"/>
        <v>366,365,300,correspondance,285</v>
      </c>
      <c r="H812" t="s">
        <v>1013</v>
      </c>
      <c r="I812" t="str">
        <f>VLOOKUP(B812,Nodes!$B$2:$F$681,3)</f>
        <v>Trocadéro</v>
      </c>
      <c r="J812" t="str">
        <f>VLOOKUP(C812,Nodes!$B$2:$F$681,3)</f>
        <v>Trocadéro</v>
      </c>
      <c r="K812" t="e">
        <f>VLOOKUP(A812,$A$1:A811,1,FALSE)</f>
        <v>#N/A</v>
      </c>
      <c r="L812">
        <f>IF(ISNA(K812),D812,VLOOKUP(A812,$A$1:D811,4,FALSE))</f>
        <v>300</v>
      </c>
      <c r="M812">
        <f t="shared" si="69"/>
        <v>300</v>
      </c>
      <c r="N812">
        <f t="shared" si="70"/>
        <v>300</v>
      </c>
      <c r="P812" t="e">
        <f>VLOOKUP(A812,estimator!$A$2:$D$726,4,FALSE)</f>
        <v>#N/A</v>
      </c>
      <c r="Q812">
        <f t="shared" si="67"/>
        <v>300</v>
      </c>
    </row>
    <row r="813" spans="1:17">
      <c r="A813" t="str">
        <f t="shared" si="71"/>
        <v>376,377</v>
      </c>
      <c r="B813">
        <v>376</v>
      </c>
      <c r="C813">
        <v>377</v>
      </c>
      <c r="D813">
        <v>300</v>
      </c>
      <c r="E813" t="s">
        <v>984</v>
      </c>
      <c r="F813">
        <f>VLOOKUP(B813,Nodes!$B$2:$C$681,2,FALSE)</f>
        <v>295</v>
      </c>
      <c r="G813" t="str">
        <f t="shared" si="68"/>
        <v>376,377,300,correspondance,295</v>
      </c>
      <c r="H813" t="s">
        <v>1013</v>
      </c>
      <c r="I813" t="str">
        <f>VLOOKUP(B813,Nodes!$B$2:$F$681,3)</f>
        <v>Villiers</v>
      </c>
      <c r="J813" t="str">
        <f>VLOOKUP(C813,Nodes!$B$2:$F$681,3)</f>
        <v>Villiers</v>
      </c>
      <c r="K813" t="e">
        <f>VLOOKUP(A813,$A$1:A812,1,FALSE)</f>
        <v>#N/A</v>
      </c>
      <c r="L813">
        <f>IF(ISNA(K813),D813,VLOOKUP(A813,$A$1:D812,4,FALSE))</f>
        <v>300</v>
      </c>
      <c r="M813">
        <f t="shared" si="69"/>
        <v>300</v>
      </c>
      <c r="N813">
        <f t="shared" si="70"/>
        <v>300</v>
      </c>
      <c r="P813" t="e">
        <f>VLOOKUP(A813,estimator!$A$2:$D$726,4,FALSE)</f>
        <v>#N/A</v>
      </c>
      <c r="Q813">
        <f t="shared" si="67"/>
        <v>300</v>
      </c>
    </row>
    <row r="814" spans="1:17">
      <c r="A814" t="str">
        <f t="shared" si="71"/>
        <v>377,376</v>
      </c>
      <c r="B814">
        <v>377</v>
      </c>
      <c r="C814">
        <v>376</v>
      </c>
      <c r="D814">
        <v>300</v>
      </c>
      <c r="E814" t="s">
        <v>984</v>
      </c>
      <c r="F814">
        <f>VLOOKUP(B814,Nodes!$B$2:$C$681,2,FALSE)</f>
        <v>295</v>
      </c>
      <c r="G814" t="str">
        <f t="shared" si="68"/>
        <v>377,376,300,correspondance,295</v>
      </c>
      <c r="H814" t="s">
        <v>1013</v>
      </c>
      <c r="I814" t="str">
        <f>VLOOKUP(B814,Nodes!$B$2:$F$681,3)</f>
        <v>Villiers</v>
      </c>
      <c r="J814" t="str">
        <f>VLOOKUP(C814,Nodes!$B$2:$F$681,3)</f>
        <v>Villiers</v>
      </c>
      <c r="K814" t="e">
        <f>VLOOKUP(A814,$A$1:A813,1,FALSE)</f>
        <v>#N/A</v>
      </c>
      <c r="L814">
        <f>IF(ISNA(K814),D814,VLOOKUP(A814,$A$1:D813,4,FALSE))</f>
        <v>300</v>
      </c>
      <c r="M814">
        <f t="shared" si="69"/>
        <v>300</v>
      </c>
      <c r="N814">
        <f t="shared" si="70"/>
        <v>300</v>
      </c>
      <c r="P814" t="e">
        <f>VLOOKUP(A814,estimator!$A$2:$D$726,4,FALSE)</f>
        <v>#N/A</v>
      </c>
      <c r="Q814">
        <f t="shared" si="67"/>
        <v>300</v>
      </c>
    </row>
    <row r="815" spans="1:17">
      <c r="A815" t="str">
        <f t="shared" si="71"/>
        <v>0,381</v>
      </c>
      <c r="B815">
        <v>0</v>
      </c>
      <c r="C815">
        <v>381</v>
      </c>
      <c r="D815">
        <v>60</v>
      </c>
      <c r="E815" t="s">
        <v>569</v>
      </c>
      <c r="F815">
        <f>VLOOKUP(B815,Nodes!$B$2:$C$681,2,FALSE)</f>
        <v>0</v>
      </c>
      <c r="G815" t="str">
        <f t="shared" si="68"/>
        <v>0,381,60,exit,0</v>
      </c>
      <c r="H815" t="s">
        <v>1013</v>
      </c>
      <c r="I815" t="str">
        <f>VLOOKUP(B815,Nodes!$B$2:$F$681,3)</f>
        <v>Abbesses</v>
      </c>
      <c r="J815" t="str">
        <f>VLOOKUP(C815,Nodes!$B$2:$F$681,3)</f>
        <v>Abbesses</v>
      </c>
      <c r="K815" t="e">
        <f>VLOOKUP(A815,$A$1:A814,1,FALSE)</f>
        <v>#N/A</v>
      </c>
      <c r="L815">
        <f>IF(ISNA(K815),D815,VLOOKUP(A815,$A$1:D814,4,FALSE))</f>
        <v>60</v>
      </c>
      <c r="M815">
        <f t="shared" si="69"/>
        <v>60</v>
      </c>
      <c r="N815">
        <f t="shared" si="70"/>
        <v>60</v>
      </c>
      <c r="P815" t="e">
        <f>VLOOKUP(A815,estimator!$A$2:$D$726,4,FALSE)</f>
        <v>#N/A</v>
      </c>
      <c r="Q815">
        <f t="shared" si="67"/>
        <v>60</v>
      </c>
    </row>
    <row r="816" spans="1:17">
      <c r="A816" t="str">
        <f t="shared" si="71"/>
        <v>1,382</v>
      </c>
      <c r="B816">
        <v>1</v>
      </c>
      <c r="C816">
        <v>382</v>
      </c>
      <c r="D816">
        <v>60</v>
      </c>
      <c r="E816" t="s">
        <v>569</v>
      </c>
      <c r="F816">
        <f>VLOOKUP(B816,Nodes!$B$2:$C$681,2,FALSE)</f>
        <v>1</v>
      </c>
      <c r="G816" t="str">
        <f t="shared" si="68"/>
        <v>1,382,60,exit,1</v>
      </c>
      <c r="H816" t="s">
        <v>1013</v>
      </c>
      <c r="I816" t="str">
        <f>VLOOKUP(B816,Nodes!$B$2:$F$681,3)</f>
        <v>Alésia</v>
      </c>
      <c r="J816" t="str">
        <f>VLOOKUP(C816,Nodes!$B$2:$F$681,3)</f>
        <v>Alésia</v>
      </c>
      <c r="K816" t="e">
        <f>VLOOKUP(A816,$A$1:A815,1,FALSE)</f>
        <v>#N/A</v>
      </c>
      <c r="L816">
        <f>IF(ISNA(K816),D816,VLOOKUP(A816,$A$1:D815,4,FALSE))</f>
        <v>60</v>
      </c>
      <c r="M816">
        <f t="shared" si="69"/>
        <v>60</v>
      </c>
      <c r="N816">
        <f t="shared" si="70"/>
        <v>60</v>
      </c>
      <c r="P816" t="e">
        <f>VLOOKUP(A816,estimator!$A$2:$D$726,4,FALSE)</f>
        <v>#N/A</v>
      </c>
      <c r="Q816">
        <f t="shared" si="67"/>
        <v>60</v>
      </c>
    </row>
    <row r="817" spans="1:17">
      <c r="A817" t="str">
        <f t="shared" si="71"/>
        <v>2,383</v>
      </c>
      <c r="B817">
        <v>2</v>
      </c>
      <c r="C817">
        <v>383</v>
      </c>
      <c r="D817">
        <v>60</v>
      </c>
      <c r="E817" t="s">
        <v>569</v>
      </c>
      <c r="F817">
        <f>VLOOKUP(B817,Nodes!$B$2:$C$681,2,FALSE)</f>
        <v>2</v>
      </c>
      <c r="G817" t="str">
        <f t="shared" si="68"/>
        <v>2,383,60,exit,2</v>
      </c>
      <c r="H817" t="s">
        <v>1013</v>
      </c>
      <c r="I817" t="str">
        <f>VLOOKUP(B817,Nodes!$B$2:$F$681,3)</f>
        <v>Alexandre Dumas</v>
      </c>
      <c r="J817" t="str">
        <f>VLOOKUP(C817,Nodes!$B$2:$F$681,3)</f>
        <v>Alexandre Dumas</v>
      </c>
      <c r="K817" t="e">
        <f>VLOOKUP(A817,$A$1:A816,1,FALSE)</f>
        <v>#N/A</v>
      </c>
      <c r="L817">
        <f>IF(ISNA(K817),D817,VLOOKUP(A817,$A$1:D816,4,FALSE))</f>
        <v>60</v>
      </c>
      <c r="M817">
        <f t="shared" si="69"/>
        <v>60</v>
      </c>
      <c r="N817">
        <f t="shared" si="70"/>
        <v>60</v>
      </c>
      <c r="P817" t="e">
        <f>VLOOKUP(A817,estimator!$A$2:$D$726,4,FALSE)</f>
        <v>#N/A</v>
      </c>
      <c r="Q817">
        <f t="shared" si="67"/>
        <v>60</v>
      </c>
    </row>
    <row r="818" spans="1:17">
      <c r="A818" t="str">
        <f t="shared" si="71"/>
        <v>3,384</v>
      </c>
      <c r="B818">
        <v>3</v>
      </c>
      <c r="C818">
        <v>384</v>
      </c>
      <c r="D818">
        <v>60</v>
      </c>
      <c r="E818" t="s">
        <v>569</v>
      </c>
      <c r="F818">
        <f>VLOOKUP(B818,Nodes!$B$2:$C$681,2,FALSE)</f>
        <v>3</v>
      </c>
      <c r="G818" t="str">
        <f t="shared" si="68"/>
        <v>3,384,60,exit,3</v>
      </c>
      <c r="H818" t="s">
        <v>1013</v>
      </c>
      <c r="I818" t="str">
        <f>VLOOKUP(B818,Nodes!$B$2:$F$681,3)</f>
        <v>Alma — Marceau</v>
      </c>
      <c r="J818" t="str">
        <f>VLOOKUP(C818,Nodes!$B$2:$F$681,3)</f>
        <v>Alma — Marceau</v>
      </c>
      <c r="K818" t="e">
        <f>VLOOKUP(A818,$A$1:A817,1,FALSE)</f>
        <v>#N/A</v>
      </c>
      <c r="L818">
        <f>IF(ISNA(K818),D818,VLOOKUP(A818,$A$1:D817,4,FALSE))</f>
        <v>60</v>
      </c>
      <c r="M818">
        <f t="shared" si="69"/>
        <v>60</v>
      </c>
      <c r="N818">
        <f t="shared" si="70"/>
        <v>60</v>
      </c>
      <c r="P818" t="e">
        <f>VLOOKUP(A818,estimator!$A$2:$D$726,4,FALSE)</f>
        <v>#N/A</v>
      </c>
      <c r="Q818">
        <f t="shared" si="67"/>
        <v>60</v>
      </c>
    </row>
    <row r="819" spans="1:17">
      <c r="A819" t="str">
        <f t="shared" si="71"/>
        <v>4,385</v>
      </c>
      <c r="B819">
        <v>4</v>
      </c>
      <c r="C819">
        <v>385</v>
      </c>
      <c r="D819">
        <v>60</v>
      </c>
      <c r="E819" t="s">
        <v>569</v>
      </c>
      <c r="F819">
        <f>VLOOKUP(B819,Nodes!$B$2:$C$681,2,FALSE)</f>
        <v>4</v>
      </c>
      <c r="G819" t="str">
        <f t="shared" si="68"/>
        <v>4,385,60,exit,4</v>
      </c>
      <c r="H819" t="s">
        <v>1013</v>
      </c>
      <c r="I819" t="str">
        <f>VLOOKUP(B819,Nodes!$B$2:$F$681,3)</f>
        <v>Anatole France</v>
      </c>
      <c r="J819" t="str">
        <f>VLOOKUP(C819,Nodes!$B$2:$F$681,3)</f>
        <v>Anatole France</v>
      </c>
      <c r="K819" t="e">
        <f>VLOOKUP(A819,$A$1:A818,1,FALSE)</f>
        <v>#N/A</v>
      </c>
      <c r="L819">
        <f>IF(ISNA(K819),D819,VLOOKUP(A819,$A$1:D818,4,FALSE))</f>
        <v>60</v>
      </c>
      <c r="M819">
        <f t="shared" si="69"/>
        <v>60</v>
      </c>
      <c r="N819">
        <f t="shared" si="70"/>
        <v>60</v>
      </c>
      <c r="P819" t="e">
        <f>VLOOKUP(A819,estimator!$A$2:$D$726,4,FALSE)</f>
        <v>#N/A</v>
      </c>
      <c r="Q819">
        <f t="shared" si="67"/>
        <v>60</v>
      </c>
    </row>
    <row r="820" spans="1:17">
      <c r="A820" t="str">
        <f t="shared" si="71"/>
        <v>5,386</v>
      </c>
      <c r="B820">
        <v>5</v>
      </c>
      <c r="C820">
        <v>386</v>
      </c>
      <c r="D820">
        <v>60</v>
      </c>
      <c r="E820" t="s">
        <v>569</v>
      </c>
      <c r="F820">
        <f>VLOOKUP(B820,Nodes!$B$2:$C$681,2,FALSE)</f>
        <v>5</v>
      </c>
      <c r="G820" t="str">
        <f t="shared" si="68"/>
        <v>5,386,60,exit,5</v>
      </c>
      <c r="H820" t="s">
        <v>1013</v>
      </c>
      <c r="I820" t="str">
        <f>VLOOKUP(B820,Nodes!$B$2:$F$681,3)</f>
        <v>Anvers</v>
      </c>
      <c r="J820" t="str">
        <f>VLOOKUP(C820,Nodes!$B$2:$F$681,3)</f>
        <v>Anvers</v>
      </c>
      <c r="K820" t="e">
        <f>VLOOKUP(A820,$A$1:A819,1,FALSE)</f>
        <v>#N/A</v>
      </c>
      <c r="L820">
        <f>IF(ISNA(K820),D820,VLOOKUP(A820,$A$1:D819,4,FALSE))</f>
        <v>60</v>
      </c>
      <c r="M820">
        <f t="shared" si="69"/>
        <v>60</v>
      </c>
      <c r="N820">
        <f t="shared" si="70"/>
        <v>60</v>
      </c>
      <c r="P820" t="e">
        <f>VLOOKUP(A820,estimator!$A$2:$D$726,4,FALSE)</f>
        <v>#N/A</v>
      </c>
      <c r="Q820">
        <f t="shared" si="67"/>
        <v>60</v>
      </c>
    </row>
    <row r="821" spans="1:17">
      <c r="A821" t="str">
        <f t="shared" si="71"/>
        <v>6,387</v>
      </c>
      <c r="B821">
        <v>6</v>
      </c>
      <c r="C821">
        <v>387</v>
      </c>
      <c r="D821">
        <v>60</v>
      </c>
      <c r="E821" t="s">
        <v>569</v>
      </c>
      <c r="F821">
        <f>VLOOKUP(B821,Nodes!$B$2:$C$681,2,FALSE)</f>
        <v>6</v>
      </c>
      <c r="G821" t="str">
        <f t="shared" si="68"/>
        <v>6,387,60,exit,6</v>
      </c>
      <c r="H821" t="s">
        <v>1013</v>
      </c>
      <c r="I821" t="str">
        <f>VLOOKUP(B821,Nodes!$B$2:$F$681,3)</f>
        <v>Argentine</v>
      </c>
      <c r="J821" t="str">
        <f>VLOOKUP(C821,Nodes!$B$2:$F$681,3)</f>
        <v>Argentine</v>
      </c>
      <c r="K821" t="e">
        <f>VLOOKUP(A821,$A$1:A820,1,FALSE)</f>
        <v>#N/A</v>
      </c>
      <c r="L821">
        <f>IF(ISNA(K821),D821,VLOOKUP(A821,$A$1:D820,4,FALSE))</f>
        <v>60</v>
      </c>
      <c r="M821">
        <f t="shared" si="69"/>
        <v>60</v>
      </c>
      <c r="N821">
        <f t="shared" si="70"/>
        <v>60</v>
      </c>
      <c r="P821" t="e">
        <f>VLOOKUP(A821,estimator!$A$2:$D$726,4,FALSE)</f>
        <v>#N/A</v>
      </c>
      <c r="Q821">
        <f t="shared" si="67"/>
        <v>60</v>
      </c>
    </row>
    <row r="822" spans="1:17">
      <c r="A822" t="str">
        <f t="shared" si="71"/>
        <v>7,388</v>
      </c>
      <c r="B822">
        <v>7</v>
      </c>
      <c r="C822">
        <v>388</v>
      </c>
      <c r="D822">
        <v>60</v>
      </c>
      <c r="E822" t="s">
        <v>569</v>
      </c>
      <c r="F822">
        <f>VLOOKUP(B822,Nodes!$B$2:$C$681,2,FALSE)</f>
        <v>7</v>
      </c>
      <c r="G822" t="str">
        <f t="shared" si="68"/>
        <v>7,388,60,exit,7</v>
      </c>
      <c r="H822" t="s">
        <v>1013</v>
      </c>
      <c r="I822" t="str">
        <f>VLOOKUP(B822,Nodes!$B$2:$F$681,3)</f>
        <v>Arts Et Métiers</v>
      </c>
      <c r="J822" t="str">
        <f>VLOOKUP(C822,Nodes!$B$2:$F$681,3)</f>
        <v>Arts Et Métiers</v>
      </c>
      <c r="K822" t="e">
        <f>VLOOKUP(A822,$A$1:A821,1,FALSE)</f>
        <v>#N/A</v>
      </c>
      <c r="L822">
        <f>IF(ISNA(K822),D822,VLOOKUP(A822,$A$1:D821,4,FALSE))</f>
        <v>60</v>
      </c>
      <c r="M822">
        <f t="shared" si="69"/>
        <v>60</v>
      </c>
      <c r="N822">
        <f t="shared" si="70"/>
        <v>60</v>
      </c>
      <c r="P822" t="e">
        <f>VLOOKUP(A822,estimator!$A$2:$D$726,4,FALSE)</f>
        <v>#N/A</v>
      </c>
      <c r="Q822">
        <f t="shared" si="67"/>
        <v>60</v>
      </c>
    </row>
    <row r="823" spans="1:17">
      <c r="A823" t="str">
        <f t="shared" si="71"/>
        <v>8,388</v>
      </c>
      <c r="B823">
        <v>8</v>
      </c>
      <c r="C823">
        <v>388</v>
      </c>
      <c r="D823">
        <v>60</v>
      </c>
      <c r="E823" t="s">
        <v>569</v>
      </c>
      <c r="F823">
        <f>VLOOKUP(B823,Nodes!$B$2:$C$681,2,FALSE)</f>
        <v>7</v>
      </c>
      <c r="G823" t="str">
        <f t="shared" si="68"/>
        <v>8,388,60,exit,7</v>
      </c>
      <c r="H823" t="s">
        <v>1013</v>
      </c>
      <c r="I823" t="str">
        <f>VLOOKUP(B823,Nodes!$B$2:$F$681,3)</f>
        <v>Arts Et Métiers</v>
      </c>
      <c r="J823" t="str">
        <f>VLOOKUP(C823,Nodes!$B$2:$F$681,3)</f>
        <v>Arts Et Métiers</v>
      </c>
      <c r="K823" t="e">
        <f>VLOOKUP(A823,$A$1:A822,1,FALSE)</f>
        <v>#N/A</v>
      </c>
      <c r="L823">
        <f>IF(ISNA(K823),D823,VLOOKUP(A823,$A$1:D822,4,FALSE))</f>
        <v>60</v>
      </c>
      <c r="M823">
        <f t="shared" si="69"/>
        <v>60</v>
      </c>
      <c r="N823">
        <f t="shared" si="70"/>
        <v>60</v>
      </c>
      <c r="P823" t="e">
        <f>VLOOKUP(A823,estimator!$A$2:$D$726,4,FALSE)</f>
        <v>#N/A</v>
      </c>
      <c r="Q823">
        <f t="shared" si="67"/>
        <v>60</v>
      </c>
    </row>
    <row r="824" spans="1:17">
      <c r="A824" t="str">
        <f t="shared" si="71"/>
        <v>9,389</v>
      </c>
      <c r="B824">
        <v>9</v>
      </c>
      <c r="C824">
        <v>389</v>
      </c>
      <c r="D824">
        <v>60</v>
      </c>
      <c r="E824" t="s">
        <v>569</v>
      </c>
      <c r="F824">
        <f>VLOOKUP(B824,Nodes!$B$2:$C$681,2,FALSE)</f>
        <v>8</v>
      </c>
      <c r="G824" t="str">
        <f t="shared" si="68"/>
        <v>9,389,60,exit,8</v>
      </c>
      <c r="H824" t="s">
        <v>1013</v>
      </c>
      <c r="I824" t="str">
        <f>VLOOKUP(B824,Nodes!$B$2:$F$681,3)</f>
        <v>Asnières — Gennevilliers — Les Agnettes</v>
      </c>
      <c r="J824" t="str">
        <f>VLOOKUP(C824,Nodes!$B$2:$F$681,3)</f>
        <v>Asnières — Gennevilliers — Les Agnettes</v>
      </c>
      <c r="K824" t="e">
        <f>VLOOKUP(A824,$A$1:A823,1,FALSE)</f>
        <v>#N/A</v>
      </c>
      <c r="L824">
        <f>IF(ISNA(K824),D824,VLOOKUP(A824,$A$1:D823,4,FALSE))</f>
        <v>60</v>
      </c>
      <c r="M824">
        <f t="shared" si="69"/>
        <v>60</v>
      </c>
      <c r="N824">
        <f t="shared" si="70"/>
        <v>60</v>
      </c>
      <c r="P824" t="e">
        <f>VLOOKUP(A824,estimator!$A$2:$D$726,4,FALSE)</f>
        <v>#N/A</v>
      </c>
      <c r="Q824">
        <f t="shared" si="67"/>
        <v>60</v>
      </c>
    </row>
    <row r="825" spans="1:17">
      <c r="A825" t="str">
        <f t="shared" si="71"/>
        <v>10,390</v>
      </c>
      <c r="B825">
        <v>10</v>
      </c>
      <c r="C825">
        <v>390</v>
      </c>
      <c r="D825">
        <v>60</v>
      </c>
      <c r="E825" t="s">
        <v>569</v>
      </c>
      <c r="F825">
        <f>VLOOKUP(B825,Nodes!$B$2:$C$681,2,FALSE)</f>
        <v>9</v>
      </c>
      <c r="G825" t="str">
        <f t="shared" si="68"/>
        <v>10,390,60,exit,9</v>
      </c>
      <c r="H825" t="s">
        <v>1013</v>
      </c>
      <c r="I825" t="str">
        <f>VLOOKUP(B825,Nodes!$B$2:$F$681,3)</f>
        <v>Asnières — Gennevilliers — Les Courtilles</v>
      </c>
      <c r="J825" t="str">
        <f>VLOOKUP(C825,Nodes!$B$2:$F$681,3)</f>
        <v>Asnières — Gennevilliers — Les Courtilles</v>
      </c>
      <c r="K825" t="e">
        <f>VLOOKUP(A825,$A$1:A824,1,FALSE)</f>
        <v>#N/A</v>
      </c>
      <c r="L825">
        <f>IF(ISNA(K825),D825,VLOOKUP(A825,$A$1:D824,4,FALSE))</f>
        <v>60</v>
      </c>
      <c r="M825">
        <f t="shared" si="69"/>
        <v>60</v>
      </c>
      <c r="N825">
        <f t="shared" si="70"/>
        <v>60</v>
      </c>
      <c r="P825" t="e">
        <f>VLOOKUP(A825,estimator!$A$2:$D$726,4,FALSE)</f>
        <v>#N/A</v>
      </c>
      <c r="Q825">
        <f t="shared" si="67"/>
        <v>60</v>
      </c>
    </row>
    <row r="826" spans="1:17">
      <c r="A826" t="str">
        <f t="shared" si="71"/>
        <v>11,391</v>
      </c>
      <c r="B826">
        <v>11</v>
      </c>
      <c r="C826">
        <v>391</v>
      </c>
      <c r="D826">
        <v>60</v>
      </c>
      <c r="E826" t="s">
        <v>569</v>
      </c>
      <c r="F826">
        <f>VLOOKUP(B826,Nodes!$B$2:$C$681,2,FALSE)</f>
        <v>10</v>
      </c>
      <c r="G826" t="str">
        <f t="shared" si="68"/>
        <v>11,391,60,exit,10</v>
      </c>
      <c r="H826" t="s">
        <v>1013</v>
      </c>
      <c r="I826" t="str">
        <f>VLOOKUP(B826,Nodes!$B$2:$F$681,3)</f>
        <v>Assemblée nationale</v>
      </c>
      <c r="J826" t="str">
        <f>VLOOKUP(C826,Nodes!$B$2:$F$681,3)</f>
        <v>Assemblée nationale</v>
      </c>
      <c r="K826" t="e">
        <f>VLOOKUP(A826,$A$1:A825,1,FALSE)</f>
        <v>#N/A</v>
      </c>
      <c r="L826">
        <f>IF(ISNA(K826),D826,VLOOKUP(A826,$A$1:D825,4,FALSE))</f>
        <v>60</v>
      </c>
      <c r="M826">
        <f t="shared" si="69"/>
        <v>60</v>
      </c>
      <c r="N826">
        <f t="shared" si="70"/>
        <v>60</v>
      </c>
      <c r="P826" t="e">
        <f>VLOOKUP(A826,estimator!$A$2:$D$726,4,FALSE)</f>
        <v>#N/A</v>
      </c>
      <c r="Q826">
        <f t="shared" si="67"/>
        <v>60</v>
      </c>
    </row>
    <row r="827" spans="1:17">
      <c r="A827" t="str">
        <f t="shared" si="71"/>
        <v>12,392</v>
      </c>
      <c r="B827">
        <v>12</v>
      </c>
      <c r="C827">
        <v>392</v>
      </c>
      <c r="D827">
        <v>60</v>
      </c>
      <c r="E827" t="s">
        <v>569</v>
      </c>
      <c r="F827">
        <f>VLOOKUP(B827,Nodes!$B$2:$C$681,2,FALSE)</f>
        <v>11</v>
      </c>
      <c r="G827" t="str">
        <f t="shared" si="68"/>
        <v>12,392,60,exit,11</v>
      </c>
      <c r="H827" t="s">
        <v>1013</v>
      </c>
      <c r="I827" t="str">
        <f>VLOOKUP(B827,Nodes!$B$2:$F$681,3)</f>
        <v>Aubervilliers — Pantin — Quatre Chemins</v>
      </c>
      <c r="J827" t="str">
        <f>VLOOKUP(C827,Nodes!$B$2:$F$681,3)</f>
        <v>Aubervilliers — Pantin — Quatre Chemins</v>
      </c>
      <c r="K827" t="e">
        <f>VLOOKUP(A827,$A$1:A826,1,FALSE)</f>
        <v>#N/A</v>
      </c>
      <c r="L827">
        <f>IF(ISNA(K827),D827,VLOOKUP(A827,$A$1:D826,4,FALSE))</f>
        <v>60</v>
      </c>
      <c r="M827">
        <f t="shared" si="69"/>
        <v>60</v>
      </c>
      <c r="N827">
        <f t="shared" si="70"/>
        <v>60</v>
      </c>
      <c r="P827" t="e">
        <f>VLOOKUP(A827,estimator!$A$2:$D$726,4,FALSE)</f>
        <v>#N/A</v>
      </c>
      <c r="Q827">
        <f t="shared" si="67"/>
        <v>60</v>
      </c>
    </row>
    <row r="828" spans="1:17">
      <c r="A828" t="str">
        <f t="shared" si="71"/>
        <v>13,393</v>
      </c>
      <c r="B828">
        <v>13</v>
      </c>
      <c r="C828">
        <v>393</v>
      </c>
      <c r="D828">
        <v>60</v>
      </c>
      <c r="E828" t="s">
        <v>569</v>
      </c>
      <c r="F828">
        <f>VLOOKUP(B828,Nodes!$B$2:$C$681,2,FALSE)</f>
        <v>12</v>
      </c>
      <c r="G828" t="str">
        <f t="shared" si="68"/>
        <v>13,393,60,exit,12</v>
      </c>
      <c r="H828" t="s">
        <v>1013</v>
      </c>
      <c r="I828" t="str">
        <f>VLOOKUP(B828,Nodes!$B$2:$F$681,3)</f>
        <v>Avenue Émile-Zola</v>
      </c>
      <c r="J828" t="str">
        <f>VLOOKUP(C828,Nodes!$B$2:$F$681,3)</f>
        <v>Avenue Émile-Zola</v>
      </c>
      <c r="K828" t="e">
        <f>VLOOKUP(A828,$A$1:A827,1,FALSE)</f>
        <v>#N/A</v>
      </c>
      <c r="L828">
        <f>IF(ISNA(K828),D828,VLOOKUP(A828,$A$1:D827,4,FALSE))</f>
        <v>60</v>
      </c>
      <c r="M828">
        <f t="shared" si="69"/>
        <v>60</v>
      </c>
      <c r="N828">
        <f t="shared" si="70"/>
        <v>60</v>
      </c>
      <c r="P828" t="e">
        <f>VLOOKUP(A828,estimator!$A$2:$D$726,4,FALSE)</f>
        <v>#N/A</v>
      </c>
      <c r="Q828">
        <f t="shared" si="67"/>
        <v>60</v>
      </c>
    </row>
    <row r="829" spans="1:17">
      <c r="A829" t="str">
        <f t="shared" si="71"/>
        <v>14,394</v>
      </c>
      <c r="B829">
        <v>14</v>
      </c>
      <c r="C829">
        <v>394</v>
      </c>
      <c r="D829">
        <v>60</v>
      </c>
      <c r="E829" t="s">
        <v>569</v>
      </c>
      <c r="F829">
        <f>VLOOKUP(B829,Nodes!$B$2:$C$681,2,FALSE)</f>
        <v>13</v>
      </c>
      <c r="G829" t="str">
        <f t="shared" si="68"/>
        <v>14,394,60,exit,13</v>
      </c>
      <c r="H829" t="s">
        <v>1013</v>
      </c>
      <c r="I829" t="str">
        <f>VLOOKUP(B829,Nodes!$B$2:$F$681,3)</f>
        <v>Avron</v>
      </c>
      <c r="J829" t="str">
        <f>VLOOKUP(C829,Nodes!$B$2:$F$681,3)</f>
        <v>Avron</v>
      </c>
      <c r="K829" t="e">
        <f>VLOOKUP(A829,$A$1:A828,1,FALSE)</f>
        <v>#N/A</v>
      </c>
      <c r="L829">
        <f>IF(ISNA(K829),D829,VLOOKUP(A829,$A$1:D828,4,FALSE))</f>
        <v>60</v>
      </c>
      <c r="M829">
        <f t="shared" si="69"/>
        <v>60</v>
      </c>
      <c r="N829">
        <f t="shared" si="70"/>
        <v>60</v>
      </c>
      <c r="P829" t="e">
        <f>VLOOKUP(A829,estimator!$A$2:$D$726,4,FALSE)</f>
        <v>#N/A</v>
      </c>
      <c r="Q829">
        <f t="shared" si="67"/>
        <v>60</v>
      </c>
    </row>
    <row r="830" spans="1:17">
      <c r="A830" t="str">
        <f t="shared" si="71"/>
        <v>15,395</v>
      </c>
      <c r="B830">
        <v>15</v>
      </c>
      <c r="C830">
        <v>395</v>
      </c>
      <c r="D830">
        <v>60</v>
      </c>
      <c r="E830" t="s">
        <v>569</v>
      </c>
      <c r="F830">
        <f>VLOOKUP(B830,Nodes!$B$2:$C$681,2,FALSE)</f>
        <v>14</v>
      </c>
      <c r="G830" t="str">
        <f t="shared" si="68"/>
        <v>15,395,60,exit,14</v>
      </c>
      <c r="H830" t="s">
        <v>1013</v>
      </c>
      <c r="I830" t="str">
        <f>VLOOKUP(B830,Nodes!$B$2:$F$681,3)</f>
        <v>Balard</v>
      </c>
      <c r="J830" t="str">
        <f>VLOOKUP(C830,Nodes!$B$2:$F$681,3)</f>
        <v>Balard</v>
      </c>
      <c r="K830" t="e">
        <f>VLOOKUP(A830,$A$1:A829,1,FALSE)</f>
        <v>#N/A</v>
      </c>
      <c r="L830">
        <f>IF(ISNA(K830),D830,VLOOKUP(A830,$A$1:D829,4,FALSE))</f>
        <v>60</v>
      </c>
      <c r="M830">
        <f t="shared" si="69"/>
        <v>60</v>
      </c>
      <c r="N830">
        <f t="shared" si="70"/>
        <v>60</v>
      </c>
      <c r="P830" t="e">
        <f>VLOOKUP(A830,estimator!$A$2:$D$726,4,FALSE)</f>
        <v>#N/A</v>
      </c>
      <c r="Q830">
        <f t="shared" si="67"/>
        <v>60</v>
      </c>
    </row>
    <row r="831" spans="1:17">
      <c r="A831" t="str">
        <f t="shared" si="71"/>
        <v>16,396</v>
      </c>
      <c r="B831">
        <v>16</v>
      </c>
      <c r="C831">
        <v>396</v>
      </c>
      <c r="D831">
        <v>60</v>
      </c>
      <c r="E831" t="s">
        <v>569</v>
      </c>
      <c r="F831">
        <f>VLOOKUP(B831,Nodes!$B$2:$C$681,2,FALSE)</f>
        <v>15</v>
      </c>
      <c r="G831" t="str">
        <f t="shared" si="68"/>
        <v>16,396,60,exit,15</v>
      </c>
      <c r="H831" t="s">
        <v>1013</v>
      </c>
      <c r="I831" t="str">
        <f>VLOOKUP(B831,Nodes!$B$2:$F$681,3)</f>
        <v>Barbès — Rochechouart</v>
      </c>
      <c r="J831" t="str">
        <f>VLOOKUP(C831,Nodes!$B$2:$F$681,3)</f>
        <v>Barbès — Rochechouart</v>
      </c>
      <c r="K831" t="e">
        <f>VLOOKUP(A831,$A$1:A830,1,FALSE)</f>
        <v>#N/A</v>
      </c>
      <c r="L831">
        <f>IF(ISNA(K831),D831,VLOOKUP(A831,$A$1:D830,4,FALSE))</f>
        <v>60</v>
      </c>
      <c r="M831">
        <f t="shared" si="69"/>
        <v>60</v>
      </c>
      <c r="N831">
        <f t="shared" si="70"/>
        <v>60</v>
      </c>
      <c r="P831" t="e">
        <f>VLOOKUP(A831,estimator!$A$2:$D$726,4,FALSE)</f>
        <v>#N/A</v>
      </c>
      <c r="Q831">
        <f t="shared" si="67"/>
        <v>60</v>
      </c>
    </row>
    <row r="832" spans="1:17">
      <c r="A832" t="str">
        <f t="shared" si="71"/>
        <v>17,396</v>
      </c>
      <c r="B832">
        <v>17</v>
      </c>
      <c r="C832">
        <v>396</v>
      </c>
      <c r="D832">
        <v>60</v>
      </c>
      <c r="E832" t="s">
        <v>569</v>
      </c>
      <c r="F832">
        <f>VLOOKUP(B832,Nodes!$B$2:$C$681,2,FALSE)</f>
        <v>15</v>
      </c>
      <c r="G832" t="str">
        <f t="shared" si="68"/>
        <v>17,396,60,exit,15</v>
      </c>
      <c r="H832" t="s">
        <v>1013</v>
      </c>
      <c r="I832" t="str">
        <f>VLOOKUP(B832,Nodes!$B$2:$F$681,3)</f>
        <v>Barbès — Rochechouart</v>
      </c>
      <c r="J832" t="str">
        <f>VLOOKUP(C832,Nodes!$B$2:$F$681,3)</f>
        <v>Barbès — Rochechouart</v>
      </c>
      <c r="K832" t="e">
        <f>VLOOKUP(A832,$A$1:A831,1,FALSE)</f>
        <v>#N/A</v>
      </c>
      <c r="L832">
        <f>IF(ISNA(K832),D832,VLOOKUP(A832,$A$1:D831,4,FALSE))</f>
        <v>60</v>
      </c>
      <c r="M832">
        <f t="shared" si="69"/>
        <v>60</v>
      </c>
      <c r="N832">
        <f t="shared" si="70"/>
        <v>60</v>
      </c>
      <c r="P832" t="e">
        <f>VLOOKUP(A832,estimator!$A$2:$D$726,4,FALSE)</f>
        <v>#N/A</v>
      </c>
      <c r="Q832">
        <f t="shared" si="67"/>
        <v>60</v>
      </c>
    </row>
    <row r="833" spans="1:17">
      <c r="A833" t="str">
        <f t="shared" si="71"/>
        <v>18,397</v>
      </c>
      <c r="B833">
        <v>18</v>
      </c>
      <c r="C833">
        <v>397</v>
      </c>
      <c r="D833">
        <v>60</v>
      </c>
      <c r="E833" t="s">
        <v>569</v>
      </c>
      <c r="F833">
        <f>VLOOKUP(B833,Nodes!$B$2:$C$681,2,FALSE)</f>
        <v>16</v>
      </c>
      <c r="G833" t="str">
        <f t="shared" si="68"/>
        <v>18,397,60,exit,16</v>
      </c>
      <c r="H833" t="s">
        <v>1013</v>
      </c>
      <c r="I833" t="str">
        <f>VLOOKUP(B833,Nodes!$B$2:$F$681,3)</f>
        <v>Basilique de Saint-Denis</v>
      </c>
      <c r="J833" t="str">
        <f>VLOOKUP(C833,Nodes!$B$2:$F$681,3)</f>
        <v>Basilique de Saint-Denis</v>
      </c>
      <c r="K833" t="e">
        <f>VLOOKUP(A833,$A$1:A832,1,FALSE)</f>
        <v>#N/A</v>
      </c>
      <c r="L833">
        <f>IF(ISNA(K833),D833,VLOOKUP(A833,$A$1:D832,4,FALSE))</f>
        <v>60</v>
      </c>
      <c r="M833">
        <f t="shared" si="69"/>
        <v>60</v>
      </c>
      <c r="N833">
        <f t="shared" si="70"/>
        <v>60</v>
      </c>
      <c r="P833" t="e">
        <f>VLOOKUP(A833,estimator!$A$2:$D$726,4,FALSE)</f>
        <v>#N/A</v>
      </c>
      <c r="Q833">
        <f t="shared" si="67"/>
        <v>60</v>
      </c>
    </row>
    <row r="834" spans="1:17">
      <c r="A834" t="str">
        <f t="shared" si="71"/>
        <v>19,398</v>
      </c>
      <c r="B834">
        <v>19</v>
      </c>
      <c r="C834">
        <v>398</v>
      </c>
      <c r="D834">
        <v>60</v>
      </c>
      <c r="E834" t="s">
        <v>569</v>
      </c>
      <c r="F834">
        <f>VLOOKUP(B834,Nodes!$B$2:$C$681,2,FALSE)</f>
        <v>17</v>
      </c>
      <c r="G834" t="str">
        <f t="shared" si="68"/>
        <v>19,398,60,exit,17</v>
      </c>
      <c r="H834" t="s">
        <v>1013</v>
      </c>
      <c r="I834" t="str">
        <f>VLOOKUP(B834,Nodes!$B$2:$F$681,3)</f>
        <v>Bastille</v>
      </c>
      <c r="J834" t="str">
        <f>VLOOKUP(C834,Nodes!$B$2:$F$681,3)</f>
        <v>Bastille</v>
      </c>
      <c r="K834" t="e">
        <f>VLOOKUP(A834,$A$1:A833,1,FALSE)</f>
        <v>#N/A</v>
      </c>
      <c r="L834">
        <f>IF(ISNA(K834),D834,VLOOKUP(A834,$A$1:D833,4,FALSE))</f>
        <v>60</v>
      </c>
      <c r="M834">
        <f t="shared" si="69"/>
        <v>60</v>
      </c>
      <c r="N834">
        <f t="shared" si="70"/>
        <v>60</v>
      </c>
      <c r="P834" t="e">
        <f>VLOOKUP(A834,estimator!$A$2:$D$726,4,FALSE)</f>
        <v>#N/A</v>
      </c>
      <c r="Q834">
        <f t="shared" ref="Q834:Q897" si="72">IF(ISNA(P834),D834,P834)</f>
        <v>60</v>
      </c>
    </row>
    <row r="835" spans="1:17">
      <c r="A835" t="str">
        <f t="shared" si="71"/>
        <v>20,398</v>
      </c>
      <c r="B835">
        <v>20</v>
      </c>
      <c r="C835">
        <v>398</v>
      </c>
      <c r="D835">
        <v>60</v>
      </c>
      <c r="E835" t="s">
        <v>569</v>
      </c>
      <c r="F835">
        <f>VLOOKUP(B835,Nodes!$B$2:$C$681,2,FALSE)</f>
        <v>17</v>
      </c>
      <c r="G835" t="str">
        <f t="shared" ref="G835:G898" si="73">B835&amp;","&amp;C835&amp;","&amp;ROUND(D835,0)&amp;","&amp;E835&amp;","&amp;F835</f>
        <v>20,398,60,exit,17</v>
      </c>
      <c r="H835" t="s">
        <v>1013</v>
      </c>
      <c r="I835" t="str">
        <f>VLOOKUP(B835,Nodes!$B$2:$F$681,3)</f>
        <v>Bastille</v>
      </c>
      <c r="J835" t="str">
        <f>VLOOKUP(C835,Nodes!$B$2:$F$681,3)</f>
        <v>Bastille</v>
      </c>
      <c r="K835" t="e">
        <f>VLOOKUP(A835,$A$1:A834,1,FALSE)</f>
        <v>#N/A</v>
      </c>
      <c r="L835">
        <f>IF(ISNA(K835),D835,VLOOKUP(A835,$A$1:D834,4,FALSE))</f>
        <v>60</v>
      </c>
      <c r="M835">
        <f t="shared" si="69"/>
        <v>60</v>
      </c>
      <c r="N835">
        <f t="shared" si="70"/>
        <v>60</v>
      </c>
      <c r="P835" t="e">
        <f>VLOOKUP(A835,estimator!$A$2:$D$726,4,FALSE)</f>
        <v>#N/A</v>
      </c>
      <c r="Q835">
        <f t="shared" si="72"/>
        <v>60</v>
      </c>
    </row>
    <row r="836" spans="1:17">
      <c r="A836" t="str">
        <f t="shared" si="71"/>
        <v>21,398</v>
      </c>
      <c r="B836">
        <v>21</v>
      </c>
      <c r="C836">
        <v>398</v>
      </c>
      <c r="D836">
        <v>60</v>
      </c>
      <c r="E836" t="s">
        <v>569</v>
      </c>
      <c r="F836">
        <f>VLOOKUP(B836,Nodes!$B$2:$C$681,2,FALSE)</f>
        <v>17</v>
      </c>
      <c r="G836" t="str">
        <f t="shared" si="73"/>
        <v>21,398,60,exit,17</v>
      </c>
      <c r="H836" t="s">
        <v>1013</v>
      </c>
      <c r="I836" t="str">
        <f>VLOOKUP(B836,Nodes!$B$2:$F$681,3)</f>
        <v>Bastille</v>
      </c>
      <c r="J836" t="str">
        <f>VLOOKUP(C836,Nodes!$B$2:$F$681,3)</f>
        <v>Bastille</v>
      </c>
      <c r="K836" t="e">
        <f>VLOOKUP(A836,$A$1:A835,1,FALSE)</f>
        <v>#N/A</v>
      </c>
      <c r="L836">
        <f>IF(ISNA(K836),D836,VLOOKUP(A836,$A$1:D835,4,FALSE))</f>
        <v>60</v>
      </c>
      <c r="M836">
        <f t="shared" si="69"/>
        <v>60</v>
      </c>
      <c r="N836">
        <f t="shared" si="70"/>
        <v>60</v>
      </c>
      <c r="P836" t="e">
        <f>VLOOKUP(A836,estimator!$A$2:$D$726,4,FALSE)</f>
        <v>#N/A</v>
      </c>
      <c r="Q836">
        <f t="shared" si="72"/>
        <v>60</v>
      </c>
    </row>
    <row r="837" spans="1:17">
      <c r="A837" t="str">
        <f t="shared" si="71"/>
        <v>22,399</v>
      </c>
      <c r="B837">
        <v>22</v>
      </c>
      <c r="C837">
        <v>399</v>
      </c>
      <c r="D837">
        <v>60</v>
      </c>
      <c r="E837" t="s">
        <v>569</v>
      </c>
      <c r="F837">
        <f>VLOOKUP(B837,Nodes!$B$2:$C$681,2,FALSE)</f>
        <v>18</v>
      </c>
      <c r="G837" t="str">
        <f t="shared" si="73"/>
        <v>22,399,60,exit,18</v>
      </c>
      <c r="H837" t="s">
        <v>1013</v>
      </c>
      <c r="I837" t="str">
        <f>VLOOKUP(B837,Nodes!$B$2:$F$681,3)</f>
        <v>Bel-Air</v>
      </c>
      <c r="J837" t="str">
        <f>VLOOKUP(C837,Nodes!$B$2:$F$681,3)</f>
        <v>Bel-Air</v>
      </c>
      <c r="K837" t="e">
        <f>VLOOKUP(A837,$A$1:A836,1,FALSE)</f>
        <v>#N/A</v>
      </c>
      <c r="L837">
        <f>IF(ISNA(K837),D837,VLOOKUP(A837,$A$1:D836,4,FALSE))</f>
        <v>60</v>
      </c>
      <c r="M837">
        <f t="shared" si="69"/>
        <v>60</v>
      </c>
      <c r="N837">
        <f t="shared" si="70"/>
        <v>60</v>
      </c>
      <c r="P837" t="e">
        <f>VLOOKUP(A837,estimator!$A$2:$D$726,4,FALSE)</f>
        <v>#N/A</v>
      </c>
      <c r="Q837">
        <f t="shared" si="72"/>
        <v>60</v>
      </c>
    </row>
    <row r="838" spans="1:17">
      <c r="A838" t="str">
        <f t="shared" si="71"/>
        <v>23,400</v>
      </c>
      <c r="B838">
        <v>23</v>
      </c>
      <c r="C838">
        <v>400</v>
      </c>
      <c r="D838">
        <v>60</v>
      </c>
      <c r="E838" t="s">
        <v>569</v>
      </c>
      <c r="F838">
        <f>VLOOKUP(B838,Nodes!$B$2:$C$681,2,FALSE)</f>
        <v>19</v>
      </c>
      <c r="G838" t="str">
        <f t="shared" si="73"/>
        <v>23,400,60,exit,19</v>
      </c>
      <c r="H838" t="s">
        <v>1013</v>
      </c>
      <c r="I838" t="str">
        <f>VLOOKUP(B838,Nodes!$B$2:$F$681,3)</f>
        <v>Belleville</v>
      </c>
      <c r="J838" t="str">
        <f>VLOOKUP(C838,Nodes!$B$2:$F$681,3)</f>
        <v>Belleville</v>
      </c>
      <c r="K838" t="e">
        <f>VLOOKUP(A838,$A$1:A837,1,FALSE)</f>
        <v>#N/A</v>
      </c>
      <c r="L838">
        <f>IF(ISNA(K838),D838,VLOOKUP(A838,$A$1:D837,4,FALSE))</f>
        <v>60</v>
      </c>
      <c r="M838">
        <f t="shared" si="69"/>
        <v>60</v>
      </c>
      <c r="N838">
        <f t="shared" si="70"/>
        <v>60</v>
      </c>
      <c r="P838" t="e">
        <f>VLOOKUP(A838,estimator!$A$2:$D$726,4,FALSE)</f>
        <v>#N/A</v>
      </c>
      <c r="Q838">
        <f t="shared" si="72"/>
        <v>60</v>
      </c>
    </row>
    <row r="839" spans="1:17">
      <c r="A839" t="str">
        <f t="shared" si="71"/>
        <v>24,400</v>
      </c>
      <c r="B839">
        <v>24</v>
      </c>
      <c r="C839">
        <v>400</v>
      </c>
      <c r="D839">
        <v>60</v>
      </c>
      <c r="E839" t="s">
        <v>569</v>
      </c>
      <c r="F839">
        <f>VLOOKUP(B839,Nodes!$B$2:$C$681,2,FALSE)</f>
        <v>19</v>
      </c>
      <c r="G839" t="str">
        <f t="shared" si="73"/>
        <v>24,400,60,exit,19</v>
      </c>
      <c r="H839" t="s">
        <v>1013</v>
      </c>
      <c r="I839" t="str">
        <f>VLOOKUP(B839,Nodes!$B$2:$F$681,3)</f>
        <v>Belleville</v>
      </c>
      <c r="J839" t="str">
        <f>VLOOKUP(C839,Nodes!$B$2:$F$681,3)</f>
        <v>Belleville</v>
      </c>
      <c r="K839" t="e">
        <f>VLOOKUP(A839,$A$1:A838,1,FALSE)</f>
        <v>#N/A</v>
      </c>
      <c r="L839">
        <f>IF(ISNA(K839),D839,VLOOKUP(A839,$A$1:D838,4,FALSE))</f>
        <v>60</v>
      </c>
      <c r="M839">
        <f t="shared" si="69"/>
        <v>60</v>
      </c>
      <c r="N839">
        <f t="shared" si="70"/>
        <v>60</v>
      </c>
      <c r="P839" t="e">
        <f>VLOOKUP(A839,estimator!$A$2:$D$726,4,FALSE)</f>
        <v>#N/A</v>
      </c>
      <c r="Q839">
        <f t="shared" si="72"/>
        <v>60</v>
      </c>
    </row>
    <row r="840" spans="1:17">
      <c r="A840" t="str">
        <f t="shared" si="71"/>
        <v>25,401</v>
      </c>
      <c r="B840">
        <v>25</v>
      </c>
      <c r="C840">
        <v>401</v>
      </c>
      <c r="D840">
        <v>60</v>
      </c>
      <c r="E840" t="s">
        <v>569</v>
      </c>
      <c r="F840">
        <f>VLOOKUP(B840,Nodes!$B$2:$C$681,2,FALSE)</f>
        <v>20</v>
      </c>
      <c r="G840" t="str">
        <f t="shared" si="73"/>
        <v>25,401,60,exit,20</v>
      </c>
      <c r="H840" t="s">
        <v>1013</v>
      </c>
      <c r="I840" t="str">
        <f>VLOOKUP(B840,Nodes!$B$2:$F$681,3)</f>
        <v>Bérault</v>
      </c>
      <c r="J840" t="str">
        <f>VLOOKUP(C840,Nodes!$B$2:$F$681,3)</f>
        <v>Bérault</v>
      </c>
      <c r="K840" t="e">
        <f>VLOOKUP(A840,$A$1:A839,1,FALSE)</f>
        <v>#N/A</v>
      </c>
      <c r="L840">
        <f>IF(ISNA(K840),D840,VLOOKUP(A840,$A$1:D839,4,FALSE))</f>
        <v>60</v>
      </c>
      <c r="M840">
        <f t="shared" si="69"/>
        <v>60</v>
      </c>
      <c r="N840">
        <f t="shared" si="70"/>
        <v>60</v>
      </c>
      <c r="P840" t="e">
        <f>VLOOKUP(A840,estimator!$A$2:$D$726,4,FALSE)</f>
        <v>#N/A</v>
      </c>
      <c r="Q840">
        <f t="shared" si="72"/>
        <v>60</v>
      </c>
    </row>
    <row r="841" spans="1:17">
      <c r="A841" t="str">
        <f t="shared" si="71"/>
        <v>26,402</v>
      </c>
      <c r="B841">
        <v>26</v>
      </c>
      <c r="C841">
        <v>402</v>
      </c>
      <c r="D841">
        <v>60</v>
      </c>
      <c r="E841" t="s">
        <v>569</v>
      </c>
      <c r="F841">
        <f>VLOOKUP(B841,Nodes!$B$2:$C$681,2,FALSE)</f>
        <v>21</v>
      </c>
      <c r="G841" t="str">
        <f t="shared" si="73"/>
        <v>26,402,60,exit,21</v>
      </c>
      <c r="H841" t="s">
        <v>1013</v>
      </c>
      <c r="I841" t="str">
        <f>VLOOKUP(B841,Nodes!$B$2:$F$681,3)</f>
        <v>Bercy</v>
      </c>
      <c r="J841" t="str">
        <f>VLOOKUP(C841,Nodes!$B$2:$F$681,3)</f>
        <v>Bercy</v>
      </c>
      <c r="K841" t="e">
        <f>VLOOKUP(A841,$A$1:A840,1,FALSE)</f>
        <v>#N/A</v>
      </c>
      <c r="L841">
        <f>IF(ISNA(K841),D841,VLOOKUP(A841,$A$1:D840,4,FALSE))</f>
        <v>60</v>
      </c>
      <c r="M841">
        <f t="shared" ref="M841:M904" si="74">D841</f>
        <v>60</v>
      </c>
      <c r="N841">
        <f t="shared" ref="N841:N904" si="75">AVERAGE(L841,M841)</f>
        <v>60</v>
      </c>
      <c r="P841" t="e">
        <f>VLOOKUP(A841,estimator!$A$2:$D$726,4,FALSE)</f>
        <v>#N/A</v>
      </c>
      <c r="Q841">
        <f t="shared" si="72"/>
        <v>60</v>
      </c>
    </row>
    <row r="842" spans="1:17">
      <c r="A842" t="str">
        <f t="shared" si="71"/>
        <v>27,402</v>
      </c>
      <c r="B842">
        <v>27</v>
      </c>
      <c r="C842">
        <v>402</v>
      </c>
      <c r="D842">
        <v>60</v>
      </c>
      <c r="E842" t="s">
        <v>569</v>
      </c>
      <c r="F842">
        <f>VLOOKUP(B842,Nodes!$B$2:$C$681,2,FALSE)</f>
        <v>21</v>
      </c>
      <c r="G842" t="str">
        <f t="shared" si="73"/>
        <v>27,402,60,exit,21</v>
      </c>
      <c r="H842" t="s">
        <v>1013</v>
      </c>
      <c r="I842" t="str">
        <f>VLOOKUP(B842,Nodes!$B$2:$F$681,3)</f>
        <v>Bercy</v>
      </c>
      <c r="J842" t="str">
        <f>VLOOKUP(C842,Nodes!$B$2:$F$681,3)</f>
        <v>Bercy</v>
      </c>
      <c r="K842" t="e">
        <f>VLOOKUP(A842,$A$1:A841,1,FALSE)</f>
        <v>#N/A</v>
      </c>
      <c r="L842">
        <f>IF(ISNA(K842),D842,VLOOKUP(A842,$A$1:D841,4,FALSE))</f>
        <v>60</v>
      </c>
      <c r="M842">
        <f t="shared" si="74"/>
        <v>60</v>
      </c>
      <c r="N842">
        <f t="shared" si="75"/>
        <v>60</v>
      </c>
      <c r="P842" t="e">
        <f>VLOOKUP(A842,estimator!$A$2:$D$726,4,FALSE)</f>
        <v>#N/A</v>
      </c>
      <c r="Q842">
        <f t="shared" si="72"/>
        <v>60</v>
      </c>
    </row>
    <row r="843" spans="1:17">
      <c r="A843" t="str">
        <f t="shared" si="71"/>
        <v>28,403</v>
      </c>
      <c r="B843">
        <v>28</v>
      </c>
      <c r="C843">
        <v>403</v>
      </c>
      <c r="D843">
        <v>60</v>
      </c>
      <c r="E843" t="s">
        <v>569</v>
      </c>
      <c r="F843">
        <f>VLOOKUP(B843,Nodes!$B$2:$C$681,2,FALSE)</f>
        <v>22</v>
      </c>
      <c r="G843" t="str">
        <f t="shared" si="73"/>
        <v>28,403,60,exit,22</v>
      </c>
      <c r="H843" t="s">
        <v>1013</v>
      </c>
      <c r="I843" t="str">
        <f>VLOOKUP(B843,Nodes!$B$2:$F$681,3)</f>
        <v>Bibliothèque François Mitterrand</v>
      </c>
      <c r="J843" t="str">
        <f>VLOOKUP(C843,Nodes!$B$2:$F$681,3)</f>
        <v>Bibliothèque François Mitterrand</v>
      </c>
      <c r="K843" t="e">
        <f>VLOOKUP(A843,$A$1:A842,1,FALSE)</f>
        <v>#N/A</v>
      </c>
      <c r="L843">
        <f>IF(ISNA(K843),D843,VLOOKUP(A843,$A$1:D842,4,FALSE))</f>
        <v>60</v>
      </c>
      <c r="M843">
        <f t="shared" si="74"/>
        <v>60</v>
      </c>
      <c r="N843">
        <f t="shared" si="75"/>
        <v>60</v>
      </c>
      <c r="P843" t="e">
        <f>VLOOKUP(A843,estimator!$A$2:$D$726,4,FALSE)</f>
        <v>#N/A</v>
      </c>
      <c r="Q843">
        <f t="shared" si="72"/>
        <v>60</v>
      </c>
    </row>
    <row r="844" spans="1:17">
      <c r="A844" t="str">
        <f t="shared" si="71"/>
        <v>29,404</v>
      </c>
      <c r="B844">
        <v>29</v>
      </c>
      <c r="C844">
        <v>404</v>
      </c>
      <c r="D844">
        <v>60</v>
      </c>
      <c r="E844" t="s">
        <v>569</v>
      </c>
      <c r="F844">
        <f>VLOOKUP(B844,Nodes!$B$2:$C$681,2,FALSE)</f>
        <v>23</v>
      </c>
      <c r="G844" t="str">
        <f t="shared" si="73"/>
        <v>29,404,60,exit,23</v>
      </c>
      <c r="H844" t="s">
        <v>1013</v>
      </c>
      <c r="I844" t="str">
        <f>VLOOKUP(B844,Nodes!$B$2:$F$681,3)</f>
        <v>Billancourt</v>
      </c>
      <c r="J844" t="str">
        <f>VLOOKUP(C844,Nodes!$B$2:$F$681,3)</f>
        <v>Billancourt</v>
      </c>
      <c r="K844" t="e">
        <f>VLOOKUP(A844,$A$1:A843,1,FALSE)</f>
        <v>#N/A</v>
      </c>
      <c r="L844">
        <f>IF(ISNA(K844),D844,VLOOKUP(A844,$A$1:D843,4,FALSE))</f>
        <v>60</v>
      </c>
      <c r="M844">
        <f t="shared" si="74"/>
        <v>60</v>
      </c>
      <c r="N844">
        <f t="shared" si="75"/>
        <v>60</v>
      </c>
      <c r="P844" t="e">
        <f>VLOOKUP(A844,estimator!$A$2:$D$726,4,FALSE)</f>
        <v>#N/A</v>
      </c>
      <c r="Q844">
        <f t="shared" si="72"/>
        <v>60</v>
      </c>
    </row>
    <row r="845" spans="1:17">
      <c r="A845" t="str">
        <f t="shared" si="71"/>
        <v>30,405</v>
      </c>
      <c r="B845">
        <v>30</v>
      </c>
      <c r="C845">
        <v>405</v>
      </c>
      <c r="D845">
        <v>60</v>
      </c>
      <c r="E845" t="s">
        <v>569</v>
      </c>
      <c r="F845">
        <f>VLOOKUP(B845,Nodes!$B$2:$C$681,2,FALSE)</f>
        <v>24</v>
      </c>
      <c r="G845" t="str">
        <f t="shared" si="73"/>
        <v>30,405,60,exit,24</v>
      </c>
      <c r="H845" t="s">
        <v>1013</v>
      </c>
      <c r="I845" t="str">
        <f>VLOOKUP(B845,Nodes!$B$2:$F$681,3)</f>
        <v>Bir-Hakeim</v>
      </c>
      <c r="J845" t="str">
        <f>VLOOKUP(C845,Nodes!$B$2:$F$681,3)</f>
        <v>Bir-Hakeim</v>
      </c>
      <c r="K845" t="e">
        <f>VLOOKUP(A845,$A$1:A844,1,FALSE)</f>
        <v>#N/A</v>
      </c>
      <c r="L845">
        <f>IF(ISNA(K845),D845,VLOOKUP(A845,$A$1:D844,4,FALSE))</f>
        <v>60</v>
      </c>
      <c r="M845">
        <f t="shared" si="74"/>
        <v>60</v>
      </c>
      <c r="N845">
        <f t="shared" si="75"/>
        <v>60</v>
      </c>
      <c r="P845" t="e">
        <f>VLOOKUP(A845,estimator!$A$2:$D$726,4,FALSE)</f>
        <v>#N/A</v>
      </c>
      <c r="Q845">
        <f t="shared" si="72"/>
        <v>60</v>
      </c>
    </row>
    <row r="846" spans="1:17">
      <c r="A846" t="str">
        <f t="shared" si="71"/>
        <v>31,406</v>
      </c>
      <c r="B846">
        <v>31</v>
      </c>
      <c r="C846">
        <v>406</v>
      </c>
      <c r="D846">
        <v>60</v>
      </c>
      <c r="E846" t="s">
        <v>569</v>
      </c>
      <c r="F846">
        <f>VLOOKUP(B846,Nodes!$B$2:$C$681,2,FALSE)</f>
        <v>25</v>
      </c>
      <c r="G846" t="str">
        <f t="shared" si="73"/>
        <v>31,406,60,exit,25</v>
      </c>
      <c r="H846" t="s">
        <v>1013</v>
      </c>
      <c r="I846" t="str">
        <f>VLOOKUP(B846,Nodes!$B$2:$F$681,3)</f>
        <v>Blanche</v>
      </c>
      <c r="J846" t="str">
        <f>VLOOKUP(C846,Nodes!$B$2:$F$681,3)</f>
        <v>Blanche</v>
      </c>
      <c r="K846" t="e">
        <f>VLOOKUP(A846,$A$1:A845,1,FALSE)</f>
        <v>#N/A</v>
      </c>
      <c r="L846">
        <f>IF(ISNA(K846),D846,VLOOKUP(A846,$A$1:D845,4,FALSE))</f>
        <v>60</v>
      </c>
      <c r="M846">
        <f t="shared" si="74"/>
        <v>60</v>
      </c>
      <c r="N846">
        <f t="shared" si="75"/>
        <v>60</v>
      </c>
      <c r="P846" t="e">
        <f>VLOOKUP(A846,estimator!$A$2:$D$726,4,FALSE)</f>
        <v>#N/A</v>
      </c>
      <c r="Q846">
        <f t="shared" si="72"/>
        <v>60</v>
      </c>
    </row>
    <row r="847" spans="1:17">
      <c r="A847" t="str">
        <f t="shared" si="71"/>
        <v>32,407</v>
      </c>
      <c r="B847">
        <v>32</v>
      </c>
      <c r="C847">
        <v>407</v>
      </c>
      <c r="D847">
        <v>60</v>
      </c>
      <c r="E847" t="s">
        <v>569</v>
      </c>
      <c r="F847">
        <f>VLOOKUP(B847,Nodes!$B$2:$C$681,2,FALSE)</f>
        <v>26</v>
      </c>
      <c r="G847" t="str">
        <f t="shared" si="73"/>
        <v>32,407,60,exit,26</v>
      </c>
      <c r="H847" t="s">
        <v>1013</v>
      </c>
      <c r="I847" t="str">
        <f>VLOOKUP(B847,Nodes!$B$2:$F$681,3)</f>
        <v>Bobigny — Pablo Picasso</v>
      </c>
      <c r="J847" t="str">
        <f>VLOOKUP(C847,Nodes!$B$2:$F$681,3)</f>
        <v>Bobigny — Pablo Picasso</v>
      </c>
      <c r="K847" t="e">
        <f>VLOOKUP(A847,$A$1:A846,1,FALSE)</f>
        <v>#N/A</v>
      </c>
      <c r="L847">
        <f>IF(ISNA(K847),D847,VLOOKUP(A847,$A$1:D846,4,FALSE))</f>
        <v>60</v>
      </c>
      <c r="M847">
        <f t="shared" si="74"/>
        <v>60</v>
      </c>
      <c r="N847">
        <f t="shared" si="75"/>
        <v>60</v>
      </c>
      <c r="P847" t="e">
        <f>VLOOKUP(A847,estimator!$A$2:$D$726,4,FALSE)</f>
        <v>#N/A</v>
      </c>
      <c r="Q847">
        <f t="shared" si="72"/>
        <v>60</v>
      </c>
    </row>
    <row r="848" spans="1:17">
      <c r="A848" t="str">
        <f t="shared" si="71"/>
        <v>33,408</v>
      </c>
      <c r="B848">
        <v>33</v>
      </c>
      <c r="C848">
        <v>408</v>
      </c>
      <c r="D848">
        <v>60</v>
      </c>
      <c r="E848" t="s">
        <v>569</v>
      </c>
      <c r="F848">
        <f>VLOOKUP(B848,Nodes!$B$2:$C$681,2,FALSE)</f>
        <v>27</v>
      </c>
      <c r="G848" t="str">
        <f t="shared" si="73"/>
        <v>33,408,60,exit,27</v>
      </c>
      <c r="H848" t="s">
        <v>1013</v>
      </c>
      <c r="I848" t="str">
        <f>VLOOKUP(B848,Nodes!$B$2:$F$681,3)</f>
        <v>Bobigny — Pantin — Raymond Queneau</v>
      </c>
      <c r="J848" t="str">
        <f>VLOOKUP(C848,Nodes!$B$2:$F$681,3)</f>
        <v>Bobigny — Pantin — Raymond Queneau</v>
      </c>
      <c r="K848" t="e">
        <f>VLOOKUP(A848,$A$1:A847,1,FALSE)</f>
        <v>#N/A</v>
      </c>
      <c r="L848">
        <f>IF(ISNA(K848),D848,VLOOKUP(A848,$A$1:D847,4,FALSE))</f>
        <v>60</v>
      </c>
      <c r="M848">
        <f t="shared" si="74"/>
        <v>60</v>
      </c>
      <c r="N848">
        <f t="shared" si="75"/>
        <v>60</v>
      </c>
      <c r="P848" t="e">
        <f>VLOOKUP(A848,estimator!$A$2:$D$726,4,FALSE)</f>
        <v>#N/A</v>
      </c>
      <c r="Q848">
        <f t="shared" si="72"/>
        <v>60</v>
      </c>
    </row>
    <row r="849" spans="1:17">
      <c r="A849" t="str">
        <f t="shared" si="71"/>
        <v>34,409</v>
      </c>
      <c r="B849">
        <v>34</v>
      </c>
      <c r="C849">
        <v>409</v>
      </c>
      <c r="D849">
        <v>60</v>
      </c>
      <c r="E849" t="s">
        <v>569</v>
      </c>
      <c r="F849">
        <f>VLOOKUP(B849,Nodes!$B$2:$C$681,2,FALSE)</f>
        <v>28</v>
      </c>
      <c r="G849" t="str">
        <f t="shared" si="73"/>
        <v>34,409,60,exit,28</v>
      </c>
      <c r="H849" t="s">
        <v>1013</v>
      </c>
      <c r="I849" t="str">
        <f>VLOOKUP(B849,Nodes!$B$2:$F$681,3)</f>
        <v>Boissière</v>
      </c>
      <c r="J849" t="str">
        <f>VLOOKUP(C849,Nodes!$B$2:$F$681,3)</f>
        <v>Boissière</v>
      </c>
      <c r="K849" t="e">
        <f>VLOOKUP(A849,$A$1:A848,1,FALSE)</f>
        <v>#N/A</v>
      </c>
      <c r="L849">
        <f>IF(ISNA(K849),D849,VLOOKUP(A849,$A$1:D848,4,FALSE))</f>
        <v>60</v>
      </c>
      <c r="M849">
        <f t="shared" si="74"/>
        <v>60</v>
      </c>
      <c r="N849">
        <f t="shared" si="75"/>
        <v>60</v>
      </c>
      <c r="P849" t="e">
        <f>VLOOKUP(A849,estimator!$A$2:$D$726,4,FALSE)</f>
        <v>#N/A</v>
      </c>
      <c r="Q849">
        <f t="shared" si="72"/>
        <v>60</v>
      </c>
    </row>
    <row r="850" spans="1:17">
      <c r="A850" t="str">
        <f t="shared" si="71"/>
        <v>35,410</v>
      </c>
      <c r="B850">
        <v>35</v>
      </c>
      <c r="C850">
        <v>410</v>
      </c>
      <c r="D850">
        <v>60</v>
      </c>
      <c r="E850" t="s">
        <v>569</v>
      </c>
      <c r="F850">
        <f>VLOOKUP(B850,Nodes!$B$2:$C$681,2,FALSE)</f>
        <v>29</v>
      </c>
      <c r="G850" t="str">
        <f t="shared" si="73"/>
        <v>35,410,60,exit,29</v>
      </c>
      <c r="H850" t="s">
        <v>1013</v>
      </c>
      <c r="I850" t="str">
        <f>VLOOKUP(B850,Nodes!$B$2:$F$681,3)</f>
        <v>Bolivar</v>
      </c>
      <c r="J850" t="str">
        <f>VLOOKUP(C850,Nodes!$B$2:$F$681,3)</f>
        <v>Bolivar</v>
      </c>
      <c r="K850" t="e">
        <f>VLOOKUP(A850,$A$1:A849,1,FALSE)</f>
        <v>#N/A</v>
      </c>
      <c r="L850">
        <f>IF(ISNA(K850),D850,VLOOKUP(A850,$A$1:D849,4,FALSE))</f>
        <v>60</v>
      </c>
      <c r="M850">
        <f t="shared" si="74"/>
        <v>60</v>
      </c>
      <c r="N850">
        <f t="shared" si="75"/>
        <v>60</v>
      </c>
      <c r="P850" t="e">
        <f>VLOOKUP(A850,estimator!$A$2:$D$726,4,FALSE)</f>
        <v>#N/A</v>
      </c>
      <c r="Q850">
        <f t="shared" si="72"/>
        <v>60</v>
      </c>
    </row>
    <row r="851" spans="1:17">
      <c r="A851" t="str">
        <f t="shared" ref="A851:A914" si="76">B851&amp;","&amp;C851</f>
        <v>36,411</v>
      </c>
      <c r="B851">
        <v>36</v>
      </c>
      <c r="C851">
        <v>411</v>
      </c>
      <c r="D851">
        <v>60</v>
      </c>
      <c r="E851" t="s">
        <v>569</v>
      </c>
      <c r="F851">
        <f>VLOOKUP(B851,Nodes!$B$2:$C$681,2,FALSE)</f>
        <v>30</v>
      </c>
      <c r="G851" t="str">
        <f t="shared" si="73"/>
        <v>36,411,60,exit,30</v>
      </c>
      <c r="H851" t="s">
        <v>1013</v>
      </c>
      <c r="I851" t="str">
        <f>VLOOKUP(B851,Nodes!$B$2:$F$681,3)</f>
        <v>Bonne Nouvelle</v>
      </c>
      <c r="J851" t="str">
        <f>VLOOKUP(C851,Nodes!$B$2:$F$681,3)</f>
        <v>Bonne Nouvelle</v>
      </c>
      <c r="K851" t="e">
        <f>VLOOKUP(A851,$A$1:A850,1,FALSE)</f>
        <v>#N/A</v>
      </c>
      <c r="L851">
        <f>IF(ISNA(K851),D851,VLOOKUP(A851,$A$1:D850,4,FALSE))</f>
        <v>60</v>
      </c>
      <c r="M851">
        <f t="shared" si="74"/>
        <v>60</v>
      </c>
      <c r="N851">
        <f t="shared" si="75"/>
        <v>60</v>
      </c>
      <c r="P851" t="e">
        <f>VLOOKUP(A851,estimator!$A$2:$D$726,4,FALSE)</f>
        <v>#N/A</v>
      </c>
      <c r="Q851">
        <f t="shared" si="72"/>
        <v>60</v>
      </c>
    </row>
    <row r="852" spans="1:17">
      <c r="A852" t="str">
        <f t="shared" si="76"/>
        <v>37,411</v>
      </c>
      <c r="B852">
        <v>37</v>
      </c>
      <c r="C852">
        <v>411</v>
      </c>
      <c r="D852">
        <v>60</v>
      </c>
      <c r="E852" t="s">
        <v>569</v>
      </c>
      <c r="F852">
        <f>VLOOKUP(B852,Nodes!$B$2:$C$681,2,FALSE)</f>
        <v>30</v>
      </c>
      <c r="G852" t="str">
        <f t="shared" si="73"/>
        <v>37,411,60,exit,30</v>
      </c>
      <c r="H852" t="s">
        <v>1013</v>
      </c>
      <c r="I852" t="str">
        <f>VLOOKUP(B852,Nodes!$B$2:$F$681,3)</f>
        <v>Bonne Nouvelle</v>
      </c>
      <c r="J852" t="str">
        <f>VLOOKUP(C852,Nodes!$B$2:$F$681,3)</f>
        <v>Bonne Nouvelle</v>
      </c>
      <c r="K852" t="e">
        <f>VLOOKUP(A852,$A$1:A851,1,FALSE)</f>
        <v>#N/A</v>
      </c>
      <c r="L852">
        <f>IF(ISNA(K852),D852,VLOOKUP(A852,$A$1:D851,4,FALSE))</f>
        <v>60</v>
      </c>
      <c r="M852">
        <f t="shared" si="74"/>
        <v>60</v>
      </c>
      <c r="N852">
        <f t="shared" si="75"/>
        <v>60</v>
      </c>
      <c r="P852" t="e">
        <f>VLOOKUP(A852,estimator!$A$2:$D$726,4,FALSE)</f>
        <v>#N/A</v>
      </c>
      <c r="Q852">
        <f t="shared" si="72"/>
        <v>60</v>
      </c>
    </row>
    <row r="853" spans="1:17">
      <c r="A853" t="str">
        <f t="shared" si="76"/>
        <v>38,412</v>
      </c>
      <c r="B853">
        <v>38</v>
      </c>
      <c r="C853">
        <v>412</v>
      </c>
      <c r="D853">
        <v>60</v>
      </c>
      <c r="E853" t="s">
        <v>569</v>
      </c>
      <c r="F853">
        <f>VLOOKUP(B853,Nodes!$B$2:$C$681,2,FALSE)</f>
        <v>31</v>
      </c>
      <c r="G853" t="str">
        <f t="shared" si="73"/>
        <v>38,412,60,exit,31</v>
      </c>
      <c r="H853" t="s">
        <v>1013</v>
      </c>
      <c r="I853" t="str">
        <f>VLOOKUP(B853,Nodes!$B$2:$F$681,3)</f>
        <v>Botzaris</v>
      </c>
      <c r="J853" t="str">
        <f>VLOOKUP(C853,Nodes!$B$2:$F$681,3)</f>
        <v>Botzaris</v>
      </c>
      <c r="K853" t="e">
        <f>VLOOKUP(A853,$A$1:A852,1,FALSE)</f>
        <v>#N/A</v>
      </c>
      <c r="L853">
        <f>IF(ISNA(K853),D853,VLOOKUP(A853,$A$1:D852,4,FALSE))</f>
        <v>60</v>
      </c>
      <c r="M853">
        <f t="shared" si="74"/>
        <v>60</v>
      </c>
      <c r="N853">
        <f t="shared" si="75"/>
        <v>60</v>
      </c>
      <c r="P853" t="e">
        <f>VLOOKUP(A853,estimator!$A$2:$D$726,4,FALSE)</f>
        <v>#N/A</v>
      </c>
      <c r="Q853">
        <f t="shared" si="72"/>
        <v>60</v>
      </c>
    </row>
    <row r="854" spans="1:17">
      <c r="A854" t="str">
        <f t="shared" si="76"/>
        <v>39,413</v>
      </c>
      <c r="B854">
        <v>39</v>
      </c>
      <c r="C854">
        <v>413</v>
      </c>
      <c r="D854">
        <v>60</v>
      </c>
      <c r="E854" t="s">
        <v>569</v>
      </c>
      <c r="F854">
        <f>VLOOKUP(B854,Nodes!$B$2:$C$681,2,FALSE)</f>
        <v>32</v>
      </c>
      <c r="G854" t="str">
        <f t="shared" si="73"/>
        <v>39,413,60,exit,32</v>
      </c>
      <c r="H854" t="s">
        <v>1013</v>
      </c>
      <c r="I854" t="str">
        <f>VLOOKUP(B854,Nodes!$B$2:$F$681,3)</f>
        <v>Boucicaut</v>
      </c>
      <c r="J854" t="str">
        <f>VLOOKUP(C854,Nodes!$B$2:$F$681,3)</f>
        <v>Boucicaut</v>
      </c>
      <c r="K854" t="e">
        <f>VLOOKUP(A854,$A$1:A853,1,FALSE)</f>
        <v>#N/A</v>
      </c>
      <c r="L854">
        <f>IF(ISNA(K854),D854,VLOOKUP(A854,$A$1:D853,4,FALSE))</f>
        <v>60</v>
      </c>
      <c r="M854">
        <f t="shared" si="74"/>
        <v>60</v>
      </c>
      <c r="N854">
        <f t="shared" si="75"/>
        <v>60</v>
      </c>
      <c r="P854" t="e">
        <f>VLOOKUP(A854,estimator!$A$2:$D$726,4,FALSE)</f>
        <v>#N/A</v>
      </c>
      <c r="Q854">
        <f t="shared" si="72"/>
        <v>60</v>
      </c>
    </row>
    <row r="855" spans="1:17">
      <c r="A855" t="str">
        <f t="shared" si="76"/>
        <v>40,414</v>
      </c>
      <c r="B855">
        <v>40</v>
      </c>
      <c r="C855">
        <v>414</v>
      </c>
      <c r="D855">
        <v>60</v>
      </c>
      <c r="E855" t="s">
        <v>569</v>
      </c>
      <c r="F855">
        <f>VLOOKUP(B855,Nodes!$B$2:$C$681,2,FALSE)</f>
        <v>33</v>
      </c>
      <c r="G855" t="str">
        <f t="shared" si="73"/>
        <v>40,414,60,exit,33</v>
      </c>
      <c r="H855" t="s">
        <v>1013</v>
      </c>
      <c r="I855" t="str">
        <f>VLOOKUP(B855,Nodes!$B$2:$F$681,3)</f>
        <v>Boulogne — Jean-Jaurès</v>
      </c>
      <c r="J855" t="str">
        <f>VLOOKUP(C855,Nodes!$B$2:$F$681,3)</f>
        <v>Boulogne — Jean-Jaurès</v>
      </c>
      <c r="K855" t="e">
        <f>VLOOKUP(A855,$A$1:A854,1,FALSE)</f>
        <v>#N/A</v>
      </c>
      <c r="L855">
        <f>IF(ISNA(K855),D855,VLOOKUP(A855,$A$1:D854,4,FALSE))</f>
        <v>60</v>
      </c>
      <c r="M855">
        <f t="shared" si="74"/>
        <v>60</v>
      </c>
      <c r="N855">
        <f t="shared" si="75"/>
        <v>60</v>
      </c>
      <c r="P855" t="e">
        <f>VLOOKUP(A855,estimator!$A$2:$D$726,4,FALSE)</f>
        <v>#N/A</v>
      </c>
      <c r="Q855">
        <f t="shared" si="72"/>
        <v>60</v>
      </c>
    </row>
    <row r="856" spans="1:17">
      <c r="A856" t="str">
        <f t="shared" si="76"/>
        <v>41,415</v>
      </c>
      <c r="B856">
        <v>41</v>
      </c>
      <c r="C856">
        <v>415</v>
      </c>
      <c r="D856">
        <v>60</v>
      </c>
      <c r="E856" t="s">
        <v>569</v>
      </c>
      <c r="F856">
        <f>VLOOKUP(B856,Nodes!$B$2:$C$681,2,FALSE)</f>
        <v>34</v>
      </c>
      <c r="G856" t="str">
        <f t="shared" si="73"/>
        <v>41,415,60,exit,34</v>
      </c>
      <c r="H856" t="s">
        <v>1013</v>
      </c>
      <c r="I856" t="str">
        <f>VLOOKUP(B856,Nodes!$B$2:$F$681,3)</f>
        <v>Boulogne — Pont de Saint-Cloud</v>
      </c>
      <c r="J856" t="str">
        <f>VLOOKUP(C856,Nodes!$B$2:$F$681,3)</f>
        <v>Boulogne — Pont de Saint-Cloud</v>
      </c>
      <c r="K856" t="e">
        <f>VLOOKUP(A856,$A$1:A855,1,FALSE)</f>
        <v>#N/A</v>
      </c>
      <c r="L856">
        <f>IF(ISNA(K856),D856,VLOOKUP(A856,$A$1:D855,4,FALSE))</f>
        <v>60</v>
      </c>
      <c r="M856">
        <f t="shared" si="74"/>
        <v>60</v>
      </c>
      <c r="N856">
        <f t="shared" si="75"/>
        <v>60</v>
      </c>
      <c r="P856" t="e">
        <f>VLOOKUP(A856,estimator!$A$2:$D$726,4,FALSE)</f>
        <v>#N/A</v>
      </c>
      <c r="Q856">
        <f t="shared" si="72"/>
        <v>60</v>
      </c>
    </row>
    <row r="857" spans="1:17">
      <c r="A857" t="str">
        <f t="shared" si="76"/>
        <v>42,415</v>
      </c>
      <c r="B857">
        <v>42</v>
      </c>
      <c r="C857">
        <v>415</v>
      </c>
      <c r="D857">
        <v>60</v>
      </c>
      <c r="E857" t="s">
        <v>569</v>
      </c>
      <c r="F857">
        <f>VLOOKUP(B857,Nodes!$B$2:$C$681,2,FALSE)</f>
        <v>34</v>
      </c>
      <c r="G857" t="str">
        <f t="shared" si="73"/>
        <v>42,415,60,exit,34</v>
      </c>
      <c r="H857" t="s">
        <v>1013</v>
      </c>
      <c r="I857" t="str">
        <f>VLOOKUP(B857,Nodes!$B$2:$F$681,3)</f>
        <v>Boulogne — Pont de Saint-Cloud</v>
      </c>
      <c r="J857" t="str">
        <f>VLOOKUP(C857,Nodes!$B$2:$F$681,3)</f>
        <v>Boulogne — Pont de Saint-Cloud</v>
      </c>
      <c r="K857" t="e">
        <f>VLOOKUP(A857,$A$1:A856,1,FALSE)</f>
        <v>#N/A</v>
      </c>
      <c r="L857">
        <f>IF(ISNA(K857),D857,VLOOKUP(A857,$A$1:D856,4,FALSE))</f>
        <v>60</v>
      </c>
      <c r="M857">
        <f t="shared" si="74"/>
        <v>60</v>
      </c>
      <c r="N857">
        <f t="shared" si="75"/>
        <v>60</v>
      </c>
      <c r="P857" t="e">
        <f>VLOOKUP(A857,estimator!$A$2:$D$726,4,FALSE)</f>
        <v>#N/A</v>
      </c>
      <c r="Q857">
        <f t="shared" si="72"/>
        <v>60</v>
      </c>
    </row>
    <row r="858" spans="1:17">
      <c r="A858" t="str">
        <f t="shared" si="76"/>
        <v>43,416</v>
      </c>
      <c r="B858">
        <v>43</v>
      </c>
      <c r="C858">
        <v>416</v>
      </c>
      <c r="D858">
        <v>60</v>
      </c>
      <c r="E858" t="s">
        <v>569</v>
      </c>
      <c r="F858">
        <f>VLOOKUP(B858,Nodes!$B$2:$C$681,2,FALSE)</f>
        <v>35</v>
      </c>
      <c r="G858" t="str">
        <f t="shared" si="73"/>
        <v>43,416,60,exit,35</v>
      </c>
      <c r="H858" t="s">
        <v>1013</v>
      </c>
      <c r="I858" t="str">
        <f>VLOOKUP(B858,Nodes!$B$2:$F$681,3)</f>
        <v>Bourse</v>
      </c>
      <c r="J858" t="str">
        <f>VLOOKUP(C858,Nodes!$B$2:$F$681,3)</f>
        <v>Bourse</v>
      </c>
      <c r="K858" t="e">
        <f>VLOOKUP(A858,$A$1:A857,1,FALSE)</f>
        <v>#N/A</v>
      </c>
      <c r="L858">
        <f>IF(ISNA(K858),D858,VLOOKUP(A858,$A$1:D857,4,FALSE))</f>
        <v>60</v>
      </c>
      <c r="M858">
        <f t="shared" si="74"/>
        <v>60</v>
      </c>
      <c r="N858">
        <f t="shared" si="75"/>
        <v>60</v>
      </c>
      <c r="P858" t="e">
        <f>VLOOKUP(A858,estimator!$A$2:$D$726,4,FALSE)</f>
        <v>#N/A</v>
      </c>
      <c r="Q858">
        <f t="shared" si="72"/>
        <v>60</v>
      </c>
    </row>
    <row r="859" spans="1:17">
      <c r="A859" t="str">
        <f t="shared" si="76"/>
        <v>44,417</v>
      </c>
      <c r="B859">
        <v>44</v>
      </c>
      <c r="C859">
        <v>417</v>
      </c>
      <c r="D859">
        <v>60</v>
      </c>
      <c r="E859" t="s">
        <v>569</v>
      </c>
      <c r="F859">
        <f>VLOOKUP(B859,Nodes!$B$2:$C$681,2,FALSE)</f>
        <v>36</v>
      </c>
      <c r="G859" t="str">
        <f t="shared" si="73"/>
        <v>44,417,60,exit,36</v>
      </c>
      <c r="H859" t="s">
        <v>1013</v>
      </c>
      <c r="I859" t="str">
        <f>VLOOKUP(B859,Nodes!$B$2:$F$681,3)</f>
        <v>Bréguet — Sabin</v>
      </c>
      <c r="J859" t="str">
        <f>VLOOKUP(C859,Nodes!$B$2:$F$681,3)</f>
        <v>Bréguet — Sabin</v>
      </c>
      <c r="K859" t="e">
        <f>VLOOKUP(A859,$A$1:A858,1,FALSE)</f>
        <v>#N/A</v>
      </c>
      <c r="L859">
        <f>IF(ISNA(K859),D859,VLOOKUP(A859,$A$1:D858,4,FALSE))</f>
        <v>60</v>
      </c>
      <c r="M859">
        <f t="shared" si="74"/>
        <v>60</v>
      </c>
      <c r="N859">
        <f t="shared" si="75"/>
        <v>60</v>
      </c>
      <c r="P859" t="e">
        <f>VLOOKUP(A859,estimator!$A$2:$D$726,4,FALSE)</f>
        <v>#N/A</v>
      </c>
      <c r="Q859">
        <f t="shared" si="72"/>
        <v>60</v>
      </c>
    </row>
    <row r="860" spans="1:17">
      <c r="A860" t="str">
        <f t="shared" si="76"/>
        <v>45,418</v>
      </c>
      <c r="B860">
        <v>45</v>
      </c>
      <c r="C860">
        <v>418</v>
      </c>
      <c r="D860">
        <v>60</v>
      </c>
      <c r="E860" t="s">
        <v>569</v>
      </c>
      <c r="F860">
        <f>VLOOKUP(B860,Nodes!$B$2:$C$681,2,FALSE)</f>
        <v>37</v>
      </c>
      <c r="G860" t="str">
        <f t="shared" si="73"/>
        <v>45,418,60,exit,37</v>
      </c>
      <c r="H860" t="s">
        <v>1013</v>
      </c>
      <c r="I860" t="str">
        <f>VLOOKUP(B860,Nodes!$B$2:$F$681,3)</f>
        <v>Brochant</v>
      </c>
      <c r="J860" t="str">
        <f>VLOOKUP(C860,Nodes!$B$2:$F$681,3)</f>
        <v>Brochant</v>
      </c>
      <c r="K860" t="e">
        <f>VLOOKUP(A860,$A$1:A859,1,FALSE)</f>
        <v>#N/A</v>
      </c>
      <c r="L860">
        <f>IF(ISNA(K860),D860,VLOOKUP(A860,$A$1:D859,4,FALSE))</f>
        <v>60</v>
      </c>
      <c r="M860">
        <f t="shared" si="74"/>
        <v>60</v>
      </c>
      <c r="N860">
        <f t="shared" si="75"/>
        <v>60</v>
      </c>
      <c r="P860" t="e">
        <f>VLOOKUP(A860,estimator!$A$2:$D$726,4,FALSE)</f>
        <v>#N/A</v>
      </c>
      <c r="Q860">
        <f t="shared" si="72"/>
        <v>60</v>
      </c>
    </row>
    <row r="861" spans="1:17">
      <c r="A861" t="str">
        <f t="shared" si="76"/>
        <v>46,419</v>
      </c>
      <c r="B861">
        <v>46</v>
      </c>
      <c r="C861">
        <v>419</v>
      </c>
      <c r="D861">
        <v>60</v>
      </c>
      <c r="E861" t="s">
        <v>569</v>
      </c>
      <c r="F861">
        <f>VLOOKUP(B861,Nodes!$B$2:$C$681,2,FALSE)</f>
        <v>38</v>
      </c>
      <c r="G861" t="str">
        <f t="shared" si="73"/>
        <v>46,419,60,exit,38</v>
      </c>
      <c r="H861" t="s">
        <v>1013</v>
      </c>
      <c r="I861" t="str">
        <f>VLOOKUP(B861,Nodes!$B$2:$F$681,3)</f>
        <v>Buttes Chaumont</v>
      </c>
      <c r="J861" t="str">
        <f>VLOOKUP(C861,Nodes!$B$2:$F$681,3)</f>
        <v>Buttes Chaumont</v>
      </c>
      <c r="K861" t="e">
        <f>VLOOKUP(A861,$A$1:A860,1,FALSE)</f>
        <v>#N/A</v>
      </c>
      <c r="L861">
        <f>IF(ISNA(K861),D861,VLOOKUP(A861,$A$1:D860,4,FALSE))</f>
        <v>60</v>
      </c>
      <c r="M861">
        <f t="shared" si="74"/>
        <v>60</v>
      </c>
      <c r="N861">
        <f t="shared" si="75"/>
        <v>60</v>
      </c>
      <c r="P861" t="e">
        <f>VLOOKUP(A861,estimator!$A$2:$D$726,4,FALSE)</f>
        <v>#N/A</v>
      </c>
      <c r="Q861">
        <f t="shared" si="72"/>
        <v>60</v>
      </c>
    </row>
    <row r="862" spans="1:17">
      <c r="A862" t="str">
        <f t="shared" si="76"/>
        <v>47,420</v>
      </c>
      <c r="B862">
        <v>47</v>
      </c>
      <c r="C862">
        <v>420</v>
      </c>
      <c r="D862">
        <v>60</v>
      </c>
      <c r="E862" t="s">
        <v>569</v>
      </c>
      <c r="F862">
        <f>VLOOKUP(B862,Nodes!$B$2:$C$681,2,FALSE)</f>
        <v>39</v>
      </c>
      <c r="G862" t="str">
        <f t="shared" si="73"/>
        <v>47,420,60,exit,39</v>
      </c>
      <c r="H862" t="s">
        <v>1013</v>
      </c>
      <c r="I862" t="str">
        <f>VLOOKUP(B862,Nodes!$B$2:$F$681,3)</f>
        <v>Buzenval</v>
      </c>
      <c r="J862" t="str">
        <f>VLOOKUP(C862,Nodes!$B$2:$F$681,3)</f>
        <v>Buzenval</v>
      </c>
      <c r="K862" t="e">
        <f>VLOOKUP(A862,$A$1:A861,1,FALSE)</f>
        <v>#N/A</v>
      </c>
      <c r="L862">
        <f>IF(ISNA(K862),D862,VLOOKUP(A862,$A$1:D861,4,FALSE))</f>
        <v>60</v>
      </c>
      <c r="M862">
        <f t="shared" si="74"/>
        <v>60</v>
      </c>
      <c r="N862">
        <f t="shared" si="75"/>
        <v>60</v>
      </c>
      <c r="P862" t="e">
        <f>VLOOKUP(A862,estimator!$A$2:$D$726,4,FALSE)</f>
        <v>#N/A</v>
      </c>
      <c r="Q862">
        <f t="shared" si="72"/>
        <v>60</v>
      </c>
    </row>
    <row r="863" spans="1:17">
      <c r="A863" t="str">
        <f t="shared" si="76"/>
        <v>48,421</v>
      </c>
      <c r="B863">
        <v>48</v>
      </c>
      <c r="C863">
        <v>421</v>
      </c>
      <c r="D863">
        <v>60</v>
      </c>
      <c r="E863" t="s">
        <v>569</v>
      </c>
      <c r="F863">
        <f>VLOOKUP(B863,Nodes!$B$2:$C$681,2,FALSE)</f>
        <v>40</v>
      </c>
      <c r="G863" t="str">
        <f t="shared" si="73"/>
        <v>48,421,60,exit,40</v>
      </c>
      <c r="H863" t="s">
        <v>1013</v>
      </c>
      <c r="I863" t="str">
        <f>VLOOKUP(B863,Nodes!$B$2:$F$681,3)</f>
        <v>Cadet</v>
      </c>
      <c r="J863" t="str">
        <f>VLOOKUP(C863,Nodes!$B$2:$F$681,3)</f>
        <v>Cadet</v>
      </c>
      <c r="K863" t="e">
        <f>VLOOKUP(A863,$A$1:A862,1,FALSE)</f>
        <v>#N/A</v>
      </c>
      <c r="L863">
        <f>IF(ISNA(K863),D863,VLOOKUP(A863,$A$1:D862,4,FALSE))</f>
        <v>60</v>
      </c>
      <c r="M863">
        <f t="shared" si="74"/>
        <v>60</v>
      </c>
      <c r="N863">
        <f t="shared" si="75"/>
        <v>60</v>
      </c>
      <c r="P863" t="e">
        <f>VLOOKUP(A863,estimator!$A$2:$D$726,4,FALSE)</f>
        <v>#N/A</v>
      </c>
      <c r="Q863">
        <f t="shared" si="72"/>
        <v>60</v>
      </c>
    </row>
    <row r="864" spans="1:17">
      <c r="A864" t="str">
        <f t="shared" si="76"/>
        <v>49,422</v>
      </c>
      <c r="B864">
        <v>49</v>
      </c>
      <c r="C864">
        <v>422</v>
      </c>
      <c r="D864">
        <v>60</v>
      </c>
      <c r="E864" t="s">
        <v>569</v>
      </c>
      <c r="F864">
        <f>VLOOKUP(B864,Nodes!$B$2:$C$681,2,FALSE)</f>
        <v>41</v>
      </c>
      <c r="G864" t="str">
        <f t="shared" si="73"/>
        <v>49,422,60,exit,41</v>
      </c>
      <c r="H864" t="s">
        <v>1013</v>
      </c>
      <c r="I864" t="str">
        <f>VLOOKUP(B864,Nodes!$B$2:$F$681,3)</f>
        <v>Cambronne</v>
      </c>
      <c r="J864" t="str">
        <f>VLOOKUP(C864,Nodes!$B$2:$F$681,3)</f>
        <v>Cambronne</v>
      </c>
      <c r="K864" t="e">
        <f>VLOOKUP(A864,$A$1:A863,1,FALSE)</f>
        <v>#N/A</v>
      </c>
      <c r="L864">
        <f>IF(ISNA(K864),D864,VLOOKUP(A864,$A$1:D863,4,FALSE))</f>
        <v>60</v>
      </c>
      <c r="M864">
        <f t="shared" si="74"/>
        <v>60</v>
      </c>
      <c r="N864">
        <f t="shared" si="75"/>
        <v>60</v>
      </c>
      <c r="P864" t="e">
        <f>VLOOKUP(A864,estimator!$A$2:$D$726,4,FALSE)</f>
        <v>#N/A</v>
      </c>
      <c r="Q864">
        <f t="shared" si="72"/>
        <v>60</v>
      </c>
    </row>
    <row r="865" spans="1:17">
      <c r="A865" t="str">
        <f t="shared" si="76"/>
        <v>50,423</v>
      </c>
      <c r="B865">
        <v>50</v>
      </c>
      <c r="C865">
        <v>423</v>
      </c>
      <c r="D865">
        <v>60</v>
      </c>
      <c r="E865" t="s">
        <v>569</v>
      </c>
      <c r="F865">
        <f>VLOOKUP(B865,Nodes!$B$2:$C$681,2,FALSE)</f>
        <v>42</v>
      </c>
      <c r="G865" t="str">
        <f t="shared" si="73"/>
        <v>50,423,60,exit,42</v>
      </c>
      <c r="H865" t="s">
        <v>1013</v>
      </c>
      <c r="I865" t="str">
        <f>VLOOKUP(B865,Nodes!$B$2:$F$681,3)</f>
        <v>Campo-Formio</v>
      </c>
      <c r="J865" t="str">
        <f>VLOOKUP(C865,Nodes!$B$2:$F$681,3)</f>
        <v>Campo-Formio</v>
      </c>
      <c r="K865" t="e">
        <f>VLOOKUP(A865,$A$1:A864,1,FALSE)</f>
        <v>#N/A</v>
      </c>
      <c r="L865">
        <f>IF(ISNA(K865),D865,VLOOKUP(A865,$A$1:D864,4,FALSE))</f>
        <v>60</v>
      </c>
      <c r="M865">
        <f t="shared" si="74"/>
        <v>60</v>
      </c>
      <c r="N865">
        <f t="shared" si="75"/>
        <v>60</v>
      </c>
      <c r="P865" t="e">
        <f>VLOOKUP(A865,estimator!$A$2:$D$726,4,FALSE)</f>
        <v>#N/A</v>
      </c>
      <c r="Q865">
        <f t="shared" si="72"/>
        <v>60</v>
      </c>
    </row>
    <row r="866" spans="1:17">
      <c r="A866" t="str">
        <f t="shared" si="76"/>
        <v>51,424</v>
      </c>
      <c r="B866">
        <v>51</v>
      </c>
      <c r="C866">
        <v>424</v>
      </c>
      <c r="D866">
        <v>60</v>
      </c>
      <c r="E866" t="s">
        <v>569</v>
      </c>
      <c r="F866">
        <f>VLOOKUP(B866,Nodes!$B$2:$C$681,2,FALSE)</f>
        <v>43</v>
      </c>
      <c r="G866" t="str">
        <f t="shared" si="73"/>
        <v>51,424,60,exit,43</v>
      </c>
      <c r="H866" t="s">
        <v>1013</v>
      </c>
      <c r="I866" t="str">
        <f>VLOOKUP(B866,Nodes!$B$2:$F$681,3)</f>
        <v>Cardinal Lemoine</v>
      </c>
      <c r="J866" t="str">
        <f>VLOOKUP(C866,Nodes!$B$2:$F$681,3)</f>
        <v>Cardinal Lemoine</v>
      </c>
      <c r="K866" t="e">
        <f>VLOOKUP(A866,$A$1:A865,1,FALSE)</f>
        <v>#N/A</v>
      </c>
      <c r="L866">
        <f>IF(ISNA(K866),D866,VLOOKUP(A866,$A$1:D865,4,FALSE))</f>
        <v>60</v>
      </c>
      <c r="M866">
        <f t="shared" si="74"/>
        <v>60</v>
      </c>
      <c r="N866">
        <f t="shared" si="75"/>
        <v>60</v>
      </c>
      <c r="P866" t="e">
        <f>VLOOKUP(A866,estimator!$A$2:$D$726,4,FALSE)</f>
        <v>#N/A</v>
      </c>
      <c r="Q866">
        <f t="shared" si="72"/>
        <v>60</v>
      </c>
    </row>
    <row r="867" spans="1:17">
      <c r="A867" t="str">
        <f t="shared" si="76"/>
        <v>52,425</v>
      </c>
      <c r="B867">
        <v>52</v>
      </c>
      <c r="C867">
        <v>425</v>
      </c>
      <c r="D867">
        <v>60</v>
      </c>
      <c r="E867" t="s">
        <v>569</v>
      </c>
      <c r="F867">
        <f>VLOOKUP(B867,Nodes!$B$2:$C$681,2,FALSE)</f>
        <v>44</v>
      </c>
      <c r="G867" t="str">
        <f t="shared" si="73"/>
        <v>52,425,60,exit,44</v>
      </c>
      <c r="H867" t="s">
        <v>1013</v>
      </c>
      <c r="I867" t="str">
        <f>VLOOKUP(B867,Nodes!$B$2:$F$681,3)</f>
        <v>Carrefour Pleyel</v>
      </c>
      <c r="J867" t="str">
        <f>VLOOKUP(C867,Nodes!$B$2:$F$681,3)</f>
        <v>Carrefour Pleyel</v>
      </c>
      <c r="K867" t="e">
        <f>VLOOKUP(A867,$A$1:A866,1,FALSE)</f>
        <v>#N/A</v>
      </c>
      <c r="L867">
        <f>IF(ISNA(K867),D867,VLOOKUP(A867,$A$1:D866,4,FALSE))</f>
        <v>60</v>
      </c>
      <c r="M867">
        <f t="shared" si="74"/>
        <v>60</v>
      </c>
      <c r="N867">
        <f t="shared" si="75"/>
        <v>60</v>
      </c>
      <c r="P867" t="e">
        <f>VLOOKUP(A867,estimator!$A$2:$D$726,4,FALSE)</f>
        <v>#N/A</v>
      </c>
      <c r="Q867">
        <f t="shared" si="72"/>
        <v>60</v>
      </c>
    </row>
    <row r="868" spans="1:17">
      <c r="A868" t="str">
        <f t="shared" si="76"/>
        <v>53,426</v>
      </c>
      <c r="B868">
        <v>53</v>
      </c>
      <c r="C868">
        <v>426</v>
      </c>
      <c r="D868">
        <v>60</v>
      </c>
      <c r="E868" t="s">
        <v>569</v>
      </c>
      <c r="F868">
        <f>VLOOKUP(B868,Nodes!$B$2:$C$681,2,FALSE)</f>
        <v>45</v>
      </c>
      <c r="G868" t="str">
        <f t="shared" si="73"/>
        <v>53,426,60,exit,45</v>
      </c>
      <c r="H868" t="s">
        <v>1013</v>
      </c>
      <c r="I868" t="str">
        <f>VLOOKUP(B868,Nodes!$B$2:$F$681,3)</f>
        <v>Censier — Daubenton</v>
      </c>
      <c r="J868" t="str">
        <f>VLOOKUP(C868,Nodes!$B$2:$F$681,3)</f>
        <v>Censier — Daubenton</v>
      </c>
      <c r="K868" t="e">
        <f>VLOOKUP(A868,$A$1:A867,1,FALSE)</f>
        <v>#N/A</v>
      </c>
      <c r="L868">
        <f>IF(ISNA(K868),D868,VLOOKUP(A868,$A$1:D867,4,FALSE))</f>
        <v>60</v>
      </c>
      <c r="M868">
        <f t="shared" si="74"/>
        <v>60</v>
      </c>
      <c r="N868">
        <f t="shared" si="75"/>
        <v>60</v>
      </c>
      <c r="P868" t="e">
        <f>VLOOKUP(A868,estimator!$A$2:$D$726,4,FALSE)</f>
        <v>#N/A</v>
      </c>
      <c r="Q868">
        <f t="shared" si="72"/>
        <v>60</v>
      </c>
    </row>
    <row r="869" spans="1:17">
      <c r="A869" t="str">
        <f t="shared" si="76"/>
        <v>54,427</v>
      </c>
      <c r="B869">
        <v>54</v>
      </c>
      <c r="C869">
        <v>427</v>
      </c>
      <c r="D869">
        <v>60</v>
      </c>
      <c r="E869" t="s">
        <v>569</v>
      </c>
      <c r="F869">
        <f>VLOOKUP(B869,Nodes!$B$2:$C$681,2,FALSE)</f>
        <v>46</v>
      </c>
      <c r="G869" t="str">
        <f t="shared" si="73"/>
        <v>54,427,60,exit,46</v>
      </c>
      <c r="H869" t="s">
        <v>1013</v>
      </c>
      <c r="I869" t="str">
        <f>VLOOKUP(B869,Nodes!$B$2:$F$681,3)</f>
        <v>Champs-Élysées — Clemenceau</v>
      </c>
      <c r="J869" t="str">
        <f>VLOOKUP(C869,Nodes!$B$2:$F$681,3)</f>
        <v>Champs-Élysées — Clemenceau</v>
      </c>
      <c r="K869" t="e">
        <f>VLOOKUP(A869,$A$1:A868,1,FALSE)</f>
        <v>#N/A</v>
      </c>
      <c r="L869">
        <f>IF(ISNA(K869),D869,VLOOKUP(A869,$A$1:D868,4,FALSE))</f>
        <v>60</v>
      </c>
      <c r="M869">
        <f t="shared" si="74"/>
        <v>60</v>
      </c>
      <c r="N869">
        <f t="shared" si="75"/>
        <v>60</v>
      </c>
      <c r="P869" t="e">
        <f>VLOOKUP(A869,estimator!$A$2:$D$726,4,FALSE)</f>
        <v>#N/A</v>
      </c>
      <c r="Q869">
        <f t="shared" si="72"/>
        <v>60</v>
      </c>
    </row>
    <row r="870" spans="1:17">
      <c r="A870" t="str">
        <f t="shared" si="76"/>
        <v>55,427</v>
      </c>
      <c r="B870">
        <v>55</v>
      </c>
      <c r="C870">
        <v>427</v>
      </c>
      <c r="D870">
        <v>60</v>
      </c>
      <c r="E870" t="s">
        <v>569</v>
      </c>
      <c r="F870">
        <f>VLOOKUP(B870,Nodes!$B$2:$C$681,2,FALSE)</f>
        <v>46</v>
      </c>
      <c r="G870" t="str">
        <f t="shared" si="73"/>
        <v>55,427,60,exit,46</v>
      </c>
      <c r="H870" t="s">
        <v>1013</v>
      </c>
      <c r="I870" t="str">
        <f>VLOOKUP(B870,Nodes!$B$2:$F$681,3)</f>
        <v>Champs-Élysées — Clemenceau</v>
      </c>
      <c r="J870" t="str">
        <f>VLOOKUP(C870,Nodes!$B$2:$F$681,3)</f>
        <v>Champs-Élysées — Clemenceau</v>
      </c>
      <c r="K870" t="e">
        <f>VLOOKUP(A870,$A$1:A869,1,FALSE)</f>
        <v>#N/A</v>
      </c>
      <c r="L870">
        <f>IF(ISNA(K870),D870,VLOOKUP(A870,$A$1:D869,4,FALSE))</f>
        <v>60</v>
      </c>
      <c r="M870">
        <f t="shared" si="74"/>
        <v>60</v>
      </c>
      <c r="N870">
        <f t="shared" si="75"/>
        <v>60</v>
      </c>
      <c r="P870" t="e">
        <f>VLOOKUP(A870,estimator!$A$2:$D$726,4,FALSE)</f>
        <v>#N/A</v>
      </c>
      <c r="Q870">
        <f t="shared" si="72"/>
        <v>60</v>
      </c>
    </row>
    <row r="871" spans="1:17">
      <c r="A871" t="str">
        <f t="shared" si="76"/>
        <v>56,428</v>
      </c>
      <c r="B871">
        <v>56</v>
      </c>
      <c r="C871">
        <v>428</v>
      </c>
      <c r="D871">
        <v>60</v>
      </c>
      <c r="E871" t="s">
        <v>569</v>
      </c>
      <c r="F871">
        <f>VLOOKUP(B871,Nodes!$B$2:$C$681,2,FALSE)</f>
        <v>47</v>
      </c>
      <c r="G871" t="str">
        <f t="shared" si="73"/>
        <v>56,428,60,exit,47</v>
      </c>
      <c r="H871" t="s">
        <v>1013</v>
      </c>
      <c r="I871" t="str">
        <f>VLOOKUP(B871,Nodes!$B$2:$F$681,3)</f>
        <v>Chardon-Lagache</v>
      </c>
      <c r="J871" t="str">
        <f>VLOOKUP(C871,Nodes!$B$2:$F$681,3)</f>
        <v>Chardon-Lagache</v>
      </c>
      <c r="K871" t="e">
        <f>VLOOKUP(A871,$A$1:A870,1,FALSE)</f>
        <v>#N/A</v>
      </c>
      <c r="L871">
        <f>IF(ISNA(K871),D871,VLOOKUP(A871,$A$1:D870,4,FALSE))</f>
        <v>60</v>
      </c>
      <c r="M871">
        <f t="shared" si="74"/>
        <v>60</v>
      </c>
      <c r="N871">
        <f t="shared" si="75"/>
        <v>60</v>
      </c>
      <c r="P871" t="e">
        <f>VLOOKUP(A871,estimator!$A$2:$D$726,4,FALSE)</f>
        <v>#N/A</v>
      </c>
      <c r="Q871">
        <f t="shared" si="72"/>
        <v>60</v>
      </c>
    </row>
    <row r="872" spans="1:17">
      <c r="A872" t="str">
        <f t="shared" si="76"/>
        <v>57,429</v>
      </c>
      <c r="B872">
        <v>57</v>
      </c>
      <c r="C872">
        <v>429</v>
      </c>
      <c r="D872">
        <v>60</v>
      </c>
      <c r="E872" t="s">
        <v>569</v>
      </c>
      <c r="F872">
        <f>VLOOKUP(B872,Nodes!$B$2:$C$681,2,FALSE)</f>
        <v>48</v>
      </c>
      <c r="G872" t="str">
        <f t="shared" si="73"/>
        <v>57,429,60,exit,48</v>
      </c>
      <c r="H872" t="s">
        <v>1013</v>
      </c>
      <c r="I872" t="str">
        <f>VLOOKUP(B872,Nodes!$B$2:$F$681,3)</f>
        <v>Charenton — Écoles</v>
      </c>
      <c r="J872" t="str">
        <f>VLOOKUP(C872,Nodes!$B$2:$F$681,3)</f>
        <v>Charenton — Écoles</v>
      </c>
      <c r="K872" t="e">
        <f>VLOOKUP(A872,$A$1:A871,1,FALSE)</f>
        <v>#N/A</v>
      </c>
      <c r="L872">
        <f>IF(ISNA(K872),D872,VLOOKUP(A872,$A$1:D871,4,FALSE))</f>
        <v>60</v>
      </c>
      <c r="M872">
        <f t="shared" si="74"/>
        <v>60</v>
      </c>
      <c r="N872">
        <f t="shared" si="75"/>
        <v>60</v>
      </c>
      <c r="P872" t="e">
        <f>VLOOKUP(A872,estimator!$A$2:$D$726,4,FALSE)</f>
        <v>#N/A</v>
      </c>
      <c r="Q872">
        <f t="shared" si="72"/>
        <v>60</v>
      </c>
    </row>
    <row r="873" spans="1:17">
      <c r="A873" t="str">
        <f t="shared" si="76"/>
        <v>58,430</v>
      </c>
      <c r="B873">
        <v>58</v>
      </c>
      <c r="C873">
        <v>430</v>
      </c>
      <c r="D873">
        <v>60</v>
      </c>
      <c r="E873" t="s">
        <v>569</v>
      </c>
      <c r="F873">
        <f>VLOOKUP(B873,Nodes!$B$2:$C$681,2,FALSE)</f>
        <v>49</v>
      </c>
      <c r="G873" t="str">
        <f t="shared" si="73"/>
        <v>58,430,60,exit,49</v>
      </c>
      <c r="H873" t="s">
        <v>1013</v>
      </c>
      <c r="I873" t="str">
        <f>VLOOKUP(B873,Nodes!$B$2:$F$681,3)</f>
        <v>Charles de Gaulle — Étoile</v>
      </c>
      <c r="J873" t="str">
        <f>VLOOKUP(C873,Nodes!$B$2:$F$681,3)</f>
        <v>Charles de Gaulle — Étoile</v>
      </c>
      <c r="K873" t="e">
        <f>VLOOKUP(A873,$A$1:A872,1,FALSE)</f>
        <v>#N/A</v>
      </c>
      <c r="L873">
        <f>IF(ISNA(K873),D873,VLOOKUP(A873,$A$1:D872,4,FALSE))</f>
        <v>60</v>
      </c>
      <c r="M873">
        <f t="shared" si="74"/>
        <v>60</v>
      </c>
      <c r="N873">
        <f t="shared" si="75"/>
        <v>60</v>
      </c>
      <c r="P873" t="e">
        <f>VLOOKUP(A873,estimator!$A$2:$D$726,4,FALSE)</f>
        <v>#N/A</v>
      </c>
      <c r="Q873">
        <f t="shared" si="72"/>
        <v>60</v>
      </c>
    </row>
    <row r="874" spans="1:17">
      <c r="A874" t="str">
        <f t="shared" si="76"/>
        <v>59,430</v>
      </c>
      <c r="B874">
        <v>59</v>
      </c>
      <c r="C874">
        <v>430</v>
      </c>
      <c r="D874">
        <v>60</v>
      </c>
      <c r="E874" t="s">
        <v>569</v>
      </c>
      <c r="F874">
        <f>VLOOKUP(B874,Nodes!$B$2:$C$681,2,FALSE)</f>
        <v>49</v>
      </c>
      <c r="G874" t="str">
        <f t="shared" si="73"/>
        <v>59,430,60,exit,49</v>
      </c>
      <c r="H874" t="s">
        <v>1013</v>
      </c>
      <c r="I874" t="str">
        <f>VLOOKUP(B874,Nodes!$B$2:$F$681,3)</f>
        <v>Charles de Gaulle — Étoile</v>
      </c>
      <c r="J874" t="str">
        <f>VLOOKUP(C874,Nodes!$B$2:$F$681,3)</f>
        <v>Charles de Gaulle — Étoile</v>
      </c>
      <c r="K874" t="e">
        <f>VLOOKUP(A874,$A$1:A873,1,FALSE)</f>
        <v>#N/A</v>
      </c>
      <c r="L874">
        <f>IF(ISNA(K874),D874,VLOOKUP(A874,$A$1:D873,4,FALSE))</f>
        <v>60</v>
      </c>
      <c r="M874">
        <f t="shared" si="74"/>
        <v>60</v>
      </c>
      <c r="N874">
        <f t="shared" si="75"/>
        <v>60</v>
      </c>
      <c r="P874" t="e">
        <f>VLOOKUP(A874,estimator!$A$2:$D$726,4,FALSE)</f>
        <v>#N/A</v>
      </c>
      <c r="Q874">
        <f t="shared" si="72"/>
        <v>60</v>
      </c>
    </row>
    <row r="875" spans="1:17">
      <c r="A875" t="str">
        <f t="shared" si="76"/>
        <v>60,430</v>
      </c>
      <c r="B875">
        <v>60</v>
      </c>
      <c r="C875">
        <v>430</v>
      </c>
      <c r="D875">
        <v>60</v>
      </c>
      <c r="E875" t="s">
        <v>569</v>
      </c>
      <c r="F875">
        <f>VLOOKUP(B875,Nodes!$B$2:$C$681,2,FALSE)</f>
        <v>49</v>
      </c>
      <c r="G875" t="str">
        <f t="shared" si="73"/>
        <v>60,430,60,exit,49</v>
      </c>
      <c r="H875" t="s">
        <v>1013</v>
      </c>
      <c r="I875" t="str">
        <f>VLOOKUP(B875,Nodes!$B$2:$F$681,3)</f>
        <v>Charles de Gaulle — Étoile</v>
      </c>
      <c r="J875" t="str">
        <f>VLOOKUP(C875,Nodes!$B$2:$F$681,3)</f>
        <v>Charles de Gaulle — Étoile</v>
      </c>
      <c r="K875" t="e">
        <f>VLOOKUP(A875,$A$1:A874,1,FALSE)</f>
        <v>#N/A</v>
      </c>
      <c r="L875">
        <f>IF(ISNA(K875),D875,VLOOKUP(A875,$A$1:D874,4,FALSE))</f>
        <v>60</v>
      </c>
      <c r="M875">
        <f t="shared" si="74"/>
        <v>60</v>
      </c>
      <c r="N875">
        <f t="shared" si="75"/>
        <v>60</v>
      </c>
      <c r="P875" t="e">
        <f>VLOOKUP(A875,estimator!$A$2:$D$726,4,FALSE)</f>
        <v>#N/A</v>
      </c>
      <c r="Q875">
        <f t="shared" si="72"/>
        <v>60</v>
      </c>
    </row>
    <row r="876" spans="1:17">
      <c r="A876" t="str">
        <f t="shared" si="76"/>
        <v>61,431</v>
      </c>
      <c r="B876">
        <v>61</v>
      </c>
      <c r="C876">
        <v>431</v>
      </c>
      <c r="D876">
        <v>60</v>
      </c>
      <c r="E876" t="s">
        <v>569</v>
      </c>
      <c r="F876">
        <f>VLOOKUP(B876,Nodes!$B$2:$C$681,2,FALSE)</f>
        <v>50</v>
      </c>
      <c r="G876" t="str">
        <f t="shared" si="73"/>
        <v>61,431,60,exit,50</v>
      </c>
      <c r="H876" t="s">
        <v>1013</v>
      </c>
      <c r="I876" t="str">
        <f>VLOOKUP(B876,Nodes!$B$2:$F$681,3)</f>
        <v>Charles Michels</v>
      </c>
      <c r="J876" t="str">
        <f>VLOOKUP(C876,Nodes!$B$2:$F$681,3)</f>
        <v>Charles Michels</v>
      </c>
      <c r="K876" t="e">
        <f>VLOOKUP(A876,$A$1:A875,1,FALSE)</f>
        <v>#N/A</v>
      </c>
      <c r="L876">
        <f>IF(ISNA(K876),D876,VLOOKUP(A876,$A$1:D875,4,FALSE))</f>
        <v>60</v>
      </c>
      <c r="M876">
        <f t="shared" si="74"/>
        <v>60</v>
      </c>
      <c r="N876">
        <f t="shared" si="75"/>
        <v>60</v>
      </c>
      <c r="P876" t="e">
        <f>VLOOKUP(A876,estimator!$A$2:$D$726,4,FALSE)</f>
        <v>#N/A</v>
      </c>
      <c r="Q876">
        <f t="shared" si="72"/>
        <v>60</v>
      </c>
    </row>
    <row r="877" spans="1:17">
      <c r="A877" t="str">
        <f t="shared" si="76"/>
        <v>62,432</v>
      </c>
      <c r="B877">
        <v>62</v>
      </c>
      <c r="C877">
        <v>432</v>
      </c>
      <c r="D877">
        <v>60</v>
      </c>
      <c r="E877" t="s">
        <v>569</v>
      </c>
      <c r="F877">
        <f>VLOOKUP(B877,Nodes!$B$2:$C$681,2,FALSE)</f>
        <v>51</v>
      </c>
      <c r="G877" t="str">
        <f t="shared" si="73"/>
        <v>62,432,60,exit,51</v>
      </c>
      <c r="H877" t="s">
        <v>1013</v>
      </c>
      <c r="I877" t="str">
        <f>VLOOKUP(B877,Nodes!$B$2:$F$681,3)</f>
        <v>Charonne</v>
      </c>
      <c r="J877" t="str">
        <f>VLOOKUP(C877,Nodes!$B$2:$F$681,3)</f>
        <v>Charonne</v>
      </c>
      <c r="K877" t="e">
        <f>VLOOKUP(A877,$A$1:A876,1,FALSE)</f>
        <v>#N/A</v>
      </c>
      <c r="L877">
        <f>IF(ISNA(K877),D877,VLOOKUP(A877,$A$1:D876,4,FALSE))</f>
        <v>60</v>
      </c>
      <c r="M877">
        <f t="shared" si="74"/>
        <v>60</v>
      </c>
      <c r="N877">
        <f t="shared" si="75"/>
        <v>60</v>
      </c>
      <c r="P877" t="e">
        <f>VLOOKUP(A877,estimator!$A$2:$D$726,4,FALSE)</f>
        <v>#N/A</v>
      </c>
      <c r="Q877">
        <f t="shared" si="72"/>
        <v>60</v>
      </c>
    </row>
    <row r="878" spans="1:17">
      <c r="A878" t="str">
        <f t="shared" si="76"/>
        <v>63,433</v>
      </c>
      <c r="B878">
        <v>63</v>
      </c>
      <c r="C878">
        <v>433</v>
      </c>
      <c r="D878">
        <v>60</v>
      </c>
      <c r="E878" t="s">
        <v>569</v>
      </c>
      <c r="F878">
        <f>VLOOKUP(B878,Nodes!$B$2:$C$681,2,FALSE)</f>
        <v>52</v>
      </c>
      <c r="G878" t="str">
        <f t="shared" si="73"/>
        <v>63,433,60,exit,52</v>
      </c>
      <c r="H878" t="s">
        <v>1013</v>
      </c>
      <c r="I878" t="str">
        <f>VLOOKUP(B878,Nodes!$B$2:$F$681,3)</f>
        <v>Château de Vincennes</v>
      </c>
      <c r="J878" t="str">
        <f>VLOOKUP(C878,Nodes!$B$2:$F$681,3)</f>
        <v>Château de Vincennes</v>
      </c>
      <c r="K878" t="e">
        <f>VLOOKUP(A878,$A$1:A877,1,FALSE)</f>
        <v>#N/A</v>
      </c>
      <c r="L878">
        <f>IF(ISNA(K878),D878,VLOOKUP(A878,$A$1:D877,4,FALSE))</f>
        <v>60</v>
      </c>
      <c r="M878">
        <f t="shared" si="74"/>
        <v>60</v>
      </c>
      <c r="N878">
        <f t="shared" si="75"/>
        <v>60</v>
      </c>
      <c r="P878" t="e">
        <f>VLOOKUP(A878,estimator!$A$2:$D$726,4,FALSE)</f>
        <v>#N/A</v>
      </c>
      <c r="Q878">
        <f t="shared" si="72"/>
        <v>60</v>
      </c>
    </row>
    <row r="879" spans="1:17">
      <c r="A879" t="str">
        <f t="shared" si="76"/>
        <v>64,434</v>
      </c>
      <c r="B879">
        <v>64</v>
      </c>
      <c r="C879">
        <v>434</v>
      </c>
      <c r="D879">
        <v>60</v>
      </c>
      <c r="E879" t="s">
        <v>569</v>
      </c>
      <c r="F879">
        <f>VLOOKUP(B879,Nodes!$B$2:$C$681,2,FALSE)</f>
        <v>53</v>
      </c>
      <c r="G879" t="str">
        <f t="shared" si="73"/>
        <v>64,434,60,exit,53</v>
      </c>
      <c r="H879" t="s">
        <v>1013</v>
      </c>
      <c r="I879" t="str">
        <f>VLOOKUP(B879,Nodes!$B$2:$F$681,3)</f>
        <v>Château d'Eau</v>
      </c>
      <c r="J879" t="str">
        <f>VLOOKUP(C879,Nodes!$B$2:$F$681,3)</f>
        <v>Château d'Eau</v>
      </c>
      <c r="K879" t="e">
        <f>VLOOKUP(A879,$A$1:A878,1,FALSE)</f>
        <v>#N/A</v>
      </c>
      <c r="L879">
        <f>IF(ISNA(K879),D879,VLOOKUP(A879,$A$1:D878,4,FALSE))</f>
        <v>60</v>
      </c>
      <c r="M879">
        <f t="shared" si="74"/>
        <v>60</v>
      </c>
      <c r="N879">
        <f t="shared" si="75"/>
        <v>60</v>
      </c>
      <c r="P879" t="e">
        <f>VLOOKUP(A879,estimator!$A$2:$D$726,4,FALSE)</f>
        <v>#N/A</v>
      </c>
      <c r="Q879">
        <f t="shared" si="72"/>
        <v>60</v>
      </c>
    </row>
    <row r="880" spans="1:17">
      <c r="A880" t="str">
        <f t="shared" si="76"/>
        <v>65,435</v>
      </c>
      <c r="B880">
        <v>65</v>
      </c>
      <c r="C880">
        <v>435</v>
      </c>
      <c r="D880">
        <v>60</v>
      </c>
      <c r="E880" t="s">
        <v>569</v>
      </c>
      <c r="F880">
        <f>VLOOKUP(B880,Nodes!$B$2:$C$681,2,FALSE)</f>
        <v>54</v>
      </c>
      <c r="G880" t="str">
        <f t="shared" si="73"/>
        <v>65,435,60,exit,54</v>
      </c>
      <c r="H880" t="s">
        <v>1013</v>
      </c>
      <c r="I880" t="str">
        <f>VLOOKUP(B880,Nodes!$B$2:$F$681,3)</f>
        <v>Château Rouge</v>
      </c>
      <c r="J880" t="str">
        <f>VLOOKUP(C880,Nodes!$B$2:$F$681,3)</f>
        <v>Château Rouge</v>
      </c>
      <c r="K880" t="e">
        <f>VLOOKUP(A880,$A$1:A879,1,FALSE)</f>
        <v>#N/A</v>
      </c>
      <c r="L880">
        <f>IF(ISNA(K880),D880,VLOOKUP(A880,$A$1:D879,4,FALSE))</f>
        <v>60</v>
      </c>
      <c r="M880">
        <f t="shared" si="74"/>
        <v>60</v>
      </c>
      <c r="N880">
        <f t="shared" si="75"/>
        <v>60</v>
      </c>
      <c r="P880" t="e">
        <f>VLOOKUP(A880,estimator!$A$2:$D$726,4,FALSE)</f>
        <v>#N/A</v>
      </c>
      <c r="Q880">
        <f t="shared" si="72"/>
        <v>60</v>
      </c>
    </row>
    <row r="881" spans="1:17">
      <c r="A881" t="str">
        <f t="shared" si="76"/>
        <v>66,436</v>
      </c>
      <c r="B881">
        <v>66</v>
      </c>
      <c r="C881">
        <v>436</v>
      </c>
      <c r="D881">
        <v>60</v>
      </c>
      <c r="E881" t="s">
        <v>569</v>
      </c>
      <c r="F881">
        <f>VLOOKUP(B881,Nodes!$B$2:$C$681,2,FALSE)</f>
        <v>55</v>
      </c>
      <c r="G881" t="str">
        <f t="shared" si="73"/>
        <v>66,436,60,exit,55</v>
      </c>
      <c r="H881" t="s">
        <v>1013</v>
      </c>
      <c r="I881" t="str">
        <f>VLOOKUP(B881,Nodes!$B$2:$F$681,3)</f>
        <v>Château-Landon</v>
      </c>
      <c r="J881" t="str">
        <f>VLOOKUP(C881,Nodes!$B$2:$F$681,3)</f>
        <v>Château-Landon</v>
      </c>
      <c r="K881" t="e">
        <f>VLOOKUP(A881,$A$1:A880,1,FALSE)</f>
        <v>#N/A</v>
      </c>
      <c r="L881">
        <f>IF(ISNA(K881),D881,VLOOKUP(A881,$A$1:D880,4,FALSE))</f>
        <v>60</v>
      </c>
      <c r="M881">
        <f t="shared" si="74"/>
        <v>60</v>
      </c>
      <c r="N881">
        <f t="shared" si="75"/>
        <v>60</v>
      </c>
      <c r="P881" t="e">
        <f>VLOOKUP(A881,estimator!$A$2:$D$726,4,FALSE)</f>
        <v>#N/A</v>
      </c>
      <c r="Q881">
        <f t="shared" si="72"/>
        <v>60</v>
      </c>
    </row>
    <row r="882" spans="1:17">
      <c r="A882" t="str">
        <f t="shared" si="76"/>
        <v>67,437</v>
      </c>
      <c r="B882">
        <v>67</v>
      </c>
      <c r="C882">
        <v>437</v>
      </c>
      <c r="D882">
        <v>60</v>
      </c>
      <c r="E882" t="s">
        <v>569</v>
      </c>
      <c r="F882">
        <f>VLOOKUP(B882,Nodes!$B$2:$C$681,2,FALSE)</f>
        <v>56</v>
      </c>
      <c r="G882" t="str">
        <f t="shared" si="73"/>
        <v>67,437,60,exit,56</v>
      </c>
      <c r="H882" t="s">
        <v>1013</v>
      </c>
      <c r="I882" t="str">
        <f>VLOOKUP(B882,Nodes!$B$2:$F$681,3)</f>
        <v>Châtelet</v>
      </c>
      <c r="J882" t="str">
        <f>VLOOKUP(C882,Nodes!$B$2:$F$681,3)</f>
        <v>Châtelet</v>
      </c>
      <c r="K882" t="e">
        <f>VLOOKUP(A882,$A$1:A881,1,FALSE)</f>
        <v>#N/A</v>
      </c>
      <c r="L882">
        <f>IF(ISNA(K882),D882,VLOOKUP(A882,$A$1:D881,4,FALSE))</f>
        <v>60</v>
      </c>
      <c r="M882">
        <f t="shared" si="74"/>
        <v>60</v>
      </c>
      <c r="N882">
        <f t="shared" si="75"/>
        <v>60</v>
      </c>
      <c r="P882" t="e">
        <f>VLOOKUP(A882,estimator!$A$2:$D$726,4,FALSE)</f>
        <v>#N/A</v>
      </c>
      <c r="Q882">
        <f t="shared" si="72"/>
        <v>60</v>
      </c>
    </row>
    <row r="883" spans="1:17">
      <c r="A883" t="str">
        <f t="shared" si="76"/>
        <v>68,437</v>
      </c>
      <c r="B883">
        <v>68</v>
      </c>
      <c r="C883">
        <v>437</v>
      </c>
      <c r="D883">
        <v>60</v>
      </c>
      <c r="E883" t="s">
        <v>569</v>
      </c>
      <c r="F883">
        <f>VLOOKUP(B883,Nodes!$B$2:$C$681,2,FALSE)</f>
        <v>56</v>
      </c>
      <c r="G883" t="str">
        <f t="shared" si="73"/>
        <v>68,437,60,exit,56</v>
      </c>
      <c r="H883" t="s">
        <v>1013</v>
      </c>
      <c r="I883" t="str">
        <f>VLOOKUP(B883,Nodes!$B$2:$F$681,3)</f>
        <v>Châtelet</v>
      </c>
      <c r="J883" t="str">
        <f>VLOOKUP(C883,Nodes!$B$2:$F$681,3)</f>
        <v>Châtelet</v>
      </c>
      <c r="K883" t="e">
        <f>VLOOKUP(A883,$A$1:A882,1,FALSE)</f>
        <v>#N/A</v>
      </c>
      <c r="L883">
        <f>IF(ISNA(K883),D883,VLOOKUP(A883,$A$1:D882,4,FALSE))</f>
        <v>60</v>
      </c>
      <c r="M883">
        <f t="shared" si="74"/>
        <v>60</v>
      </c>
      <c r="N883">
        <f t="shared" si="75"/>
        <v>60</v>
      </c>
      <c r="P883" t="e">
        <f>VLOOKUP(A883,estimator!$A$2:$D$726,4,FALSE)</f>
        <v>#N/A</v>
      </c>
      <c r="Q883">
        <f t="shared" si="72"/>
        <v>60</v>
      </c>
    </row>
    <row r="884" spans="1:17">
      <c r="A884" t="str">
        <f t="shared" si="76"/>
        <v>69,437</v>
      </c>
      <c r="B884">
        <v>69</v>
      </c>
      <c r="C884">
        <v>437</v>
      </c>
      <c r="D884">
        <v>60</v>
      </c>
      <c r="E884" t="s">
        <v>569</v>
      </c>
      <c r="F884">
        <f>VLOOKUP(B884,Nodes!$B$2:$C$681,2,FALSE)</f>
        <v>56</v>
      </c>
      <c r="G884" t="str">
        <f t="shared" si="73"/>
        <v>69,437,60,exit,56</v>
      </c>
      <c r="H884" t="s">
        <v>1013</v>
      </c>
      <c r="I884" t="str">
        <f>VLOOKUP(B884,Nodes!$B$2:$F$681,3)</f>
        <v>Châtelet</v>
      </c>
      <c r="J884" t="str">
        <f>VLOOKUP(C884,Nodes!$B$2:$F$681,3)</f>
        <v>Châtelet</v>
      </c>
      <c r="K884" t="e">
        <f>VLOOKUP(A884,$A$1:A883,1,FALSE)</f>
        <v>#N/A</v>
      </c>
      <c r="L884">
        <f>IF(ISNA(K884),D884,VLOOKUP(A884,$A$1:D883,4,FALSE))</f>
        <v>60</v>
      </c>
      <c r="M884">
        <f t="shared" si="74"/>
        <v>60</v>
      </c>
      <c r="N884">
        <f t="shared" si="75"/>
        <v>60</v>
      </c>
      <c r="P884" t="e">
        <f>VLOOKUP(A884,estimator!$A$2:$D$726,4,FALSE)</f>
        <v>#N/A</v>
      </c>
      <c r="Q884">
        <f t="shared" si="72"/>
        <v>60</v>
      </c>
    </row>
    <row r="885" spans="1:17">
      <c r="A885" t="str">
        <f t="shared" si="76"/>
        <v>70,437</v>
      </c>
      <c r="B885">
        <v>70</v>
      </c>
      <c r="C885">
        <v>437</v>
      </c>
      <c r="D885">
        <v>60</v>
      </c>
      <c r="E885" t="s">
        <v>569</v>
      </c>
      <c r="F885">
        <f>VLOOKUP(B885,Nodes!$B$2:$C$681,2,FALSE)</f>
        <v>56</v>
      </c>
      <c r="G885" t="str">
        <f t="shared" si="73"/>
        <v>70,437,60,exit,56</v>
      </c>
      <c r="H885" t="s">
        <v>1013</v>
      </c>
      <c r="I885" t="str">
        <f>VLOOKUP(B885,Nodes!$B$2:$F$681,3)</f>
        <v>Châtelet</v>
      </c>
      <c r="J885" t="str">
        <f>VLOOKUP(C885,Nodes!$B$2:$F$681,3)</f>
        <v>Châtelet</v>
      </c>
      <c r="K885" t="e">
        <f>VLOOKUP(A885,$A$1:A884,1,FALSE)</f>
        <v>#N/A</v>
      </c>
      <c r="L885">
        <f>IF(ISNA(K885),D885,VLOOKUP(A885,$A$1:D884,4,FALSE))</f>
        <v>60</v>
      </c>
      <c r="M885">
        <f t="shared" si="74"/>
        <v>60</v>
      </c>
      <c r="N885">
        <f t="shared" si="75"/>
        <v>60</v>
      </c>
      <c r="P885" t="e">
        <f>VLOOKUP(A885,estimator!$A$2:$D$726,4,FALSE)</f>
        <v>#N/A</v>
      </c>
      <c r="Q885">
        <f t="shared" si="72"/>
        <v>60</v>
      </c>
    </row>
    <row r="886" spans="1:17">
      <c r="A886" t="str">
        <f t="shared" si="76"/>
        <v>71,437</v>
      </c>
      <c r="B886">
        <v>71</v>
      </c>
      <c r="C886">
        <v>437</v>
      </c>
      <c r="D886">
        <v>60</v>
      </c>
      <c r="E886" t="s">
        <v>569</v>
      </c>
      <c r="F886">
        <f>VLOOKUP(B886,Nodes!$B$2:$C$681,2,FALSE)</f>
        <v>56</v>
      </c>
      <c r="G886" t="str">
        <f t="shared" si="73"/>
        <v>71,437,60,exit,56</v>
      </c>
      <c r="H886" t="s">
        <v>1013</v>
      </c>
      <c r="I886" t="str">
        <f>VLOOKUP(B886,Nodes!$B$2:$F$681,3)</f>
        <v>Châtelet</v>
      </c>
      <c r="J886" t="str">
        <f>VLOOKUP(C886,Nodes!$B$2:$F$681,3)</f>
        <v>Châtelet</v>
      </c>
      <c r="K886" t="e">
        <f>VLOOKUP(A886,$A$1:A885,1,FALSE)</f>
        <v>#N/A</v>
      </c>
      <c r="L886">
        <f>IF(ISNA(K886),D886,VLOOKUP(A886,$A$1:D885,4,FALSE))</f>
        <v>60</v>
      </c>
      <c r="M886">
        <f t="shared" si="74"/>
        <v>60</v>
      </c>
      <c r="N886">
        <f t="shared" si="75"/>
        <v>60</v>
      </c>
      <c r="P886" t="e">
        <f>VLOOKUP(A886,estimator!$A$2:$D$726,4,FALSE)</f>
        <v>#N/A</v>
      </c>
      <c r="Q886">
        <f t="shared" si="72"/>
        <v>60</v>
      </c>
    </row>
    <row r="887" spans="1:17">
      <c r="A887" t="str">
        <f t="shared" si="76"/>
        <v>72,438</v>
      </c>
      <c r="B887">
        <v>72</v>
      </c>
      <c r="C887">
        <v>438</v>
      </c>
      <c r="D887">
        <v>60</v>
      </c>
      <c r="E887" t="s">
        <v>569</v>
      </c>
      <c r="F887">
        <f>VLOOKUP(B887,Nodes!$B$2:$C$681,2,FALSE)</f>
        <v>57</v>
      </c>
      <c r="G887" t="str">
        <f t="shared" si="73"/>
        <v>72,438,60,exit,57</v>
      </c>
      <c r="H887" t="s">
        <v>1013</v>
      </c>
      <c r="I887" t="str">
        <f>VLOOKUP(B887,Nodes!$B$2:$F$681,3)</f>
        <v>Châtillon — Montrouge</v>
      </c>
      <c r="J887" t="str">
        <f>VLOOKUP(C887,Nodes!$B$2:$F$681,3)</f>
        <v>Châtillon — Montrouge</v>
      </c>
      <c r="K887" t="e">
        <f>VLOOKUP(A887,$A$1:A886,1,FALSE)</f>
        <v>#N/A</v>
      </c>
      <c r="L887">
        <f>IF(ISNA(K887),D887,VLOOKUP(A887,$A$1:D886,4,FALSE))</f>
        <v>60</v>
      </c>
      <c r="M887">
        <f t="shared" si="74"/>
        <v>60</v>
      </c>
      <c r="N887">
        <f t="shared" si="75"/>
        <v>60</v>
      </c>
      <c r="P887" t="e">
        <f>VLOOKUP(A887,estimator!$A$2:$D$726,4,FALSE)</f>
        <v>#N/A</v>
      </c>
      <c r="Q887">
        <f t="shared" si="72"/>
        <v>60</v>
      </c>
    </row>
    <row r="888" spans="1:17">
      <c r="A888" t="str">
        <f t="shared" si="76"/>
        <v>73,439</v>
      </c>
      <c r="B888">
        <v>73</v>
      </c>
      <c r="C888">
        <v>439</v>
      </c>
      <c r="D888">
        <v>60</v>
      </c>
      <c r="E888" t="s">
        <v>569</v>
      </c>
      <c r="F888">
        <f>VLOOKUP(B888,Nodes!$B$2:$C$681,2,FALSE)</f>
        <v>58</v>
      </c>
      <c r="G888" t="str">
        <f t="shared" si="73"/>
        <v>73,439,60,exit,58</v>
      </c>
      <c r="H888" t="s">
        <v>1013</v>
      </c>
      <c r="I888" t="str">
        <f>VLOOKUP(B888,Nodes!$B$2:$F$681,3)</f>
        <v>Chaussée d'Antin — La Fayette</v>
      </c>
      <c r="J888" t="str">
        <f>VLOOKUP(C888,Nodes!$B$2:$F$681,3)</f>
        <v>Chaussée d'Antin — La Fayette</v>
      </c>
      <c r="K888" t="e">
        <f>VLOOKUP(A888,$A$1:A887,1,FALSE)</f>
        <v>#N/A</v>
      </c>
      <c r="L888">
        <f>IF(ISNA(K888),D888,VLOOKUP(A888,$A$1:D887,4,FALSE))</f>
        <v>60</v>
      </c>
      <c r="M888">
        <f t="shared" si="74"/>
        <v>60</v>
      </c>
      <c r="N888">
        <f t="shared" si="75"/>
        <v>60</v>
      </c>
      <c r="P888" t="e">
        <f>VLOOKUP(A888,estimator!$A$2:$D$726,4,FALSE)</f>
        <v>#N/A</v>
      </c>
      <c r="Q888">
        <f t="shared" si="72"/>
        <v>60</v>
      </c>
    </row>
    <row r="889" spans="1:17">
      <c r="A889" t="str">
        <f t="shared" si="76"/>
        <v>74,439</v>
      </c>
      <c r="B889">
        <v>74</v>
      </c>
      <c r="C889">
        <v>439</v>
      </c>
      <c r="D889">
        <v>60</v>
      </c>
      <c r="E889" t="s">
        <v>569</v>
      </c>
      <c r="F889">
        <f>VLOOKUP(B889,Nodes!$B$2:$C$681,2,FALSE)</f>
        <v>58</v>
      </c>
      <c r="G889" t="str">
        <f t="shared" si="73"/>
        <v>74,439,60,exit,58</v>
      </c>
      <c r="H889" t="s">
        <v>1013</v>
      </c>
      <c r="I889" t="str">
        <f>VLOOKUP(B889,Nodes!$B$2:$F$681,3)</f>
        <v>Chaussée d'Antin — La Fayette</v>
      </c>
      <c r="J889" t="str">
        <f>VLOOKUP(C889,Nodes!$B$2:$F$681,3)</f>
        <v>Chaussée d'Antin — La Fayette</v>
      </c>
      <c r="K889" t="e">
        <f>VLOOKUP(A889,$A$1:A888,1,FALSE)</f>
        <v>#N/A</v>
      </c>
      <c r="L889">
        <f>IF(ISNA(K889),D889,VLOOKUP(A889,$A$1:D888,4,FALSE))</f>
        <v>60</v>
      </c>
      <c r="M889">
        <f t="shared" si="74"/>
        <v>60</v>
      </c>
      <c r="N889">
        <f t="shared" si="75"/>
        <v>60</v>
      </c>
      <c r="P889" t="e">
        <f>VLOOKUP(A889,estimator!$A$2:$D$726,4,FALSE)</f>
        <v>#N/A</v>
      </c>
      <c r="Q889">
        <f t="shared" si="72"/>
        <v>60</v>
      </c>
    </row>
    <row r="890" spans="1:17">
      <c r="A890" t="str">
        <f t="shared" si="76"/>
        <v>75,440</v>
      </c>
      <c r="B890">
        <v>75</v>
      </c>
      <c r="C890">
        <v>440</v>
      </c>
      <c r="D890">
        <v>60</v>
      </c>
      <c r="E890" t="s">
        <v>569</v>
      </c>
      <c r="F890">
        <f>VLOOKUP(B890,Nodes!$B$2:$C$681,2,FALSE)</f>
        <v>59</v>
      </c>
      <c r="G890" t="str">
        <f t="shared" si="73"/>
        <v>75,440,60,exit,59</v>
      </c>
      <c r="H890" t="s">
        <v>1013</v>
      </c>
      <c r="I890" t="str">
        <f>VLOOKUP(B890,Nodes!$B$2:$F$681,3)</f>
        <v>Chemin Vert</v>
      </c>
      <c r="J890" t="str">
        <f>VLOOKUP(C890,Nodes!$B$2:$F$681,3)</f>
        <v>Chemin Vert</v>
      </c>
      <c r="K890" t="e">
        <f>VLOOKUP(A890,$A$1:A889,1,FALSE)</f>
        <v>#N/A</v>
      </c>
      <c r="L890">
        <f>IF(ISNA(K890),D890,VLOOKUP(A890,$A$1:D889,4,FALSE))</f>
        <v>60</v>
      </c>
      <c r="M890">
        <f t="shared" si="74"/>
        <v>60</v>
      </c>
      <c r="N890">
        <f t="shared" si="75"/>
        <v>60</v>
      </c>
      <c r="P890" t="e">
        <f>VLOOKUP(A890,estimator!$A$2:$D$726,4,FALSE)</f>
        <v>#N/A</v>
      </c>
      <c r="Q890">
        <f t="shared" si="72"/>
        <v>60</v>
      </c>
    </row>
    <row r="891" spans="1:17">
      <c r="A891" t="str">
        <f t="shared" si="76"/>
        <v>76,441</v>
      </c>
      <c r="B891">
        <v>76</v>
      </c>
      <c r="C891">
        <v>441</v>
      </c>
      <c r="D891">
        <v>60</v>
      </c>
      <c r="E891" t="s">
        <v>569</v>
      </c>
      <c r="F891">
        <f>VLOOKUP(B891,Nodes!$B$2:$C$681,2,FALSE)</f>
        <v>60</v>
      </c>
      <c r="G891" t="str">
        <f t="shared" si="73"/>
        <v>76,441,60,exit,60</v>
      </c>
      <c r="H891" t="s">
        <v>1013</v>
      </c>
      <c r="I891" t="str">
        <f>VLOOKUP(B891,Nodes!$B$2:$F$681,3)</f>
        <v>Chevaleret</v>
      </c>
      <c r="J891" t="str">
        <f>VLOOKUP(C891,Nodes!$B$2:$F$681,3)</f>
        <v>Chevaleret</v>
      </c>
      <c r="K891" t="e">
        <f>VLOOKUP(A891,$A$1:A890,1,FALSE)</f>
        <v>#N/A</v>
      </c>
      <c r="L891">
        <f>IF(ISNA(K891),D891,VLOOKUP(A891,$A$1:D890,4,FALSE))</f>
        <v>60</v>
      </c>
      <c r="M891">
        <f t="shared" si="74"/>
        <v>60</v>
      </c>
      <c r="N891">
        <f t="shared" si="75"/>
        <v>60</v>
      </c>
      <c r="P891" t="e">
        <f>VLOOKUP(A891,estimator!$A$2:$D$726,4,FALSE)</f>
        <v>#N/A</v>
      </c>
      <c r="Q891">
        <f t="shared" si="72"/>
        <v>60</v>
      </c>
    </row>
    <row r="892" spans="1:17">
      <c r="A892" t="str">
        <f t="shared" si="76"/>
        <v>77,442</v>
      </c>
      <c r="B892">
        <v>77</v>
      </c>
      <c r="C892">
        <v>442</v>
      </c>
      <c r="D892">
        <v>60</v>
      </c>
      <c r="E892" t="s">
        <v>569</v>
      </c>
      <c r="F892">
        <f>VLOOKUP(B892,Nodes!$B$2:$C$681,2,FALSE)</f>
        <v>61</v>
      </c>
      <c r="G892" t="str">
        <f t="shared" si="73"/>
        <v>77,442,60,exit,61</v>
      </c>
      <c r="H892" t="s">
        <v>1013</v>
      </c>
      <c r="I892" t="str">
        <f>VLOOKUP(B892,Nodes!$B$2:$F$681,3)</f>
        <v>Cité</v>
      </c>
      <c r="J892" t="str">
        <f>VLOOKUP(C892,Nodes!$B$2:$F$681,3)</f>
        <v>Cité</v>
      </c>
      <c r="K892" t="e">
        <f>VLOOKUP(A892,$A$1:A891,1,FALSE)</f>
        <v>#N/A</v>
      </c>
      <c r="L892">
        <f>IF(ISNA(K892),D892,VLOOKUP(A892,$A$1:D891,4,FALSE))</f>
        <v>60</v>
      </c>
      <c r="M892">
        <f t="shared" si="74"/>
        <v>60</v>
      </c>
      <c r="N892">
        <f t="shared" si="75"/>
        <v>60</v>
      </c>
      <c r="P892" t="e">
        <f>VLOOKUP(A892,estimator!$A$2:$D$726,4,FALSE)</f>
        <v>#N/A</v>
      </c>
      <c r="Q892">
        <f t="shared" si="72"/>
        <v>60</v>
      </c>
    </row>
    <row r="893" spans="1:17">
      <c r="A893" t="str">
        <f t="shared" si="76"/>
        <v>78,443</v>
      </c>
      <c r="B893">
        <v>78</v>
      </c>
      <c r="C893">
        <v>443</v>
      </c>
      <c r="D893">
        <v>60</v>
      </c>
      <c r="E893" t="s">
        <v>569</v>
      </c>
      <c r="F893">
        <f>VLOOKUP(B893,Nodes!$B$2:$C$681,2,FALSE)</f>
        <v>62</v>
      </c>
      <c r="G893" t="str">
        <f t="shared" si="73"/>
        <v>78,443,60,exit,62</v>
      </c>
      <c r="H893" t="s">
        <v>1013</v>
      </c>
      <c r="I893" t="str">
        <f>VLOOKUP(B893,Nodes!$B$2:$F$681,3)</f>
        <v>Cluny — La Sorbonne</v>
      </c>
      <c r="J893" t="str">
        <f>VLOOKUP(C893,Nodes!$B$2:$F$681,3)</f>
        <v>Cluny — La Sorbonne</v>
      </c>
      <c r="K893" t="e">
        <f>VLOOKUP(A893,$A$1:A892,1,FALSE)</f>
        <v>#N/A</v>
      </c>
      <c r="L893">
        <f>IF(ISNA(K893),D893,VLOOKUP(A893,$A$1:D892,4,FALSE))</f>
        <v>60</v>
      </c>
      <c r="M893">
        <f t="shared" si="74"/>
        <v>60</v>
      </c>
      <c r="N893">
        <f t="shared" si="75"/>
        <v>60</v>
      </c>
      <c r="P893" t="e">
        <f>VLOOKUP(A893,estimator!$A$2:$D$726,4,FALSE)</f>
        <v>#N/A</v>
      </c>
      <c r="Q893">
        <f t="shared" si="72"/>
        <v>60</v>
      </c>
    </row>
    <row r="894" spans="1:17">
      <c r="A894" t="str">
        <f t="shared" si="76"/>
        <v>79,444</v>
      </c>
      <c r="B894">
        <v>79</v>
      </c>
      <c r="C894">
        <v>444</v>
      </c>
      <c r="D894">
        <v>60</v>
      </c>
      <c r="E894" t="s">
        <v>569</v>
      </c>
      <c r="F894">
        <f>VLOOKUP(B894,Nodes!$B$2:$C$681,2,FALSE)</f>
        <v>63</v>
      </c>
      <c r="G894" t="str">
        <f t="shared" si="73"/>
        <v>79,444,60,exit,63</v>
      </c>
      <c r="H894" t="s">
        <v>1013</v>
      </c>
      <c r="I894" t="str">
        <f>VLOOKUP(B894,Nodes!$B$2:$F$681,3)</f>
        <v>Colonel Fabien</v>
      </c>
      <c r="J894" t="str">
        <f>VLOOKUP(C894,Nodes!$B$2:$F$681,3)</f>
        <v>Colonel Fabien</v>
      </c>
      <c r="K894" t="e">
        <f>VLOOKUP(A894,$A$1:A893,1,FALSE)</f>
        <v>#N/A</v>
      </c>
      <c r="L894">
        <f>IF(ISNA(K894),D894,VLOOKUP(A894,$A$1:D893,4,FALSE))</f>
        <v>60</v>
      </c>
      <c r="M894">
        <f t="shared" si="74"/>
        <v>60</v>
      </c>
      <c r="N894">
        <f t="shared" si="75"/>
        <v>60</v>
      </c>
      <c r="P894" t="e">
        <f>VLOOKUP(A894,estimator!$A$2:$D$726,4,FALSE)</f>
        <v>#N/A</v>
      </c>
      <c r="Q894">
        <f t="shared" si="72"/>
        <v>60</v>
      </c>
    </row>
    <row r="895" spans="1:17">
      <c r="A895" t="str">
        <f t="shared" si="76"/>
        <v>80,445</v>
      </c>
      <c r="B895">
        <v>80</v>
      </c>
      <c r="C895">
        <v>445</v>
      </c>
      <c r="D895">
        <v>60</v>
      </c>
      <c r="E895" t="s">
        <v>569</v>
      </c>
      <c r="F895">
        <f>VLOOKUP(B895,Nodes!$B$2:$C$681,2,FALSE)</f>
        <v>64</v>
      </c>
      <c r="G895" t="str">
        <f t="shared" si="73"/>
        <v>80,445,60,exit,64</v>
      </c>
      <c r="H895" t="s">
        <v>1013</v>
      </c>
      <c r="I895" t="str">
        <f>VLOOKUP(B895,Nodes!$B$2:$F$681,3)</f>
        <v>Commerce</v>
      </c>
      <c r="J895" t="str">
        <f>VLOOKUP(C895,Nodes!$B$2:$F$681,3)</f>
        <v>Commerce</v>
      </c>
      <c r="K895" t="e">
        <f>VLOOKUP(A895,$A$1:A894,1,FALSE)</f>
        <v>#N/A</v>
      </c>
      <c r="L895">
        <f>IF(ISNA(K895),D895,VLOOKUP(A895,$A$1:D894,4,FALSE))</f>
        <v>60</v>
      </c>
      <c r="M895">
        <f t="shared" si="74"/>
        <v>60</v>
      </c>
      <c r="N895">
        <f t="shared" si="75"/>
        <v>60</v>
      </c>
      <c r="P895" t="e">
        <f>VLOOKUP(A895,estimator!$A$2:$D$726,4,FALSE)</f>
        <v>#N/A</v>
      </c>
      <c r="Q895">
        <f t="shared" si="72"/>
        <v>60</v>
      </c>
    </row>
    <row r="896" spans="1:17">
      <c r="A896" t="str">
        <f t="shared" si="76"/>
        <v>81,446</v>
      </c>
      <c r="B896">
        <v>81</v>
      </c>
      <c r="C896">
        <v>446</v>
      </c>
      <c r="D896">
        <v>60</v>
      </c>
      <c r="E896" t="s">
        <v>569</v>
      </c>
      <c r="F896">
        <f>VLOOKUP(B896,Nodes!$B$2:$C$681,2,FALSE)</f>
        <v>65</v>
      </c>
      <c r="G896" t="str">
        <f t="shared" si="73"/>
        <v>81,446,60,exit,65</v>
      </c>
      <c r="H896" t="s">
        <v>1013</v>
      </c>
      <c r="I896" t="str">
        <f>VLOOKUP(B896,Nodes!$B$2:$F$681,3)</f>
        <v>Concorde</v>
      </c>
      <c r="J896" t="str">
        <f>VLOOKUP(C896,Nodes!$B$2:$F$681,3)</f>
        <v>Concorde</v>
      </c>
      <c r="K896" t="e">
        <f>VLOOKUP(A896,$A$1:A895,1,FALSE)</f>
        <v>#N/A</v>
      </c>
      <c r="L896">
        <f>IF(ISNA(K896),D896,VLOOKUP(A896,$A$1:D895,4,FALSE))</f>
        <v>60</v>
      </c>
      <c r="M896">
        <f t="shared" si="74"/>
        <v>60</v>
      </c>
      <c r="N896">
        <f t="shared" si="75"/>
        <v>60</v>
      </c>
      <c r="P896" t="e">
        <f>VLOOKUP(A896,estimator!$A$2:$D$726,4,FALSE)</f>
        <v>#N/A</v>
      </c>
      <c r="Q896">
        <f t="shared" si="72"/>
        <v>60</v>
      </c>
    </row>
    <row r="897" spans="1:17">
      <c r="A897" t="str">
        <f t="shared" si="76"/>
        <v>82,446</v>
      </c>
      <c r="B897">
        <v>82</v>
      </c>
      <c r="C897">
        <v>446</v>
      </c>
      <c r="D897">
        <v>60</v>
      </c>
      <c r="E897" t="s">
        <v>569</v>
      </c>
      <c r="F897">
        <f>VLOOKUP(B897,Nodes!$B$2:$C$681,2,FALSE)</f>
        <v>65</v>
      </c>
      <c r="G897" t="str">
        <f t="shared" si="73"/>
        <v>82,446,60,exit,65</v>
      </c>
      <c r="H897" t="s">
        <v>1013</v>
      </c>
      <c r="I897" t="str">
        <f>VLOOKUP(B897,Nodes!$B$2:$F$681,3)</f>
        <v>Concorde</v>
      </c>
      <c r="J897" t="str">
        <f>VLOOKUP(C897,Nodes!$B$2:$F$681,3)</f>
        <v>Concorde</v>
      </c>
      <c r="K897" t="e">
        <f>VLOOKUP(A897,$A$1:A896,1,FALSE)</f>
        <v>#N/A</v>
      </c>
      <c r="L897">
        <f>IF(ISNA(K897),D897,VLOOKUP(A897,$A$1:D896,4,FALSE))</f>
        <v>60</v>
      </c>
      <c r="M897">
        <f t="shared" si="74"/>
        <v>60</v>
      </c>
      <c r="N897">
        <f t="shared" si="75"/>
        <v>60</v>
      </c>
      <c r="P897" t="e">
        <f>VLOOKUP(A897,estimator!$A$2:$D$726,4,FALSE)</f>
        <v>#N/A</v>
      </c>
      <c r="Q897">
        <f t="shared" si="72"/>
        <v>60</v>
      </c>
    </row>
    <row r="898" spans="1:17">
      <c r="A898" t="str">
        <f t="shared" si="76"/>
        <v>83,446</v>
      </c>
      <c r="B898">
        <v>83</v>
      </c>
      <c r="C898">
        <v>446</v>
      </c>
      <c r="D898">
        <v>60</v>
      </c>
      <c r="E898" t="s">
        <v>569</v>
      </c>
      <c r="F898">
        <f>VLOOKUP(B898,Nodes!$B$2:$C$681,2,FALSE)</f>
        <v>65</v>
      </c>
      <c r="G898" t="str">
        <f t="shared" si="73"/>
        <v>83,446,60,exit,65</v>
      </c>
      <c r="H898" t="s">
        <v>1013</v>
      </c>
      <c r="I898" t="str">
        <f>VLOOKUP(B898,Nodes!$B$2:$F$681,3)</f>
        <v>Concorde</v>
      </c>
      <c r="J898" t="str">
        <f>VLOOKUP(C898,Nodes!$B$2:$F$681,3)</f>
        <v>Concorde</v>
      </c>
      <c r="K898" t="e">
        <f>VLOOKUP(A898,$A$1:A897,1,FALSE)</f>
        <v>#N/A</v>
      </c>
      <c r="L898">
        <f>IF(ISNA(K898),D898,VLOOKUP(A898,$A$1:D897,4,FALSE))</f>
        <v>60</v>
      </c>
      <c r="M898">
        <f t="shared" si="74"/>
        <v>60</v>
      </c>
      <c r="N898">
        <f t="shared" si="75"/>
        <v>60</v>
      </c>
      <c r="P898" t="e">
        <f>VLOOKUP(A898,estimator!$A$2:$D$726,4,FALSE)</f>
        <v>#N/A</v>
      </c>
      <c r="Q898">
        <f t="shared" ref="Q898:Q961" si="77">IF(ISNA(P898),D898,P898)</f>
        <v>60</v>
      </c>
    </row>
    <row r="899" spans="1:17">
      <c r="A899" t="str">
        <f t="shared" si="76"/>
        <v>84,447</v>
      </c>
      <c r="B899">
        <v>84</v>
      </c>
      <c r="C899">
        <v>447</v>
      </c>
      <c r="D899">
        <v>60</v>
      </c>
      <c r="E899" t="s">
        <v>569</v>
      </c>
      <c r="F899">
        <f>VLOOKUP(B899,Nodes!$B$2:$C$681,2,FALSE)</f>
        <v>66</v>
      </c>
      <c r="G899" t="str">
        <f t="shared" ref="G899:G962" si="78">B899&amp;","&amp;C899&amp;","&amp;ROUND(D899,0)&amp;","&amp;E899&amp;","&amp;F899</f>
        <v>84,447,60,exit,66</v>
      </c>
      <c r="H899" t="s">
        <v>1013</v>
      </c>
      <c r="I899" t="str">
        <f>VLOOKUP(B899,Nodes!$B$2:$F$681,3)</f>
        <v>Convention</v>
      </c>
      <c r="J899" t="str">
        <f>VLOOKUP(C899,Nodes!$B$2:$F$681,3)</f>
        <v>Convention</v>
      </c>
      <c r="K899" t="e">
        <f>VLOOKUP(A899,$A$1:A898,1,FALSE)</f>
        <v>#N/A</v>
      </c>
      <c r="L899">
        <f>IF(ISNA(K899),D899,VLOOKUP(A899,$A$1:D898,4,FALSE))</f>
        <v>60</v>
      </c>
      <c r="M899">
        <f t="shared" si="74"/>
        <v>60</v>
      </c>
      <c r="N899">
        <f t="shared" si="75"/>
        <v>60</v>
      </c>
      <c r="P899" t="e">
        <f>VLOOKUP(A899,estimator!$A$2:$D$726,4,FALSE)</f>
        <v>#N/A</v>
      </c>
      <c r="Q899">
        <f t="shared" si="77"/>
        <v>60</v>
      </c>
    </row>
    <row r="900" spans="1:17">
      <c r="A900" t="str">
        <f t="shared" si="76"/>
        <v>85,448</v>
      </c>
      <c r="B900">
        <v>85</v>
      </c>
      <c r="C900">
        <v>448</v>
      </c>
      <c r="D900">
        <v>60</v>
      </c>
      <c r="E900" t="s">
        <v>569</v>
      </c>
      <c r="F900">
        <f>VLOOKUP(B900,Nodes!$B$2:$C$681,2,FALSE)</f>
        <v>67</v>
      </c>
      <c r="G900" t="str">
        <f t="shared" si="78"/>
        <v>85,448,60,exit,67</v>
      </c>
      <c r="H900" t="s">
        <v>1013</v>
      </c>
      <c r="I900" t="str">
        <f>VLOOKUP(B900,Nodes!$B$2:$F$681,3)</f>
        <v>Corentin Cariou</v>
      </c>
      <c r="J900" t="str">
        <f>VLOOKUP(C900,Nodes!$B$2:$F$681,3)</f>
        <v>Corentin Cariou</v>
      </c>
      <c r="K900" t="e">
        <f>VLOOKUP(A900,$A$1:A899,1,FALSE)</f>
        <v>#N/A</v>
      </c>
      <c r="L900">
        <f>IF(ISNA(K900),D900,VLOOKUP(A900,$A$1:D899,4,FALSE))</f>
        <v>60</v>
      </c>
      <c r="M900">
        <f t="shared" si="74"/>
        <v>60</v>
      </c>
      <c r="N900">
        <f t="shared" si="75"/>
        <v>60</v>
      </c>
      <c r="P900" t="e">
        <f>VLOOKUP(A900,estimator!$A$2:$D$726,4,FALSE)</f>
        <v>#N/A</v>
      </c>
      <c r="Q900">
        <f t="shared" si="77"/>
        <v>60</v>
      </c>
    </row>
    <row r="901" spans="1:17">
      <c r="A901" t="str">
        <f t="shared" si="76"/>
        <v>86,449</v>
      </c>
      <c r="B901">
        <v>86</v>
      </c>
      <c r="C901">
        <v>449</v>
      </c>
      <c r="D901">
        <v>60</v>
      </c>
      <c r="E901" t="s">
        <v>569</v>
      </c>
      <c r="F901">
        <f>VLOOKUP(B901,Nodes!$B$2:$C$681,2,FALSE)</f>
        <v>68</v>
      </c>
      <c r="G901" t="str">
        <f t="shared" si="78"/>
        <v>86,449,60,exit,68</v>
      </c>
      <c r="H901" t="s">
        <v>1013</v>
      </c>
      <c r="I901" t="str">
        <f>VLOOKUP(B901,Nodes!$B$2:$F$681,3)</f>
        <v>Corentin Celton</v>
      </c>
      <c r="J901" t="str">
        <f>VLOOKUP(C901,Nodes!$B$2:$F$681,3)</f>
        <v>Corentin Celton</v>
      </c>
      <c r="K901" t="e">
        <f>VLOOKUP(A901,$A$1:A900,1,FALSE)</f>
        <v>#N/A</v>
      </c>
      <c r="L901">
        <f>IF(ISNA(K901),D901,VLOOKUP(A901,$A$1:D900,4,FALSE))</f>
        <v>60</v>
      </c>
      <c r="M901">
        <f t="shared" si="74"/>
        <v>60</v>
      </c>
      <c r="N901">
        <f t="shared" si="75"/>
        <v>60</v>
      </c>
      <c r="P901" t="e">
        <f>VLOOKUP(A901,estimator!$A$2:$D$726,4,FALSE)</f>
        <v>#N/A</v>
      </c>
      <c r="Q901">
        <f t="shared" si="77"/>
        <v>60</v>
      </c>
    </row>
    <row r="902" spans="1:17">
      <c r="A902" t="str">
        <f t="shared" si="76"/>
        <v>87,450</v>
      </c>
      <c r="B902">
        <v>87</v>
      </c>
      <c r="C902">
        <v>450</v>
      </c>
      <c r="D902">
        <v>60</v>
      </c>
      <c r="E902" t="s">
        <v>569</v>
      </c>
      <c r="F902">
        <f>VLOOKUP(B902,Nodes!$B$2:$C$681,2,FALSE)</f>
        <v>69</v>
      </c>
      <c r="G902" t="str">
        <f t="shared" si="78"/>
        <v>87,450,60,exit,69</v>
      </c>
      <c r="H902" t="s">
        <v>1013</v>
      </c>
      <c r="I902" t="str">
        <f>VLOOKUP(B902,Nodes!$B$2:$F$681,3)</f>
        <v>Corvisart</v>
      </c>
      <c r="J902" t="str">
        <f>VLOOKUP(C902,Nodes!$B$2:$F$681,3)</f>
        <v>Corvisart</v>
      </c>
      <c r="K902" t="e">
        <f>VLOOKUP(A902,$A$1:A901,1,FALSE)</f>
        <v>#N/A</v>
      </c>
      <c r="L902">
        <f>IF(ISNA(K902),D902,VLOOKUP(A902,$A$1:D901,4,FALSE))</f>
        <v>60</v>
      </c>
      <c r="M902">
        <f t="shared" si="74"/>
        <v>60</v>
      </c>
      <c r="N902">
        <f t="shared" si="75"/>
        <v>60</v>
      </c>
      <c r="P902" t="e">
        <f>VLOOKUP(A902,estimator!$A$2:$D$726,4,FALSE)</f>
        <v>#N/A</v>
      </c>
      <c r="Q902">
        <f t="shared" si="77"/>
        <v>60</v>
      </c>
    </row>
    <row r="903" spans="1:17">
      <c r="A903" t="str">
        <f t="shared" si="76"/>
        <v>88,451</v>
      </c>
      <c r="B903">
        <v>88</v>
      </c>
      <c r="C903">
        <v>451</v>
      </c>
      <c r="D903">
        <v>60</v>
      </c>
      <c r="E903" t="s">
        <v>569</v>
      </c>
      <c r="F903">
        <f>VLOOKUP(B903,Nodes!$B$2:$C$681,2,FALSE)</f>
        <v>70</v>
      </c>
      <c r="G903" t="str">
        <f t="shared" si="78"/>
        <v>88,451,60,exit,70</v>
      </c>
      <c r="H903" t="s">
        <v>1013</v>
      </c>
      <c r="I903" t="str">
        <f>VLOOKUP(B903,Nodes!$B$2:$F$681,3)</f>
        <v>Cour Saint-Émilion</v>
      </c>
      <c r="J903" t="str">
        <f>VLOOKUP(C903,Nodes!$B$2:$F$681,3)</f>
        <v>Cour Saint-Émilion</v>
      </c>
      <c r="K903" t="e">
        <f>VLOOKUP(A903,$A$1:A902,1,FALSE)</f>
        <v>#N/A</v>
      </c>
      <c r="L903">
        <f>IF(ISNA(K903),D903,VLOOKUP(A903,$A$1:D902,4,FALSE))</f>
        <v>60</v>
      </c>
      <c r="M903">
        <f t="shared" si="74"/>
        <v>60</v>
      </c>
      <c r="N903">
        <f t="shared" si="75"/>
        <v>60</v>
      </c>
      <c r="P903" t="e">
        <f>VLOOKUP(A903,estimator!$A$2:$D$726,4,FALSE)</f>
        <v>#N/A</v>
      </c>
      <c r="Q903">
        <f t="shared" si="77"/>
        <v>60</v>
      </c>
    </row>
    <row r="904" spans="1:17">
      <c r="A904" t="str">
        <f t="shared" si="76"/>
        <v>89,452</v>
      </c>
      <c r="B904">
        <v>89</v>
      </c>
      <c r="C904">
        <v>452</v>
      </c>
      <c r="D904">
        <v>60</v>
      </c>
      <c r="E904" t="s">
        <v>569</v>
      </c>
      <c r="F904">
        <f>VLOOKUP(B904,Nodes!$B$2:$C$681,2,FALSE)</f>
        <v>71</v>
      </c>
      <c r="G904" t="str">
        <f t="shared" si="78"/>
        <v>89,452,60,exit,71</v>
      </c>
      <c r="H904" t="s">
        <v>1013</v>
      </c>
      <c r="I904" t="str">
        <f>VLOOKUP(B904,Nodes!$B$2:$F$681,3)</f>
        <v>Courcelles</v>
      </c>
      <c r="J904" t="str">
        <f>VLOOKUP(C904,Nodes!$B$2:$F$681,3)</f>
        <v>Courcelles</v>
      </c>
      <c r="K904" t="e">
        <f>VLOOKUP(A904,$A$1:A903,1,FALSE)</f>
        <v>#N/A</v>
      </c>
      <c r="L904">
        <f>IF(ISNA(K904),D904,VLOOKUP(A904,$A$1:D903,4,FALSE))</f>
        <v>60</v>
      </c>
      <c r="M904">
        <f t="shared" si="74"/>
        <v>60</v>
      </c>
      <c r="N904">
        <f t="shared" si="75"/>
        <v>60</v>
      </c>
      <c r="P904" t="e">
        <f>VLOOKUP(A904,estimator!$A$2:$D$726,4,FALSE)</f>
        <v>#N/A</v>
      </c>
      <c r="Q904">
        <f t="shared" si="77"/>
        <v>60</v>
      </c>
    </row>
    <row r="905" spans="1:17">
      <c r="A905" t="str">
        <f t="shared" si="76"/>
        <v>90,453</v>
      </c>
      <c r="B905">
        <v>90</v>
      </c>
      <c r="C905">
        <v>453</v>
      </c>
      <c r="D905">
        <v>60</v>
      </c>
      <c r="E905" t="s">
        <v>569</v>
      </c>
      <c r="F905">
        <f>VLOOKUP(B905,Nodes!$B$2:$C$681,2,FALSE)</f>
        <v>72</v>
      </c>
      <c r="G905" t="str">
        <f t="shared" si="78"/>
        <v>90,453,60,exit,72</v>
      </c>
      <c r="H905" t="s">
        <v>1013</v>
      </c>
      <c r="I905" t="str">
        <f>VLOOKUP(B905,Nodes!$B$2:$F$681,3)</f>
        <v>Couronnes</v>
      </c>
      <c r="J905" t="str">
        <f>VLOOKUP(C905,Nodes!$B$2:$F$681,3)</f>
        <v>Couronnes</v>
      </c>
      <c r="K905" t="e">
        <f>VLOOKUP(A905,$A$1:A904,1,FALSE)</f>
        <v>#N/A</v>
      </c>
      <c r="L905">
        <f>IF(ISNA(K905),D905,VLOOKUP(A905,$A$1:D904,4,FALSE))</f>
        <v>60</v>
      </c>
      <c r="M905">
        <f t="shared" ref="M905:M968" si="79">D905</f>
        <v>60</v>
      </c>
      <c r="N905">
        <f t="shared" ref="N905:N968" si="80">AVERAGE(L905,M905)</f>
        <v>60</v>
      </c>
      <c r="P905" t="e">
        <f>VLOOKUP(A905,estimator!$A$2:$D$726,4,FALSE)</f>
        <v>#N/A</v>
      </c>
      <c r="Q905">
        <f t="shared" si="77"/>
        <v>60</v>
      </c>
    </row>
    <row r="906" spans="1:17">
      <c r="A906" t="str">
        <f t="shared" si="76"/>
        <v>91,454</v>
      </c>
      <c r="B906">
        <v>91</v>
      </c>
      <c r="C906">
        <v>454</v>
      </c>
      <c r="D906">
        <v>60</v>
      </c>
      <c r="E906" t="s">
        <v>569</v>
      </c>
      <c r="F906">
        <f>VLOOKUP(B906,Nodes!$B$2:$C$681,2,FALSE)</f>
        <v>73</v>
      </c>
      <c r="G906" t="str">
        <f t="shared" si="78"/>
        <v>91,454,60,exit,73</v>
      </c>
      <c r="H906" t="s">
        <v>1013</v>
      </c>
      <c r="I906" t="str">
        <f>VLOOKUP(B906,Nodes!$B$2:$F$681,3)</f>
        <v>Créteil — L'Échat</v>
      </c>
      <c r="J906" t="str">
        <f>VLOOKUP(C906,Nodes!$B$2:$F$681,3)</f>
        <v>Créteil — L'Échat</v>
      </c>
      <c r="K906" t="e">
        <f>VLOOKUP(A906,$A$1:A905,1,FALSE)</f>
        <v>#N/A</v>
      </c>
      <c r="L906">
        <f>IF(ISNA(K906),D906,VLOOKUP(A906,$A$1:D905,4,FALSE))</f>
        <v>60</v>
      </c>
      <c r="M906">
        <f t="shared" si="79"/>
        <v>60</v>
      </c>
      <c r="N906">
        <f t="shared" si="80"/>
        <v>60</v>
      </c>
      <c r="P906" t="e">
        <f>VLOOKUP(A906,estimator!$A$2:$D$726,4,FALSE)</f>
        <v>#N/A</v>
      </c>
      <c r="Q906">
        <f t="shared" si="77"/>
        <v>60</v>
      </c>
    </row>
    <row r="907" spans="1:17">
      <c r="A907" t="str">
        <f t="shared" si="76"/>
        <v>92,455</v>
      </c>
      <c r="B907">
        <v>92</v>
      </c>
      <c r="C907">
        <v>455</v>
      </c>
      <c r="D907">
        <v>60</v>
      </c>
      <c r="E907" t="s">
        <v>569</v>
      </c>
      <c r="F907">
        <f>VLOOKUP(B907,Nodes!$B$2:$C$681,2,FALSE)</f>
        <v>74</v>
      </c>
      <c r="G907" t="str">
        <f t="shared" si="78"/>
        <v>92,455,60,exit,74</v>
      </c>
      <c r="H907" t="s">
        <v>1013</v>
      </c>
      <c r="I907" t="str">
        <f>VLOOKUP(B907,Nodes!$B$2:$F$681,3)</f>
        <v>Créteil — Préfecture</v>
      </c>
      <c r="J907" t="str">
        <f>VLOOKUP(C907,Nodes!$B$2:$F$681,3)</f>
        <v>Créteil — Préfecture</v>
      </c>
      <c r="K907" t="e">
        <f>VLOOKUP(A907,$A$1:A906,1,FALSE)</f>
        <v>#N/A</v>
      </c>
      <c r="L907">
        <f>IF(ISNA(K907),D907,VLOOKUP(A907,$A$1:D906,4,FALSE))</f>
        <v>60</v>
      </c>
      <c r="M907">
        <f t="shared" si="79"/>
        <v>60</v>
      </c>
      <c r="N907">
        <f t="shared" si="80"/>
        <v>60</v>
      </c>
      <c r="P907" t="e">
        <f>VLOOKUP(A907,estimator!$A$2:$D$726,4,FALSE)</f>
        <v>#N/A</v>
      </c>
      <c r="Q907">
        <f t="shared" si="77"/>
        <v>60</v>
      </c>
    </row>
    <row r="908" spans="1:17">
      <c r="A908" t="str">
        <f t="shared" si="76"/>
        <v>93,456</v>
      </c>
      <c r="B908">
        <v>93</v>
      </c>
      <c r="C908">
        <v>456</v>
      </c>
      <c r="D908">
        <v>60</v>
      </c>
      <c r="E908" t="s">
        <v>569</v>
      </c>
      <c r="F908">
        <f>VLOOKUP(B908,Nodes!$B$2:$C$681,2,FALSE)</f>
        <v>75</v>
      </c>
      <c r="G908" t="str">
        <f t="shared" si="78"/>
        <v>93,456,60,exit,75</v>
      </c>
      <c r="H908" t="s">
        <v>1013</v>
      </c>
      <c r="I908" t="str">
        <f>VLOOKUP(B908,Nodes!$B$2:$F$681,3)</f>
        <v>Créteil — Université</v>
      </c>
      <c r="J908" t="str">
        <f>VLOOKUP(C908,Nodes!$B$2:$F$681,3)</f>
        <v>Créteil — Université</v>
      </c>
      <c r="K908" t="e">
        <f>VLOOKUP(A908,$A$1:A907,1,FALSE)</f>
        <v>#N/A</v>
      </c>
      <c r="L908">
        <f>IF(ISNA(K908),D908,VLOOKUP(A908,$A$1:D907,4,FALSE))</f>
        <v>60</v>
      </c>
      <c r="M908">
        <f t="shared" si="79"/>
        <v>60</v>
      </c>
      <c r="N908">
        <f t="shared" si="80"/>
        <v>60</v>
      </c>
      <c r="P908" t="e">
        <f>VLOOKUP(A908,estimator!$A$2:$D$726,4,FALSE)</f>
        <v>#N/A</v>
      </c>
      <c r="Q908">
        <f t="shared" si="77"/>
        <v>60</v>
      </c>
    </row>
    <row r="909" spans="1:17">
      <c r="A909" t="str">
        <f t="shared" si="76"/>
        <v>94,457</v>
      </c>
      <c r="B909">
        <v>94</v>
      </c>
      <c r="C909">
        <v>457</v>
      </c>
      <c r="D909">
        <v>60</v>
      </c>
      <c r="E909" t="s">
        <v>569</v>
      </c>
      <c r="F909">
        <f>VLOOKUP(B909,Nodes!$B$2:$C$681,2,FALSE)</f>
        <v>76</v>
      </c>
      <c r="G909" t="str">
        <f t="shared" si="78"/>
        <v>94,457,60,exit,76</v>
      </c>
      <c r="H909" t="s">
        <v>1013</v>
      </c>
      <c r="I909" t="str">
        <f>VLOOKUP(B909,Nodes!$B$2:$F$681,3)</f>
        <v>Crimée</v>
      </c>
      <c r="J909" t="str">
        <f>VLOOKUP(C909,Nodes!$B$2:$F$681,3)</f>
        <v>Crimée</v>
      </c>
      <c r="K909" t="e">
        <f>VLOOKUP(A909,$A$1:A908,1,FALSE)</f>
        <v>#N/A</v>
      </c>
      <c r="L909">
        <f>IF(ISNA(K909),D909,VLOOKUP(A909,$A$1:D908,4,FALSE))</f>
        <v>60</v>
      </c>
      <c r="M909">
        <f t="shared" si="79"/>
        <v>60</v>
      </c>
      <c r="N909">
        <f t="shared" si="80"/>
        <v>60</v>
      </c>
      <c r="P909" t="e">
        <f>VLOOKUP(A909,estimator!$A$2:$D$726,4,FALSE)</f>
        <v>#N/A</v>
      </c>
      <c r="Q909">
        <f t="shared" si="77"/>
        <v>60</v>
      </c>
    </row>
    <row r="910" spans="1:17">
      <c r="A910" t="str">
        <f t="shared" si="76"/>
        <v>95,458</v>
      </c>
      <c r="B910">
        <v>95</v>
      </c>
      <c r="C910">
        <v>458</v>
      </c>
      <c r="D910">
        <v>60</v>
      </c>
      <c r="E910" t="s">
        <v>569</v>
      </c>
      <c r="F910">
        <f>VLOOKUP(B910,Nodes!$B$2:$C$681,2,FALSE)</f>
        <v>77</v>
      </c>
      <c r="G910" t="str">
        <f t="shared" si="78"/>
        <v>95,458,60,exit,77</v>
      </c>
      <c r="H910" t="s">
        <v>1013</v>
      </c>
      <c r="I910" t="str">
        <f>VLOOKUP(B910,Nodes!$B$2:$F$681,3)</f>
        <v>Croix de Chavaux</v>
      </c>
      <c r="J910" t="str">
        <f>VLOOKUP(C910,Nodes!$B$2:$F$681,3)</f>
        <v>Croix de Chavaux</v>
      </c>
      <c r="K910" t="e">
        <f>VLOOKUP(A910,$A$1:A909,1,FALSE)</f>
        <v>#N/A</v>
      </c>
      <c r="L910">
        <f>IF(ISNA(K910),D910,VLOOKUP(A910,$A$1:D909,4,FALSE))</f>
        <v>60</v>
      </c>
      <c r="M910">
        <f t="shared" si="79"/>
        <v>60</v>
      </c>
      <c r="N910">
        <f t="shared" si="80"/>
        <v>60</v>
      </c>
      <c r="P910" t="e">
        <f>VLOOKUP(A910,estimator!$A$2:$D$726,4,FALSE)</f>
        <v>#N/A</v>
      </c>
      <c r="Q910">
        <f t="shared" si="77"/>
        <v>60</v>
      </c>
    </row>
    <row r="911" spans="1:17">
      <c r="A911" t="str">
        <f t="shared" si="76"/>
        <v>96,459</v>
      </c>
      <c r="B911">
        <v>96</v>
      </c>
      <c r="C911">
        <v>459</v>
      </c>
      <c r="D911">
        <v>60</v>
      </c>
      <c r="E911" t="s">
        <v>569</v>
      </c>
      <c r="F911">
        <f>VLOOKUP(B911,Nodes!$B$2:$C$681,2,FALSE)</f>
        <v>78</v>
      </c>
      <c r="G911" t="str">
        <f t="shared" si="78"/>
        <v>96,459,60,exit,78</v>
      </c>
      <c r="H911" t="s">
        <v>1013</v>
      </c>
      <c r="I911" t="str">
        <f>VLOOKUP(B911,Nodes!$B$2:$F$681,3)</f>
        <v>Danube</v>
      </c>
      <c r="J911" t="str">
        <f>VLOOKUP(C911,Nodes!$B$2:$F$681,3)</f>
        <v>Danube</v>
      </c>
      <c r="K911" t="e">
        <f>VLOOKUP(A911,$A$1:A910,1,FALSE)</f>
        <v>#N/A</v>
      </c>
      <c r="L911">
        <f>IF(ISNA(K911),D911,VLOOKUP(A911,$A$1:D910,4,FALSE))</f>
        <v>60</v>
      </c>
      <c r="M911">
        <f t="shared" si="79"/>
        <v>60</v>
      </c>
      <c r="N911">
        <f t="shared" si="80"/>
        <v>60</v>
      </c>
      <c r="P911" t="e">
        <f>VLOOKUP(A911,estimator!$A$2:$D$726,4,FALSE)</f>
        <v>#N/A</v>
      </c>
      <c r="Q911">
        <f t="shared" si="77"/>
        <v>60</v>
      </c>
    </row>
    <row r="912" spans="1:17">
      <c r="A912" t="str">
        <f t="shared" si="76"/>
        <v>97,460</v>
      </c>
      <c r="B912">
        <v>97</v>
      </c>
      <c r="C912">
        <v>460</v>
      </c>
      <c r="D912">
        <v>60</v>
      </c>
      <c r="E912" t="s">
        <v>569</v>
      </c>
      <c r="F912">
        <f>VLOOKUP(B912,Nodes!$B$2:$C$681,2,FALSE)</f>
        <v>79</v>
      </c>
      <c r="G912" t="str">
        <f t="shared" si="78"/>
        <v>97,460,60,exit,79</v>
      </c>
      <c r="H912" t="s">
        <v>1013</v>
      </c>
      <c r="I912" t="str">
        <f>VLOOKUP(B912,Nodes!$B$2:$F$681,3)</f>
        <v>Daumesnil</v>
      </c>
      <c r="J912" t="str">
        <f>VLOOKUP(C912,Nodes!$B$2:$F$681,3)</f>
        <v>Daumesnil</v>
      </c>
      <c r="K912" t="e">
        <f>VLOOKUP(A912,$A$1:A911,1,FALSE)</f>
        <v>#N/A</v>
      </c>
      <c r="L912">
        <f>IF(ISNA(K912),D912,VLOOKUP(A912,$A$1:D911,4,FALSE))</f>
        <v>60</v>
      </c>
      <c r="M912">
        <f t="shared" si="79"/>
        <v>60</v>
      </c>
      <c r="N912">
        <f t="shared" si="80"/>
        <v>60</v>
      </c>
      <c r="P912" t="e">
        <f>VLOOKUP(A912,estimator!$A$2:$D$726,4,FALSE)</f>
        <v>#N/A</v>
      </c>
      <c r="Q912">
        <f t="shared" si="77"/>
        <v>60</v>
      </c>
    </row>
    <row r="913" spans="1:17">
      <c r="A913" t="str">
        <f t="shared" si="76"/>
        <v>98,460</v>
      </c>
      <c r="B913">
        <v>98</v>
      </c>
      <c r="C913">
        <v>460</v>
      </c>
      <c r="D913">
        <v>60</v>
      </c>
      <c r="E913" t="s">
        <v>569</v>
      </c>
      <c r="F913">
        <f>VLOOKUP(B913,Nodes!$B$2:$C$681,2,FALSE)</f>
        <v>79</v>
      </c>
      <c r="G913" t="str">
        <f t="shared" si="78"/>
        <v>98,460,60,exit,79</v>
      </c>
      <c r="H913" t="s">
        <v>1013</v>
      </c>
      <c r="I913" t="str">
        <f>VLOOKUP(B913,Nodes!$B$2:$F$681,3)</f>
        <v>Daumesnil</v>
      </c>
      <c r="J913" t="str">
        <f>VLOOKUP(C913,Nodes!$B$2:$F$681,3)</f>
        <v>Daumesnil</v>
      </c>
      <c r="K913" t="e">
        <f>VLOOKUP(A913,$A$1:A912,1,FALSE)</f>
        <v>#N/A</v>
      </c>
      <c r="L913">
        <f>IF(ISNA(K913),D913,VLOOKUP(A913,$A$1:D912,4,FALSE))</f>
        <v>60</v>
      </c>
      <c r="M913">
        <f t="shared" si="79"/>
        <v>60</v>
      </c>
      <c r="N913">
        <f t="shared" si="80"/>
        <v>60</v>
      </c>
      <c r="P913" t="e">
        <f>VLOOKUP(A913,estimator!$A$2:$D$726,4,FALSE)</f>
        <v>#N/A</v>
      </c>
      <c r="Q913">
        <f t="shared" si="77"/>
        <v>60</v>
      </c>
    </row>
    <row r="914" spans="1:17">
      <c r="A914" t="str">
        <f t="shared" si="76"/>
        <v>99,461</v>
      </c>
      <c r="B914">
        <v>99</v>
      </c>
      <c r="C914">
        <v>461</v>
      </c>
      <c r="D914">
        <v>60</v>
      </c>
      <c r="E914" t="s">
        <v>569</v>
      </c>
      <c r="F914">
        <f>VLOOKUP(B914,Nodes!$B$2:$C$681,2,FALSE)</f>
        <v>80</v>
      </c>
      <c r="G914" t="str">
        <f t="shared" si="78"/>
        <v>99,461,60,exit,80</v>
      </c>
      <c r="H914" t="s">
        <v>1013</v>
      </c>
      <c r="I914" t="str">
        <f>VLOOKUP(B914,Nodes!$B$2:$F$681,3)</f>
        <v>Denfert-Rochereau</v>
      </c>
      <c r="J914" t="str">
        <f>VLOOKUP(C914,Nodes!$B$2:$F$681,3)</f>
        <v>Denfert-Rochereau</v>
      </c>
      <c r="K914" t="e">
        <f>VLOOKUP(A914,$A$1:A913,1,FALSE)</f>
        <v>#N/A</v>
      </c>
      <c r="L914">
        <f>IF(ISNA(K914),D914,VLOOKUP(A914,$A$1:D913,4,FALSE))</f>
        <v>60</v>
      </c>
      <c r="M914">
        <f t="shared" si="79"/>
        <v>60</v>
      </c>
      <c r="N914">
        <f t="shared" si="80"/>
        <v>60</v>
      </c>
      <c r="P914" t="e">
        <f>VLOOKUP(A914,estimator!$A$2:$D$726,4,FALSE)</f>
        <v>#N/A</v>
      </c>
      <c r="Q914">
        <f t="shared" si="77"/>
        <v>60</v>
      </c>
    </row>
    <row r="915" spans="1:17">
      <c r="A915" t="str">
        <f t="shared" ref="A915:A978" si="81">B915&amp;","&amp;C915</f>
        <v>100,461</v>
      </c>
      <c r="B915">
        <v>100</v>
      </c>
      <c r="C915">
        <v>461</v>
      </c>
      <c r="D915">
        <v>60</v>
      </c>
      <c r="E915" t="s">
        <v>569</v>
      </c>
      <c r="F915">
        <f>VLOOKUP(B915,Nodes!$B$2:$C$681,2,FALSE)</f>
        <v>80</v>
      </c>
      <c r="G915" t="str">
        <f t="shared" si="78"/>
        <v>100,461,60,exit,80</v>
      </c>
      <c r="H915" t="s">
        <v>1013</v>
      </c>
      <c r="I915" t="str">
        <f>VLOOKUP(B915,Nodes!$B$2:$F$681,3)</f>
        <v>Denfert-Rochereau</v>
      </c>
      <c r="J915" t="str">
        <f>VLOOKUP(C915,Nodes!$B$2:$F$681,3)</f>
        <v>Denfert-Rochereau</v>
      </c>
      <c r="K915" t="e">
        <f>VLOOKUP(A915,$A$1:A914,1,FALSE)</f>
        <v>#N/A</v>
      </c>
      <c r="L915">
        <f>IF(ISNA(K915),D915,VLOOKUP(A915,$A$1:D914,4,FALSE))</f>
        <v>60</v>
      </c>
      <c r="M915">
        <f t="shared" si="79"/>
        <v>60</v>
      </c>
      <c r="N915">
        <f t="shared" si="80"/>
        <v>60</v>
      </c>
      <c r="P915" t="e">
        <f>VLOOKUP(A915,estimator!$A$2:$D$726,4,FALSE)</f>
        <v>#N/A</v>
      </c>
      <c r="Q915">
        <f t="shared" si="77"/>
        <v>60</v>
      </c>
    </row>
    <row r="916" spans="1:17">
      <c r="A916" t="str">
        <f t="shared" si="81"/>
        <v>101,462</v>
      </c>
      <c r="B916">
        <v>101</v>
      </c>
      <c r="C916">
        <v>462</v>
      </c>
      <c r="D916">
        <v>60</v>
      </c>
      <c r="E916" t="s">
        <v>569</v>
      </c>
      <c r="F916">
        <f>VLOOKUP(B916,Nodes!$B$2:$C$681,2,FALSE)</f>
        <v>81</v>
      </c>
      <c r="G916" t="str">
        <f t="shared" si="78"/>
        <v>101,462,60,exit,81</v>
      </c>
      <c r="H916" t="s">
        <v>1013</v>
      </c>
      <c r="I916" t="str">
        <f>VLOOKUP(B916,Nodes!$B$2:$F$681,3)</f>
        <v>Dugommier</v>
      </c>
      <c r="J916" t="str">
        <f>VLOOKUP(C916,Nodes!$B$2:$F$681,3)</f>
        <v>Dugommier</v>
      </c>
      <c r="K916" t="e">
        <f>VLOOKUP(A916,$A$1:A915,1,FALSE)</f>
        <v>#N/A</v>
      </c>
      <c r="L916">
        <f>IF(ISNA(K916),D916,VLOOKUP(A916,$A$1:D915,4,FALSE))</f>
        <v>60</v>
      </c>
      <c r="M916">
        <f t="shared" si="79"/>
        <v>60</v>
      </c>
      <c r="N916">
        <f t="shared" si="80"/>
        <v>60</v>
      </c>
      <c r="P916" t="e">
        <f>VLOOKUP(A916,estimator!$A$2:$D$726,4,FALSE)</f>
        <v>#N/A</v>
      </c>
      <c r="Q916">
        <f t="shared" si="77"/>
        <v>60</v>
      </c>
    </row>
    <row r="917" spans="1:17">
      <c r="A917" t="str">
        <f t="shared" si="81"/>
        <v>102,463</v>
      </c>
      <c r="B917">
        <v>102</v>
      </c>
      <c r="C917">
        <v>463</v>
      </c>
      <c r="D917">
        <v>60</v>
      </c>
      <c r="E917" t="s">
        <v>569</v>
      </c>
      <c r="F917">
        <f>VLOOKUP(B917,Nodes!$B$2:$C$681,2,FALSE)</f>
        <v>82</v>
      </c>
      <c r="G917" t="str">
        <f t="shared" si="78"/>
        <v>102,463,60,exit,82</v>
      </c>
      <c r="H917" t="s">
        <v>1013</v>
      </c>
      <c r="I917" t="str">
        <f>VLOOKUP(B917,Nodes!$B$2:$F$681,3)</f>
        <v>Dupleix</v>
      </c>
      <c r="J917" t="str">
        <f>VLOOKUP(C917,Nodes!$B$2:$F$681,3)</f>
        <v>Dupleix</v>
      </c>
      <c r="K917" t="e">
        <f>VLOOKUP(A917,$A$1:A916,1,FALSE)</f>
        <v>#N/A</v>
      </c>
      <c r="L917">
        <f>IF(ISNA(K917),D917,VLOOKUP(A917,$A$1:D916,4,FALSE))</f>
        <v>60</v>
      </c>
      <c r="M917">
        <f t="shared" si="79"/>
        <v>60</v>
      </c>
      <c r="N917">
        <f t="shared" si="80"/>
        <v>60</v>
      </c>
      <c r="P917" t="e">
        <f>VLOOKUP(A917,estimator!$A$2:$D$726,4,FALSE)</f>
        <v>#N/A</v>
      </c>
      <c r="Q917">
        <f t="shared" si="77"/>
        <v>60</v>
      </c>
    </row>
    <row r="918" spans="1:17">
      <c r="A918" t="str">
        <f t="shared" si="81"/>
        <v>103,464</v>
      </c>
      <c r="B918">
        <v>103</v>
      </c>
      <c r="C918">
        <v>464</v>
      </c>
      <c r="D918">
        <v>60</v>
      </c>
      <c r="E918" t="s">
        <v>569</v>
      </c>
      <c r="F918">
        <f>VLOOKUP(B918,Nodes!$B$2:$C$681,2,FALSE)</f>
        <v>83</v>
      </c>
      <c r="G918" t="str">
        <f t="shared" si="78"/>
        <v>103,464,60,exit,83</v>
      </c>
      <c r="H918" t="s">
        <v>1013</v>
      </c>
      <c r="I918" t="str">
        <f>VLOOKUP(B918,Nodes!$B$2:$F$681,3)</f>
        <v>Duroc</v>
      </c>
      <c r="J918" t="str">
        <f>VLOOKUP(C918,Nodes!$B$2:$F$681,3)</f>
        <v>Duroc</v>
      </c>
      <c r="K918" t="e">
        <f>VLOOKUP(A918,$A$1:A917,1,FALSE)</f>
        <v>#N/A</v>
      </c>
      <c r="L918">
        <f>IF(ISNA(K918),D918,VLOOKUP(A918,$A$1:D917,4,FALSE))</f>
        <v>60</v>
      </c>
      <c r="M918">
        <f t="shared" si="79"/>
        <v>60</v>
      </c>
      <c r="N918">
        <f t="shared" si="80"/>
        <v>60</v>
      </c>
      <c r="P918" t="e">
        <f>VLOOKUP(A918,estimator!$A$2:$D$726,4,FALSE)</f>
        <v>#N/A</v>
      </c>
      <c r="Q918">
        <f t="shared" si="77"/>
        <v>60</v>
      </c>
    </row>
    <row r="919" spans="1:17">
      <c r="A919" t="str">
        <f t="shared" si="81"/>
        <v>104,464</v>
      </c>
      <c r="B919">
        <v>104</v>
      </c>
      <c r="C919">
        <v>464</v>
      </c>
      <c r="D919">
        <v>60</v>
      </c>
      <c r="E919" t="s">
        <v>569</v>
      </c>
      <c r="F919">
        <f>VLOOKUP(B919,Nodes!$B$2:$C$681,2,FALSE)</f>
        <v>83</v>
      </c>
      <c r="G919" t="str">
        <f t="shared" si="78"/>
        <v>104,464,60,exit,83</v>
      </c>
      <c r="H919" t="s">
        <v>1013</v>
      </c>
      <c r="I919" t="str">
        <f>VLOOKUP(B919,Nodes!$B$2:$F$681,3)</f>
        <v>Duroc</v>
      </c>
      <c r="J919" t="str">
        <f>VLOOKUP(C919,Nodes!$B$2:$F$681,3)</f>
        <v>Duroc</v>
      </c>
      <c r="K919" t="e">
        <f>VLOOKUP(A919,$A$1:A918,1,FALSE)</f>
        <v>#N/A</v>
      </c>
      <c r="L919">
        <f>IF(ISNA(K919),D919,VLOOKUP(A919,$A$1:D918,4,FALSE))</f>
        <v>60</v>
      </c>
      <c r="M919">
        <f t="shared" si="79"/>
        <v>60</v>
      </c>
      <c r="N919">
        <f t="shared" si="80"/>
        <v>60</v>
      </c>
      <c r="P919" t="e">
        <f>VLOOKUP(A919,estimator!$A$2:$D$726,4,FALSE)</f>
        <v>#N/A</v>
      </c>
      <c r="Q919">
        <f t="shared" si="77"/>
        <v>60</v>
      </c>
    </row>
    <row r="920" spans="1:17">
      <c r="A920" t="str">
        <f t="shared" si="81"/>
        <v>105,465</v>
      </c>
      <c r="B920">
        <v>105</v>
      </c>
      <c r="C920">
        <v>465</v>
      </c>
      <c r="D920">
        <v>60</v>
      </c>
      <c r="E920" t="s">
        <v>569</v>
      </c>
      <c r="F920">
        <f>VLOOKUP(B920,Nodes!$B$2:$C$681,2,FALSE)</f>
        <v>84</v>
      </c>
      <c r="G920" t="str">
        <f t="shared" si="78"/>
        <v>105,465,60,exit,84</v>
      </c>
      <c r="H920" t="s">
        <v>1013</v>
      </c>
      <c r="I920" t="str">
        <f>VLOOKUP(B920,Nodes!$B$2:$F$681,3)</f>
        <v>École Militaire</v>
      </c>
      <c r="J920" t="str">
        <f>VLOOKUP(C920,Nodes!$B$2:$F$681,3)</f>
        <v>École Militaire</v>
      </c>
      <c r="K920" t="e">
        <f>VLOOKUP(A920,$A$1:A919,1,FALSE)</f>
        <v>#N/A</v>
      </c>
      <c r="L920">
        <f>IF(ISNA(K920),D920,VLOOKUP(A920,$A$1:D919,4,FALSE))</f>
        <v>60</v>
      </c>
      <c r="M920">
        <f t="shared" si="79"/>
        <v>60</v>
      </c>
      <c r="N920">
        <f t="shared" si="80"/>
        <v>60</v>
      </c>
      <c r="P920" t="e">
        <f>VLOOKUP(A920,estimator!$A$2:$D$726,4,FALSE)</f>
        <v>#N/A</v>
      </c>
      <c r="Q920">
        <f t="shared" si="77"/>
        <v>60</v>
      </c>
    </row>
    <row r="921" spans="1:17">
      <c r="A921" t="str">
        <f t="shared" si="81"/>
        <v>106,466</v>
      </c>
      <c r="B921">
        <v>106</v>
      </c>
      <c r="C921">
        <v>466</v>
      </c>
      <c r="D921">
        <v>60</v>
      </c>
      <c r="E921" t="s">
        <v>569</v>
      </c>
      <c r="F921">
        <f>VLOOKUP(B921,Nodes!$B$2:$C$681,2,FALSE)</f>
        <v>85</v>
      </c>
      <c r="G921" t="str">
        <f t="shared" si="78"/>
        <v>106,466,60,exit,85</v>
      </c>
      <c r="H921" t="s">
        <v>1013</v>
      </c>
      <c r="I921" t="str">
        <f>VLOOKUP(B921,Nodes!$B$2:$F$681,3)</f>
        <v>École Vétérinaire de Maisons-Alfort</v>
      </c>
      <c r="J921" t="str">
        <f>VLOOKUP(C921,Nodes!$B$2:$F$681,3)</f>
        <v>École Vétérinaire de Maisons-Alfort</v>
      </c>
      <c r="K921" t="e">
        <f>VLOOKUP(A921,$A$1:A920,1,FALSE)</f>
        <v>#N/A</v>
      </c>
      <c r="L921">
        <f>IF(ISNA(K921),D921,VLOOKUP(A921,$A$1:D920,4,FALSE))</f>
        <v>60</v>
      </c>
      <c r="M921">
        <f t="shared" si="79"/>
        <v>60</v>
      </c>
      <c r="N921">
        <f t="shared" si="80"/>
        <v>60</v>
      </c>
      <c r="P921" t="e">
        <f>VLOOKUP(A921,estimator!$A$2:$D$726,4,FALSE)</f>
        <v>#N/A</v>
      </c>
      <c r="Q921">
        <f t="shared" si="77"/>
        <v>60</v>
      </c>
    </row>
    <row r="922" spans="1:17">
      <c r="A922" t="str">
        <f t="shared" si="81"/>
        <v>107,467</v>
      </c>
      <c r="B922">
        <v>107</v>
      </c>
      <c r="C922">
        <v>467</v>
      </c>
      <c r="D922">
        <v>60</v>
      </c>
      <c r="E922" t="s">
        <v>569</v>
      </c>
      <c r="F922">
        <f>VLOOKUP(B922,Nodes!$B$2:$C$681,2,FALSE)</f>
        <v>86</v>
      </c>
      <c r="G922" t="str">
        <f t="shared" si="78"/>
        <v>107,467,60,exit,86</v>
      </c>
      <c r="H922" t="s">
        <v>1013</v>
      </c>
      <c r="I922" t="str">
        <f>VLOOKUP(B922,Nodes!$B$2:$F$681,3)</f>
        <v>Edgar Quinet</v>
      </c>
      <c r="J922" t="str">
        <f>VLOOKUP(C922,Nodes!$B$2:$F$681,3)</f>
        <v>Edgar Quinet</v>
      </c>
      <c r="K922" t="e">
        <f>VLOOKUP(A922,$A$1:A921,1,FALSE)</f>
        <v>#N/A</v>
      </c>
      <c r="L922">
        <f>IF(ISNA(K922),D922,VLOOKUP(A922,$A$1:D921,4,FALSE))</f>
        <v>60</v>
      </c>
      <c r="M922">
        <f t="shared" si="79"/>
        <v>60</v>
      </c>
      <c r="N922">
        <f t="shared" si="80"/>
        <v>60</v>
      </c>
      <c r="P922" t="e">
        <f>VLOOKUP(A922,estimator!$A$2:$D$726,4,FALSE)</f>
        <v>#N/A</v>
      </c>
      <c r="Q922">
        <f t="shared" si="77"/>
        <v>60</v>
      </c>
    </row>
    <row r="923" spans="1:17">
      <c r="A923" t="str">
        <f t="shared" si="81"/>
        <v>108,468</v>
      </c>
      <c r="B923">
        <v>108</v>
      </c>
      <c r="C923">
        <v>468</v>
      </c>
      <c r="D923">
        <v>60</v>
      </c>
      <c r="E923" t="s">
        <v>569</v>
      </c>
      <c r="F923">
        <f>VLOOKUP(B923,Nodes!$B$2:$C$681,2,FALSE)</f>
        <v>87</v>
      </c>
      <c r="G923" t="str">
        <f t="shared" si="78"/>
        <v>108,468,60,exit,87</v>
      </c>
      <c r="H923" t="s">
        <v>1013</v>
      </c>
      <c r="I923" t="str">
        <f>VLOOKUP(B923,Nodes!$B$2:$F$681,3)</f>
        <v>Église d'Auteuil</v>
      </c>
      <c r="J923" t="str">
        <f>VLOOKUP(C923,Nodes!$B$2:$F$681,3)</f>
        <v>Église d'Auteuil</v>
      </c>
      <c r="K923" t="e">
        <f>VLOOKUP(A923,$A$1:A922,1,FALSE)</f>
        <v>#N/A</v>
      </c>
      <c r="L923">
        <f>IF(ISNA(K923),D923,VLOOKUP(A923,$A$1:D922,4,FALSE))</f>
        <v>60</v>
      </c>
      <c r="M923">
        <f t="shared" si="79"/>
        <v>60</v>
      </c>
      <c r="N923">
        <f t="shared" si="80"/>
        <v>60</v>
      </c>
      <c r="P923" t="e">
        <f>VLOOKUP(A923,estimator!$A$2:$D$726,4,FALSE)</f>
        <v>#N/A</v>
      </c>
      <c r="Q923">
        <f t="shared" si="77"/>
        <v>60</v>
      </c>
    </row>
    <row r="924" spans="1:17">
      <c r="A924" t="str">
        <f t="shared" si="81"/>
        <v>109,469</v>
      </c>
      <c r="B924">
        <v>109</v>
      </c>
      <c r="C924">
        <v>469</v>
      </c>
      <c r="D924">
        <v>60</v>
      </c>
      <c r="E924" t="s">
        <v>569</v>
      </c>
      <c r="F924">
        <f>VLOOKUP(B924,Nodes!$B$2:$C$681,2,FALSE)</f>
        <v>88</v>
      </c>
      <c r="G924" t="str">
        <f t="shared" si="78"/>
        <v>109,469,60,exit,88</v>
      </c>
      <c r="H924" t="s">
        <v>1013</v>
      </c>
      <c r="I924" t="str">
        <f>VLOOKUP(B924,Nodes!$B$2:$F$681,3)</f>
        <v>Église de Pantin</v>
      </c>
      <c r="J924" t="str">
        <f>VLOOKUP(C924,Nodes!$B$2:$F$681,3)</f>
        <v>Église de Pantin</v>
      </c>
      <c r="K924" t="e">
        <f>VLOOKUP(A924,$A$1:A923,1,FALSE)</f>
        <v>#N/A</v>
      </c>
      <c r="L924">
        <f>IF(ISNA(K924),D924,VLOOKUP(A924,$A$1:D923,4,FALSE))</f>
        <v>60</v>
      </c>
      <c r="M924">
        <f t="shared" si="79"/>
        <v>60</v>
      </c>
      <c r="N924">
        <f t="shared" si="80"/>
        <v>60</v>
      </c>
      <c r="P924" t="e">
        <f>VLOOKUP(A924,estimator!$A$2:$D$726,4,FALSE)</f>
        <v>#N/A</v>
      </c>
      <c r="Q924">
        <f t="shared" si="77"/>
        <v>60</v>
      </c>
    </row>
    <row r="925" spans="1:17">
      <c r="A925" t="str">
        <f t="shared" si="81"/>
        <v>110,470</v>
      </c>
      <c r="B925">
        <v>110</v>
      </c>
      <c r="C925">
        <v>470</v>
      </c>
      <c r="D925">
        <v>60</v>
      </c>
      <c r="E925" t="s">
        <v>569</v>
      </c>
      <c r="F925">
        <f>VLOOKUP(B925,Nodes!$B$2:$C$681,2,FALSE)</f>
        <v>89</v>
      </c>
      <c r="G925" t="str">
        <f t="shared" si="78"/>
        <v>110,470,60,exit,89</v>
      </c>
      <c r="H925" t="s">
        <v>1013</v>
      </c>
      <c r="I925" t="str">
        <f>VLOOKUP(B925,Nodes!$B$2:$F$681,3)</f>
        <v>Esplanade de la Défense</v>
      </c>
      <c r="J925" t="str">
        <f>VLOOKUP(C925,Nodes!$B$2:$F$681,3)</f>
        <v>Esplanade de la Défense</v>
      </c>
      <c r="K925" t="e">
        <f>VLOOKUP(A925,$A$1:A924,1,FALSE)</f>
        <v>#N/A</v>
      </c>
      <c r="L925">
        <f>IF(ISNA(K925),D925,VLOOKUP(A925,$A$1:D924,4,FALSE))</f>
        <v>60</v>
      </c>
      <c r="M925">
        <f t="shared" si="79"/>
        <v>60</v>
      </c>
      <c r="N925">
        <f t="shared" si="80"/>
        <v>60</v>
      </c>
      <c r="P925" t="e">
        <f>VLOOKUP(A925,estimator!$A$2:$D$726,4,FALSE)</f>
        <v>#N/A</v>
      </c>
      <c r="Q925">
        <f t="shared" si="77"/>
        <v>60</v>
      </c>
    </row>
    <row r="926" spans="1:17">
      <c r="A926" t="str">
        <f t="shared" si="81"/>
        <v>111,471</v>
      </c>
      <c r="B926">
        <v>111</v>
      </c>
      <c r="C926">
        <v>471</v>
      </c>
      <c r="D926">
        <v>60</v>
      </c>
      <c r="E926" t="s">
        <v>569</v>
      </c>
      <c r="F926">
        <f>VLOOKUP(B926,Nodes!$B$2:$C$681,2,FALSE)</f>
        <v>90</v>
      </c>
      <c r="G926" t="str">
        <f t="shared" si="78"/>
        <v>111,471,60,exit,90</v>
      </c>
      <c r="H926" t="s">
        <v>1013</v>
      </c>
      <c r="I926" t="str">
        <f>VLOOKUP(B926,Nodes!$B$2:$F$681,3)</f>
        <v>Étienne Marcel</v>
      </c>
      <c r="J926" t="str">
        <f>VLOOKUP(C926,Nodes!$B$2:$F$681,3)</f>
        <v>Étienne Marcel</v>
      </c>
      <c r="K926" t="e">
        <f>VLOOKUP(A926,$A$1:A925,1,FALSE)</f>
        <v>#N/A</v>
      </c>
      <c r="L926">
        <f>IF(ISNA(K926),D926,VLOOKUP(A926,$A$1:D925,4,FALSE))</f>
        <v>60</v>
      </c>
      <c r="M926">
        <f t="shared" si="79"/>
        <v>60</v>
      </c>
      <c r="N926">
        <f t="shared" si="80"/>
        <v>60</v>
      </c>
      <c r="P926" t="e">
        <f>VLOOKUP(A926,estimator!$A$2:$D$726,4,FALSE)</f>
        <v>#N/A</v>
      </c>
      <c r="Q926">
        <f t="shared" si="77"/>
        <v>60</v>
      </c>
    </row>
    <row r="927" spans="1:17">
      <c r="A927" t="str">
        <f t="shared" si="81"/>
        <v>112,472</v>
      </c>
      <c r="B927">
        <v>112</v>
      </c>
      <c r="C927">
        <v>472</v>
      </c>
      <c r="D927">
        <v>60</v>
      </c>
      <c r="E927" t="s">
        <v>569</v>
      </c>
      <c r="F927">
        <f>VLOOKUP(B927,Nodes!$B$2:$C$681,2,FALSE)</f>
        <v>91</v>
      </c>
      <c r="G927" t="str">
        <f t="shared" si="78"/>
        <v>112,472,60,exit,91</v>
      </c>
      <c r="H927" t="s">
        <v>1013</v>
      </c>
      <c r="I927" t="str">
        <f>VLOOKUP(B927,Nodes!$B$2:$F$681,3)</f>
        <v>Europe</v>
      </c>
      <c r="J927" t="str">
        <f>VLOOKUP(C927,Nodes!$B$2:$F$681,3)</f>
        <v>Europe</v>
      </c>
      <c r="K927" t="e">
        <f>VLOOKUP(A927,$A$1:A926,1,FALSE)</f>
        <v>#N/A</v>
      </c>
      <c r="L927">
        <f>IF(ISNA(K927),D927,VLOOKUP(A927,$A$1:D926,4,FALSE))</f>
        <v>60</v>
      </c>
      <c r="M927">
        <f t="shared" si="79"/>
        <v>60</v>
      </c>
      <c r="N927">
        <f t="shared" si="80"/>
        <v>60</v>
      </c>
      <c r="P927" t="e">
        <f>VLOOKUP(A927,estimator!$A$2:$D$726,4,FALSE)</f>
        <v>#N/A</v>
      </c>
      <c r="Q927">
        <f t="shared" si="77"/>
        <v>60</v>
      </c>
    </row>
    <row r="928" spans="1:17">
      <c r="A928" t="str">
        <f t="shared" si="81"/>
        <v>113,473</v>
      </c>
      <c r="B928">
        <v>113</v>
      </c>
      <c r="C928">
        <v>473</v>
      </c>
      <c r="D928">
        <v>60</v>
      </c>
      <c r="E928" t="s">
        <v>569</v>
      </c>
      <c r="F928">
        <f>VLOOKUP(B928,Nodes!$B$2:$C$681,2,FALSE)</f>
        <v>92</v>
      </c>
      <c r="G928" t="str">
        <f t="shared" si="78"/>
        <v>113,473,60,exit,92</v>
      </c>
      <c r="H928" t="s">
        <v>1013</v>
      </c>
      <c r="I928" t="str">
        <f>VLOOKUP(B928,Nodes!$B$2:$F$681,3)</f>
        <v>Exelmans</v>
      </c>
      <c r="J928" t="str">
        <f>VLOOKUP(C928,Nodes!$B$2:$F$681,3)</f>
        <v>Exelmans</v>
      </c>
      <c r="K928" t="e">
        <f>VLOOKUP(A928,$A$1:A927,1,FALSE)</f>
        <v>#N/A</v>
      </c>
      <c r="L928">
        <f>IF(ISNA(K928),D928,VLOOKUP(A928,$A$1:D927,4,FALSE))</f>
        <v>60</v>
      </c>
      <c r="M928">
        <f t="shared" si="79"/>
        <v>60</v>
      </c>
      <c r="N928">
        <f t="shared" si="80"/>
        <v>60</v>
      </c>
      <c r="P928" t="e">
        <f>VLOOKUP(A928,estimator!$A$2:$D$726,4,FALSE)</f>
        <v>#N/A</v>
      </c>
      <c r="Q928">
        <f t="shared" si="77"/>
        <v>60</v>
      </c>
    </row>
    <row r="929" spans="1:17">
      <c r="A929" t="str">
        <f t="shared" si="81"/>
        <v>114,474</v>
      </c>
      <c r="B929">
        <v>114</v>
      </c>
      <c r="C929">
        <v>474</v>
      </c>
      <c r="D929">
        <v>60</v>
      </c>
      <c r="E929" t="s">
        <v>569</v>
      </c>
      <c r="F929">
        <f>VLOOKUP(B929,Nodes!$B$2:$C$681,2,FALSE)</f>
        <v>93</v>
      </c>
      <c r="G929" t="str">
        <f t="shared" si="78"/>
        <v>114,474,60,exit,93</v>
      </c>
      <c r="H929" t="s">
        <v>1013</v>
      </c>
      <c r="I929" t="str">
        <f>VLOOKUP(B929,Nodes!$B$2:$F$681,3)</f>
        <v>Faidherbe — Chaligny</v>
      </c>
      <c r="J929" t="str">
        <f>VLOOKUP(C929,Nodes!$B$2:$F$681,3)</f>
        <v>Faidherbe — Chaligny</v>
      </c>
      <c r="K929" t="e">
        <f>VLOOKUP(A929,$A$1:A928,1,FALSE)</f>
        <v>#N/A</v>
      </c>
      <c r="L929">
        <f>IF(ISNA(K929),D929,VLOOKUP(A929,$A$1:D928,4,FALSE))</f>
        <v>60</v>
      </c>
      <c r="M929">
        <f t="shared" si="79"/>
        <v>60</v>
      </c>
      <c r="N929">
        <f t="shared" si="80"/>
        <v>60</v>
      </c>
      <c r="P929" t="e">
        <f>VLOOKUP(A929,estimator!$A$2:$D$726,4,FALSE)</f>
        <v>#N/A</v>
      </c>
      <c r="Q929">
        <f t="shared" si="77"/>
        <v>60</v>
      </c>
    </row>
    <row r="930" spans="1:17">
      <c r="A930" t="str">
        <f t="shared" si="81"/>
        <v>115,475</v>
      </c>
      <c r="B930">
        <v>115</v>
      </c>
      <c r="C930">
        <v>475</v>
      </c>
      <c r="D930">
        <v>60</v>
      </c>
      <c r="E930" t="s">
        <v>569</v>
      </c>
      <c r="F930">
        <f>VLOOKUP(B930,Nodes!$B$2:$C$681,2,FALSE)</f>
        <v>94</v>
      </c>
      <c r="G930" t="str">
        <f t="shared" si="78"/>
        <v>115,475,60,exit,94</v>
      </c>
      <c r="H930" t="s">
        <v>1013</v>
      </c>
      <c r="I930" t="str">
        <f>VLOOKUP(B930,Nodes!$B$2:$F$681,3)</f>
        <v>Falguière</v>
      </c>
      <c r="J930" t="str">
        <f>VLOOKUP(C930,Nodes!$B$2:$F$681,3)</f>
        <v>Falguière</v>
      </c>
      <c r="K930" t="e">
        <f>VLOOKUP(A930,$A$1:A929,1,FALSE)</f>
        <v>#N/A</v>
      </c>
      <c r="L930">
        <f>IF(ISNA(K930),D930,VLOOKUP(A930,$A$1:D929,4,FALSE))</f>
        <v>60</v>
      </c>
      <c r="M930">
        <f t="shared" si="79"/>
        <v>60</v>
      </c>
      <c r="N930">
        <f t="shared" si="80"/>
        <v>60</v>
      </c>
      <c r="P930" t="e">
        <f>VLOOKUP(A930,estimator!$A$2:$D$726,4,FALSE)</f>
        <v>#N/A</v>
      </c>
      <c r="Q930">
        <f t="shared" si="77"/>
        <v>60</v>
      </c>
    </row>
    <row r="931" spans="1:17">
      <c r="A931" t="str">
        <f t="shared" si="81"/>
        <v>116,476</v>
      </c>
      <c r="B931">
        <v>116</v>
      </c>
      <c r="C931">
        <v>476</v>
      </c>
      <c r="D931">
        <v>60</v>
      </c>
      <c r="E931" t="s">
        <v>569</v>
      </c>
      <c r="F931">
        <f>VLOOKUP(B931,Nodes!$B$2:$C$681,2,FALSE)</f>
        <v>95</v>
      </c>
      <c r="G931" t="str">
        <f t="shared" si="78"/>
        <v>116,476,60,exit,95</v>
      </c>
      <c r="H931" t="s">
        <v>1013</v>
      </c>
      <c r="I931" t="str">
        <f>VLOOKUP(B931,Nodes!$B$2:$F$681,3)</f>
        <v>Félix Faure</v>
      </c>
      <c r="J931" t="str">
        <f>VLOOKUP(C931,Nodes!$B$2:$F$681,3)</f>
        <v>Félix Faure</v>
      </c>
      <c r="K931" t="e">
        <f>VLOOKUP(A931,$A$1:A930,1,FALSE)</f>
        <v>#N/A</v>
      </c>
      <c r="L931">
        <f>IF(ISNA(K931),D931,VLOOKUP(A931,$A$1:D930,4,FALSE))</f>
        <v>60</v>
      </c>
      <c r="M931">
        <f t="shared" si="79"/>
        <v>60</v>
      </c>
      <c r="N931">
        <f t="shared" si="80"/>
        <v>60</v>
      </c>
      <c r="P931" t="e">
        <f>VLOOKUP(A931,estimator!$A$2:$D$726,4,FALSE)</f>
        <v>#N/A</v>
      </c>
      <c r="Q931">
        <f t="shared" si="77"/>
        <v>60</v>
      </c>
    </row>
    <row r="932" spans="1:17">
      <c r="A932" t="str">
        <f t="shared" si="81"/>
        <v>117,477</v>
      </c>
      <c r="B932">
        <v>117</v>
      </c>
      <c r="C932">
        <v>477</v>
      </c>
      <c r="D932">
        <v>60</v>
      </c>
      <c r="E932" t="s">
        <v>569</v>
      </c>
      <c r="F932">
        <f>VLOOKUP(B932,Nodes!$B$2:$C$681,2,FALSE)</f>
        <v>96</v>
      </c>
      <c r="G932" t="str">
        <f t="shared" si="78"/>
        <v>117,477,60,exit,96</v>
      </c>
      <c r="H932" t="s">
        <v>1013</v>
      </c>
      <c r="I932" t="str">
        <f>VLOOKUP(B932,Nodes!$B$2:$F$681,3)</f>
        <v>Filles du Calvaire</v>
      </c>
      <c r="J932" t="str">
        <f>VLOOKUP(C932,Nodes!$B$2:$F$681,3)</f>
        <v>Filles du Calvaire</v>
      </c>
      <c r="K932" t="e">
        <f>VLOOKUP(A932,$A$1:A931,1,FALSE)</f>
        <v>#N/A</v>
      </c>
      <c r="L932">
        <f>IF(ISNA(K932),D932,VLOOKUP(A932,$A$1:D931,4,FALSE))</f>
        <v>60</v>
      </c>
      <c r="M932">
        <f t="shared" si="79"/>
        <v>60</v>
      </c>
      <c r="N932">
        <f t="shared" si="80"/>
        <v>60</v>
      </c>
      <c r="P932" t="e">
        <f>VLOOKUP(A932,estimator!$A$2:$D$726,4,FALSE)</f>
        <v>#N/A</v>
      </c>
      <c r="Q932">
        <f t="shared" si="77"/>
        <v>60</v>
      </c>
    </row>
    <row r="933" spans="1:17">
      <c r="A933" t="str">
        <f t="shared" si="81"/>
        <v>118,478</v>
      </c>
      <c r="B933">
        <v>118</v>
      </c>
      <c r="C933">
        <v>478</v>
      </c>
      <c r="D933">
        <v>60</v>
      </c>
      <c r="E933" t="s">
        <v>569</v>
      </c>
      <c r="F933">
        <f>VLOOKUP(B933,Nodes!$B$2:$C$681,2,FALSE)</f>
        <v>97</v>
      </c>
      <c r="G933" t="str">
        <f t="shared" si="78"/>
        <v>118,478,60,exit,97</v>
      </c>
      <c r="H933" t="s">
        <v>1013</v>
      </c>
      <c r="I933" t="str">
        <f>VLOOKUP(B933,Nodes!$B$2:$F$681,3)</f>
        <v>Fort d'Aubervilliers</v>
      </c>
      <c r="J933" t="str">
        <f>VLOOKUP(C933,Nodes!$B$2:$F$681,3)</f>
        <v>Fort d'Aubervilliers</v>
      </c>
      <c r="K933" t="e">
        <f>VLOOKUP(A933,$A$1:A932,1,FALSE)</f>
        <v>#N/A</v>
      </c>
      <c r="L933">
        <f>IF(ISNA(K933),D933,VLOOKUP(A933,$A$1:D932,4,FALSE))</f>
        <v>60</v>
      </c>
      <c r="M933">
        <f t="shared" si="79"/>
        <v>60</v>
      </c>
      <c r="N933">
        <f t="shared" si="80"/>
        <v>60</v>
      </c>
      <c r="P933" t="e">
        <f>VLOOKUP(A933,estimator!$A$2:$D$726,4,FALSE)</f>
        <v>#N/A</v>
      </c>
      <c r="Q933">
        <f t="shared" si="77"/>
        <v>60</v>
      </c>
    </row>
    <row r="934" spans="1:17">
      <c r="A934" t="str">
        <f t="shared" si="81"/>
        <v>119,479</v>
      </c>
      <c r="B934">
        <v>119</v>
      </c>
      <c r="C934">
        <v>479</v>
      </c>
      <c r="D934">
        <v>60</v>
      </c>
      <c r="E934" t="s">
        <v>569</v>
      </c>
      <c r="F934">
        <f>VLOOKUP(B934,Nodes!$B$2:$C$681,2,FALSE)</f>
        <v>98</v>
      </c>
      <c r="G934" t="str">
        <f t="shared" si="78"/>
        <v>119,479,60,exit,98</v>
      </c>
      <c r="H934" t="s">
        <v>1013</v>
      </c>
      <c r="I934" t="str">
        <f>VLOOKUP(B934,Nodes!$B$2:$F$681,3)</f>
        <v>Franklin D. Roosevelt</v>
      </c>
      <c r="J934" t="str">
        <f>VLOOKUP(C934,Nodes!$B$2:$F$681,3)</f>
        <v>Franklin D. Roosevelt</v>
      </c>
      <c r="K934" t="e">
        <f>VLOOKUP(A934,$A$1:A933,1,FALSE)</f>
        <v>#N/A</v>
      </c>
      <c r="L934">
        <f>IF(ISNA(K934),D934,VLOOKUP(A934,$A$1:D933,4,FALSE))</f>
        <v>60</v>
      </c>
      <c r="M934">
        <f t="shared" si="79"/>
        <v>60</v>
      </c>
      <c r="N934">
        <f t="shared" si="80"/>
        <v>60</v>
      </c>
      <c r="P934" t="e">
        <f>VLOOKUP(A934,estimator!$A$2:$D$726,4,FALSE)</f>
        <v>#N/A</v>
      </c>
      <c r="Q934">
        <f t="shared" si="77"/>
        <v>60</v>
      </c>
    </row>
    <row r="935" spans="1:17">
      <c r="A935" t="str">
        <f t="shared" si="81"/>
        <v>120,479</v>
      </c>
      <c r="B935">
        <v>120</v>
      </c>
      <c r="C935">
        <v>479</v>
      </c>
      <c r="D935">
        <v>60</v>
      </c>
      <c r="E935" t="s">
        <v>569</v>
      </c>
      <c r="F935">
        <f>VLOOKUP(B935,Nodes!$B$2:$C$681,2,FALSE)</f>
        <v>98</v>
      </c>
      <c r="G935" t="str">
        <f t="shared" si="78"/>
        <v>120,479,60,exit,98</v>
      </c>
      <c r="H935" t="s">
        <v>1013</v>
      </c>
      <c r="I935" t="str">
        <f>VLOOKUP(B935,Nodes!$B$2:$F$681,3)</f>
        <v>Franklin D. Roosevelt</v>
      </c>
      <c r="J935" t="str">
        <f>VLOOKUP(C935,Nodes!$B$2:$F$681,3)</f>
        <v>Franklin D. Roosevelt</v>
      </c>
      <c r="K935" t="e">
        <f>VLOOKUP(A935,$A$1:A934,1,FALSE)</f>
        <v>#N/A</v>
      </c>
      <c r="L935">
        <f>IF(ISNA(K935),D935,VLOOKUP(A935,$A$1:D934,4,FALSE))</f>
        <v>60</v>
      </c>
      <c r="M935">
        <f t="shared" si="79"/>
        <v>60</v>
      </c>
      <c r="N935">
        <f t="shared" si="80"/>
        <v>60</v>
      </c>
      <c r="P935" t="e">
        <f>VLOOKUP(A935,estimator!$A$2:$D$726,4,FALSE)</f>
        <v>#N/A</v>
      </c>
      <c r="Q935">
        <f t="shared" si="77"/>
        <v>60</v>
      </c>
    </row>
    <row r="936" spans="1:17">
      <c r="A936" t="str">
        <f t="shared" si="81"/>
        <v>121,480</v>
      </c>
      <c r="B936">
        <v>121</v>
      </c>
      <c r="C936">
        <v>480</v>
      </c>
      <c r="D936">
        <v>60</v>
      </c>
      <c r="E936" t="s">
        <v>569</v>
      </c>
      <c r="F936">
        <f>VLOOKUP(B936,Nodes!$B$2:$C$681,2,FALSE)</f>
        <v>99</v>
      </c>
      <c r="G936" t="str">
        <f t="shared" si="78"/>
        <v>121,480,60,exit,99</v>
      </c>
      <c r="H936" t="s">
        <v>1013</v>
      </c>
      <c r="I936" t="str">
        <f>VLOOKUP(B936,Nodes!$B$2:$F$681,3)</f>
        <v>Gabriel Péri</v>
      </c>
      <c r="J936" t="str">
        <f>VLOOKUP(C936,Nodes!$B$2:$F$681,3)</f>
        <v>Gabriel Péri</v>
      </c>
      <c r="K936" t="e">
        <f>VLOOKUP(A936,$A$1:A935,1,FALSE)</f>
        <v>#N/A</v>
      </c>
      <c r="L936">
        <f>IF(ISNA(K936),D936,VLOOKUP(A936,$A$1:D935,4,FALSE))</f>
        <v>60</v>
      </c>
      <c r="M936">
        <f t="shared" si="79"/>
        <v>60</v>
      </c>
      <c r="N936">
        <f t="shared" si="80"/>
        <v>60</v>
      </c>
      <c r="P936" t="e">
        <f>VLOOKUP(A936,estimator!$A$2:$D$726,4,FALSE)</f>
        <v>#N/A</v>
      </c>
      <c r="Q936">
        <f t="shared" si="77"/>
        <v>60</v>
      </c>
    </row>
    <row r="937" spans="1:17">
      <c r="A937" t="str">
        <f t="shared" si="81"/>
        <v>122,481</v>
      </c>
      <c r="B937">
        <v>122</v>
      </c>
      <c r="C937">
        <v>481</v>
      </c>
      <c r="D937">
        <v>60</v>
      </c>
      <c r="E937" t="s">
        <v>569</v>
      </c>
      <c r="F937">
        <f>VLOOKUP(B937,Nodes!$B$2:$C$681,2,FALSE)</f>
        <v>100</v>
      </c>
      <c r="G937" t="str">
        <f t="shared" si="78"/>
        <v>122,481,60,exit,100</v>
      </c>
      <c r="H937" t="s">
        <v>1013</v>
      </c>
      <c r="I937" t="str">
        <f>VLOOKUP(B937,Nodes!$B$2:$F$681,3)</f>
        <v>Gaîté</v>
      </c>
      <c r="J937" t="str">
        <f>VLOOKUP(C937,Nodes!$B$2:$F$681,3)</f>
        <v>Gaîté</v>
      </c>
      <c r="K937" t="e">
        <f>VLOOKUP(A937,$A$1:A936,1,FALSE)</f>
        <v>#N/A</v>
      </c>
      <c r="L937">
        <f>IF(ISNA(K937),D937,VLOOKUP(A937,$A$1:D936,4,FALSE))</f>
        <v>60</v>
      </c>
      <c r="M937">
        <f t="shared" si="79"/>
        <v>60</v>
      </c>
      <c r="N937">
        <f t="shared" si="80"/>
        <v>60</v>
      </c>
      <c r="P937" t="e">
        <f>VLOOKUP(A937,estimator!$A$2:$D$726,4,FALSE)</f>
        <v>#N/A</v>
      </c>
      <c r="Q937">
        <f t="shared" si="77"/>
        <v>60</v>
      </c>
    </row>
    <row r="938" spans="1:17">
      <c r="A938" t="str">
        <f t="shared" si="81"/>
        <v>123,482</v>
      </c>
      <c r="B938">
        <v>123</v>
      </c>
      <c r="C938">
        <v>482</v>
      </c>
      <c r="D938">
        <v>60</v>
      </c>
      <c r="E938" t="s">
        <v>569</v>
      </c>
      <c r="F938">
        <f>VLOOKUP(B938,Nodes!$B$2:$C$681,2,FALSE)</f>
        <v>101</v>
      </c>
      <c r="G938" t="str">
        <f t="shared" si="78"/>
        <v>123,482,60,exit,101</v>
      </c>
      <c r="H938" t="s">
        <v>1013</v>
      </c>
      <c r="I938" t="str">
        <f>VLOOKUP(B938,Nodes!$B$2:$F$681,3)</f>
        <v>Gallieni</v>
      </c>
      <c r="J938" t="str">
        <f>VLOOKUP(C938,Nodes!$B$2:$F$681,3)</f>
        <v>Gallieni</v>
      </c>
      <c r="K938" t="e">
        <f>VLOOKUP(A938,$A$1:A937,1,FALSE)</f>
        <v>#N/A</v>
      </c>
      <c r="L938">
        <f>IF(ISNA(K938),D938,VLOOKUP(A938,$A$1:D937,4,FALSE))</f>
        <v>60</v>
      </c>
      <c r="M938">
        <f t="shared" si="79"/>
        <v>60</v>
      </c>
      <c r="N938">
        <f t="shared" si="80"/>
        <v>60</v>
      </c>
      <c r="P938" t="e">
        <f>VLOOKUP(A938,estimator!$A$2:$D$726,4,FALSE)</f>
        <v>#N/A</v>
      </c>
      <c r="Q938">
        <f t="shared" si="77"/>
        <v>60</v>
      </c>
    </row>
    <row r="939" spans="1:17">
      <c r="A939" t="str">
        <f t="shared" si="81"/>
        <v>124,483</v>
      </c>
      <c r="B939">
        <v>124</v>
      </c>
      <c r="C939">
        <v>483</v>
      </c>
      <c r="D939">
        <v>60</v>
      </c>
      <c r="E939" t="s">
        <v>569</v>
      </c>
      <c r="F939">
        <f>VLOOKUP(B939,Nodes!$B$2:$C$681,2,FALSE)</f>
        <v>102</v>
      </c>
      <c r="G939" t="str">
        <f t="shared" si="78"/>
        <v>124,483,60,exit,102</v>
      </c>
      <c r="H939" t="s">
        <v>1013</v>
      </c>
      <c r="I939" t="str">
        <f>VLOOKUP(B939,Nodes!$B$2:$F$681,3)</f>
        <v>Gambetta</v>
      </c>
      <c r="J939" t="str">
        <f>VLOOKUP(C939,Nodes!$B$2:$F$681,3)</f>
        <v>Gambetta</v>
      </c>
      <c r="K939" t="e">
        <f>VLOOKUP(A939,$A$1:A938,1,FALSE)</f>
        <v>#N/A</v>
      </c>
      <c r="L939">
        <f>IF(ISNA(K939),D939,VLOOKUP(A939,$A$1:D938,4,FALSE))</f>
        <v>60</v>
      </c>
      <c r="M939">
        <f t="shared" si="79"/>
        <v>60</v>
      </c>
      <c r="N939">
        <f t="shared" si="80"/>
        <v>60</v>
      </c>
      <c r="P939" t="e">
        <f>VLOOKUP(A939,estimator!$A$2:$D$726,4,FALSE)</f>
        <v>#N/A</v>
      </c>
      <c r="Q939">
        <f t="shared" si="77"/>
        <v>60</v>
      </c>
    </row>
    <row r="940" spans="1:17">
      <c r="A940" t="str">
        <f t="shared" si="81"/>
        <v>125,483</v>
      </c>
      <c r="B940">
        <v>125</v>
      </c>
      <c r="C940">
        <v>483</v>
      </c>
      <c r="D940">
        <v>60</v>
      </c>
      <c r="E940" t="s">
        <v>569</v>
      </c>
      <c r="F940">
        <f>VLOOKUP(B940,Nodes!$B$2:$C$681,2,FALSE)</f>
        <v>102</v>
      </c>
      <c r="G940" t="str">
        <f t="shared" si="78"/>
        <v>125,483,60,exit,102</v>
      </c>
      <c r="H940" t="s">
        <v>1013</v>
      </c>
      <c r="I940" t="str">
        <f>VLOOKUP(B940,Nodes!$B$2:$F$681,3)</f>
        <v>Gambetta</v>
      </c>
      <c r="J940" t="str">
        <f>VLOOKUP(C940,Nodes!$B$2:$F$681,3)</f>
        <v>Gambetta</v>
      </c>
      <c r="K940" t="e">
        <f>VLOOKUP(A940,$A$1:A939,1,FALSE)</f>
        <v>#N/A</v>
      </c>
      <c r="L940">
        <f>IF(ISNA(K940),D940,VLOOKUP(A940,$A$1:D939,4,FALSE))</f>
        <v>60</v>
      </c>
      <c r="M940">
        <f t="shared" si="79"/>
        <v>60</v>
      </c>
      <c r="N940">
        <f t="shared" si="80"/>
        <v>60</v>
      </c>
      <c r="P940" t="e">
        <f>VLOOKUP(A940,estimator!$A$2:$D$726,4,FALSE)</f>
        <v>#N/A</v>
      </c>
      <c r="Q940">
        <f t="shared" si="77"/>
        <v>60</v>
      </c>
    </row>
    <row r="941" spans="1:17">
      <c r="A941" t="str">
        <f t="shared" si="81"/>
        <v>126,484</v>
      </c>
      <c r="B941">
        <v>126</v>
      </c>
      <c r="C941">
        <v>484</v>
      </c>
      <c r="D941">
        <v>60</v>
      </c>
      <c r="E941" t="s">
        <v>569</v>
      </c>
      <c r="F941">
        <f>VLOOKUP(B941,Nodes!$B$2:$C$681,2,FALSE)</f>
        <v>103</v>
      </c>
      <c r="G941" t="str">
        <f t="shared" si="78"/>
        <v>126,484,60,exit,103</v>
      </c>
      <c r="H941" t="s">
        <v>1013</v>
      </c>
      <c r="I941" t="str">
        <f>VLOOKUP(B941,Nodes!$B$2:$F$681,3)</f>
        <v>Gare d'Austerlitz</v>
      </c>
      <c r="J941" t="str">
        <f>VLOOKUP(C941,Nodes!$B$2:$F$681,3)</f>
        <v>Gare d'Austerlitz</v>
      </c>
      <c r="K941" t="e">
        <f>VLOOKUP(A941,$A$1:A940,1,FALSE)</f>
        <v>#N/A</v>
      </c>
      <c r="L941">
        <f>IF(ISNA(K941),D941,VLOOKUP(A941,$A$1:D940,4,FALSE))</f>
        <v>60</v>
      </c>
      <c r="M941">
        <f t="shared" si="79"/>
        <v>60</v>
      </c>
      <c r="N941">
        <f t="shared" si="80"/>
        <v>60</v>
      </c>
      <c r="P941" t="e">
        <f>VLOOKUP(A941,estimator!$A$2:$D$726,4,FALSE)</f>
        <v>#N/A</v>
      </c>
      <c r="Q941">
        <f t="shared" si="77"/>
        <v>60</v>
      </c>
    </row>
    <row r="942" spans="1:17">
      <c r="A942" t="str">
        <f t="shared" si="81"/>
        <v>127,484</v>
      </c>
      <c r="B942">
        <v>127</v>
      </c>
      <c r="C942">
        <v>484</v>
      </c>
      <c r="D942">
        <v>60</v>
      </c>
      <c r="E942" t="s">
        <v>569</v>
      </c>
      <c r="F942">
        <f>VLOOKUP(B942,Nodes!$B$2:$C$681,2,FALSE)</f>
        <v>103</v>
      </c>
      <c r="G942" t="str">
        <f t="shared" si="78"/>
        <v>127,484,60,exit,103</v>
      </c>
      <c r="H942" t="s">
        <v>1013</v>
      </c>
      <c r="I942" t="str">
        <f>VLOOKUP(B942,Nodes!$B$2:$F$681,3)</f>
        <v>Gare d'Austerlitz</v>
      </c>
      <c r="J942" t="str">
        <f>VLOOKUP(C942,Nodes!$B$2:$F$681,3)</f>
        <v>Gare d'Austerlitz</v>
      </c>
      <c r="K942" t="e">
        <f>VLOOKUP(A942,$A$1:A941,1,FALSE)</f>
        <v>#N/A</v>
      </c>
      <c r="L942">
        <f>IF(ISNA(K942),D942,VLOOKUP(A942,$A$1:D941,4,FALSE))</f>
        <v>60</v>
      </c>
      <c r="M942">
        <f t="shared" si="79"/>
        <v>60</v>
      </c>
      <c r="N942">
        <f t="shared" si="80"/>
        <v>60</v>
      </c>
      <c r="P942" t="e">
        <f>VLOOKUP(A942,estimator!$A$2:$D$726,4,FALSE)</f>
        <v>#N/A</v>
      </c>
      <c r="Q942">
        <f t="shared" si="77"/>
        <v>60</v>
      </c>
    </row>
    <row r="943" spans="1:17">
      <c r="A943" t="str">
        <f t="shared" si="81"/>
        <v>128,485</v>
      </c>
      <c r="B943">
        <v>128</v>
      </c>
      <c r="C943">
        <v>485</v>
      </c>
      <c r="D943">
        <v>60</v>
      </c>
      <c r="E943" t="s">
        <v>569</v>
      </c>
      <c r="F943">
        <f>VLOOKUP(B943,Nodes!$B$2:$C$681,2,FALSE)</f>
        <v>104</v>
      </c>
      <c r="G943" t="str">
        <f t="shared" si="78"/>
        <v>128,485,60,exit,104</v>
      </c>
      <c r="H943" t="s">
        <v>1013</v>
      </c>
      <c r="I943" t="str">
        <f>VLOOKUP(B943,Nodes!$B$2:$F$681,3)</f>
        <v>Gare de L'Est</v>
      </c>
      <c r="J943" t="str">
        <f>VLOOKUP(C943,Nodes!$B$2:$F$681,3)</f>
        <v>Gare de L'Est</v>
      </c>
      <c r="K943" t="e">
        <f>VLOOKUP(A943,$A$1:A942,1,FALSE)</f>
        <v>#N/A</v>
      </c>
      <c r="L943">
        <f>IF(ISNA(K943),D943,VLOOKUP(A943,$A$1:D942,4,FALSE))</f>
        <v>60</v>
      </c>
      <c r="M943">
        <f t="shared" si="79"/>
        <v>60</v>
      </c>
      <c r="N943">
        <f t="shared" si="80"/>
        <v>60</v>
      </c>
      <c r="P943" t="e">
        <f>VLOOKUP(A943,estimator!$A$2:$D$726,4,FALSE)</f>
        <v>#N/A</v>
      </c>
      <c r="Q943">
        <f t="shared" si="77"/>
        <v>60</v>
      </c>
    </row>
    <row r="944" spans="1:17">
      <c r="A944" t="str">
        <f t="shared" si="81"/>
        <v>129,485</v>
      </c>
      <c r="B944">
        <v>129</v>
      </c>
      <c r="C944">
        <v>485</v>
      </c>
      <c r="D944">
        <v>60</v>
      </c>
      <c r="E944" t="s">
        <v>569</v>
      </c>
      <c r="F944">
        <f>VLOOKUP(B944,Nodes!$B$2:$C$681,2,FALSE)</f>
        <v>104</v>
      </c>
      <c r="G944" t="str">
        <f t="shared" si="78"/>
        <v>129,485,60,exit,104</v>
      </c>
      <c r="H944" t="s">
        <v>1013</v>
      </c>
      <c r="I944" t="str">
        <f>VLOOKUP(B944,Nodes!$B$2:$F$681,3)</f>
        <v>Gare de L'Est</v>
      </c>
      <c r="J944" t="str">
        <f>VLOOKUP(C944,Nodes!$B$2:$F$681,3)</f>
        <v>Gare de L'Est</v>
      </c>
      <c r="K944" t="e">
        <f>VLOOKUP(A944,$A$1:A943,1,FALSE)</f>
        <v>#N/A</v>
      </c>
      <c r="L944">
        <f>IF(ISNA(K944),D944,VLOOKUP(A944,$A$1:D943,4,FALSE))</f>
        <v>60</v>
      </c>
      <c r="M944">
        <f t="shared" si="79"/>
        <v>60</v>
      </c>
      <c r="N944">
        <f t="shared" si="80"/>
        <v>60</v>
      </c>
      <c r="P944" t="e">
        <f>VLOOKUP(A944,estimator!$A$2:$D$726,4,FALSE)</f>
        <v>#N/A</v>
      </c>
      <c r="Q944">
        <f t="shared" si="77"/>
        <v>60</v>
      </c>
    </row>
    <row r="945" spans="1:17">
      <c r="A945" t="str">
        <f t="shared" si="81"/>
        <v>130,485</v>
      </c>
      <c r="B945">
        <v>130</v>
      </c>
      <c r="C945">
        <v>485</v>
      </c>
      <c r="D945">
        <v>60</v>
      </c>
      <c r="E945" t="s">
        <v>569</v>
      </c>
      <c r="F945">
        <f>VLOOKUP(B945,Nodes!$B$2:$C$681,2,FALSE)</f>
        <v>104</v>
      </c>
      <c r="G945" t="str">
        <f t="shared" si="78"/>
        <v>130,485,60,exit,104</v>
      </c>
      <c r="H945" t="s">
        <v>1013</v>
      </c>
      <c r="I945" t="str">
        <f>VLOOKUP(B945,Nodes!$B$2:$F$681,3)</f>
        <v>Gare de L'Est</v>
      </c>
      <c r="J945" t="str">
        <f>VLOOKUP(C945,Nodes!$B$2:$F$681,3)</f>
        <v>Gare de L'Est</v>
      </c>
      <c r="K945" t="e">
        <f>VLOOKUP(A945,$A$1:A944,1,FALSE)</f>
        <v>#N/A</v>
      </c>
      <c r="L945">
        <f>IF(ISNA(K945),D945,VLOOKUP(A945,$A$1:D944,4,FALSE))</f>
        <v>60</v>
      </c>
      <c r="M945">
        <f t="shared" si="79"/>
        <v>60</v>
      </c>
      <c r="N945">
        <f t="shared" si="80"/>
        <v>60</v>
      </c>
      <c r="P945" t="e">
        <f>VLOOKUP(A945,estimator!$A$2:$D$726,4,FALSE)</f>
        <v>#N/A</v>
      </c>
      <c r="Q945">
        <f t="shared" si="77"/>
        <v>60</v>
      </c>
    </row>
    <row r="946" spans="1:17">
      <c r="A946" t="str">
        <f t="shared" si="81"/>
        <v>131,486</v>
      </c>
      <c r="B946">
        <v>131</v>
      </c>
      <c r="C946">
        <v>486</v>
      </c>
      <c r="D946">
        <v>60</v>
      </c>
      <c r="E946" t="s">
        <v>569</v>
      </c>
      <c r="F946">
        <f>VLOOKUP(B946,Nodes!$B$2:$C$681,2,FALSE)</f>
        <v>105</v>
      </c>
      <c r="G946" t="str">
        <f t="shared" si="78"/>
        <v>131,486,60,exit,105</v>
      </c>
      <c r="H946" t="s">
        <v>1013</v>
      </c>
      <c r="I946" t="str">
        <f>VLOOKUP(B946,Nodes!$B$2:$F$681,3)</f>
        <v>Gare de Lyon</v>
      </c>
      <c r="J946" t="str">
        <f>VLOOKUP(C946,Nodes!$B$2:$F$681,3)</f>
        <v>Gare de Lyon</v>
      </c>
      <c r="K946" t="e">
        <f>VLOOKUP(A946,$A$1:A945,1,FALSE)</f>
        <v>#N/A</v>
      </c>
      <c r="L946">
        <f>IF(ISNA(K946),D946,VLOOKUP(A946,$A$1:D945,4,FALSE))</f>
        <v>60</v>
      </c>
      <c r="M946">
        <f t="shared" si="79"/>
        <v>60</v>
      </c>
      <c r="N946">
        <f t="shared" si="80"/>
        <v>60</v>
      </c>
      <c r="P946" t="e">
        <f>VLOOKUP(A946,estimator!$A$2:$D$726,4,FALSE)</f>
        <v>#N/A</v>
      </c>
      <c r="Q946">
        <f t="shared" si="77"/>
        <v>60</v>
      </c>
    </row>
    <row r="947" spans="1:17">
      <c r="A947" t="str">
        <f t="shared" si="81"/>
        <v>132,486</v>
      </c>
      <c r="B947">
        <v>132</v>
      </c>
      <c r="C947">
        <v>486</v>
      </c>
      <c r="D947">
        <v>60</v>
      </c>
      <c r="E947" t="s">
        <v>569</v>
      </c>
      <c r="F947">
        <f>VLOOKUP(B947,Nodes!$B$2:$C$681,2,FALSE)</f>
        <v>105</v>
      </c>
      <c r="G947" t="str">
        <f t="shared" si="78"/>
        <v>132,486,60,exit,105</v>
      </c>
      <c r="H947" t="s">
        <v>1013</v>
      </c>
      <c r="I947" t="str">
        <f>VLOOKUP(B947,Nodes!$B$2:$F$681,3)</f>
        <v>Gare de Lyon</v>
      </c>
      <c r="J947" t="str">
        <f>VLOOKUP(C947,Nodes!$B$2:$F$681,3)</f>
        <v>Gare de Lyon</v>
      </c>
      <c r="K947" t="e">
        <f>VLOOKUP(A947,$A$1:A946,1,FALSE)</f>
        <v>#N/A</v>
      </c>
      <c r="L947">
        <f>IF(ISNA(K947),D947,VLOOKUP(A947,$A$1:D946,4,FALSE))</f>
        <v>60</v>
      </c>
      <c r="M947">
        <f t="shared" si="79"/>
        <v>60</v>
      </c>
      <c r="N947">
        <f t="shared" si="80"/>
        <v>60</v>
      </c>
      <c r="P947" t="e">
        <f>VLOOKUP(A947,estimator!$A$2:$D$726,4,FALSE)</f>
        <v>#N/A</v>
      </c>
      <c r="Q947">
        <f t="shared" si="77"/>
        <v>60</v>
      </c>
    </row>
    <row r="948" spans="1:17">
      <c r="A948" t="str">
        <f t="shared" si="81"/>
        <v>133,487</v>
      </c>
      <c r="B948">
        <v>133</v>
      </c>
      <c r="C948">
        <v>487</v>
      </c>
      <c r="D948">
        <v>60</v>
      </c>
      <c r="E948" t="s">
        <v>569</v>
      </c>
      <c r="F948">
        <f>VLOOKUP(B948,Nodes!$B$2:$C$681,2,FALSE)</f>
        <v>106</v>
      </c>
      <c r="G948" t="str">
        <f t="shared" si="78"/>
        <v>133,487,60,exit,106</v>
      </c>
      <c r="H948" t="s">
        <v>1013</v>
      </c>
      <c r="I948" t="str">
        <f>VLOOKUP(B948,Nodes!$B$2:$F$681,3)</f>
        <v>Gare du Nord</v>
      </c>
      <c r="J948" t="str">
        <f>VLOOKUP(C948,Nodes!$B$2:$F$681,3)</f>
        <v>Gare du Nord</v>
      </c>
      <c r="K948" t="e">
        <f>VLOOKUP(A948,$A$1:A947,1,FALSE)</f>
        <v>#N/A</v>
      </c>
      <c r="L948">
        <f>IF(ISNA(K948),D948,VLOOKUP(A948,$A$1:D947,4,FALSE))</f>
        <v>60</v>
      </c>
      <c r="M948">
        <f t="shared" si="79"/>
        <v>60</v>
      </c>
      <c r="N948">
        <f t="shared" si="80"/>
        <v>60</v>
      </c>
      <c r="P948" t="e">
        <f>VLOOKUP(A948,estimator!$A$2:$D$726,4,FALSE)</f>
        <v>#N/A</v>
      </c>
      <c r="Q948">
        <f t="shared" si="77"/>
        <v>60</v>
      </c>
    </row>
    <row r="949" spans="1:17">
      <c r="A949" t="str">
        <f t="shared" si="81"/>
        <v>134,487</v>
      </c>
      <c r="B949">
        <v>134</v>
      </c>
      <c r="C949">
        <v>487</v>
      </c>
      <c r="D949">
        <v>60</v>
      </c>
      <c r="E949" t="s">
        <v>569</v>
      </c>
      <c r="F949">
        <f>VLOOKUP(B949,Nodes!$B$2:$C$681,2,FALSE)</f>
        <v>106</v>
      </c>
      <c r="G949" t="str">
        <f t="shared" si="78"/>
        <v>134,487,60,exit,106</v>
      </c>
      <c r="H949" t="s">
        <v>1013</v>
      </c>
      <c r="I949" t="str">
        <f>VLOOKUP(B949,Nodes!$B$2:$F$681,3)</f>
        <v>Gare du Nord</v>
      </c>
      <c r="J949" t="str">
        <f>VLOOKUP(C949,Nodes!$B$2:$F$681,3)</f>
        <v>Gare du Nord</v>
      </c>
      <c r="K949" t="e">
        <f>VLOOKUP(A949,$A$1:A948,1,FALSE)</f>
        <v>#N/A</v>
      </c>
      <c r="L949">
        <f>IF(ISNA(K949),D949,VLOOKUP(A949,$A$1:D948,4,FALSE))</f>
        <v>60</v>
      </c>
      <c r="M949">
        <f t="shared" si="79"/>
        <v>60</v>
      </c>
      <c r="N949">
        <f t="shared" si="80"/>
        <v>60</v>
      </c>
      <c r="P949" t="e">
        <f>VLOOKUP(A949,estimator!$A$2:$D$726,4,FALSE)</f>
        <v>#N/A</v>
      </c>
      <c r="Q949">
        <f t="shared" si="77"/>
        <v>60</v>
      </c>
    </row>
    <row r="950" spans="1:17">
      <c r="A950" t="str">
        <f t="shared" si="81"/>
        <v>135,488</v>
      </c>
      <c r="B950">
        <v>135</v>
      </c>
      <c r="C950">
        <v>488</v>
      </c>
      <c r="D950">
        <v>60</v>
      </c>
      <c r="E950" t="s">
        <v>569</v>
      </c>
      <c r="F950">
        <f>VLOOKUP(B950,Nodes!$B$2:$C$681,2,FALSE)</f>
        <v>107</v>
      </c>
      <c r="G950" t="str">
        <f t="shared" si="78"/>
        <v>135,488,60,exit,107</v>
      </c>
      <c r="H950" t="s">
        <v>1013</v>
      </c>
      <c r="I950" t="str">
        <f>VLOOKUP(B950,Nodes!$B$2:$F$681,3)</f>
        <v>Garibaldi</v>
      </c>
      <c r="J950" t="str">
        <f>VLOOKUP(C950,Nodes!$B$2:$F$681,3)</f>
        <v>Garibaldi</v>
      </c>
      <c r="K950" t="e">
        <f>VLOOKUP(A950,$A$1:A949,1,FALSE)</f>
        <v>#N/A</v>
      </c>
      <c r="L950">
        <f>IF(ISNA(K950),D950,VLOOKUP(A950,$A$1:D949,4,FALSE))</f>
        <v>60</v>
      </c>
      <c r="M950">
        <f t="shared" si="79"/>
        <v>60</v>
      </c>
      <c r="N950">
        <f t="shared" si="80"/>
        <v>60</v>
      </c>
      <c r="P950" t="e">
        <f>VLOOKUP(A950,estimator!$A$2:$D$726,4,FALSE)</f>
        <v>#N/A</v>
      </c>
      <c r="Q950">
        <f t="shared" si="77"/>
        <v>60</v>
      </c>
    </row>
    <row r="951" spans="1:17">
      <c r="A951" t="str">
        <f t="shared" si="81"/>
        <v>136,489</v>
      </c>
      <c r="B951">
        <v>136</v>
      </c>
      <c r="C951">
        <v>489</v>
      </c>
      <c r="D951">
        <v>60</v>
      </c>
      <c r="E951" t="s">
        <v>569</v>
      </c>
      <c r="F951">
        <f>VLOOKUP(B951,Nodes!$B$2:$C$681,2,FALSE)</f>
        <v>108</v>
      </c>
      <c r="G951" t="str">
        <f t="shared" si="78"/>
        <v>136,489,60,exit,108</v>
      </c>
      <c r="H951" t="s">
        <v>1013</v>
      </c>
      <c r="I951" t="str">
        <f>VLOOKUP(B951,Nodes!$B$2:$F$681,3)</f>
        <v>George V</v>
      </c>
      <c r="J951" t="str">
        <f>VLOOKUP(C951,Nodes!$B$2:$F$681,3)</f>
        <v>George V</v>
      </c>
      <c r="K951" t="e">
        <f>VLOOKUP(A951,$A$1:A950,1,FALSE)</f>
        <v>#N/A</v>
      </c>
      <c r="L951">
        <f>IF(ISNA(K951),D951,VLOOKUP(A951,$A$1:D950,4,FALSE))</f>
        <v>60</v>
      </c>
      <c r="M951">
        <f t="shared" si="79"/>
        <v>60</v>
      </c>
      <c r="N951">
        <f t="shared" si="80"/>
        <v>60</v>
      </c>
      <c r="P951" t="e">
        <f>VLOOKUP(A951,estimator!$A$2:$D$726,4,FALSE)</f>
        <v>#N/A</v>
      </c>
      <c r="Q951">
        <f t="shared" si="77"/>
        <v>60</v>
      </c>
    </row>
    <row r="952" spans="1:17">
      <c r="A952" t="str">
        <f t="shared" si="81"/>
        <v>137,490</v>
      </c>
      <c r="B952">
        <v>137</v>
      </c>
      <c r="C952">
        <v>490</v>
      </c>
      <c r="D952">
        <v>60</v>
      </c>
      <c r="E952" t="s">
        <v>569</v>
      </c>
      <c r="F952">
        <f>VLOOKUP(B952,Nodes!$B$2:$C$681,2,FALSE)</f>
        <v>109</v>
      </c>
      <c r="G952" t="str">
        <f t="shared" si="78"/>
        <v>137,490,60,exit,109</v>
      </c>
      <c r="H952" t="s">
        <v>1013</v>
      </c>
      <c r="I952" t="str">
        <f>VLOOKUP(B952,Nodes!$B$2:$F$681,3)</f>
        <v>Glacière</v>
      </c>
      <c r="J952" t="str">
        <f>VLOOKUP(C952,Nodes!$B$2:$F$681,3)</f>
        <v>Glacière</v>
      </c>
      <c r="K952" t="e">
        <f>VLOOKUP(A952,$A$1:A951,1,FALSE)</f>
        <v>#N/A</v>
      </c>
      <c r="L952">
        <f>IF(ISNA(K952),D952,VLOOKUP(A952,$A$1:D951,4,FALSE))</f>
        <v>60</v>
      </c>
      <c r="M952">
        <f t="shared" si="79"/>
        <v>60</v>
      </c>
      <c r="N952">
        <f t="shared" si="80"/>
        <v>60</v>
      </c>
      <c r="P952" t="e">
        <f>VLOOKUP(A952,estimator!$A$2:$D$726,4,FALSE)</f>
        <v>#N/A</v>
      </c>
      <c r="Q952">
        <f t="shared" si="77"/>
        <v>60</v>
      </c>
    </row>
    <row r="953" spans="1:17">
      <c r="A953" t="str">
        <f t="shared" si="81"/>
        <v>138,491</v>
      </c>
      <c r="B953">
        <v>138</v>
      </c>
      <c r="C953">
        <v>491</v>
      </c>
      <c r="D953">
        <v>60</v>
      </c>
      <c r="E953" t="s">
        <v>569</v>
      </c>
      <c r="F953">
        <f>VLOOKUP(B953,Nodes!$B$2:$C$681,2,FALSE)</f>
        <v>110</v>
      </c>
      <c r="G953" t="str">
        <f t="shared" si="78"/>
        <v>138,491,60,exit,110</v>
      </c>
      <c r="H953" t="s">
        <v>1013</v>
      </c>
      <c r="I953" t="str">
        <f>VLOOKUP(B953,Nodes!$B$2:$F$681,3)</f>
        <v>Goncourt</v>
      </c>
      <c r="J953" t="str">
        <f>VLOOKUP(C953,Nodes!$B$2:$F$681,3)</f>
        <v>Goncourt</v>
      </c>
      <c r="K953" t="e">
        <f>VLOOKUP(A953,$A$1:A952,1,FALSE)</f>
        <v>#N/A</v>
      </c>
      <c r="L953">
        <f>IF(ISNA(K953),D953,VLOOKUP(A953,$A$1:D952,4,FALSE))</f>
        <v>60</v>
      </c>
      <c r="M953">
        <f t="shared" si="79"/>
        <v>60</v>
      </c>
      <c r="N953">
        <f t="shared" si="80"/>
        <v>60</v>
      </c>
      <c r="P953" t="e">
        <f>VLOOKUP(A953,estimator!$A$2:$D$726,4,FALSE)</f>
        <v>#N/A</v>
      </c>
      <c r="Q953">
        <f t="shared" si="77"/>
        <v>60</v>
      </c>
    </row>
    <row r="954" spans="1:17">
      <c r="A954" t="str">
        <f t="shared" si="81"/>
        <v>139,492</v>
      </c>
      <c r="B954">
        <v>139</v>
      </c>
      <c r="C954">
        <v>492</v>
      </c>
      <c r="D954">
        <v>60</v>
      </c>
      <c r="E954" t="s">
        <v>569</v>
      </c>
      <c r="F954">
        <f>VLOOKUP(B954,Nodes!$B$2:$C$681,2,FALSE)</f>
        <v>111</v>
      </c>
      <c r="G954" t="str">
        <f t="shared" si="78"/>
        <v>139,492,60,exit,111</v>
      </c>
      <c r="H954" t="s">
        <v>1013</v>
      </c>
      <c r="I954" t="str">
        <f>VLOOKUP(B954,Nodes!$B$2:$F$681,3)</f>
        <v>Grands Boulevards</v>
      </c>
      <c r="J954" t="str">
        <f>VLOOKUP(C954,Nodes!$B$2:$F$681,3)</f>
        <v>Grands Boulevards</v>
      </c>
      <c r="K954" t="e">
        <f>VLOOKUP(A954,$A$1:A953,1,FALSE)</f>
        <v>#N/A</v>
      </c>
      <c r="L954">
        <f>IF(ISNA(K954),D954,VLOOKUP(A954,$A$1:D953,4,FALSE))</f>
        <v>60</v>
      </c>
      <c r="M954">
        <f t="shared" si="79"/>
        <v>60</v>
      </c>
      <c r="N954">
        <f t="shared" si="80"/>
        <v>60</v>
      </c>
      <c r="P954" t="e">
        <f>VLOOKUP(A954,estimator!$A$2:$D$726,4,FALSE)</f>
        <v>#N/A</v>
      </c>
      <c r="Q954">
        <f t="shared" si="77"/>
        <v>60</v>
      </c>
    </row>
    <row r="955" spans="1:17">
      <c r="A955" t="str">
        <f t="shared" si="81"/>
        <v>140,492</v>
      </c>
      <c r="B955">
        <v>140</v>
      </c>
      <c r="C955">
        <v>492</v>
      </c>
      <c r="D955">
        <v>60</v>
      </c>
      <c r="E955" t="s">
        <v>569</v>
      </c>
      <c r="F955">
        <f>VLOOKUP(B955,Nodes!$B$2:$C$681,2,FALSE)</f>
        <v>111</v>
      </c>
      <c r="G955" t="str">
        <f t="shared" si="78"/>
        <v>140,492,60,exit,111</v>
      </c>
      <c r="H955" t="s">
        <v>1013</v>
      </c>
      <c r="I955" t="str">
        <f>VLOOKUP(B955,Nodes!$B$2:$F$681,3)</f>
        <v>Grands Boulevards</v>
      </c>
      <c r="J955" t="str">
        <f>VLOOKUP(C955,Nodes!$B$2:$F$681,3)</f>
        <v>Grands Boulevards</v>
      </c>
      <c r="K955" t="e">
        <f>VLOOKUP(A955,$A$1:A954,1,FALSE)</f>
        <v>#N/A</v>
      </c>
      <c r="L955">
        <f>IF(ISNA(K955),D955,VLOOKUP(A955,$A$1:D954,4,FALSE))</f>
        <v>60</v>
      </c>
      <c r="M955">
        <f t="shared" si="79"/>
        <v>60</v>
      </c>
      <c r="N955">
        <f t="shared" si="80"/>
        <v>60</v>
      </c>
      <c r="P955" t="e">
        <f>VLOOKUP(A955,estimator!$A$2:$D$726,4,FALSE)</f>
        <v>#N/A</v>
      </c>
      <c r="Q955">
        <f t="shared" si="77"/>
        <v>60</v>
      </c>
    </row>
    <row r="956" spans="1:17">
      <c r="A956" t="str">
        <f t="shared" si="81"/>
        <v>141,493</v>
      </c>
      <c r="B956">
        <v>141</v>
      </c>
      <c r="C956">
        <v>493</v>
      </c>
      <c r="D956">
        <v>60</v>
      </c>
      <c r="E956" t="s">
        <v>569</v>
      </c>
      <c r="F956">
        <f>VLOOKUP(B956,Nodes!$B$2:$C$681,2,FALSE)</f>
        <v>112</v>
      </c>
      <c r="G956" t="str">
        <f t="shared" si="78"/>
        <v>141,493,60,exit,112</v>
      </c>
      <c r="H956" t="s">
        <v>1013</v>
      </c>
      <c r="I956" t="str">
        <f>VLOOKUP(B956,Nodes!$B$2:$F$681,3)</f>
        <v>Guy Môquet</v>
      </c>
      <c r="J956" t="str">
        <f>VLOOKUP(C956,Nodes!$B$2:$F$681,3)</f>
        <v>Guy Môquet</v>
      </c>
      <c r="K956" t="e">
        <f>VLOOKUP(A956,$A$1:A955,1,FALSE)</f>
        <v>#N/A</v>
      </c>
      <c r="L956">
        <f>IF(ISNA(K956),D956,VLOOKUP(A956,$A$1:D955,4,FALSE))</f>
        <v>60</v>
      </c>
      <c r="M956">
        <f t="shared" si="79"/>
        <v>60</v>
      </c>
      <c r="N956">
        <f t="shared" si="80"/>
        <v>60</v>
      </c>
      <c r="P956" t="e">
        <f>VLOOKUP(A956,estimator!$A$2:$D$726,4,FALSE)</f>
        <v>#N/A</v>
      </c>
      <c r="Q956">
        <f t="shared" si="77"/>
        <v>60</v>
      </c>
    </row>
    <row r="957" spans="1:17">
      <c r="A957" t="str">
        <f t="shared" si="81"/>
        <v>142,494</v>
      </c>
      <c r="B957">
        <v>142</v>
      </c>
      <c r="C957">
        <v>494</v>
      </c>
      <c r="D957">
        <v>60</v>
      </c>
      <c r="E957" t="s">
        <v>569</v>
      </c>
      <c r="F957">
        <f>VLOOKUP(B957,Nodes!$B$2:$C$681,2,FALSE)</f>
        <v>113</v>
      </c>
      <c r="G957" t="str">
        <f t="shared" si="78"/>
        <v>142,494,60,exit,113</v>
      </c>
      <c r="H957" t="s">
        <v>1013</v>
      </c>
      <c r="I957" t="str">
        <f>VLOOKUP(B957,Nodes!$B$2:$F$681,3)</f>
        <v>Havre — Caumartin</v>
      </c>
      <c r="J957" t="str">
        <f>VLOOKUP(C957,Nodes!$B$2:$F$681,3)</f>
        <v>Havre — Caumartin</v>
      </c>
      <c r="K957" t="e">
        <f>VLOOKUP(A957,$A$1:A956,1,FALSE)</f>
        <v>#N/A</v>
      </c>
      <c r="L957">
        <f>IF(ISNA(K957),D957,VLOOKUP(A957,$A$1:D956,4,FALSE))</f>
        <v>60</v>
      </c>
      <c r="M957">
        <f t="shared" si="79"/>
        <v>60</v>
      </c>
      <c r="N957">
        <f t="shared" si="80"/>
        <v>60</v>
      </c>
      <c r="P957" t="e">
        <f>VLOOKUP(A957,estimator!$A$2:$D$726,4,FALSE)</f>
        <v>#N/A</v>
      </c>
      <c r="Q957">
        <f t="shared" si="77"/>
        <v>60</v>
      </c>
    </row>
    <row r="958" spans="1:17">
      <c r="A958" t="str">
        <f t="shared" si="81"/>
        <v>143,494</v>
      </c>
      <c r="B958">
        <v>143</v>
      </c>
      <c r="C958">
        <v>494</v>
      </c>
      <c r="D958">
        <v>60</v>
      </c>
      <c r="E958" t="s">
        <v>569</v>
      </c>
      <c r="F958">
        <f>VLOOKUP(B958,Nodes!$B$2:$C$681,2,FALSE)</f>
        <v>113</v>
      </c>
      <c r="G958" t="str">
        <f t="shared" si="78"/>
        <v>143,494,60,exit,113</v>
      </c>
      <c r="H958" t="s">
        <v>1013</v>
      </c>
      <c r="I958" t="str">
        <f>VLOOKUP(B958,Nodes!$B$2:$F$681,3)</f>
        <v>Havre — Caumartin</v>
      </c>
      <c r="J958" t="str">
        <f>VLOOKUP(C958,Nodes!$B$2:$F$681,3)</f>
        <v>Havre — Caumartin</v>
      </c>
      <c r="K958" t="e">
        <f>VLOOKUP(A958,$A$1:A957,1,FALSE)</f>
        <v>#N/A</v>
      </c>
      <c r="L958">
        <f>IF(ISNA(K958),D958,VLOOKUP(A958,$A$1:D957,4,FALSE))</f>
        <v>60</v>
      </c>
      <c r="M958">
        <f t="shared" si="79"/>
        <v>60</v>
      </c>
      <c r="N958">
        <f t="shared" si="80"/>
        <v>60</v>
      </c>
      <c r="P958" t="e">
        <f>VLOOKUP(A958,estimator!$A$2:$D$726,4,FALSE)</f>
        <v>#N/A</v>
      </c>
      <c r="Q958">
        <f t="shared" si="77"/>
        <v>60</v>
      </c>
    </row>
    <row r="959" spans="1:17">
      <c r="A959" t="str">
        <f t="shared" si="81"/>
        <v>144,495</v>
      </c>
      <c r="B959">
        <v>144</v>
      </c>
      <c r="C959">
        <v>495</v>
      </c>
      <c r="D959">
        <v>60</v>
      </c>
      <c r="E959" t="s">
        <v>569</v>
      </c>
      <c r="F959">
        <f>VLOOKUP(B959,Nodes!$B$2:$C$681,2,FALSE)</f>
        <v>114</v>
      </c>
      <c r="G959" t="str">
        <f t="shared" si="78"/>
        <v>144,495,60,exit,114</v>
      </c>
      <c r="H959" t="s">
        <v>1013</v>
      </c>
      <c r="I959" t="str">
        <f>VLOOKUP(B959,Nodes!$B$2:$F$681,3)</f>
        <v>Hoche</v>
      </c>
      <c r="J959" t="str">
        <f>VLOOKUP(C959,Nodes!$B$2:$F$681,3)</f>
        <v>Hoche</v>
      </c>
      <c r="K959" t="e">
        <f>VLOOKUP(A959,$A$1:A958,1,FALSE)</f>
        <v>#N/A</v>
      </c>
      <c r="L959">
        <f>IF(ISNA(K959),D959,VLOOKUP(A959,$A$1:D958,4,FALSE))</f>
        <v>60</v>
      </c>
      <c r="M959">
        <f t="shared" si="79"/>
        <v>60</v>
      </c>
      <c r="N959">
        <f t="shared" si="80"/>
        <v>60</v>
      </c>
      <c r="P959" t="e">
        <f>VLOOKUP(A959,estimator!$A$2:$D$726,4,FALSE)</f>
        <v>#N/A</v>
      </c>
      <c r="Q959">
        <f t="shared" si="77"/>
        <v>60</v>
      </c>
    </row>
    <row r="960" spans="1:17">
      <c r="A960" t="str">
        <f t="shared" si="81"/>
        <v>145,496</v>
      </c>
      <c r="B960">
        <v>145</v>
      </c>
      <c r="C960">
        <v>496</v>
      </c>
      <c r="D960">
        <v>60</v>
      </c>
      <c r="E960" t="s">
        <v>569</v>
      </c>
      <c r="F960">
        <f>VLOOKUP(B960,Nodes!$B$2:$C$681,2,FALSE)</f>
        <v>115</v>
      </c>
      <c r="G960" t="str">
        <f t="shared" si="78"/>
        <v>145,496,60,exit,115</v>
      </c>
      <c r="H960" t="s">
        <v>1013</v>
      </c>
      <c r="I960" t="str">
        <f>VLOOKUP(B960,Nodes!$B$2:$F$681,3)</f>
        <v>Hôtel de Ville</v>
      </c>
      <c r="J960" t="str">
        <f>VLOOKUP(C960,Nodes!$B$2:$F$681,3)</f>
        <v>Hôtel de Ville</v>
      </c>
      <c r="K960" t="e">
        <f>VLOOKUP(A960,$A$1:A959,1,FALSE)</f>
        <v>#N/A</v>
      </c>
      <c r="L960">
        <f>IF(ISNA(K960),D960,VLOOKUP(A960,$A$1:D959,4,FALSE))</f>
        <v>60</v>
      </c>
      <c r="M960">
        <f t="shared" si="79"/>
        <v>60</v>
      </c>
      <c r="N960">
        <f t="shared" si="80"/>
        <v>60</v>
      </c>
      <c r="P960" t="e">
        <f>VLOOKUP(A960,estimator!$A$2:$D$726,4,FALSE)</f>
        <v>#N/A</v>
      </c>
      <c r="Q960">
        <f t="shared" si="77"/>
        <v>60</v>
      </c>
    </row>
    <row r="961" spans="1:17">
      <c r="A961" t="str">
        <f t="shared" si="81"/>
        <v>146,496</v>
      </c>
      <c r="B961">
        <v>146</v>
      </c>
      <c r="C961">
        <v>496</v>
      </c>
      <c r="D961">
        <v>60</v>
      </c>
      <c r="E961" t="s">
        <v>569</v>
      </c>
      <c r="F961">
        <f>VLOOKUP(B961,Nodes!$B$2:$C$681,2,FALSE)</f>
        <v>115</v>
      </c>
      <c r="G961" t="str">
        <f t="shared" si="78"/>
        <v>146,496,60,exit,115</v>
      </c>
      <c r="H961" t="s">
        <v>1013</v>
      </c>
      <c r="I961" t="str">
        <f>VLOOKUP(B961,Nodes!$B$2:$F$681,3)</f>
        <v>Hôtel de Ville</v>
      </c>
      <c r="J961" t="str">
        <f>VLOOKUP(C961,Nodes!$B$2:$F$681,3)</f>
        <v>Hôtel de Ville</v>
      </c>
      <c r="K961" t="e">
        <f>VLOOKUP(A961,$A$1:A960,1,FALSE)</f>
        <v>#N/A</v>
      </c>
      <c r="L961">
        <f>IF(ISNA(K961),D961,VLOOKUP(A961,$A$1:D960,4,FALSE))</f>
        <v>60</v>
      </c>
      <c r="M961">
        <f t="shared" si="79"/>
        <v>60</v>
      </c>
      <c r="N961">
        <f t="shared" si="80"/>
        <v>60</v>
      </c>
      <c r="P961" t="e">
        <f>VLOOKUP(A961,estimator!$A$2:$D$726,4,FALSE)</f>
        <v>#N/A</v>
      </c>
      <c r="Q961">
        <f t="shared" si="77"/>
        <v>60</v>
      </c>
    </row>
    <row r="962" spans="1:17">
      <c r="A962" t="str">
        <f t="shared" si="81"/>
        <v>147,497</v>
      </c>
      <c r="B962">
        <v>147</v>
      </c>
      <c r="C962">
        <v>497</v>
      </c>
      <c r="D962">
        <v>60</v>
      </c>
      <c r="E962" t="s">
        <v>569</v>
      </c>
      <c r="F962">
        <f>VLOOKUP(B962,Nodes!$B$2:$C$681,2,FALSE)</f>
        <v>116</v>
      </c>
      <c r="G962" t="str">
        <f t="shared" si="78"/>
        <v>147,497,60,exit,116</v>
      </c>
      <c r="H962" t="s">
        <v>1013</v>
      </c>
      <c r="I962" t="str">
        <f>VLOOKUP(B962,Nodes!$B$2:$F$681,3)</f>
        <v>Iéna</v>
      </c>
      <c r="J962" t="str">
        <f>VLOOKUP(C962,Nodes!$B$2:$F$681,3)</f>
        <v>Iéna</v>
      </c>
      <c r="K962" t="e">
        <f>VLOOKUP(A962,$A$1:A961,1,FALSE)</f>
        <v>#N/A</v>
      </c>
      <c r="L962">
        <f>IF(ISNA(K962),D962,VLOOKUP(A962,$A$1:D961,4,FALSE))</f>
        <v>60</v>
      </c>
      <c r="M962">
        <f t="shared" si="79"/>
        <v>60</v>
      </c>
      <c r="N962">
        <f t="shared" si="80"/>
        <v>60</v>
      </c>
      <c r="P962" t="e">
        <f>VLOOKUP(A962,estimator!$A$2:$D$726,4,FALSE)</f>
        <v>#N/A</v>
      </c>
      <c r="Q962">
        <f t="shared" ref="Q962:Q1025" si="82">IF(ISNA(P962),D962,P962)</f>
        <v>60</v>
      </c>
    </row>
    <row r="963" spans="1:17">
      <c r="A963" t="str">
        <f t="shared" si="81"/>
        <v>148,498</v>
      </c>
      <c r="B963">
        <v>148</v>
      </c>
      <c r="C963">
        <v>498</v>
      </c>
      <c r="D963">
        <v>60</v>
      </c>
      <c r="E963" t="s">
        <v>569</v>
      </c>
      <c r="F963">
        <f>VLOOKUP(B963,Nodes!$B$2:$C$681,2,FALSE)</f>
        <v>117</v>
      </c>
      <c r="G963" t="str">
        <f t="shared" ref="G963:G1026" si="83">B963&amp;","&amp;C963&amp;","&amp;ROUND(D963,0)&amp;","&amp;E963&amp;","&amp;F963</f>
        <v>148,498,60,exit,117</v>
      </c>
      <c r="H963" t="s">
        <v>1013</v>
      </c>
      <c r="I963" t="str">
        <f>VLOOKUP(B963,Nodes!$B$2:$F$681,3)</f>
        <v>Invalides</v>
      </c>
      <c r="J963" t="str">
        <f>VLOOKUP(C963,Nodes!$B$2:$F$681,3)</f>
        <v>Invalides</v>
      </c>
      <c r="K963" t="e">
        <f>VLOOKUP(A963,$A$1:A962,1,FALSE)</f>
        <v>#N/A</v>
      </c>
      <c r="L963">
        <f>IF(ISNA(K963),D963,VLOOKUP(A963,$A$1:D962,4,FALSE))</f>
        <v>60</v>
      </c>
      <c r="M963">
        <f t="shared" si="79"/>
        <v>60</v>
      </c>
      <c r="N963">
        <f t="shared" si="80"/>
        <v>60</v>
      </c>
      <c r="P963" t="e">
        <f>VLOOKUP(A963,estimator!$A$2:$D$726,4,FALSE)</f>
        <v>#N/A</v>
      </c>
      <c r="Q963">
        <f t="shared" si="82"/>
        <v>60</v>
      </c>
    </row>
    <row r="964" spans="1:17">
      <c r="A964" t="str">
        <f t="shared" si="81"/>
        <v>149,498</v>
      </c>
      <c r="B964">
        <v>149</v>
      </c>
      <c r="C964">
        <v>498</v>
      </c>
      <c r="D964">
        <v>60</v>
      </c>
      <c r="E964" t="s">
        <v>569</v>
      </c>
      <c r="F964">
        <f>VLOOKUP(B964,Nodes!$B$2:$C$681,2,FALSE)</f>
        <v>117</v>
      </c>
      <c r="G964" t="str">
        <f t="shared" si="83"/>
        <v>149,498,60,exit,117</v>
      </c>
      <c r="H964" t="s">
        <v>1013</v>
      </c>
      <c r="I964" t="str">
        <f>VLOOKUP(B964,Nodes!$B$2:$F$681,3)</f>
        <v>Invalides</v>
      </c>
      <c r="J964" t="str">
        <f>VLOOKUP(C964,Nodes!$B$2:$F$681,3)</f>
        <v>Invalides</v>
      </c>
      <c r="K964" t="e">
        <f>VLOOKUP(A964,$A$1:A963,1,FALSE)</f>
        <v>#N/A</v>
      </c>
      <c r="L964">
        <f>IF(ISNA(K964),D964,VLOOKUP(A964,$A$1:D963,4,FALSE))</f>
        <v>60</v>
      </c>
      <c r="M964">
        <f t="shared" si="79"/>
        <v>60</v>
      </c>
      <c r="N964">
        <f t="shared" si="80"/>
        <v>60</v>
      </c>
      <c r="P964" t="e">
        <f>VLOOKUP(A964,estimator!$A$2:$D$726,4,FALSE)</f>
        <v>#N/A</v>
      </c>
      <c r="Q964">
        <f t="shared" si="82"/>
        <v>60</v>
      </c>
    </row>
    <row r="965" spans="1:17">
      <c r="A965" t="str">
        <f t="shared" si="81"/>
        <v>150,499</v>
      </c>
      <c r="B965">
        <v>150</v>
      </c>
      <c r="C965">
        <v>499</v>
      </c>
      <c r="D965">
        <v>60</v>
      </c>
      <c r="E965" t="s">
        <v>569</v>
      </c>
      <c r="F965">
        <f>VLOOKUP(B965,Nodes!$B$2:$C$681,2,FALSE)</f>
        <v>118</v>
      </c>
      <c r="G965" t="str">
        <f t="shared" si="83"/>
        <v>150,499,60,exit,118</v>
      </c>
      <c r="H965" t="s">
        <v>1013</v>
      </c>
      <c r="I965" t="str">
        <f>VLOOKUP(B965,Nodes!$B$2:$F$681,3)</f>
        <v>Jacques Bonsergent</v>
      </c>
      <c r="J965" t="str">
        <f>VLOOKUP(C965,Nodes!$B$2:$F$681,3)</f>
        <v>Jacques Bonsergent</v>
      </c>
      <c r="K965" t="e">
        <f>VLOOKUP(A965,$A$1:A964,1,FALSE)</f>
        <v>#N/A</v>
      </c>
      <c r="L965">
        <f>IF(ISNA(K965),D965,VLOOKUP(A965,$A$1:D964,4,FALSE))</f>
        <v>60</v>
      </c>
      <c r="M965">
        <f t="shared" si="79"/>
        <v>60</v>
      </c>
      <c r="N965">
        <f t="shared" si="80"/>
        <v>60</v>
      </c>
      <c r="P965" t="e">
        <f>VLOOKUP(A965,estimator!$A$2:$D$726,4,FALSE)</f>
        <v>#N/A</v>
      </c>
      <c r="Q965">
        <f t="shared" si="82"/>
        <v>60</v>
      </c>
    </row>
    <row r="966" spans="1:17">
      <c r="A966" t="str">
        <f t="shared" si="81"/>
        <v>151,500</v>
      </c>
      <c r="B966">
        <v>151</v>
      </c>
      <c r="C966">
        <v>500</v>
      </c>
      <c r="D966">
        <v>60</v>
      </c>
      <c r="E966" t="s">
        <v>569</v>
      </c>
      <c r="F966">
        <f>VLOOKUP(B966,Nodes!$B$2:$C$681,2,FALSE)</f>
        <v>119</v>
      </c>
      <c r="G966" t="str">
        <f t="shared" si="83"/>
        <v>151,500,60,exit,119</v>
      </c>
      <c r="H966" t="s">
        <v>1013</v>
      </c>
      <c r="I966" t="str">
        <f>VLOOKUP(B966,Nodes!$B$2:$F$681,3)</f>
        <v>Jasmin</v>
      </c>
      <c r="J966" t="str">
        <f>VLOOKUP(C966,Nodes!$B$2:$F$681,3)</f>
        <v>Jasmin</v>
      </c>
      <c r="K966" t="e">
        <f>VLOOKUP(A966,$A$1:A965,1,FALSE)</f>
        <v>#N/A</v>
      </c>
      <c r="L966">
        <f>IF(ISNA(K966),D966,VLOOKUP(A966,$A$1:D965,4,FALSE))</f>
        <v>60</v>
      </c>
      <c r="M966">
        <f t="shared" si="79"/>
        <v>60</v>
      </c>
      <c r="N966">
        <f t="shared" si="80"/>
        <v>60</v>
      </c>
      <c r="P966" t="e">
        <f>VLOOKUP(A966,estimator!$A$2:$D$726,4,FALSE)</f>
        <v>#N/A</v>
      </c>
      <c r="Q966">
        <f t="shared" si="82"/>
        <v>60</v>
      </c>
    </row>
    <row r="967" spans="1:17">
      <c r="A967" t="str">
        <f t="shared" si="81"/>
        <v>152,501</v>
      </c>
      <c r="B967">
        <v>152</v>
      </c>
      <c r="C967">
        <v>501</v>
      </c>
      <c r="D967">
        <v>60</v>
      </c>
      <c r="E967" t="s">
        <v>569</v>
      </c>
      <c r="F967">
        <f>VLOOKUP(B967,Nodes!$B$2:$C$681,2,FALSE)</f>
        <v>120</v>
      </c>
      <c r="G967" t="str">
        <f t="shared" si="83"/>
        <v>152,501,60,exit,120</v>
      </c>
      <c r="H967" t="s">
        <v>1013</v>
      </c>
      <c r="I967" t="str">
        <f>VLOOKUP(B967,Nodes!$B$2:$F$681,3)</f>
        <v>Jaurès</v>
      </c>
      <c r="J967" t="str">
        <f>VLOOKUP(C967,Nodes!$B$2:$F$681,3)</f>
        <v>Jaurès</v>
      </c>
      <c r="K967" t="e">
        <f>VLOOKUP(A967,$A$1:A966,1,FALSE)</f>
        <v>#N/A</v>
      </c>
      <c r="L967">
        <f>IF(ISNA(K967),D967,VLOOKUP(A967,$A$1:D966,4,FALSE))</f>
        <v>60</v>
      </c>
      <c r="M967">
        <f t="shared" si="79"/>
        <v>60</v>
      </c>
      <c r="N967">
        <f t="shared" si="80"/>
        <v>60</v>
      </c>
      <c r="P967" t="e">
        <f>VLOOKUP(A967,estimator!$A$2:$D$726,4,FALSE)</f>
        <v>#N/A</v>
      </c>
      <c r="Q967">
        <f t="shared" si="82"/>
        <v>60</v>
      </c>
    </row>
    <row r="968" spans="1:17">
      <c r="A968" t="str">
        <f t="shared" si="81"/>
        <v>153,501</v>
      </c>
      <c r="B968">
        <v>153</v>
      </c>
      <c r="C968">
        <v>501</v>
      </c>
      <c r="D968">
        <v>60</v>
      </c>
      <c r="E968" t="s">
        <v>569</v>
      </c>
      <c r="F968">
        <f>VLOOKUP(B968,Nodes!$B$2:$C$681,2,FALSE)</f>
        <v>120</v>
      </c>
      <c r="G968" t="str">
        <f t="shared" si="83"/>
        <v>153,501,60,exit,120</v>
      </c>
      <c r="H968" t="s">
        <v>1013</v>
      </c>
      <c r="I968" t="str">
        <f>VLOOKUP(B968,Nodes!$B$2:$F$681,3)</f>
        <v>Jaurès</v>
      </c>
      <c r="J968" t="str">
        <f>VLOOKUP(C968,Nodes!$B$2:$F$681,3)</f>
        <v>Jaurès</v>
      </c>
      <c r="K968" t="e">
        <f>VLOOKUP(A968,$A$1:A967,1,FALSE)</f>
        <v>#N/A</v>
      </c>
      <c r="L968">
        <f>IF(ISNA(K968),D968,VLOOKUP(A968,$A$1:D967,4,FALSE))</f>
        <v>60</v>
      </c>
      <c r="M968">
        <f t="shared" si="79"/>
        <v>60</v>
      </c>
      <c r="N968">
        <f t="shared" si="80"/>
        <v>60</v>
      </c>
      <c r="P968" t="e">
        <f>VLOOKUP(A968,estimator!$A$2:$D$726,4,FALSE)</f>
        <v>#N/A</v>
      </c>
      <c r="Q968">
        <f t="shared" si="82"/>
        <v>60</v>
      </c>
    </row>
    <row r="969" spans="1:17">
      <c r="A969" t="str">
        <f t="shared" si="81"/>
        <v>154,501</v>
      </c>
      <c r="B969">
        <v>154</v>
      </c>
      <c r="C969">
        <v>501</v>
      </c>
      <c r="D969">
        <v>60</v>
      </c>
      <c r="E969" t="s">
        <v>569</v>
      </c>
      <c r="F969">
        <f>VLOOKUP(B969,Nodes!$B$2:$C$681,2,FALSE)</f>
        <v>120</v>
      </c>
      <c r="G969" t="str">
        <f t="shared" si="83"/>
        <v>154,501,60,exit,120</v>
      </c>
      <c r="H969" t="s">
        <v>1013</v>
      </c>
      <c r="I969" t="str">
        <f>VLOOKUP(B969,Nodes!$B$2:$F$681,3)</f>
        <v>Jaurès</v>
      </c>
      <c r="J969" t="str">
        <f>VLOOKUP(C969,Nodes!$B$2:$F$681,3)</f>
        <v>Jaurès</v>
      </c>
      <c r="K969" t="e">
        <f>VLOOKUP(A969,$A$1:A968,1,FALSE)</f>
        <v>#N/A</v>
      </c>
      <c r="L969">
        <f>IF(ISNA(K969),D969,VLOOKUP(A969,$A$1:D968,4,FALSE))</f>
        <v>60</v>
      </c>
      <c r="M969">
        <f t="shared" ref="M969:M1032" si="84">D969</f>
        <v>60</v>
      </c>
      <c r="N969">
        <f t="shared" ref="N969:N1032" si="85">AVERAGE(L969,M969)</f>
        <v>60</v>
      </c>
      <c r="P969" t="e">
        <f>VLOOKUP(A969,estimator!$A$2:$D$726,4,FALSE)</f>
        <v>#N/A</v>
      </c>
      <c r="Q969">
        <f t="shared" si="82"/>
        <v>60</v>
      </c>
    </row>
    <row r="970" spans="1:17">
      <c r="A970" t="str">
        <f t="shared" si="81"/>
        <v>155,502</v>
      </c>
      <c r="B970">
        <v>155</v>
      </c>
      <c r="C970">
        <v>502</v>
      </c>
      <c r="D970">
        <v>60</v>
      </c>
      <c r="E970" t="s">
        <v>569</v>
      </c>
      <c r="F970">
        <f>VLOOKUP(B970,Nodes!$B$2:$C$681,2,FALSE)</f>
        <v>121</v>
      </c>
      <c r="G970" t="str">
        <f t="shared" si="83"/>
        <v>155,502,60,exit,121</v>
      </c>
      <c r="H970" t="s">
        <v>1013</v>
      </c>
      <c r="I970" t="str">
        <f>VLOOKUP(B970,Nodes!$B$2:$F$681,3)</f>
        <v>Javel — André-Citroën</v>
      </c>
      <c r="J970" t="str">
        <f>VLOOKUP(C970,Nodes!$B$2:$F$681,3)</f>
        <v>Javel — André-Citroën</v>
      </c>
      <c r="K970" t="e">
        <f>VLOOKUP(A970,$A$1:A969,1,FALSE)</f>
        <v>#N/A</v>
      </c>
      <c r="L970">
        <f>IF(ISNA(K970),D970,VLOOKUP(A970,$A$1:D969,4,FALSE))</f>
        <v>60</v>
      </c>
      <c r="M970">
        <f t="shared" si="84"/>
        <v>60</v>
      </c>
      <c r="N970">
        <f t="shared" si="85"/>
        <v>60</v>
      </c>
      <c r="P970" t="e">
        <f>VLOOKUP(A970,estimator!$A$2:$D$726,4,FALSE)</f>
        <v>#N/A</v>
      </c>
      <c r="Q970">
        <f t="shared" si="82"/>
        <v>60</v>
      </c>
    </row>
    <row r="971" spans="1:17">
      <c r="A971" t="str">
        <f t="shared" si="81"/>
        <v>156,503</v>
      </c>
      <c r="B971">
        <v>156</v>
      </c>
      <c r="C971">
        <v>503</v>
      </c>
      <c r="D971">
        <v>60</v>
      </c>
      <c r="E971" t="s">
        <v>569</v>
      </c>
      <c r="F971">
        <f>VLOOKUP(B971,Nodes!$B$2:$C$681,2,FALSE)</f>
        <v>122</v>
      </c>
      <c r="G971" t="str">
        <f t="shared" si="83"/>
        <v>156,503,60,exit,122</v>
      </c>
      <c r="H971" t="s">
        <v>1013</v>
      </c>
      <c r="I971" t="str">
        <f>VLOOKUP(B971,Nodes!$B$2:$F$681,3)</f>
        <v>Jourdain</v>
      </c>
      <c r="J971" t="str">
        <f>VLOOKUP(C971,Nodes!$B$2:$F$681,3)</f>
        <v>Jourdain</v>
      </c>
      <c r="K971" t="e">
        <f>VLOOKUP(A971,$A$1:A970,1,FALSE)</f>
        <v>#N/A</v>
      </c>
      <c r="L971">
        <f>IF(ISNA(K971),D971,VLOOKUP(A971,$A$1:D970,4,FALSE))</f>
        <v>60</v>
      </c>
      <c r="M971">
        <f t="shared" si="84"/>
        <v>60</v>
      </c>
      <c r="N971">
        <f t="shared" si="85"/>
        <v>60</v>
      </c>
      <c r="P971" t="e">
        <f>VLOOKUP(A971,estimator!$A$2:$D$726,4,FALSE)</f>
        <v>#N/A</v>
      </c>
      <c r="Q971">
        <f t="shared" si="82"/>
        <v>60</v>
      </c>
    </row>
    <row r="972" spans="1:17">
      <c r="A972" t="str">
        <f t="shared" si="81"/>
        <v>157,504</v>
      </c>
      <c r="B972">
        <v>157</v>
      </c>
      <c r="C972">
        <v>504</v>
      </c>
      <c r="D972">
        <v>60</v>
      </c>
      <c r="E972" t="s">
        <v>569</v>
      </c>
      <c r="F972">
        <f>VLOOKUP(B972,Nodes!$B$2:$C$681,2,FALSE)</f>
        <v>123</v>
      </c>
      <c r="G972" t="str">
        <f t="shared" si="83"/>
        <v>157,504,60,exit,123</v>
      </c>
      <c r="H972" t="s">
        <v>1013</v>
      </c>
      <c r="I972" t="str">
        <f>VLOOKUP(B972,Nodes!$B$2:$F$681,3)</f>
        <v>Jules Joffrin</v>
      </c>
      <c r="J972" t="str">
        <f>VLOOKUP(C972,Nodes!$B$2:$F$681,3)</f>
        <v>Jules Joffrin</v>
      </c>
      <c r="K972" t="e">
        <f>VLOOKUP(A972,$A$1:A971,1,FALSE)</f>
        <v>#N/A</v>
      </c>
      <c r="L972">
        <f>IF(ISNA(K972),D972,VLOOKUP(A972,$A$1:D971,4,FALSE))</f>
        <v>60</v>
      </c>
      <c r="M972">
        <f t="shared" si="84"/>
        <v>60</v>
      </c>
      <c r="N972">
        <f t="shared" si="85"/>
        <v>60</v>
      </c>
      <c r="P972" t="e">
        <f>VLOOKUP(A972,estimator!$A$2:$D$726,4,FALSE)</f>
        <v>#N/A</v>
      </c>
      <c r="Q972">
        <f t="shared" si="82"/>
        <v>60</v>
      </c>
    </row>
    <row r="973" spans="1:17">
      <c r="A973" t="str">
        <f t="shared" si="81"/>
        <v>158,505</v>
      </c>
      <c r="B973">
        <v>158</v>
      </c>
      <c r="C973">
        <v>505</v>
      </c>
      <c r="D973">
        <v>60</v>
      </c>
      <c r="E973" t="s">
        <v>569</v>
      </c>
      <c r="F973">
        <f>VLOOKUP(B973,Nodes!$B$2:$C$681,2,FALSE)</f>
        <v>124</v>
      </c>
      <c r="G973" t="str">
        <f t="shared" si="83"/>
        <v>158,505,60,exit,124</v>
      </c>
      <c r="H973" t="s">
        <v>1013</v>
      </c>
      <c r="I973" t="str">
        <f>VLOOKUP(B973,Nodes!$B$2:$F$681,3)</f>
        <v>Jussieu</v>
      </c>
      <c r="J973" t="str">
        <f>VLOOKUP(C973,Nodes!$B$2:$F$681,3)</f>
        <v>Jussieu</v>
      </c>
      <c r="K973" t="e">
        <f>VLOOKUP(A973,$A$1:A972,1,FALSE)</f>
        <v>#N/A</v>
      </c>
      <c r="L973">
        <f>IF(ISNA(K973),D973,VLOOKUP(A973,$A$1:D972,4,FALSE))</f>
        <v>60</v>
      </c>
      <c r="M973">
        <f t="shared" si="84"/>
        <v>60</v>
      </c>
      <c r="N973">
        <f t="shared" si="85"/>
        <v>60</v>
      </c>
      <c r="P973" t="e">
        <f>VLOOKUP(A973,estimator!$A$2:$D$726,4,FALSE)</f>
        <v>#N/A</v>
      </c>
      <c r="Q973">
        <f t="shared" si="82"/>
        <v>60</v>
      </c>
    </row>
    <row r="974" spans="1:17">
      <c r="A974" t="str">
        <f t="shared" si="81"/>
        <v>159,505</v>
      </c>
      <c r="B974">
        <v>159</v>
      </c>
      <c r="C974">
        <v>505</v>
      </c>
      <c r="D974">
        <v>60</v>
      </c>
      <c r="E974" t="s">
        <v>569</v>
      </c>
      <c r="F974">
        <f>VLOOKUP(B974,Nodes!$B$2:$C$681,2,FALSE)</f>
        <v>124</v>
      </c>
      <c r="G974" t="str">
        <f t="shared" si="83"/>
        <v>159,505,60,exit,124</v>
      </c>
      <c r="H974" t="s">
        <v>1013</v>
      </c>
      <c r="I974" t="str">
        <f>VLOOKUP(B974,Nodes!$B$2:$F$681,3)</f>
        <v>Jussieu</v>
      </c>
      <c r="J974" t="str">
        <f>VLOOKUP(C974,Nodes!$B$2:$F$681,3)</f>
        <v>Jussieu</v>
      </c>
      <c r="K974" t="e">
        <f>VLOOKUP(A974,$A$1:A973,1,FALSE)</f>
        <v>#N/A</v>
      </c>
      <c r="L974">
        <f>IF(ISNA(K974),D974,VLOOKUP(A974,$A$1:D973,4,FALSE))</f>
        <v>60</v>
      </c>
      <c r="M974">
        <f t="shared" si="84"/>
        <v>60</v>
      </c>
      <c r="N974">
        <f t="shared" si="85"/>
        <v>60</v>
      </c>
      <c r="P974" t="e">
        <f>VLOOKUP(A974,estimator!$A$2:$D$726,4,FALSE)</f>
        <v>#N/A</v>
      </c>
      <c r="Q974">
        <f t="shared" si="82"/>
        <v>60</v>
      </c>
    </row>
    <row r="975" spans="1:17">
      <c r="A975" t="str">
        <f t="shared" si="81"/>
        <v>160,506</v>
      </c>
      <c r="B975">
        <v>160</v>
      </c>
      <c r="C975">
        <v>506</v>
      </c>
      <c r="D975">
        <v>60</v>
      </c>
      <c r="E975" t="s">
        <v>569</v>
      </c>
      <c r="F975">
        <f>VLOOKUP(B975,Nodes!$B$2:$C$681,2,FALSE)</f>
        <v>125</v>
      </c>
      <c r="G975" t="str">
        <f t="shared" si="83"/>
        <v>160,506,60,exit,125</v>
      </c>
      <c r="H975" t="s">
        <v>1013</v>
      </c>
      <c r="I975" t="str">
        <f>VLOOKUP(B975,Nodes!$B$2:$F$681,3)</f>
        <v>Kléber</v>
      </c>
      <c r="J975" t="str">
        <f>VLOOKUP(C975,Nodes!$B$2:$F$681,3)</f>
        <v>Kléber</v>
      </c>
      <c r="K975" t="e">
        <f>VLOOKUP(A975,$A$1:A974,1,FALSE)</f>
        <v>#N/A</v>
      </c>
      <c r="L975">
        <f>IF(ISNA(K975),D975,VLOOKUP(A975,$A$1:D974,4,FALSE))</f>
        <v>60</v>
      </c>
      <c r="M975">
        <f t="shared" si="84"/>
        <v>60</v>
      </c>
      <c r="N975">
        <f t="shared" si="85"/>
        <v>60</v>
      </c>
      <c r="P975" t="e">
        <f>VLOOKUP(A975,estimator!$A$2:$D$726,4,FALSE)</f>
        <v>#N/A</v>
      </c>
      <c r="Q975">
        <f t="shared" si="82"/>
        <v>60</v>
      </c>
    </row>
    <row r="976" spans="1:17">
      <c r="A976" t="str">
        <f t="shared" si="81"/>
        <v>161,507</v>
      </c>
      <c r="B976">
        <v>161</v>
      </c>
      <c r="C976">
        <v>507</v>
      </c>
      <c r="D976">
        <v>60</v>
      </c>
      <c r="E976" t="s">
        <v>569</v>
      </c>
      <c r="F976">
        <f>VLOOKUP(B976,Nodes!$B$2:$C$681,2,FALSE)</f>
        <v>126</v>
      </c>
      <c r="G976" t="str">
        <f t="shared" si="83"/>
        <v>161,507,60,exit,126</v>
      </c>
      <c r="H976" t="s">
        <v>1013</v>
      </c>
      <c r="I976" t="str">
        <f>VLOOKUP(B976,Nodes!$B$2:$F$681,3)</f>
        <v>La Chapelle</v>
      </c>
      <c r="J976" t="str">
        <f>VLOOKUP(C976,Nodes!$B$2:$F$681,3)</f>
        <v>La Chapelle</v>
      </c>
      <c r="K976" t="e">
        <f>VLOOKUP(A976,$A$1:A975,1,FALSE)</f>
        <v>#N/A</v>
      </c>
      <c r="L976">
        <f>IF(ISNA(K976),D976,VLOOKUP(A976,$A$1:D975,4,FALSE))</f>
        <v>60</v>
      </c>
      <c r="M976">
        <f t="shared" si="84"/>
        <v>60</v>
      </c>
      <c r="N976">
        <f t="shared" si="85"/>
        <v>60</v>
      </c>
      <c r="P976" t="e">
        <f>VLOOKUP(A976,estimator!$A$2:$D$726,4,FALSE)</f>
        <v>#N/A</v>
      </c>
      <c r="Q976">
        <f t="shared" si="82"/>
        <v>60</v>
      </c>
    </row>
    <row r="977" spans="1:17">
      <c r="A977" t="str">
        <f t="shared" si="81"/>
        <v>162,508</v>
      </c>
      <c r="B977">
        <v>162</v>
      </c>
      <c r="C977">
        <v>508</v>
      </c>
      <c r="D977">
        <v>60</v>
      </c>
      <c r="E977" t="s">
        <v>569</v>
      </c>
      <c r="F977">
        <f>VLOOKUP(B977,Nodes!$B$2:$C$681,2,FALSE)</f>
        <v>127</v>
      </c>
      <c r="G977" t="str">
        <f t="shared" si="83"/>
        <v>162,508,60,exit,127</v>
      </c>
      <c r="H977" t="s">
        <v>1013</v>
      </c>
      <c r="I977" t="str">
        <f>VLOOKUP(B977,Nodes!$B$2:$F$681,3)</f>
        <v>La Courneuve — 8 Mai 1945</v>
      </c>
      <c r="J977" t="str">
        <f>VLOOKUP(C977,Nodes!$B$2:$F$681,3)</f>
        <v>La Courneuve — 8 Mai 1945</v>
      </c>
      <c r="K977" t="e">
        <f>VLOOKUP(A977,$A$1:A976,1,FALSE)</f>
        <v>#N/A</v>
      </c>
      <c r="L977">
        <f>IF(ISNA(K977),D977,VLOOKUP(A977,$A$1:D976,4,FALSE))</f>
        <v>60</v>
      </c>
      <c r="M977">
        <f t="shared" si="84"/>
        <v>60</v>
      </c>
      <c r="N977">
        <f t="shared" si="85"/>
        <v>60</v>
      </c>
      <c r="P977" t="e">
        <f>VLOOKUP(A977,estimator!$A$2:$D$726,4,FALSE)</f>
        <v>#N/A</v>
      </c>
      <c r="Q977">
        <f t="shared" si="82"/>
        <v>60</v>
      </c>
    </row>
    <row r="978" spans="1:17">
      <c r="A978" t="str">
        <f t="shared" si="81"/>
        <v>163,509</v>
      </c>
      <c r="B978">
        <v>163</v>
      </c>
      <c r="C978">
        <v>509</v>
      </c>
      <c r="D978">
        <v>60</v>
      </c>
      <c r="E978" t="s">
        <v>569</v>
      </c>
      <c r="F978">
        <f>VLOOKUP(B978,Nodes!$B$2:$C$681,2,FALSE)</f>
        <v>128</v>
      </c>
      <c r="G978" t="str">
        <f t="shared" si="83"/>
        <v>163,509,60,exit,128</v>
      </c>
      <c r="H978" t="s">
        <v>1013</v>
      </c>
      <c r="I978" t="str">
        <f>VLOOKUP(B978,Nodes!$B$2:$F$681,3)</f>
        <v>La Défense - Grande arche</v>
      </c>
      <c r="J978" t="str">
        <f>VLOOKUP(C978,Nodes!$B$2:$F$681,3)</f>
        <v>La Défense - Grande arche</v>
      </c>
      <c r="K978" t="e">
        <f>VLOOKUP(A978,$A$1:A977,1,FALSE)</f>
        <v>#N/A</v>
      </c>
      <c r="L978">
        <f>IF(ISNA(K978),D978,VLOOKUP(A978,$A$1:D977,4,FALSE))</f>
        <v>60</v>
      </c>
      <c r="M978">
        <f t="shared" si="84"/>
        <v>60</v>
      </c>
      <c r="N978">
        <f t="shared" si="85"/>
        <v>60</v>
      </c>
      <c r="P978" t="e">
        <f>VLOOKUP(A978,estimator!$A$2:$D$726,4,FALSE)</f>
        <v>#N/A</v>
      </c>
      <c r="Q978">
        <f t="shared" si="82"/>
        <v>60</v>
      </c>
    </row>
    <row r="979" spans="1:17">
      <c r="A979" t="str">
        <f t="shared" ref="A979:A1042" si="86">B979&amp;","&amp;C979</f>
        <v>164,510</v>
      </c>
      <c r="B979">
        <v>164</v>
      </c>
      <c r="C979">
        <v>510</v>
      </c>
      <c r="D979">
        <v>60</v>
      </c>
      <c r="E979" t="s">
        <v>569</v>
      </c>
      <c r="F979">
        <f>VLOOKUP(B979,Nodes!$B$2:$C$681,2,FALSE)</f>
        <v>129</v>
      </c>
      <c r="G979" t="str">
        <f t="shared" si="83"/>
        <v>164,510,60,exit,129</v>
      </c>
      <c r="H979" t="s">
        <v>1013</v>
      </c>
      <c r="I979" t="str">
        <f>VLOOKUP(B979,Nodes!$B$2:$F$681,3)</f>
        <v>La Fourche</v>
      </c>
      <c r="J979" t="str">
        <f>VLOOKUP(C979,Nodes!$B$2:$F$681,3)</f>
        <v>La Fourche</v>
      </c>
      <c r="K979" t="e">
        <f>VLOOKUP(A979,$A$1:A978,1,FALSE)</f>
        <v>#N/A</v>
      </c>
      <c r="L979">
        <f>IF(ISNA(K979),D979,VLOOKUP(A979,$A$1:D978,4,FALSE))</f>
        <v>60</v>
      </c>
      <c r="M979">
        <f t="shared" si="84"/>
        <v>60</v>
      </c>
      <c r="N979">
        <f t="shared" si="85"/>
        <v>60</v>
      </c>
      <c r="P979" t="e">
        <f>VLOOKUP(A979,estimator!$A$2:$D$726,4,FALSE)</f>
        <v>#N/A</v>
      </c>
      <c r="Q979">
        <f t="shared" si="82"/>
        <v>60</v>
      </c>
    </row>
    <row r="980" spans="1:17">
      <c r="A980" t="str">
        <f t="shared" si="86"/>
        <v>165,511</v>
      </c>
      <c r="B980">
        <v>165</v>
      </c>
      <c r="C980">
        <v>511</v>
      </c>
      <c r="D980">
        <v>60</v>
      </c>
      <c r="E980" t="s">
        <v>569</v>
      </c>
      <c r="F980">
        <f>VLOOKUP(B980,Nodes!$B$2:$C$681,2,FALSE)</f>
        <v>130</v>
      </c>
      <c r="G980" t="str">
        <f t="shared" si="83"/>
        <v>165,511,60,exit,130</v>
      </c>
      <c r="H980" t="s">
        <v>1013</v>
      </c>
      <c r="I980" t="str">
        <f>VLOOKUP(B980,Nodes!$B$2:$F$681,3)</f>
        <v>La Motte-Picquet — Grenelle</v>
      </c>
      <c r="J980" t="str">
        <f>VLOOKUP(C980,Nodes!$B$2:$F$681,3)</f>
        <v>La Motte-Picquet — Grenelle</v>
      </c>
      <c r="K980" t="e">
        <f>VLOOKUP(A980,$A$1:A979,1,FALSE)</f>
        <v>#N/A</v>
      </c>
      <c r="L980">
        <f>IF(ISNA(K980),D980,VLOOKUP(A980,$A$1:D979,4,FALSE))</f>
        <v>60</v>
      </c>
      <c r="M980">
        <f t="shared" si="84"/>
        <v>60</v>
      </c>
      <c r="N980">
        <f t="shared" si="85"/>
        <v>60</v>
      </c>
      <c r="P980" t="e">
        <f>VLOOKUP(A980,estimator!$A$2:$D$726,4,FALSE)</f>
        <v>#N/A</v>
      </c>
      <c r="Q980">
        <f t="shared" si="82"/>
        <v>60</v>
      </c>
    </row>
    <row r="981" spans="1:17">
      <c r="A981" t="str">
        <f t="shared" si="86"/>
        <v>166,511</v>
      </c>
      <c r="B981">
        <v>166</v>
      </c>
      <c r="C981">
        <v>511</v>
      </c>
      <c r="D981">
        <v>60</v>
      </c>
      <c r="E981" t="s">
        <v>569</v>
      </c>
      <c r="F981">
        <f>VLOOKUP(B981,Nodes!$B$2:$C$681,2,FALSE)</f>
        <v>130</v>
      </c>
      <c r="G981" t="str">
        <f t="shared" si="83"/>
        <v>166,511,60,exit,130</v>
      </c>
      <c r="H981" t="s">
        <v>1013</v>
      </c>
      <c r="I981" t="str">
        <f>VLOOKUP(B981,Nodes!$B$2:$F$681,3)</f>
        <v>La Motte-Picquet — Grenelle</v>
      </c>
      <c r="J981" t="str">
        <f>VLOOKUP(C981,Nodes!$B$2:$F$681,3)</f>
        <v>La Motte-Picquet — Grenelle</v>
      </c>
      <c r="K981" t="e">
        <f>VLOOKUP(A981,$A$1:A980,1,FALSE)</f>
        <v>#N/A</v>
      </c>
      <c r="L981">
        <f>IF(ISNA(K981),D981,VLOOKUP(A981,$A$1:D980,4,FALSE))</f>
        <v>60</v>
      </c>
      <c r="M981">
        <f t="shared" si="84"/>
        <v>60</v>
      </c>
      <c r="N981">
        <f t="shared" si="85"/>
        <v>60</v>
      </c>
      <c r="P981" t="e">
        <f>VLOOKUP(A981,estimator!$A$2:$D$726,4,FALSE)</f>
        <v>#N/A</v>
      </c>
      <c r="Q981">
        <f t="shared" si="82"/>
        <v>60</v>
      </c>
    </row>
    <row r="982" spans="1:17">
      <c r="A982" t="str">
        <f t="shared" si="86"/>
        <v>167,511</v>
      </c>
      <c r="B982">
        <v>167</v>
      </c>
      <c r="C982">
        <v>511</v>
      </c>
      <c r="D982">
        <v>60</v>
      </c>
      <c r="E982" t="s">
        <v>569</v>
      </c>
      <c r="F982">
        <f>VLOOKUP(B982,Nodes!$B$2:$C$681,2,FALSE)</f>
        <v>130</v>
      </c>
      <c r="G982" t="str">
        <f t="shared" si="83"/>
        <v>167,511,60,exit,130</v>
      </c>
      <c r="H982" t="s">
        <v>1013</v>
      </c>
      <c r="I982" t="str">
        <f>VLOOKUP(B982,Nodes!$B$2:$F$681,3)</f>
        <v>La Motte-Picquet — Grenelle</v>
      </c>
      <c r="J982" t="str">
        <f>VLOOKUP(C982,Nodes!$B$2:$F$681,3)</f>
        <v>La Motte-Picquet — Grenelle</v>
      </c>
      <c r="K982" t="e">
        <f>VLOOKUP(A982,$A$1:A981,1,FALSE)</f>
        <v>#N/A</v>
      </c>
      <c r="L982">
        <f>IF(ISNA(K982),D982,VLOOKUP(A982,$A$1:D981,4,FALSE))</f>
        <v>60</v>
      </c>
      <c r="M982">
        <f t="shared" si="84"/>
        <v>60</v>
      </c>
      <c r="N982">
        <f t="shared" si="85"/>
        <v>60</v>
      </c>
      <c r="P982" t="e">
        <f>VLOOKUP(A982,estimator!$A$2:$D$726,4,FALSE)</f>
        <v>#N/A</v>
      </c>
      <c r="Q982">
        <f t="shared" si="82"/>
        <v>60</v>
      </c>
    </row>
    <row r="983" spans="1:17">
      <c r="A983" t="str">
        <f t="shared" si="86"/>
        <v>168,512</v>
      </c>
      <c r="B983">
        <v>168</v>
      </c>
      <c r="C983">
        <v>512</v>
      </c>
      <c r="D983">
        <v>60</v>
      </c>
      <c r="E983" t="s">
        <v>569</v>
      </c>
      <c r="F983">
        <f>VLOOKUP(B983,Nodes!$B$2:$C$681,2,FALSE)</f>
        <v>131</v>
      </c>
      <c r="G983" t="str">
        <f t="shared" si="83"/>
        <v>168,512,60,exit,131</v>
      </c>
      <c r="H983" t="s">
        <v>1013</v>
      </c>
      <c r="I983" t="str">
        <f>VLOOKUP(B983,Nodes!$B$2:$F$681,3)</f>
        <v>La Muette</v>
      </c>
      <c r="J983" t="str">
        <f>VLOOKUP(C983,Nodes!$B$2:$F$681,3)</f>
        <v>La Muette</v>
      </c>
      <c r="K983" t="e">
        <f>VLOOKUP(A983,$A$1:A982,1,FALSE)</f>
        <v>#N/A</v>
      </c>
      <c r="L983">
        <f>IF(ISNA(K983),D983,VLOOKUP(A983,$A$1:D982,4,FALSE))</f>
        <v>60</v>
      </c>
      <c r="M983">
        <f t="shared" si="84"/>
        <v>60</v>
      </c>
      <c r="N983">
        <f t="shared" si="85"/>
        <v>60</v>
      </c>
      <c r="P983" t="e">
        <f>VLOOKUP(A983,estimator!$A$2:$D$726,4,FALSE)</f>
        <v>#N/A</v>
      </c>
      <c r="Q983">
        <f t="shared" si="82"/>
        <v>60</v>
      </c>
    </row>
    <row r="984" spans="1:17">
      <c r="A984" t="str">
        <f t="shared" si="86"/>
        <v>169,513</v>
      </c>
      <c r="B984">
        <v>169</v>
      </c>
      <c r="C984">
        <v>513</v>
      </c>
      <c r="D984">
        <v>60</v>
      </c>
      <c r="E984" t="s">
        <v>569</v>
      </c>
      <c r="F984">
        <f>VLOOKUP(B984,Nodes!$B$2:$C$681,2,FALSE)</f>
        <v>132</v>
      </c>
      <c r="G984" t="str">
        <f t="shared" si="83"/>
        <v>169,513,60,exit,132</v>
      </c>
      <c r="H984" t="s">
        <v>1013</v>
      </c>
      <c r="I984" t="str">
        <f>VLOOKUP(B984,Nodes!$B$2:$F$681,3)</f>
        <v>La Tour-Maubourg</v>
      </c>
      <c r="J984" t="str">
        <f>VLOOKUP(C984,Nodes!$B$2:$F$681,3)</f>
        <v>La Tour-Maubourg</v>
      </c>
      <c r="K984" t="e">
        <f>VLOOKUP(A984,$A$1:A983,1,FALSE)</f>
        <v>#N/A</v>
      </c>
      <c r="L984">
        <f>IF(ISNA(K984),D984,VLOOKUP(A984,$A$1:D983,4,FALSE))</f>
        <v>60</v>
      </c>
      <c r="M984">
        <f t="shared" si="84"/>
        <v>60</v>
      </c>
      <c r="N984">
        <f t="shared" si="85"/>
        <v>60</v>
      </c>
      <c r="P984" t="e">
        <f>VLOOKUP(A984,estimator!$A$2:$D$726,4,FALSE)</f>
        <v>#N/A</v>
      </c>
      <c r="Q984">
        <f t="shared" si="82"/>
        <v>60</v>
      </c>
    </row>
    <row r="985" spans="1:17">
      <c r="A985" t="str">
        <f t="shared" si="86"/>
        <v>170,514</v>
      </c>
      <c r="B985">
        <v>170</v>
      </c>
      <c r="C985">
        <v>514</v>
      </c>
      <c r="D985">
        <v>60</v>
      </c>
      <c r="E985" t="s">
        <v>569</v>
      </c>
      <c r="F985">
        <f>VLOOKUP(B985,Nodes!$B$2:$C$681,2,FALSE)</f>
        <v>133</v>
      </c>
      <c r="G985" t="str">
        <f t="shared" si="83"/>
        <v>170,514,60,exit,133</v>
      </c>
      <c r="H985" t="s">
        <v>1013</v>
      </c>
      <c r="I985" t="str">
        <f>VLOOKUP(B985,Nodes!$B$2:$F$681,3)</f>
        <v>Lamarck — Caulaincourt</v>
      </c>
      <c r="J985" t="str">
        <f>VLOOKUP(C985,Nodes!$B$2:$F$681,3)</f>
        <v>Lamarck — Caulaincourt</v>
      </c>
      <c r="K985" t="e">
        <f>VLOOKUP(A985,$A$1:A984,1,FALSE)</f>
        <v>#N/A</v>
      </c>
      <c r="L985">
        <f>IF(ISNA(K985),D985,VLOOKUP(A985,$A$1:D984,4,FALSE))</f>
        <v>60</v>
      </c>
      <c r="M985">
        <f t="shared" si="84"/>
        <v>60</v>
      </c>
      <c r="N985">
        <f t="shared" si="85"/>
        <v>60</v>
      </c>
      <c r="P985" t="e">
        <f>VLOOKUP(A985,estimator!$A$2:$D$726,4,FALSE)</f>
        <v>#N/A</v>
      </c>
      <c r="Q985">
        <f t="shared" si="82"/>
        <v>60</v>
      </c>
    </row>
    <row r="986" spans="1:17">
      <c r="A986" t="str">
        <f t="shared" si="86"/>
        <v>171,515</v>
      </c>
      <c r="B986">
        <v>171</v>
      </c>
      <c r="C986">
        <v>515</v>
      </c>
      <c r="D986">
        <v>60</v>
      </c>
      <c r="E986" t="s">
        <v>569</v>
      </c>
      <c r="F986">
        <f>VLOOKUP(B986,Nodes!$B$2:$C$681,2,FALSE)</f>
        <v>134</v>
      </c>
      <c r="G986" t="str">
        <f t="shared" si="83"/>
        <v>171,515,60,exit,134</v>
      </c>
      <c r="H986" t="s">
        <v>1013</v>
      </c>
      <c r="I986" t="str">
        <f>VLOOKUP(B986,Nodes!$B$2:$F$681,3)</f>
        <v>Laumière</v>
      </c>
      <c r="J986" t="str">
        <f>VLOOKUP(C986,Nodes!$B$2:$F$681,3)</f>
        <v>Laumière</v>
      </c>
      <c r="K986" t="e">
        <f>VLOOKUP(A986,$A$1:A985,1,FALSE)</f>
        <v>#N/A</v>
      </c>
      <c r="L986">
        <f>IF(ISNA(K986),D986,VLOOKUP(A986,$A$1:D985,4,FALSE))</f>
        <v>60</v>
      </c>
      <c r="M986">
        <f t="shared" si="84"/>
        <v>60</v>
      </c>
      <c r="N986">
        <f t="shared" si="85"/>
        <v>60</v>
      </c>
      <c r="P986" t="e">
        <f>VLOOKUP(A986,estimator!$A$2:$D$726,4,FALSE)</f>
        <v>#N/A</v>
      </c>
      <c r="Q986">
        <f t="shared" si="82"/>
        <v>60</v>
      </c>
    </row>
    <row r="987" spans="1:17">
      <c r="A987" t="str">
        <f t="shared" si="86"/>
        <v>172,516</v>
      </c>
      <c r="B987">
        <v>172</v>
      </c>
      <c r="C987">
        <v>516</v>
      </c>
      <c r="D987">
        <v>60</v>
      </c>
      <c r="E987" t="s">
        <v>569</v>
      </c>
      <c r="F987">
        <f>VLOOKUP(B987,Nodes!$B$2:$C$681,2,FALSE)</f>
        <v>135</v>
      </c>
      <c r="G987" t="str">
        <f t="shared" si="83"/>
        <v>172,516,60,exit,135</v>
      </c>
      <c r="H987" t="s">
        <v>1013</v>
      </c>
      <c r="I987" t="str">
        <f>VLOOKUP(B987,Nodes!$B$2:$F$681,3)</f>
        <v>Le Kremlin-Bicêtre</v>
      </c>
      <c r="J987" t="str">
        <f>VLOOKUP(C987,Nodes!$B$2:$F$681,3)</f>
        <v>Le Kremlin-Bicêtre</v>
      </c>
      <c r="K987" t="e">
        <f>VLOOKUP(A987,$A$1:A986,1,FALSE)</f>
        <v>#N/A</v>
      </c>
      <c r="L987">
        <f>IF(ISNA(K987),D987,VLOOKUP(A987,$A$1:D986,4,FALSE))</f>
        <v>60</v>
      </c>
      <c r="M987">
        <f t="shared" si="84"/>
        <v>60</v>
      </c>
      <c r="N987">
        <f t="shared" si="85"/>
        <v>60</v>
      </c>
      <c r="P987" t="e">
        <f>VLOOKUP(A987,estimator!$A$2:$D$726,4,FALSE)</f>
        <v>#N/A</v>
      </c>
      <c r="Q987">
        <f t="shared" si="82"/>
        <v>60</v>
      </c>
    </row>
    <row r="988" spans="1:17">
      <c r="A988" t="str">
        <f t="shared" si="86"/>
        <v>173,517</v>
      </c>
      <c r="B988">
        <v>173</v>
      </c>
      <c r="C988">
        <v>517</v>
      </c>
      <c r="D988">
        <v>60</v>
      </c>
      <c r="E988" t="s">
        <v>569</v>
      </c>
      <c r="F988">
        <f>VLOOKUP(B988,Nodes!$B$2:$C$681,2,FALSE)</f>
        <v>136</v>
      </c>
      <c r="G988" t="str">
        <f t="shared" si="83"/>
        <v>173,517,60,exit,136</v>
      </c>
      <c r="H988" t="s">
        <v>1013</v>
      </c>
      <c r="I988" t="str">
        <f>VLOOKUP(B988,Nodes!$B$2:$F$681,3)</f>
        <v>Le Peletier</v>
      </c>
      <c r="J988" t="str">
        <f>VLOOKUP(C988,Nodes!$B$2:$F$681,3)</f>
        <v>Le Peletier</v>
      </c>
      <c r="K988" t="e">
        <f>VLOOKUP(A988,$A$1:A987,1,FALSE)</f>
        <v>#N/A</v>
      </c>
      <c r="L988">
        <f>IF(ISNA(K988),D988,VLOOKUP(A988,$A$1:D987,4,FALSE))</f>
        <v>60</v>
      </c>
      <c r="M988">
        <f t="shared" si="84"/>
        <v>60</v>
      </c>
      <c r="N988">
        <f t="shared" si="85"/>
        <v>60</v>
      </c>
      <c r="P988" t="e">
        <f>VLOOKUP(A988,estimator!$A$2:$D$726,4,FALSE)</f>
        <v>#N/A</v>
      </c>
      <c r="Q988">
        <f t="shared" si="82"/>
        <v>60</v>
      </c>
    </row>
    <row r="989" spans="1:17">
      <c r="A989" t="str">
        <f t="shared" si="86"/>
        <v>174,518</v>
      </c>
      <c r="B989">
        <v>174</v>
      </c>
      <c r="C989">
        <v>518</v>
      </c>
      <c r="D989">
        <v>60</v>
      </c>
      <c r="E989" t="s">
        <v>569</v>
      </c>
      <c r="F989">
        <f>VLOOKUP(B989,Nodes!$B$2:$C$681,2,FALSE)</f>
        <v>137</v>
      </c>
      <c r="G989" t="str">
        <f t="shared" si="83"/>
        <v>174,518,60,exit,137</v>
      </c>
      <c r="H989" t="s">
        <v>1013</v>
      </c>
      <c r="I989" t="str">
        <f>VLOOKUP(B989,Nodes!$B$2:$F$681,3)</f>
        <v>Ledru-Rollin</v>
      </c>
      <c r="J989" t="str">
        <f>VLOOKUP(C989,Nodes!$B$2:$F$681,3)</f>
        <v>Ledru-Rollin</v>
      </c>
      <c r="K989" t="e">
        <f>VLOOKUP(A989,$A$1:A988,1,FALSE)</f>
        <v>#N/A</v>
      </c>
      <c r="L989">
        <f>IF(ISNA(K989),D989,VLOOKUP(A989,$A$1:D988,4,FALSE))</f>
        <v>60</v>
      </c>
      <c r="M989">
        <f t="shared" si="84"/>
        <v>60</v>
      </c>
      <c r="N989">
        <f t="shared" si="85"/>
        <v>60</v>
      </c>
      <c r="P989" t="e">
        <f>VLOOKUP(A989,estimator!$A$2:$D$726,4,FALSE)</f>
        <v>#N/A</v>
      </c>
      <c r="Q989">
        <f t="shared" si="82"/>
        <v>60</v>
      </c>
    </row>
    <row r="990" spans="1:17">
      <c r="A990" t="str">
        <f t="shared" si="86"/>
        <v>175,519</v>
      </c>
      <c r="B990">
        <v>175</v>
      </c>
      <c r="C990">
        <v>519</v>
      </c>
      <c r="D990">
        <v>60</v>
      </c>
      <c r="E990" t="s">
        <v>569</v>
      </c>
      <c r="F990">
        <f>VLOOKUP(B990,Nodes!$B$2:$C$681,2,FALSE)</f>
        <v>138</v>
      </c>
      <c r="G990" t="str">
        <f t="shared" si="83"/>
        <v>175,519,60,exit,138</v>
      </c>
      <c r="H990" t="s">
        <v>1013</v>
      </c>
      <c r="I990" t="str">
        <f>VLOOKUP(B990,Nodes!$B$2:$F$681,3)</f>
        <v>Les Gobelins</v>
      </c>
      <c r="J990" t="str">
        <f>VLOOKUP(C990,Nodes!$B$2:$F$681,3)</f>
        <v>Les Gobelins</v>
      </c>
      <c r="K990" t="e">
        <f>VLOOKUP(A990,$A$1:A989,1,FALSE)</f>
        <v>#N/A</v>
      </c>
      <c r="L990">
        <f>IF(ISNA(K990),D990,VLOOKUP(A990,$A$1:D989,4,FALSE))</f>
        <v>60</v>
      </c>
      <c r="M990">
        <f t="shared" si="84"/>
        <v>60</v>
      </c>
      <c r="N990">
        <f t="shared" si="85"/>
        <v>60</v>
      </c>
      <c r="P990" t="e">
        <f>VLOOKUP(A990,estimator!$A$2:$D$726,4,FALSE)</f>
        <v>#N/A</v>
      </c>
      <c r="Q990">
        <f t="shared" si="82"/>
        <v>60</v>
      </c>
    </row>
    <row r="991" spans="1:17">
      <c r="A991" t="str">
        <f t="shared" si="86"/>
        <v>176,520</v>
      </c>
      <c r="B991">
        <v>176</v>
      </c>
      <c r="C991">
        <v>520</v>
      </c>
      <c r="D991">
        <v>60</v>
      </c>
      <c r="E991" t="s">
        <v>569</v>
      </c>
      <c r="F991">
        <f>VLOOKUP(B991,Nodes!$B$2:$C$681,2,FALSE)</f>
        <v>139</v>
      </c>
      <c r="G991" t="str">
        <f t="shared" si="83"/>
        <v>176,520,60,exit,139</v>
      </c>
      <c r="H991" t="s">
        <v>1013</v>
      </c>
      <c r="I991" t="str">
        <f>VLOOKUP(B991,Nodes!$B$2:$F$681,3)</f>
        <v>Les Halles</v>
      </c>
      <c r="J991" t="str">
        <f>VLOOKUP(C991,Nodes!$B$2:$F$681,3)</f>
        <v>Les Halles</v>
      </c>
      <c r="K991" t="e">
        <f>VLOOKUP(A991,$A$1:A990,1,FALSE)</f>
        <v>#N/A</v>
      </c>
      <c r="L991">
        <f>IF(ISNA(K991),D991,VLOOKUP(A991,$A$1:D990,4,FALSE))</f>
        <v>60</v>
      </c>
      <c r="M991">
        <f t="shared" si="84"/>
        <v>60</v>
      </c>
      <c r="N991">
        <f t="shared" si="85"/>
        <v>60</v>
      </c>
      <c r="P991" t="e">
        <f>VLOOKUP(A991,estimator!$A$2:$D$726,4,FALSE)</f>
        <v>#N/A</v>
      </c>
      <c r="Q991">
        <f t="shared" si="82"/>
        <v>60</v>
      </c>
    </row>
    <row r="992" spans="1:17">
      <c r="A992" t="str">
        <f t="shared" si="86"/>
        <v>177,521</v>
      </c>
      <c r="B992">
        <v>177</v>
      </c>
      <c r="C992">
        <v>521</v>
      </c>
      <c r="D992">
        <v>60</v>
      </c>
      <c r="E992" t="s">
        <v>569</v>
      </c>
      <c r="F992">
        <f>VLOOKUP(B992,Nodes!$B$2:$C$681,2,FALSE)</f>
        <v>140</v>
      </c>
      <c r="G992" t="str">
        <f t="shared" si="83"/>
        <v>177,521,60,exit,140</v>
      </c>
      <c r="H992" t="s">
        <v>1013</v>
      </c>
      <c r="I992" t="str">
        <f>VLOOKUP(B992,Nodes!$B$2:$F$681,3)</f>
        <v>Les Sablons</v>
      </c>
      <c r="J992" t="str">
        <f>VLOOKUP(C992,Nodes!$B$2:$F$681,3)</f>
        <v>Les Sablons</v>
      </c>
      <c r="K992" t="e">
        <f>VLOOKUP(A992,$A$1:A991,1,FALSE)</f>
        <v>#N/A</v>
      </c>
      <c r="L992">
        <f>IF(ISNA(K992),D992,VLOOKUP(A992,$A$1:D991,4,FALSE))</f>
        <v>60</v>
      </c>
      <c r="M992">
        <f t="shared" si="84"/>
        <v>60</v>
      </c>
      <c r="N992">
        <f t="shared" si="85"/>
        <v>60</v>
      </c>
      <c r="P992" t="e">
        <f>VLOOKUP(A992,estimator!$A$2:$D$726,4,FALSE)</f>
        <v>#N/A</v>
      </c>
      <c r="Q992">
        <f t="shared" si="82"/>
        <v>60</v>
      </c>
    </row>
    <row r="993" spans="1:17">
      <c r="A993" t="str">
        <f t="shared" si="86"/>
        <v>178,522</v>
      </c>
      <c r="B993">
        <v>178</v>
      </c>
      <c r="C993">
        <v>522</v>
      </c>
      <c r="D993">
        <v>60</v>
      </c>
      <c r="E993" t="s">
        <v>569</v>
      </c>
      <c r="F993">
        <f>VLOOKUP(B993,Nodes!$B$2:$C$681,2,FALSE)</f>
        <v>141</v>
      </c>
      <c r="G993" t="str">
        <f t="shared" si="83"/>
        <v>178,522,60,exit,141</v>
      </c>
      <c r="H993" t="s">
        <v>1013</v>
      </c>
      <c r="I993" t="str">
        <f>VLOOKUP(B993,Nodes!$B$2:$F$681,3)</f>
        <v>Liberté</v>
      </c>
      <c r="J993" t="str">
        <f>VLOOKUP(C993,Nodes!$B$2:$F$681,3)</f>
        <v>Liberté</v>
      </c>
      <c r="K993" t="e">
        <f>VLOOKUP(A993,$A$1:A992,1,FALSE)</f>
        <v>#N/A</v>
      </c>
      <c r="L993">
        <f>IF(ISNA(K993),D993,VLOOKUP(A993,$A$1:D992,4,FALSE))</f>
        <v>60</v>
      </c>
      <c r="M993">
        <f t="shared" si="84"/>
        <v>60</v>
      </c>
      <c r="N993">
        <f t="shared" si="85"/>
        <v>60</v>
      </c>
      <c r="P993" t="e">
        <f>VLOOKUP(A993,estimator!$A$2:$D$726,4,FALSE)</f>
        <v>#N/A</v>
      </c>
      <c r="Q993">
        <f t="shared" si="82"/>
        <v>60</v>
      </c>
    </row>
    <row r="994" spans="1:17">
      <c r="A994" t="str">
        <f t="shared" si="86"/>
        <v>179,523</v>
      </c>
      <c r="B994">
        <v>179</v>
      </c>
      <c r="C994">
        <v>523</v>
      </c>
      <c r="D994">
        <v>60</v>
      </c>
      <c r="E994" t="s">
        <v>569</v>
      </c>
      <c r="F994">
        <f>VLOOKUP(B994,Nodes!$B$2:$C$681,2,FALSE)</f>
        <v>142</v>
      </c>
      <c r="G994" t="str">
        <f t="shared" si="83"/>
        <v>179,523,60,exit,142</v>
      </c>
      <c r="H994" t="s">
        <v>1013</v>
      </c>
      <c r="I994" t="str">
        <f>VLOOKUP(B994,Nodes!$B$2:$F$681,3)</f>
        <v>Liège</v>
      </c>
      <c r="J994" t="str">
        <f>VLOOKUP(C994,Nodes!$B$2:$F$681,3)</f>
        <v>Liège</v>
      </c>
      <c r="K994" t="e">
        <f>VLOOKUP(A994,$A$1:A993,1,FALSE)</f>
        <v>#N/A</v>
      </c>
      <c r="L994">
        <f>IF(ISNA(K994),D994,VLOOKUP(A994,$A$1:D993,4,FALSE))</f>
        <v>60</v>
      </c>
      <c r="M994">
        <f t="shared" si="84"/>
        <v>60</v>
      </c>
      <c r="N994">
        <f t="shared" si="85"/>
        <v>60</v>
      </c>
      <c r="P994" t="e">
        <f>VLOOKUP(A994,estimator!$A$2:$D$726,4,FALSE)</f>
        <v>#N/A</v>
      </c>
      <c r="Q994">
        <f t="shared" si="82"/>
        <v>60</v>
      </c>
    </row>
    <row r="995" spans="1:17">
      <c r="A995" t="str">
        <f t="shared" si="86"/>
        <v>180,524</v>
      </c>
      <c r="B995">
        <v>180</v>
      </c>
      <c r="C995">
        <v>524</v>
      </c>
      <c r="D995">
        <v>60</v>
      </c>
      <c r="E995" t="s">
        <v>569</v>
      </c>
      <c r="F995">
        <f>VLOOKUP(B995,Nodes!$B$2:$C$681,2,FALSE)</f>
        <v>143</v>
      </c>
      <c r="G995" t="str">
        <f t="shared" si="83"/>
        <v>180,524,60,exit,143</v>
      </c>
      <c r="H995" t="s">
        <v>1013</v>
      </c>
      <c r="I995" t="str">
        <f>VLOOKUP(B995,Nodes!$B$2:$F$681,3)</f>
        <v>Louis Blanc</v>
      </c>
      <c r="J995" t="str">
        <f>VLOOKUP(C995,Nodes!$B$2:$F$681,3)</f>
        <v>Louis Blanc</v>
      </c>
      <c r="K995" t="e">
        <f>VLOOKUP(A995,$A$1:A994,1,FALSE)</f>
        <v>#N/A</v>
      </c>
      <c r="L995">
        <f>IF(ISNA(K995),D995,VLOOKUP(A995,$A$1:D994,4,FALSE))</f>
        <v>60</v>
      </c>
      <c r="M995">
        <f t="shared" si="84"/>
        <v>60</v>
      </c>
      <c r="N995">
        <f t="shared" si="85"/>
        <v>60</v>
      </c>
      <c r="P995" t="e">
        <f>VLOOKUP(A995,estimator!$A$2:$D$726,4,FALSE)</f>
        <v>#N/A</v>
      </c>
      <c r="Q995">
        <f t="shared" si="82"/>
        <v>60</v>
      </c>
    </row>
    <row r="996" spans="1:17">
      <c r="A996" t="str">
        <f t="shared" si="86"/>
        <v>181,524</v>
      </c>
      <c r="B996">
        <v>181</v>
      </c>
      <c r="C996">
        <v>524</v>
      </c>
      <c r="D996">
        <v>60</v>
      </c>
      <c r="E996" t="s">
        <v>569</v>
      </c>
      <c r="F996">
        <f>VLOOKUP(B996,Nodes!$B$2:$C$681,2,FALSE)</f>
        <v>143</v>
      </c>
      <c r="G996" t="str">
        <f t="shared" si="83"/>
        <v>181,524,60,exit,143</v>
      </c>
      <c r="H996" t="s">
        <v>1013</v>
      </c>
      <c r="I996" t="str">
        <f>VLOOKUP(B996,Nodes!$B$2:$F$681,3)</f>
        <v>Louis Blanc</v>
      </c>
      <c r="J996" t="str">
        <f>VLOOKUP(C996,Nodes!$B$2:$F$681,3)</f>
        <v>Louis Blanc</v>
      </c>
      <c r="K996" t="e">
        <f>VLOOKUP(A996,$A$1:A995,1,FALSE)</f>
        <v>#N/A</v>
      </c>
      <c r="L996">
        <f>IF(ISNA(K996),D996,VLOOKUP(A996,$A$1:D995,4,FALSE))</f>
        <v>60</v>
      </c>
      <c r="M996">
        <f t="shared" si="84"/>
        <v>60</v>
      </c>
      <c r="N996">
        <f t="shared" si="85"/>
        <v>60</v>
      </c>
      <c r="P996" t="e">
        <f>VLOOKUP(A996,estimator!$A$2:$D$726,4,FALSE)</f>
        <v>#N/A</v>
      </c>
      <c r="Q996">
        <f t="shared" si="82"/>
        <v>60</v>
      </c>
    </row>
    <row r="997" spans="1:17">
      <c r="A997" t="str">
        <f t="shared" si="86"/>
        <v>182,525</v>
      </c>
      <c r="B997">
        <v>182</v>
      </c>
      <c r="C997">
        <v>525</v>
      </c>
      <c r="D997">
        <v>60</v>
      </c>
      <c r="E997" t="s">
        <v>569</v>
      </c>
      <c r="F997">
        <f>VLOOKUP(B997,Nodes!$B$2:$C$681,2,FALSE)</f>
        <v>144</v>
      </c>
      <c r="G997" t="str">
        <f t="shared" si="83"/>
        <v>182,525,60,exit,144</v>
      </c>
      <c r="H997" t="s">
        <v>1013</v>
      </c>
      <c r="I997" t="str">
        <f>VLOOKUP(B997,Nodes!$B$2:$F$681,3)</f>
        <v>Louise Michel</v>
      </c>
      <c r="J997" t="str">
        <f>VLOOKUP(C997,Nodes!$B$2:$F$681,3)</f>
        <v>Louise Michel</v>
      </c>
      <c r="K997" t="e">
        <f>VLOOKUP(A997,$A$1:A996,1,FALSE)</f>
        <v>#N/A</v>
      </c>
      <c r="L997">
        <f>IF(ISNA(K997),D997,VLOOKUP(A997,$A$1:D996,4,FALSE))</f>
        <v>60</v>
      </c>
      <c r="M997">
        <f t="shared" si="84"/>
        <v>60</v>
      </c>
      <c r="N997">
        <f t="shared" si="85"/>
        <v>60</v>
      </c>
      <c r="P997" t="e">
        <f>VLOOKUP(A997,estimator!$A$2:$D$726,4,FALSE)</f>
        <v>#N/A</v>
      </c>
      <c r="Q997">
        <f t="shared" si="82"/>
        <v>60</v>
      </c>
    </row>
    <row r="998" spans="1:17">
      <c r="A998" t="str">
        <f t="shared" si="86"/>
        <v>183,526</v>
      </c>
      <c r="B998">
        <v>183</v>
      </c>
      <c r="C998">
        <v>526</v>
      </c>
      <c r="D998">
        <v>60</v>
      </c>
      <c r="E998" t="s">
        <v>569</v>
      </c>
      <c r="F998">
        <f>VLOOKUP(B998,Nodes!$B$2:$C$681,2,FALSE)</f>
        <v>145</v>
      </c>
      <c r="G998" t="str">
        <f t="shared" si="83"/>
        <v>183,526,60,exit,145</v>
      </c>
      <c r="H998" t="s">
        <v>1013</v>
      </c>
      <c r="I998" t="str">
        <f>VLOOKUP(B998,Nodes!$B$2:$F$681,3)</f>
        <v>Lourmel</v>
      </c>
      <c r="J998" t="str">
        <f>VLOOKUP(C998,Nodes!$B$2:$F$681,3)</f>
        <v>Lourmel</v>
      </c>
      <c r="K998" t="e">
        <f>VLOOKUP(A998,$A$1:A997,1,FALSE)</f>
        <v>#N/A</v>
      </c>
      <c r="L998">
        <f>IF(ISNA(K998),D998,VLOOKUP(A998,$A$1:D997,4,FALSE))</f>
        <v>60</v>
      </c>
      <c r="M998">
        <f t="shared" si="84"/>
        <v>60</v>
      </c>
      <c r="N998">
        <f t="shared" si="85"/>
        <v>60</v>
      </c>
      <c r="P998" t="e">
        <f>VLOOKUP(A998,estimator!$A$2:$D$726,4,FALSE)</f>
        <v>#N/A</v>
      </c>
      <c r="Q998">
        <f t="shared" si="82"/>
        <v>60</v>
      </c>
    </row>
    <row r="999" spans="1:17">
      <c r="A999" t="str">
        <f t="shared" si="86"/>
        <v>184,527</v>
      </c>
      <c r="B999">
        <v>184</v>
      </c>
      <c r="C999">
        <v>527</v>
      </c>
      <c r="D999">
        <v>60</v>
      </c>
      <c r="E999" t="s">
        <v>569</v>
      </c>
      <c r="F999">
        <f>VLOOKUP(B999,Nodes!$B$2:$C$681,2,FALSE)</f>
        <v>146</v>
      </c>
      <c r="G999" t="str">
        <f t="shared" si="83"/>
        <v>184,527,60,exit,146</v>
      </c>
      <c r="H999" t="s">
        <v>1013</v>
      </c>
      <c r="I999" t="str">
        <f>VLOOKUP(B999,Nodes!$B$2:$F$681,3)</f>
        <v>Louvre — Rivoli</v>
      </c>
      <c r="J999" t="str">
        <f>VLOOKUP(C999,Nodes!$B$2:$F$681,3)</f>
        <v>Louvre — Rivoli</v>
      </c>
      <c r="K999" t="e">
        <f>VLOOKUP(A999,$A$1:A998,1,FALSE)</f>
        <v>#N/A</v>
      </c>
      <c r="L999">
        <f>IF(ISNA(K999),D999,VLOOKUP(A999,$A$1:D998,4,FALSE))</f>
        <v>60</v>
      </c>
      <c r="M999">
        <f t="shared" si="84"/>
        <v>60</v>
      </c>
      <c r="N999">
        <f t="shared" si="85"/>
        <v>60</v>
      </c>
      <c r="P999" t="e">
        <f>VLOOKUP(A999,estimator!$A$2:$D$726,4,FALSE)</f>
        <v>#N/A</v>
      </c>
      <c r="Q999">
        <f t="shared" si="82"/>
        <v>60</v>
      </c>
    </row>
    <row r="1000" spans="1:17">
      <c r="A1000" t="str">
        <f t="shared" si="86"/>
        <v>185,528</v>
      </c>
      <c r="B1000">
        <v>185</v>
      </c>
      <c r="C1000">
        <v>528</v>
      </c>
      <c r="D1000">
        <v>60</v>
      </c>
      <c r="E1000" t="s">
        <v>569</v>
      </c>
      <c r="F1000">
        <f>VLOOKUP(B1000,Nodes!$B$2:$C$681,2,FALSE)</f>
        <v>147</v>
      </c>
      <c r="G1000" t="str">
        <f t="shared" si="83"/>
        <v>185,528,60,exit,147</v>
      </c>
      <c r="H1000" t="s">
        <v>1013</v>
      </c>
      <c r="I1000" t="str">
        <f>VLOOKUP(B1000,Nodes!$B$2:$F$681,3)</f>
        <v>Mabillon</v>
      </c>
      <c r="J1000" t="str">
        <f>VLOOKUP(C1000,Nodes!$B$2:$F$681,3)</f>
        <v>Mabillon</v>
      </c>
      <c r="K1000" t="e">
        <f>VLOOKUP(A1000,$A$1:A999,1,FALSE)</f>
        <v>#N/A</v>
      </c>
      <c r="L1000">
        <f>IF(ISNA(K1000),D1000,VLOOKUP(A1000,$A$1:D999,4,FALSE))</f>
        <v>60</v>
      </c>
      <c r="M1000">
        <f t="shared" si="84"/>
        <v>60</v>
      </c>
      <c r="N1000">
        <f t="shared" si="85"/>
        <v>60</v>
      </c>
      <c r="P1000" t="e">
        <f>VLOOKUP(A1000,estimator!$A$2:$D$726,4,FALSE)</f>
        <v>#N/A</v>
      </c>
      <c r="Q1000">
        <f t="shared" si="82"/>
        <v>60</v>
      </c>
    </row>
    <row r="1001" spans="1:17">
      <c r="A1001" t="str">
        <f t="shared" si="86"/>
        <v>186,529</v>
      </c>
      <c r="B1001">
        <v>186</v>
      </c>
      <c r="C1001">
        <v>529</v>
      </c>
      <c r="D1001">
        <v>60</v>
      </c>
      <c r="E1001" t="s">
        <v>569</v>
      </c>
      <c r="F1001">
        <f>VLOOKUP(B1001,Nodes!$B$2:$C$681,2,FALSE)</f>
        <v>148</v>
      </c>
      <c r="G1001" t="str">
        <f t="shared" si="83"/>
        <v>186,529,60,exit,148</v>
      </c>
      <c r="H1001" t="s">
        <v>1013</v>
      </c>
      <c r="I1001" t="str">
        <f>VLOOKUP(B1001,Nodes!$B$2:$F$681,3)</f>
        <v>Madeleine</v>
      </c>
      <c r="J1001" t="str">
        <f>VLOOKUP(C1001,Nodes!$B$2:$F$681,3)</f>
        <v>Madeleine</v>
      </c>
      <c r="K1001" t="e">
        <f>VLOOKUP(A1001,$A$1:A1000,1,FALSE)</f>
        <v>#N/A</v>
      </c>
      <c r="L1001">
        <f>IF(ISNA(K1001),D1001,VLOOKUP(A1001,$A$1:D1000,4,FALSE))</f>
        <v>60</v>
      </c>
      <c r="M1001">
        <f t="shared" si="84"/>
        <v>60</v>
      </c>
      <c r="N1001">
        <f t="shared" si="85"/>
        <v>60</v>
      </c>
      <c r="P1001" t="e">
        <f>VLOOKUP(A1001,estimator!$A$2:$D$726,4,FALSE)</f>
        <v>#N/A</v>
      </c>
      <c r="Q1001">
        <f t="shared" si="82"/>
        <v>60</v>
      </c>
    </row>
    <row r="1002" spans="1:17">
      <c r="A1002" t="str">
        <f t="shared" si="86"/>
        <v>187,529</v>
      </c>
      <c r="B1002">
        <v>187</v>
      </c>
      <c r="C1002">
        <v>529</v>
      </c>
      <c r="D1002">
        <v>60</v>
      </c>
      <c r="E1002" t="s">
        <v>569</v>
      </c>
      <c r="F1002">
        <f>VLOOKUP(B1002,Nodes!$B$2:$C$681,2,FALSE)</f>
        <v>148</v>
      </c>
      <c r="G1002" t="str">
        <f t="shared" si="83"/>
        <v>187,529,60,exit,148</v>
      </c>
      <c r="H1002" t="s">
        <v>1013</v>
      </c>
      <c r="I1002" t="str">
        <f>VLOOKUP(B1002,Nodes!$B$2:$F$681,3)</f>
        <v>Madeleine</v>
      </c>
      <c r="J1002" t="str">
        <f>VLOOKUP(C1002,Nodes!$B$2:$F$681,3)</f>
        <v>Madeleine</v>
      </c>
      <c r="K1002" t="e">
        <f>VLOOKUP(A1002,$A$1:A1001,1,FALSE)</f>
        <v>#N/A</v>
      </c>
      <c r="L1002">
        <f>IF(ISNA(K1002),D1002,VLOOKUP(A1002,$A$1:D1001,4,FALSE))</f>
        <v>60</v>
      </c>
      <c r="M1002">
        <f t="shared" si="84"/>
        <v>60</v>
      </c>
      <c r="N1002">
        <f t="shared" si="85"/>
        <v>60</v>
      </c>
      <c r="P1002" t="e">
        <f>VLOOKUP(A1002,estimator!$A$2:$D$726,4,FALSE)</f>
        <v>#N/A</v>
      </c>
      <c r="Q1002">
        <f t="shared" si="82"/>
        <v>60</v>
      </c>
    </row>
    <row r="1003" spans="1:17">
      <c r="A1003" t="str">
        <f t="shared" si="86"/>
        <v>188,529</v>
      </c>
      <c r="B1003">
        <v>188</v>
      </c>
      <c r="C1003">
        <v>529</v>
      </c>
      <c r="D1003">
        <v>60</v>
      </c>
      <c r="E1003" t="s">
        <v>569</v>
      </c>
      <c r="F1003">
        <f>VLOOKUP(B1003,Nodes!$B$2:$C$681,2,FALSE)</f>
        <v>148</v>
      </c>
      <c r="G1003" t="str">
        <f t="shared" si="83"/>
        <v>188,529,60,exit,148</v>
      </c>
      <c r="H1003" t="s">
        <v>1013</v>
      </c>
      <c r="I1003" t="str">
        <f>VLOOKUP(B1003,Nodes!$B$2:$F$681,3)</f>
        <v>Madeleine</v>
      </c>
      <c r="J1003" t="str">
        <f>VLOOKUP(C1003,Nodes!$B$2:$F$681,3)</f>
        <v>Madeleine</v>
      </c>
      <c r="K1003" t="e">
        <f>VLOOKUP(A1003,$A$1:A1002,1,FALSE)</f>
        <v>#N/A</v>
      </c>
      <c r="L1003">
        <f>IF(ISNA(K1003),D1003,VLOOKUP(A1003,$A$1:D1002,4,FALSE))</f>
        <v>60</v>
      </c>
      <c r="M1003">
        <f t="shared" si="84"/>
        <v>60</v>
      </c>
      <c r="N1003">
        <f t="shared" si="85"/>
        <v>60</v>
      </c>
      <c r="P1003" t="e">
        <f>VLOOKUP(A1003,estimator!$A$2:$D$726,4,FALSE)</f>
        <v>#N/A</v>
      </c>
      <c r="Q1003">
        <f t="shared" si="82"/>
        <v>60</v>
      </c>
    </row>
    <row r="1004" spans="1:17">
      <c r="A1004" t="str">
        <f t="shared" si="86"/>
        <v>189,530</v>
      </c>
      <c r="B1004">
        <v>189</v>
      </c>
      <c r="C1004">
        <v>530</v>
      </c>
      <c r="D1004">
        <v>60</v>
      </c>
      <c r="E1004" t="s">
        <v>569</v>
      </c>
      <c r="F1004">
        <f>VLOOKUP(B1004,Nodes!$B$2:$C$681,2,FALSE)</f>
        <v>149</v>
      </c>
      <c r="G1004" t="str">
        <f t="shared" si="83"/>
        <v>189,530,60,exit,149</v>
      </c>
      <c r="H1004" t="s">
        <v>1013</v>
      </c>
      <c r="I1004" t="str">
        <f>VLOOKUP(B1004,Nodes!$B$2:$F$681,3)</f>
        <v>Mairie de Clichy</v>
      </c>
      <c r="J1004" t="str">
        <f>VLOOKUP(C1004,Nodes!$B$2:$F$681,3)</f>
        <v>Mairie de Clichy</v>
      </c>
      <c r="K1004" t="e">
        <f>VLOOKUP(A1004,$A$1:A1003,1,FALSE)</f>
        <v>#N/A</v>
      </c>
      <c r="L1004">
        <f>IF(ISNA(K1004),D1004,VLOOKUP(A1004,$A$1:D1003,4,FALSE))</f>
        <v>60</v>
      </c>
      <c r="M1004">
        <f t="shared" si="84"/>
        <v>60</v>
      </c>
      <c r="N1004">
        <f t="shared" si="85"/>
        <v>60</v>
      </c>
      <c r="P1004" t="e">
        <f>VLOOKUP(A1004,estimator!$A$2:$D$726,4,FALSE)</f>
        <v>#N/A</v>
      </c>
      <c r="Q1004">
        <f t="shared" si="82"/>
        <v>60</v>
      </c>
    </row>
    <row r="1005" spans="1:17">
      <c r="A1005" t="str">
        <f t="shared" si="86"/>
        <v>190,531</v>
      </c>
      <c r="B1005">
        <v>190</v>
      </c>
      <c r="C1005">
        <v>531</v>
      </c>
      <c r="D1005">
        <v>60</v>
      </c>
      <c r="E1005" t="s">
        <v>569</v>
      </c>
      <c r="F1005">
        <f>VLOOKUP(B1005,Nodes!$B$2:$C$681,2,FALSE)</f>
        <v>150</v>
      </c>
      <c r="G1005" t="str">
        <f t="shared" si="83"/>
        <v>190,531,60,exit,150</v>
      </c>
      <c r="H1005" t="s">
        <v>1013</v>
      </c>
      <c r="I1005" t="str">
        <f>VLOOKUP(B1005,Nodes!$B$2:$F$681,3)</f>
        <v>Mairie de Montreuil</v>
      </c>
      <c r="J1005" t="str">
        <f>VLOOKUP(C1005,Nodes!$B$2:$F$681,3)</f>
        <v>Mairie de Montreuil</v>
      </c>
      <c r="K1005" t="e">
        <f>VLOOKUP(A1005,$A$1:A1004,1,FALSE)</f>
        <v>#N/A</v>
      </c>
      <c r="L1005">
        <f>IF(ISNA(K1005),D1005,VLOOKUP(A1005,$A$1:D1004,4,FALSE))</f>
        <v>60</v>
      </c>
      <c r="M1005">
        <f t="shared" si="84"/>
        <v>60</v>
      </c>
      <c r="N1005">
        <f t="shared" si="85"/>
        <v>60</v>
      </c>
      <c r="P1005" t="e">
        <f>VLOOKUP(A1005,estimator!$A$2:$D$726,4,FALSE)</f>
        <v>#N/A</v>
      </c>
      <c r="Q1005">
        <f t="shared" si="82"/>
        <v>60</v>
      </c>
    </row>
    <row r="1006" spans="1:17">
      <c r="A1006" t="str">
        <f t="shared" si="86"/>
        <v>191,532</v>
      </c>
      <c r="B1006">
        <v>191</v>
      </c>
      <c r="C1006">
        <v>532</v>
      </c>
      <c r="D1006">
        <v>60</v>
      </c>
      <c r="E1006" t="s">
        <v>569</v>
      </c>
      <c r="F1006">
        <f>VLOOKUP(B1006,Nodes!$B$2:$C$681,2,FALSE)</f>
        <v>151</v>
      </c>
      <c r="G1006" t="str">
        <f t="shared" si="83"/>
        <v>191,532,60,exit,151</v>
      </c>
      <c r="H1006" t="s">
        <v>1013</v>
      </c>
      <c r="I1006" t="str">
        <f>VLOOKUP(B1006,Nodes!$B$2:$F$681,3)</f>
        <v>Mairie de Saint-Ouen</v>
      </c>
      <c r="J1006" t="str">
        <f>VLOOKUP(C1006,Nodes!$B$2:$F$681,3)</f>
        <v>Mairie de Saint-Ouen</v>
      </c>
      <c r="K1006" t="e">
        <f>VLOOKUP(A1006,$A$1:A1005,1,FALSE)</f>
        <v>#N/A</v>
      </c>
      <c r="L1006">
        <f>IF(ISNA(K1006),D1006,VLOOKUP(A1006,$A$1:D1005,4,FALSE))</f>
        <v>60</v>
      </c>
      <c r="M1006">
        <f t="shared" si="84"/>
        <v>60</v>
      </c>
      <c r="N1006">
        <f t="shared" si="85"/>
        <v>60</v>
      </c>
      <c r="P1006" t="e">
        <f>VLOOKUP(A1006,estimator!$A$2:$D$726,4,FALSE)</f>
        <v>#N/A</v>
      </c>
      <c r="Q1006">
        <f t="shared" si="82"/>
        <v>60</v>
      </c>
    </row>
    <row r="1007" spans="1:17">
      <c r="A1007" t="str">
        <f t="shared" si="86"/>
        <v>192,533</v>
      </c>
      <c r="B1007">
        <v>192</v>
      </c>
      <c r="C1007">
        <v>533</v>
      </c>
      <c r="D1007">
        <v>60</v>
      </c>
      <c r="E1007" t="s">
        <v>569</v>
      </c>
      <c r="F1007">
        <f>VLOOKUP(B1007,Nodes!$B$2:$C$681,2,FALSE)</f>
        <v>152</v>
      </c>
      <c r="G1007" t="str">
        <f t="shared" si="83"/>
        <v>192,533,60,exit,152</v>
      </c>
      <c r="H1007" t="s">
        <v>1013</v>
      </c>
      <c r="I1007" t="str">
        <f>VLOOKUP(B1007,Nodes!$B$2:$F$681,3)</f>
        <v>Mairie des Lilas</v>
      </c>
      <c r="J1007" t="str">
        <f>VLOOKUP(C1007,Nodes!$B$2:$F$681,3)</f>
        <v>Mairie des Lilas</v>
      </c>
      <c r="K1007" t="e">
        <f>VLOOKUP(A1007,$A$1:A1006,1,FALSE)</f>
        <v>#N/A</v>
      </c>
      <c r="L1007">
        <f>IF(ISNA(K1007),D1007,VLOOKUP(A1007,$A$1:D1006,4,FALSE))</f>
        <v>60</v>
      </c>
      <c r="M1007">
        <f t="shared" si="84"/>
        <v>60</v>
      </c>
      <c r="N1007">
        <f t="shared" si="85"/>
        <v>60</v>
      </c>
      <c r="P1007" t="e">
        <f>VLOOKUP(A1007,estimator!$A$2:$D$726,4,FALSE)</f>
        <v>#N/A</v>
      </c>
      <c r="Q1007">
        <f t="shared" si="82"/>
        <v>60</v>
      </c>
    </row>
    <row r="1008" spans="1:17">
      <c r="A1008" t="str">
        <f t="shared" si="86"/>
        <v>193,534</v>
      </c>
      <c r="B1008">
        <v>193</v>
      </c>
      <c r="C1008">
        <v>534</v>
      </c>
      <c r="D1008">
        <v>60</v>
      </c>
      <c r="E1008" t="s">
        <v>569</v>
      </c>
      <c r="F1008">
        <f>VLOOKUP(B1008,Nodes!$B$2:$C$681,2,FALSE)</f>
        <v>153</v>
      </c>
      <c r="G1008" t="str">
        <f t="shared" si="83"/>
        <v>193,534,60,exit,153</v>
      </c>
      <c r="H1008" t="s">
        <v>1013</v>
      </c>
      <c r="I1008" t="str">
        <f>VLOOKUP(B1008,Nodes!$B$2:$F$681,3)</f>
        <v>Mairie d'Issy</v>
      </c>
      <c r="J1008" t="str">
        <f>VLOOKUP(C1008,Nodes!$B$2:$F$681,3)</f>
        <v>Mairie d'Issy</v>
      </c>
      <c r="K1008" t="e">
        <f>VLOOKUP(A1008,$A$1:A1007,1,FALSE)</f>
        <v>#N/A</v>
      </c>
      <c r="L1008">
        <f>IF(ISNA(K1008),D1008,VLOOKUP(A1008,$A$1:D1007,4,FALSE))</f>
        <v>60</v>
      </c>
      <c r="M1008">
        <f t="shared" si="84"/>
        <v>60</v>
      </c>
      <c r="N1008">
        <f t="shared" si="85"/>
        <v>60</v>
      </c>
      <c r="P1008" t="e">
        <f>VLOOKUP(A1008,estimator!$A$2:$D$726,4,FALSE)</f>
        <v>#N/A</v>
      </c>
      <c r="Q1008">
        <f t="shared" si="82"/>
        <v>60</v>
      </c>
    </row>
    <row r="1009" spans="1:17">
      <c r="A1009" t="str">
        <f t="shared" si="86"/>
        <v>194,535</v>
      </c>
      <c r="B1009">
        <v>194</v>
      </c>
      <c r="C1009">
        <v>535</v>
      </c>
      <c r="D1009">
        <v>60</v>
      </c>
      <c r="E1009" t="s">
        <v>569</v>
      </c>
      <c r="F1009">
        <f>VLOOKUP(B1009,Nodes!$B$2:$C$681,2,FALSE)</f>
        <v>154</v>
      </c>
      <c r="G1009" t="str">
        <f t="shared" si="83"/>
        <v>194,535,60,exit,154</v>
      </c>
      <c r="H1009" t="s">
        <v>1013</v>
      </c>
      <c r="I1009" t="str">
        <f>VLOOKUP(B1009,Nodes!$B$2:$F$681,3)</f>
        <v>Mairie d'Ivry</v>
      </c>
      <c r="J1009" t="str">
        <f>VLOOKUP(C1009,Nodes!$B$2:$F$681,3)</f>
        <v>Mairie d'Ivry</v>
      </c>
      <c r="K1009" t="e">
        <f>VLOOKUP(A1009,$A$1:A1008,1,FALSE)</f>
        <v>#N/A</v>
      </c>
      <c r="L1009">
        <f>IF(ISNA(K1009),D1009,VLOOKUP(A1009,$A$1:D1008,4,FALSE))</f>
        <v>60</v>
      </c>
      <c r="M1009">
        <f t="shared" si="84"/>
        <v>60</v>
      </c>
      <c r="N1009">
        <f t="shared" si="85"/>
        <v>60</v>
      </c>
      <c r="P1009" t="e">
        <f>VLOOKUP(A1009,estimator!$A$2:$D$726,4,FALSE)</f>
        <v>#N/A</v>
      </c>
      <c r="Q1009">
        <f t="shared" si="82"/>
        <v>60</v>
      </c>
    </row>
    <row r="1010" spans="1:17">
      <c r="A1010" t="str">
        <f t="shared" si="86"/>
        <v>195,536</v>
      </c>
      <c r="B1010">
        <v>195</v>
      </c>
      <c r="C1010">
        <v>536</v>
      </c>
      <c r="D1010">
        <v>60</v>
      </c>
      <c r="E1010" t="s">
        <v>569</v>
      </c>
      <c r="F1010">
        <f>VLOOKUP(B1010,Nodes!$B$2:$C$681,2,FALSE)</f>
        <v>155</v>
      </c>
      <c r="G1010" t="str">
        <f t="shared" si="83"/>
        <v>195,536,60,exit,155</v>
      </c>
      <c r="H1010" t="s">
        <v>1013</v>
      </c>
      <c r="I1010" t="str">
        <f>VLOOKUP(B1010,Nodes!$B$2:$F$681,3)</f>
        <v>Maison Blanche</v>
      </c>
      <c r="J1010" t="str">
        <f>VLOOKUP(C1010,Nodes!$B$2:$F$681,3)</f>
        <v>Maison Blanche</v>
      </c>
      <c r="K1010" t="e">
        <f>VLOOKUP(A1010,$A$1:A1009,1,FALSE)</f>
        <v>#N/A</v>
      </c>
      <c r="L1010">
        <f>IF(ISNA(K1010),D1010,VLOOKUP(A1010,$A$1:D1009,4,FALSE))</f>
        <v>60</v>
      </c>
      <c r="M1010">
        <f t="shared" si="84"/>
        <v>60</v>
      </c>
      <c r="N1010">
        <f t="shared" si="85"/>
        <v>60</v>
      </c>
      <c r="P1010" t="e">
        <f>VLOOKUP(A1010,estimator!$A$2:$D$726,4,FALSE)</f>
        <v>#N/A</v>
      </c>
      <c r="Q1010">
        <f t="shared" si="82"/>
        <v>60</v>
      </c>
    </row>
    <row r="1011" spans="1:17">
      <c r="A1011" t="str">
        <f t="shared" si="86"/>
        <v>196,537</v>
      </c>
      <c r="B1011">
        <v>196</v>
      </c>
      <c r="C1011">
        <v>537</v>
      </c>
      <c r="D1011">
        <v>60</v>
      </c>
      <c r="E1011" t="s">
        <v>569</v>
      </c>
      <c r="F1011">
        <f>VLOOKUP(B1011,Nodes!$B$2:$C$681,2,FALSE)</f>
        <v>156</v>
      </c>
      <c r="G1011" t="str">
        <f t="shared" si="83"/>
        <v>196,537,60,exit,156</v>
      </c>
      <c r="H1011" t="s">
        <v>1013</v>
      </c>
      <c r="I1011" t="str">
        <f>VLOOKUP(B1011,Nodes!$B$2:$F$681,3)</f>
        <v>Maisons-Alfort — Les Juilliottes</v>
      </c>
      <c r="J1011" t="str">
        <f>VLOOKUP(C1011,Nodes!$B$2:$F$681,3)</f>
        <v>Maisons-Alfort — Les Juilliottes</v>
      </c>
      <c r="K1011" t="e">
        <f>VLOOKUP(A1011,$A$1:A1010,1,FALSE)</f>
        <v>#N/A</v>
      </c>
      <c r="L1011">
        <f>IF(ISNA(K1011),D1011,VLOOKUP(A1011,$A$1:D1010,4,FALSE))</f>
        <v>60</v>
      </c>
      <c r="M1011">
        <f t="shared" si="84"/>
        <v>60</v>
      </c>
      <c r="N1011">
        <f t="shared" si="85"/>
        <v>60</v>
      </c>
      <c r="P1011" t="e">
        <f>VLOOKUP(A1011,estimator!$A$2:$D$726,4,FALSE)</f>
        <v>#N/A</v>
      </c>
      <c r="Q1011">
        <f t="shared" si="82"/>
        <v>60</v>
      </c>
    </row>
    <row r="1012" spans="1:17">
      <c r="A1012" t="str">
        <f t="shared" si="86"/>
        <v>197,538</v>
      </c>
      <c r="B1012">
        <v>197</v>
      </c>
      <c r="C1012">
        <v>538</v>
      </c>
      <c r="D1012">
        <v>60</v>
      </c>
      <c r="E1012" t="s">
        <v>569</v>
      </c>
      <c r="F1012">
        <f>VLOOKUP(B1012,Nodes!$B$2:$C$681,2,FALSE)</f>
        <v>157</v>
      </c>
      <c r="G1012" t="str">
        <f t="shared" si="83"/>
        <v>197,538,60,exit,157</v>
      </c>
      <c r="H1012" t="s">
        <v>1013</v>
      </c>
      <c r="I1012" t="str">
        <f>VLOOKUP(B1012,Nodes!$B$2:$F$681,3)</f>
        <v>Maisons-Alfort — Stade</v>
      </c>
      <c r="J1012" t="str">
        <f>VLOOKUP(C1012,Nodes!$B$2:$F$681,3)</f>
        <v>Maisons-Alfort — Stade</v>
      </c>
      <c r="K1012" t="e">
        <f>VLOOKUP(A1012,$A$1:A1011,1,FALSE)</f>
        <v>#N/A</v>
      </c>
      <c r="L1012">
        <f>IF(ISNA(K1012),D1012,VLOOKUP(A1012,$A$1:D1011,4,FALSE))</f>
        <v>60</v>
      </c>
      <c r="M1012">
        <f t="shared" si="84"/>
        <v>60</v>
      </c>
      <c r="N1012">
        <f t="shared" si="85"/>
        <v>60</v>
      </c>
      <c r="P1012" t="e">
        <f>VLOOKUP(A1012,estimator!$A$2:$D$726,4,FALSE)</f>
        <v>#N/A</v>
      </c>
      <c r="Q1012">
        <f t="shared" si="82"/>
        <v>60</v>
      </c>
    </row>
    <row r="1013" spans="1:17">
      <c r="A1013" t="str">
        <f t="shared" si="86"/>
        <v>198,539</v>
      </c>
      <c r="B1013">
        <v>198</v>
      </c>
      <c r="C1013">
        <v>539</v>
      </c>
      <c r="D1013">
        <v>60</v>
      </c>
      <c r="E1013" t="s">
        <v>569</v>
      </c>
      <c r="F1013">
        <f>VLOOKUP(B1013,Nodes!$B$2:$C$681,2,FALSE)</f>
        <v>158</v>
      </c>
      <c r="G1013" t="str">
        <f t="shared" si="83"/>
        <v>198,539,60,exit,158</v>
      </c>
      <c r="H1013" t="s">
        <v>1013</v>
      </c>
      <c r="I1013" t="str">
        <f>VLOOKUP(B1013,Nodes!$B$2:$F$681,3)</f>
        <v>Malakoff — Plateau de Vanves</v>
      </c>
      <c r="J1013" t="str">
        <f>VLOOKUP(C1013,Nodes!$B$2:$F$681,3)</f>
        <v>Malakoff — Plateau de Vanves</v>
      </c>
      <c r="K1013" t="e">
        <f>VLOOKUP(A1013,$A$1:A1012,1,FALSE)</f>
        <v>#N/A</v>
      </c>
      <c r="L1013">
        <f>IF(ISNA(K1013),D1013,VLOOKUP(A1013,$A$1:D1012,4,FALSE))</f>
        <v>60</v>
      </c>
      <c r="M1013">
        <f t="shared" si="84"/>
        <v>60</v>
      </c>
      <c r="N1013">
        <f t="shared" si="85"/>
        <v>60</v>
      </c>
      <c r="P1013" t="e">
        <f>VLOOKUP(A1013,estimator!$A$2:$D$726,4,FALSE)</f>
        <v>#N/A</v>
      </c>
      <c r="Q1013">
        <f t="shared" si="82"/>
        <v>60</v>
      </c>
    </row>
    <row r="1014" spans="1:17">
      <c r="A1014" t="str">
        <f t="shared" si="86"/>
        <v>199,540</v>
      </c>
      <c r="B1014">
        <v>199</v>
      </c>
      <c r="C1014">
        <v>540</v>
      </c>
      <c r="D1014">
        <v>60</v>
      </c>
      <c r="E1014" t="s">
        <v>569</v>
      </c>
      <c r="F1014">
        <f>VLOOKUP(B1014,Nodes!$B$2:$C$681,2,FALSE)</f>
        <v>159</v>
      </c>
      <c r="G1014" t="str">
        <f t="shared" si="83"/>
        <v>199,540,60,exit,159</v>
      </c>
      <c r="H1014" t="s">
        <v>1013</v>
      </c>
      <c r="I1014" t="str">
        <f>VLOOKUP(B1014,Nodes!$B$2:$F$681,3)</f>
        <v>Malakoff — Rue Étienne-Dolet</v>
      </c>
      <c r="J1014" t="str">
        <f>VLOOKUP(C1014,Nodes!$B$2:$F$681,3)</f>
        <v>Malakoff — Rue Étienne-Dolet</v>
      </c>
      <c r="K1014" t="e">
        <f>VLOOKUP(A1014,$A$1:A1013,1,FALSE)</f>
        <v>#N/A</v>
      </c>
      <c r="L1014">
        <f>IF(ISNA(K1014),D1014,VLOOKUP(A1014,$A$1:D1013,4,FALSE))</f>
        <v>60</v>
      </c>
      <c r="M1014">
        <f t="shared" si="84"/>
        <v>60</v>
      </c>
      <c r="N1014">
        <f t="shared" si="85"/>
        <v>60</v>
      </c>
      <c r="P1014" t="e">
        <f>VLOOKUP(A1014,estimator!$A$2:$D$726,4,FALSE)</f>
        <v>#N/A</v>
      </c>
      <c r="Q1014">
        <f t="shared" si="82"/>
        <v>60</v>
      </c>
    </row>
    <row r="1015" spans="1:17">
      <c r="A1015" t="str">
        <f t="shared" si="86"/>
        <v>200,541</v>
      </c>
      <c r="B1015">
        <v>200</v>
      </c>
      <c r="C1015">
        <v>541</v>
      </c>
      <c r="D1015">
        <v>60</v>
      </c>
      <c r="E1015" t="s">
        <v>569</v>
      </c>
      <c r="F1015">
        <f>VLOOKUP(B1015,Nodes!$B$2:$C$681,2,FALSE)</f>
        <v>160</v>
      </c>
      <c r="G1015" t="str">
        <f t="shared" si="83"/>
        <v>200,541,60,exit,160</v>
      </c>
      <c r="H1015" t="s">
        <v>1013</v>
      </c>
      <c r="I1015" t="str">
        <f>VLOOKUP(B1015,Nodes!$B$2:$F$681,3)</f>
        <v>Malesherbes</v>
      </c>
      <c r="J1015" t="str">
        <f>VLOOKUP(C1015,Nodes!$B$2:$F$681,3)</f>
        <v>Malesherbes</v>
      </c>
      <c r="K1015" t="e">
        <f>VLOOKUP(A1015,$A$1:A1014,1,FALSE)</f>
        <v>#N/A</v>
      </c>
      <c r="L1015">
        <f>IF(ISNA(K1015),D1015,VLOOKUP(A1015,$A$1:D1014,4,FALSE))</f>
        <v>60</v>
      </c>
      <c r="M1015">
        <f t="shared" si="84"/>
        <v>60</v>
      </c>
      <c r="N1015">
        <f t="shared" si="85"/>
        <v>60</v>
      </c>
      <c r="P1015" t="e">
        <f>VLOOKUP(A1015,estimator!$A$2:$D$726,4,FALSE)</f>
        <v>#N/A</v>
      </c>
      <c r="Q1015">
        <f t="shared" si="82"/>
        <v>60</v>
      </c>
    </row>
    <row r="1016" spans="1:17">
      <c r="A1016" t="str">
        <f t="shared" si="86"/>
        <v>201,542</v>
      </c>
      <c r="B1016">
        <v>201</v>
      </c>
      <c r="C1016">
        <v>542</v>
      </c>
      <c r="D1016">
        <v>60</v>
      </c>
      <c r="E1016" t="s">
        <v>569</v>
      </c>
      <c r="F1016">
        <f>VLOOKUP(B1016,Nodes!$B$2:$C$681,2,FALSE)</f>
        <v>161</v>
      </c>
      <c r="G1016" t="str">
        <f t="shared" si="83"/>
        <v>201,542,60,exit,161</v>
      </c>
      <c r="H1016" t="s">
        <v>1013</v>
      </c>
      <c r="I1016" t="str">
        <f>VLOOKUP(B1016,Nodes!$B$2:$F$681,3)</f>
        <v>Maraîchers</v>
      </c>
      <c r="J1016" t="str">
        <f>VLOOKUP(C1016,Nodes!$B$2:$F$681,3)</f>
        <v>Maraîchers</v>
      </c>
      <c r="K1016" t="e">
        <f>VLOOKUP(A1016,$A$1:A1015,1,FALSE)</f>
        <v>#N/A</v>
      </c>
      <c r="L1016">
        <f>IF(ISNA(K1016),D1016,VLOOKUP(A1016,$A$1:D1015,4,FALSE))</f>
        <v>60</v>
      </c>
      <c r="M1016">
        <f t="shared" si="84"/>
        <v>60</v>
      </c>
      <c r="N1016">
        <f t="shared" si="85"/>
        <v>60</v>
      </c>
      <c r="P1016" t="e">
        <f>VLOOKUP(A1016,estimator!$A$2:$D$726,4,FALSE)</f>
        <v>#N/A</v>
      </c>
      <c r="Q1016">
        <f t="shared" si="82"/>
        <v>60</v>
      </c>
    </row>
    <row r="1017" spans="1:17">
      <c r="A1017" t="str">
        <f t="shared" si="86"/>
        <v>202,543</v>
      </c>
      <c r="B1017">
        <v>202</v>
      </c>
      <c r="C1017">
        <v>543</v>
      </c>
      <c r="D1017">
        <v>60</v>
      </c>
      <c r="E1017" t="s">
        <v>569</v>
      </c>
      <c r="F1017">
        <f>VLOOKUP(B1017,Nodes!$B$2:$C$681,2,FALSE)</f>
        <v>162</v>
      </c>
      <c r="G1017" t="str">
        <f t="shared" si="83"/>
        <v>202,543,60,exit,162</v>
      </c>
      <c r="H1017" t="s">
        <v>1013</v>
      </c>
      <c r="I1017" t="str">
        <f>VLOOKUP(B1017,Nodes!$B$2:$F$681,3)</f>
        <v>Marcadet — Poissonniers</v>
      </c>
      <c r="J1017" t="str">
        <f>VLOOKUP(C1017,Nodes!$B$2:$F$681,3)</f>
        <v>Marcadet — Poissonniers</v>
      </c>
      <c r="K1017" t="e">
        <f>VLOOKUP(A1017,$A$1:A1016,1,FALSE)</f>
        <v>#N/A</v>
      </c>
      <c r="L1017">
        <f>IF(ISNA(K1017),D1017,VLOOKUP(A1017,$A$1:D1016,4,FALSE))</f>
        <v>60</v>
      </c>
      <c r="M1017">
        <f t="shared" si="84"/>
        <v>60</v>
      </c>
      <c r="N1017">
        <f t="shared" si="85"/>
        <v>60</v>
      </c>
      <c r="P1017" t="e">
        <f>VLOOKUP(A1017,estimator!$A$2:$D$726,4,FALSE)</f>
        <v>#N/A</v>
      </c>
      <c r="Q1017">
        <f t="shared" si="82"/>
        <v>60</v>
      </c>
    </row>
    <row r="1018" spans="1:17">
      <c r="A1018" t="str">
        <f t="shared" si="86"/>
        <v>203,543</v>
      </c>
      <c r="B1018">
        <v>203</v>
      </c>
      <c r="C1018">
        <v>543</v>
      </c>
      <c r="D1018">
        <v>60</v>
      </c>
      <c r="E1018" t="s">
        <v>569</v>
      </c>
      <c r="F1018">
        <f>VLOOKUP(B1018,Nodes!$B$2:$C$681,2,FALSE)</f>
        <v>162</v>
      </c>
      <c r="G1018" t="str">
        <f t="shared" si="83"/>
        <v>203,543,60,exit,162</v>
      </c>
      <c r="H1018" t="s">
        <v>1013</v>
      </c>
      <c r="I1018" t="str">
        <f>VLOOKUP(B1018,Nodes!$B$2:$F$681,3)</f>
        <v>Marcadet — Poissonniers</v>
      </c>
      <c r="J1018" t="str">
        <f>VLOOKUP(C1018,Nodes!$B$2:$F$681,3)</f>
        <v>Marcadet — Poissonniers</v>
      </c>
      <c r="K1018" t="e">
        <f>VLOOKUP(A1018,$A$1:A1017,1,FALSE)</f>
        <v>#N/A</v>
      </c>
      <c r="L1018">
        <f>IF(ISNA(K1018),D1018,VLOOKUP(A1018,$A$1:D1017,4,FALSE))</f>
        <v>60</v>
      </c>
      <c r="M1018">
        <f t="shared" si="84"/>
        <v>60</v>
      </c>
      <c r="N1018">
        <f t="shared" si="85"/>
        <v>60</v>
      </c>
      <c r="P1018" t="e">
        <f>VLOOKUP(A1018,estimator!$A$2:$D$726,4,FALSE)</f>
        <v>#N/A</v>
      </c>
      <c r="Q1018">
        <f t="shared" si="82"/>
        <v>60</v>
      </c>
    </row>
    <row r="1019" spans="1:17">
      <c r="A1019" t="str">
        <f t="shared" si="86"/>
        <v>204,544</v>
      </c>
      <c r="B1019">
        <v>204</v>
      </c>
      <c r="C1019">
        <v>544</v>
      </c>
      <c r="D1019">
        <v>60</v>
      </c>
      <c r="E1019" t="s">
        <v>569</v>
      </c>
      <c r="F1019">
        <f>VLOOKUP(B1019,Nodes!$B$2:$C$681,2,FALSE)</f>
        <v>163</v>
      </c>
      <c r="G1019" t="str">
        <f t="shared" si="83"/>
        <v>204,544,60,exit,163</v>
      </c>
      <c r="H1019" t="s">
        <v>1013</v>
      </c>
      <c r="I1019" t="str">
        <f>VLOOKUP(B1019,Nodes!$B$2:$F$681,3)</f>
        <v>Marcel Sembat</v>
      </c>
      <c r="J1019" t="str">
        <f>VLOOKUP(C1019,Nodes!$B$2:$F$681,3)</f>
        <v>Marcel Sembat</v>
      </c>
      <c r="K1019" t="e">
        <f>VLOOKUP(A1019,$A$1:A1018,1,FALSE)</f>
        <v>#N/A</v>
      </c>
      <c r="L1019">
        <f>IF(ISNA(K1019),D1019,VLOOKUP(A1019,$A$1:D1018,4,FALSE))</f>
        <v>60</v>
      </c>
      <c r="M1019">
        <f t="shared" si="84"/>
        <v>60</v>
      </c>
      <c r="N1019">
        <f t="shared" si="85"/>
        <v>60</v>
      </c>
      <c r="P1019" t="e">
        <f>VLOOKUP(A1019,estimator!$A$2:$D$726,4,FALSE)</f>
        <v>#N/A</v>
      </c>
      <c r="Q1019">
        <f t="shared" si="82"/>
        <v>60</v>
      </c>
    </row>
    <row r="1020" spans="1:17">
      <c r="A1020" t="str">
        <f t="shared" si="86"/>
        <v>205,545</v>
      </c>
      <c r="B1020">
        <v>205</v>
      </c>
      <c r="C1020">
        <v>545</v>
      </c>
      <c r="D1020">
        <v>60</v>
      </c>
      <c r="E1020" t="s">
        <v>569</v>
      </c>
      <c r="F1020">
        <f>VLOOKUP(B1020,Nodes!$B$2:$C$681,2,FALSE)</f>
        <v>164</v>
      </c>
      <c r="G1020" t="str">
        <f t="shared" si="83"/>
        <v>205,545,60,exit,164</v>
      </c>
      <c r="H1020" t="s">
        <v>1013</v>
      </c>
      <c r="I1020" t="str">
        <f>VLOOKUP(B1020,Nodes!$B$2:$F$681,3)</f>
        <v>Marx-Dormoy</v>
      </c>
      <c r="J1020" t="str">
        <f>VLOOKUP(C1020,Nodes!$B$2:$F$681,3)</f>
        <v>Marx-Dormoy</v>
      </c>
      <c r="K1020" t="e">
        <f>VLOOKUP(A1020,$A$1:A1019,1,FALSE)</f>
        <v>#N/A</v>
      </c>
      <c r="L1020">
        <f>IF(ISNA(K1020),D1020,VLOOKUP(A1020,$A$1:D1019,4,FALSE))</f>
        <v>60</v>
      </c>
      <c r="M1020">
        <f t="shared" si="84"/>
        <v>60</v>
      </c>
      <c r="N1020">
        <f t="shared" si="85"/>
        <v>60</v>
      </c>
      <c r="P1020" t="e">
        <f>VLOOKUP(A1020,estimator!$A$2:$D$726,4,FALSE)</f>
        <v>#N/A</v>
      </c>
      <c r="Q1020">
        <f t="shared" si="82"/>
        <v>60</v>
      </c>
    </row>
    <row r="1021" spans="1:17">
      <c r="A1021" t="str">
        <f t="shared" si="86"/>
        <v>206,546</v>
      </c>
      <c r="B1021">
        <v>206</v>
      </c>
      <c r="C1021">
        <v>546</v>
      </c>
      <c r="D1021">
        <v>60</v>
      </c>
      <c r="E1021" t="s">
        <v>569</v>
      </c>
      <c r="F1021">
        <f>VLOOKUP(B1021,Nodes!$B$2:$C$681,2,FALSE)</f>
        <v>165</v>
      </c>
      <c r="G1021" t="str">
        <f t="shared" si="83"/>
        <v>206,546,60,exit,165</v>
      </c>
      <c r="H1021" t="s">
        <v>1013</v>
      </c>
      <c r="I1021" t="str">
        <f>VLOOKUP(B1021,Nodes!$B$2:$F$681,3)</f>
        <v>Maubert — Mutualité</v>
      </c>
      <c r="J1021" t="str">
        <f>VLOOKUP(C1021,Nodes!$B$2:$F$681,3)</f>
        <v>Maubert — Mutualité</v>
      </c>
      <c r="K1021" t="e">
        <f>VLOOKUP(A1021,$A$1:A1020,1,FALSE)</f>
        <v>#N/A</v>
      </c>
      <c r="L1021">
        <f>IF(ISNA(K1021),D1021,VLOOKUP(A1021,$A$1:D1020,4,FALSE))</f>
        <v>60</v>
      </c>
      <c r="M1021">
        <f t="shared" si="84"/>
        <v>60</v>
      </c>
      <c r="N1021">
        <f t="shared" si="85"/>
        <v>60</v>
      </c>
      <c r="P1021" t="e">
        <f>VLOOKUP(A1021,estimator!$A$2:$D$726,4,FALSE)</f>
        <v>#N/A</v>
      </c>
      <c r="Q1021">
        <f t="shared" si="82"/>
        <v>60</v>
      </c>
    </row>
    <row r="1022" spans="1:17">
      <c r="A1022" t="str">
        <f t="shared" si="86"/>
        <v>207,547</v>
      </c>
      <c r="B1022">
        <v>207</v>
      </c>
      <c r="C1022">
        <v>547</v>
      </c>
      <c r="D1022">
        <v>60</v>
      </c>
      <c r="E1022" t="s">
        <v>569</v>
      </c>
      <c r="F1022">
        <f>VLOOKUP(B1022,Nodes!$B$2:$C$681,2,FALSE)</f>
        <v>166</v>
      </c>
      <c r="G1022" t="str">
        <f t="shared" si="83"/>
        <v>207,547,60,exit,166</v>
      </c>
      <c r="H1022" t="s">
        <v>1013</v>
      </c>
      <c r="I1022" t="str">
        <f>VLOOKUP(B1022,Nodes!$B$2:$F$681,3)</f>
        <v>Ménilmontant</v>
      </c>
      <c r="J1022" t="str">
        <f>VLOOKUP(C1022,Nodes!$B$2:$F$681,3)</f>
        <v>Ménilmontant</v>
      </c>
      <c r="K1022" t="e">
        <f>VLOOKUP(A1022,$A$1:A1021,1,FALSE)</f>
        <v>#N/A</v>
      </c>
      <c r="L1022">
        <f>IF(ISNA(K1022),D1022,VLOOKUP(A1022,$A$1:D1021,4,FALSE))</f>
        <v>60</v>
      </c>
      <c r="M1022">
        <f t="shared" si="84"/>
        <v>60</v>
      </c>
      <c r="N1022">
        <f t="shared" si="85"/>
        <v>60</v>
      </c>
      <c r="P1022" t="e">
        <f>VLOOKUP(A1022,estimator!$A$2:$D$726,4,FALSE)</f>
        <v>#N/A</v>
      </c>
      <c r="Q1022">
        <f t="shared" si="82"/>
        <v>60</v>
      </c>
    </row>
    <row r="1023" spans="1:17">
      <c r="A1023" t="str">
        <f t="shared" si="86"/>
        <v>208,548</v>
      </c>
      <c r="B1023">
        <v>208</v>
      </c>
      <c r="C1023">
        <v>548</v>
      </c>
      <c r="D1023">
        <v>60</v>
      </c>
      <c r="E1023" t="s">
        <v>569</v>
      </c>
      <c r="F1023">
        <f>VLOOKUP(B1023,Nodes!$B$2:$C$681,2,FALSE)</f>
        <v>167</v>
      </c>
      <c r="G1023" t="str">
        <f t="shared" si="83"/>
        <v>208,548,60,exit,167</v>
      </c>
      <c r="H1023" t="s">
        <v>1013</v>
      </c>
      <c r="I1023" t="str">
        <f>VLOOKUP(B1023,Nodes!$B$2:$F$681,3)</f>
        <v>Michel Bizot</v>
      </c>
      <c r="J1023" t="str">
        <f>VLOOKUP(C1023,Nodes!$B$2:$F$681,3)</f>
        <v>Michel Bizot</v>
      </c>
      <c r="K1023" t="e">
        <f>VLOOKUP(A1023,$A$1:A1022,1,FALSE)</f>
        <v>#N/A</v>
      </c>
      <c r="L1023">
        <f>IF(ISNA(K1023),D1023,VLOOKUP(A1023,$A$1:D1022,4,FALSE))</f>
        <v>60</v>
      </c>
      <c r="M1023">
        <f t="shared" si="84"/>
        <v>60</v>
      </c>
      <c r="N1023">
        <f t="shared" si="85"/>
        <v>60</v>
      </c>
      <c r="P1023" t="e">
        <f>VLOOKUP(A1023,estimator!$A$2:$D$726,4,FALSE)</f>
        <v>#N/A</v>
      </c>
      <c r="Q1023">
        <f t="shared" si="82"/>
        <v>60</v>
      </c>
    </row>
    <row r="1024" spans="1:17">
      <c r="A1024" t="str">
        <f t="shared" si="86"/>
        <v>209,549</v>
      </c>
      <c r="B1024">
        <v>209</v>
      </c>
      <c r="C1024">
        <v>549</v>
      </c>
      <c r="D1024">
        <v>60</v>
      </c>
      <c r="E1024" t="s">
        <v>569</v>
      </c>
      <c r="F1024">
        <f>VLOOKUP(B1024,Nodes!$B$2:$C$681,2,FALSE)</f>
        <v>168</v>
      </c>
      <c r="G1024" t="str">
        <f t="shared" si="83"/>
        <v>209,549,60,exit,168</v>
      </c>
      <c r="H1024" t="s">
        <v>1013</v>
      </c>
      <c r="I1024" t="str">
        <f>VLOOKUP(B1024,Nodes!$B$2:$F$681,3)</f>
        <v>Michel-Ange — Auteuil</v>
      </c>
      <c r="J1024" t="str">
        <f>VLOOKUP(C1024,Nodes!$B$2:$F$681,3)</f>
        <v>Michel-Ange — Auteuil</v>
      </c>
      <c r="K1024" t="e">
        <f>VLOOKUP(A1024,$A$1:A1023,1,FALSE)</f>
        <v>#N/A</v>
      </c>
      <c r="L1024">
        <f>IF(ISNA(K1024),D1024,VLOOKUP(A1024,$A$1:D1023,4,FALSE))</f>
        <v>60</v>
      </c>
      <c r="M1024">
        <f t="shared" si="84"/>
        <v>60</v>
      </c>
      <c r="N1024">
        <f t="shared" si="85"/>
        <v>60</v>
      </c>
      <c r="P1024" t="e">
        <f>VLOOKUP(A1024,estimator!$A$2:$D$726,4,FALSE)</f>
        <v>#N/A</v>
      </c>
      <c r="Q1024">
        <f t="shared" si="82"/>
        <v>60</v>
      </c>
    </row>
    <row r="1025" spans="1:17">
      <c r="A1025" t="str">
        <f t="shared" si="86"/>
        <v>210,549</v>
      </c>
      <c r="B1025">
        <v>210</v>
      </c>
      <c r="C1025">
        <v>549</v>
      </c>
      <c r="D1025">
        <v>60</v>
      </c>
      <c r="E1025" t="s">
        <v>569</v>
      </c>
      <c r="F1025">
        <f>VLOOKUP(B1025,Nodes!$B$2:$C$681,2,FALSE)</f>
        <v>168</v>
      </c>
      <c r="G1025" t="str">
        <f t="shared" si="83"/>
        <v>210,549,60,exit,168</v>
      </c>
      <c r="H1025" t="s">
        <v>1013</v>
      </c>
      <c r="I1025" t="str">
        <f>VLOOKUP(B1025,Nodes!$B$2:$F$681,3)</f>
        <v>Michel-Ange — Auteuil</v>
      </c>
      <c r="J1025" t="str">
        <f>VLOOKUP(C1025,Nodes!$B$2:$F$681,3)</f>
        <v>Michel-Ange — Auteuil</v>
      </c>
      <c r="K1025" t="e">
        <f>VLOOKUP(A1025,$A$1:A1024,1,FALSE)</f>
        <v>#N/A</v>
      </c>
      <c r="L1025">
        <f>IF(ISNA(K1025),D1025,VLOOKUP(A1025,$A$1:D1024,4,FALSE))</f>
        <v>60</v>
      </c>
      <c r="M1025">
        <f t="shared" si="84"/>
        <v>60</v>
      </c>
      <c r="N1025">
        <f t="shared" si="85"/>
        <v>60</v>
      </c>
      <c r="P1025" t="e">
        <f>VLOOKUP(A1025,estimator!$A$2:$D$726,4,FALSE)</f>
        <v>#N/A</v>
      </c>
      <c r="Q1025">
        <f t="shared" si="82"/>
        <v>60</v>
      </c>
    </row>
    <row r="1026" spans="1:17">
      <c r="A1026" t="str">
        <f t="shared" si="86"/>
        <v>211,550</v>
      </c>
      <c r="B1026">
        <v>211</v>
      </c>
      <c r="C1026">
        <v>550</v>
      </c>
      <c r="D1026">
        <v>60</v>
      </c>
      <c r="E1026" t="s">
        <v>569</v>
      </c>
      <c r="F1026">
        <f>VLOOKUP(B1026,Nodes!$B$2:$C$681,2,FALSE)</f>
        <v>169</v>
      </c>
      <c r="G1026" t="str">
        <f t="shared" si="83"/>
        <v>211,550,60,exit,169</v>
      </c>
      <c r="H1026" t="s">
        <v>1013</v>
      </c>
      <c r="I1026" t="str">
        <f>VLOOKUP(B1026,Nodes!$B$2:$F$681,3)</f>
        <v>Michel-Ange — Molitor</v>
      </c>
      <c r="J1026" t="str">
        <f>VLOOKUP(C1026,Nodes!$B$2:$F$681,3)</f>
        <v>Michel-Ange — Molitor</v>
      </c>
      <c r="K1026" t="e">
        <f>VLOOKUP(A1026,$A$1:A1025,1,FALSE)</f>
        <v>#N/A</v>
      </c>
      <c r="L1026">
        <f>IF(ISNA(K1026),D1026,VLOOKUP(A1026,$A$1:D1025,4,FALSE))</f>
        <v>60</v>
      </c>
      <c r="M1026">
        <f t="shared" si="84"/>
        <v>60</v>
      </c>
      <c r="N1026">
        <f t="shared" si="85"/>
        <v>60</v>
      </c>
      <c r="P1026" t="e">
        <f>VLOOKUP(A1026,estimator!$A$2:$D$726,4,FALSE)</f>
        <v>#N/A</v>
      </c>
      <c r="Q1026">
        <f t="shared" ref="Q1026:Q1089" si="87">IF(ISNA(P1026),D1026,P1026)</f>
        <v>60</v>
      </c>
    </row>
    <row r="1027" spans="1:17">
      <c r="A1027" t="str">
        <f t="shared" si="86"/>
        <v>212,550</v>
      </c>
      <c r="B1027">
        <v>212</v>
      </c>
      <c r="C1027">
        <v>550</v>
      </c>
      <c r="D1027">
        <v>60</v>
      </c>
      <c r="E1027" t="s">
        <v>569</v>
      </c>
      <c r="F1027">
        <f>VLOOKUP(B1027,Nodes!$B$2:$C$681,2,FALSE)</f>
        <v>169</v>
      </c>
      <c r="G1027" t="str">
        <f t="shared" ref="G1027:G1090" si="88">B1027&amp;","&amp;C1027&amp;","&amp;ROUND(D1027,0)&amp;","&amp;E1027&amp;","&amp;F1027</f>
        <v>212,550,60,exit,169</v>
      </c>
      <c r="H1027" t="s">
        <v>1013</v>
      </c>
      <c r="I1027" t="str">
        <f>VLOOKUP(B1027,Nodes!$B$2:$F$681,3)</f>
        <v>Michel-Ange — Molitor</v>
      </c>
      <c r="J1027" t="str">
        <f>VLOOKUP(C1027,Nodes!$B$2:$F$681,3)</f>
        <v>Michel-Ange — Molitor</v>
      </c>
      <c r="K1027" t="e">
        <f>VLOOKUP(A1027,$A$1:A1026,1,FALSE)</f>
        <v>#N/A</v>
      </c>
      <c r="L1027">
        <f>IF(ISNA(K1027),D1027,VLOOKUP(A1027,$A$1:D1026,4,FALSE))</f>
        <v>60</v>
      </c>
      <c r="M1027">
        <f t="shared" si="84"/>
        <v>60</v>
      </c>
      <c r="N1027">
        <f t="shared" si="85"/>
        <v>60</v>
      </c>
      <c r="P1027" t="e">
        <f>VLOOKUP(A1027,estimator!$A$2:$D$726,4,FALSE)</f>
        <v>#N/A</v>
      </c>
      <c r="Q1027">
        <f t="shared" si="87"/>
        <v>60</v>
      </c>
    </row>
    <row r="1028" spans="1:17">
      <c r="A1028" t="str">
        <f t="shared" si="86"/>
        <v>213,551</v>
      </c>
      <c r="B1028">
        <v>213</v>
      </c>
      <c r="C1028">
        <v>551</v>
      </c>
      <c r="D1028">
        <v>60</v>
      </c>
      <c r="E1028" t="s">
        <v>569</v>
      </c>
      <c r="F1028">
        <f>VLOOKUP(B1028,Nodes!$B$2:$C$681,2,FALSE)</f>
        <v>170</v>
      </c>
      <c r="G1028" t="str">
        <f t="shared" si="88"/>
        <v>213,551,60,exit,170</v>
      </c>
      <c r="H1028" t="s">
        <v>1013</v>
      </c>
      <c r="I1028" t="str">
        <f>VLOOKUP(B1028,Nodes!$B$2:$F$681,3)</f>
        <v>Mirabeau</v>
      </c>
      <c r="J1028" t="str">
        <f>VLOOKUP(C1028,Nodes!$B$2:$F$681,3)</f>
        <v>Mirabeau</v>
      </c>
      <c r="K1028" t="e">
        <f>VLOOKUP(A1028,$A$1:A1027,1,FALSE)</f>
        <v>#N/A</v>
      </c>
      <c r="L1028">
        <f>IF(ISNA(K1028),D1028,VLOOKUP(A1028,$A$1:D1027,4,FALSE))</f>
        <v>60</v>
      </c>
      <c r="M1028">
        <f t="shared" si="84"/>
        <v>60</v>
      </c>
      <c r="N1028">
        <f t="shared" si="85"/>
        <v>60</v>
      </c>
      <c r="P1028" t="e">
        <f>VLOOKUP(A1028,estimator!$A$2:$D$726,4,FALSE)</f>
        <v>#N/A</v>
      </c>
      <c r="Q1028">
        <f t="shared" si="87"/>
        <v>60</v>
      </c>
    </row>
    <row r="1029" spans="1:17">
      <c r="A1029" t="str">
        <f t="shared" si="86"/>
        <v>214,552</v>
      </c>
      <c r="B1029">
        <v>214</v>
      </c>
      <c r="C1029">
        <v>552</v>
      </c>
      <c r="D1029">
        <v>60</v>
      </c>
      <c r="E1029" t="s">
        <v>569</v>
      </c>
      <c r="F1029">
        <f>VLOOKUP(B1029,Nodes!$B$2:$C$681,2,FALSE)</f>
        <v>171</v>
      </c>
      <c r="G1029" t="str">
        <f t="shared" si="88"/>
        <v>214,552,60,exit,171</v>
      </c>
      <c r="H1029" t="s">
        <v>1013</v>
      </c>
      <c r="I1029" t="str">
        <f>VLOOKUP(B1029,Nodes!$B$2:$F$681,3)</f>
        <v>Miromesnil</v>
      </c>
      <c r="J1029" t="str">
        <f>VLOOKUP(C1029,Nodes!$B$2:$F$681,3)</f>
        <v>Miromesnil</v>
      </c>
      <c r="K1029" t="e">
        <f>VLOOKUP(A1029,$A$1:A1028,1,FALSE)</f>
        <v>#N/A</v>
      </c>
      <c r="L1029">
        <f>IF(ISNA(K1029),D1029,VLOOKUP(A1029,$A$1:D1028,4,FALSE))</f>
        <v>60</v>
      </c>
      <c r="M1029">
        <f t="shared" si="84"/>
        <v>60</v>
      </c>
      <c r="N1029">
        <f t="shared" si="85"/>
        <v>60</v>
      </c>
      <c r="P1029" t="e">
        <f>VLOOKUP(A1029,estimator!$A$2:$D$726,4,FALSE)</f>
        <v>#N/A</v>
      </c>
      <c r="Q1029">
        <f t="shared" si="87"/>
        <v>60</v>
      </c>
    </row>
    <row r="1030" spans="1:17">
      <c r="A1030" t="str">
        <f t="shared" si="86"/>
        <v>215,552</v>
      </c>
      <c r="B1030">
        <v>215</v>
      </c>
      <c r="C1030">
        <v>552</v>
      </c>
      <c r="D1030">
        <v>60</v>
      </c>
      <c r="E1030" t="s">
        <v>569</v>
      </c>
      <c r="F1030">
        <f>VLOOKUP(B1030,Nodes!$B$2:$C$681,2,FALSE)</f>
        <v>171</v>
      </c>
      <c r="G1030" t="str">
        <f t="shared" si="88"/>
        <v>215,552,60,exit,171</v>
      </c>
      <c r="H1030" t="s">
        <v>1013</v>
      </c>
      <c r="I1030" t="str">
        <f>VLOOKUP(B1030,Nodes!$B$2:$F$681,3)</f>
        <v>Miromesnil</v>
      </c>
      <c r="J1030" t="str">
        <f>VLOOKUP(C1030,Nodes!$B$2:$F$681,3)</f>
        <v>Miromesnil</v>
      </c>
      <c r="K1030" t="e">
        <f>VLOOKUP(A1030,$A$1:A1029,1,FALSE)</f>
        <v>#N/A</v>
      </c>
      <c r="L1030">
        <f>IF(ISNA(K1030),D1030,VLOOKUP(A1030,$A$1:D1029,4,FALSE))</f>
        <v>60</v>
      </c>
      <c r="M1030">
        <f t="shared" si="84"/>
        <v>60</v>
      </c>
      <c r="N1030">
        <f t="shared" si="85"/>
        <v>60</v>
      </c>
      <c r="P1030" t="e">
        <f>VLOOKUP(A1030,estimator!$A$2:$D$726,4,FALSE)</f>
        <v>#N/A</v>
      </c>
      <c r="Q1030">
        <f t="shared" si="87"/>
        <v>60</v>
      </c>
    </row>
    <row r="1031" spans="1:17">
      <c r="A1031" t="str">
        <f t="shared" si="86"/>
        <v>216,553</v>
      </c>
      <c r="B1031">
        <v>216</v>
      </c>
      <c r="C1031">
        <v>553</v>
      </c>
      <c r="D1031">
        <v>60</v>
      </c>
      <c r="E1031" t="s">
        <v>569</v>
      </c>
      <c r="F1031">
        <f>VLOOKUP(B1031,Nodes!$B$2:$C$681,2,FALSE)</f>
        <v>172</v>
      </c>
      <c r="G1031" t="str">
        <f t="shared" si="88"/>
        <v>216,553,60,exit,172</v>
      </c>
      <c r="H1031" t="s">
        <v>1013</v>
      </c>
      <c r="I1031" t="str">
        <f>VLOOKUP(B1031,Nodes!$B$2:$F$681,3)</f>
        <v>Monceau</v>
      </c>
      <c r="J1031" t="str">
        <f>VLOOKUP(C1031,Nodes!$B$2:$F$681,3)</f>
        <v>Monceau</v>
      </c>
      <c r="K1031" t="e">
        <f>VLOOKUP(A1031,$A$1:A1030,1,FALSE)</f>
        <v>#N/A</v>
      </c>
      <c r="L1031">
        <f>IF(ISNA(K1031),D1031,VLOOKUP(A1031,$A$1:D1030,4,FALSE))</f>
        <v>60</v>
      </c>
      <c r="M1031">
        <f t="shared" si="84"/>
        <v>60</v>
      </c>
      <c r="N1031">
        <f t="shared" si="85"/>
        <v>60</v>
      </c>
      <c r="P1031" t="e">
        <f>VLOOKUP(A1031,estimator!$A$2:$D$726,4,FALSE)</f>
        <v>#N/A</v>
      </c>
      <c r="Q1031">
        <f t="shared" si="87"/>
        <v>60</v>
      </c>
    </row>
    <row r="1032" spans="1:17">
      <c r="A1032" t="str">
        <f t="shared" si="86"/>
        <v>217,554</v>
      </c>
      <c r="B1032">
        <v>217</v>
      </c>
      <c r="C1032">
        <v>554</v>
      </c>
      <c r="D1032">
        <v>60</v>
      </c>
      <c r="E1032" t="s">
        <v>569</v>
      </c>
      <c r="F1032">
        <f>VLOOKUP(B1032,Nodes!$B$2:$C$681,2,FALSE)</f>
        <v>173</v>
      </c>
      <c r="G1032" t="str">
        <f t="shared" si="88"/>
        <v>217,554,60,exit,173</v>
      </c>
      <c r="H1032" t="s">
        <v>1013</v>
      </c>
      <c r="I1032" t="str">
        <f>VLOOKUP(B1032,Nodes!$B$2:$F$681,3)</f>
        <v>Montgallet</v>
      </c>
      <c r="J1032" t="str">
        <f>VLOOKUP(C1032,Nodes!$B$2:$F$681,3)</f>
        <v>Montgallet</v>
      </c>
      <c r="K1032" t="e">
        <f>VLOOKUP(A1032,$A$1:A1031,1,FALSE)</f>
        <v>#N/A</v>
      </c>
      <c r="L1032">
        <f>IF(ISNA(K1032),D1032,VLOOKUP(A1032,$A$1:D1031,4,FALSE))</f>
        <v>60</v>
      </c>
      <c r="M1032">
        <f t="shared" si="84"/>
        <v>60</v>
      </c>
      <c r="N1032">
        <f t="shared" si="85"/>
        <v>60</v>
      </c>
      <c r="P1032" t="e">
        <f>VLOOKUP(A1032,estimator!$A$2:$D$726,4,FALSE)</f>
        <v>#N/A</v>
      </c>
      <c r="Q1032">
        <f t="shared" si="87"/>
        <v>60</v>
      </c>
    </row>
    <row r="1033" spans="1:17">
      <c r="A1033" t="str">
        <f t="shared" si="86"/>
        <v>218,555</v>
      </c>
      <c r="B1033">
        <v>218</v>
      </c>
      <c r="C1033">
        <v>555</v>
      </c>
      <c r="D1033">
        <v>60</v>
      </c>
      <c r="E1033" t="s">
        <v>569</v>
      </c>
      <c r="F1033">
        <f>VLOOKUP(B1033,Nodes!$B$2:$C$681,2,FALSE)</f>
        <v>174</v>
      </c>
      <c r="G1033" t="str">
        <f t="shared" si="88"/>
        <v>218,555,60,exit,174</v>
      </c>
      <c r="H1033" t="s">
        <v>1013</v>
      </c>
      <c r="I1033" t="str">
        <f>VLOOKUP(B1033,Nodes!$B$2:$F$681,3)</f>
        <v>Montparnasse — Bienvenüe</v>
      </c>
      <c r="J1033" t="str">
        <f>VLOOKUP(C1033,Nodes!$B$2:$F$681,3)</f>
        <v>Montparnasse — Bienvenüe</v>
      </c>
      <c r="K1033" t="e">
        <f>VLOOKUP(A1033,$A$1:A1032,1,FALSE)</f>
        <v>#N/A</v>
      </c>
      <c r="L1033">
        <f>IF(ISNA(K1033),D1033,VLOOKUP(A1033,$A$1:D1032,4,FALSE))</f>
        <v>60</v>
      </c>
      <c r="M1033">
        <f t="shared" ref="M1033:M1096" si="89">D1033</f>
        <v>60</v>
      </c>
      <c r="N1033">
        <f t="shared" ref="N1033:N1096" si="90">AVERAGE(L1033,M1033)</f>
        <v>60</v>
      </c>
      <c r="P1033" t="e">
        <f>VLOOKUP(A1033,estimator!$A$2:$D$726,4,FALSE)</f>
        <v>#N/A</v>
      </c>
      <c r="Q1033">
        <f t="shared" si="87"/>
        <v>60</v>
      </c>
    </row>
    <row r="1034" spans="1:17">
      <c r="A1034" t="str">
        <f t="shared" si="86"/>
        <v>219,555</v>
      </c>
      <c r="B1034">
        <v>219</v>
      </c>
      <c r="C1034">
        <v>555</v>
      </c>
      <c r="D1034">
        <v>60</v>
      </c>
      <c r="E1034" t="s">
        <v>569</v>
      </c>
      <c r="F1034">
        <f>VLOOKUP(B1034,Nodes!$B$2:$C$681,2,FALSE)</f>
        <v>174</v>
      </c>
      <c r="G1034" t="str">
        <f t="shared" si="88"/>
        <v>219,555,60,exit,174</v>
      </c>
      <c r="H1034" t="s">
        <v>1013</v>
      </c>
      <c r="I1034" t="str">
        <f>VLOOKUP(B1034,Nodes!$B$2:$F$681,3)</f>
        <v>Montparnasse — Bienvenüe</v>
      </c>
      <c r="J1034" t="str">
        <f>VLOOKUP(C1034,Nodes!$B$2:$F$681,3)</f>
        <v>Montparnasse — Bienvenüe</v>
      </c>
      <c r="K1034" t="e">
        <f>VLOOKUP(A1034,$A$1:A1033,1,FALSE)</f>
        <v>#N/A</v>
      </c>
      <c r="L1034">
        <f>IF(ISNA(K1034),D1034,VLOOKUP(A1034,$A$1:D1033,4,FALSE))</f>
        <v>60</v>
      </c>
      <c r="M1034">
        <f t="shared" si="89"/>
        <v>60</v>
      </c>
      <c r="N1034">
        <f t="shared" si="90"/>
        <v>60</v>
      </c>
      <c r="P1034" t="e">
        <f>VLOOKUP(A1034,estimator!$A$2:$D$726,4,FALSE)</f>
        <v>#N/A</v>
      </c>
      <c r="Q1034">
        <f t="shared" si="87"/>
        <v>60</v>
      </c>
    </row>
    <row r="1035" spans="1:17">
      <c r="A1035" t="str">
        <f t="shared" si="86"/>
        <v>220,555</v>
      </c>
      <c r="B1035">
        <v>220</v>
      </c>
      <c r="C1035">
        <v>555</v>
      </c>
      <c r="D1035">
        <v>60</v>
      </c>
      <c r="E1035" t="s">
        <v>569</v>
      </c>
      <c r="F1035">
        <f>VLOOKUP(B1035,Nodes!$B$2:$C$681,2,FALSE)</f>
        <v>174</v>
      </c>
      <c r="G1035" t="str">
        <f t="shared" si="88"/>
        <v>220,555,60,exit,174</v>
      </c>
      <c r="H1035" t="s">
        <v>1013</v>
      </c>
      <c r="I1035" t="str">
        <f>VLOOKUP(B1035,Nodes!$B$2:$F$681,3)</f>
        <v>Montparnasse — Bienvenüe</v>
      </c>
      <c r="J1035" t="str">
        <f>VLOOKUP(C1035,Nodes!$B$2:$F$681,3)</f>
        <v>Montparnasse — Bienvenüe</v>
      </c>
      <c r="K1035" t="e">
        <f>VLOOKUP(A1035,$A$1:A1034,1,FALSE)</f>
        <v>#N/A</v>
      </c>
      <c r="L1035">
        <f>IF(ISNA(K1035),D1035,VLOOKUP(A1035,$A$1:D1034,4,FALSE))</f>
        <v>60</v>
      </c>
      <c r="M1035">
        <f t="shared" si="89"/>
        <v>60</v>
      </c>
      <c r="N1035">
        <f t="shared" si="90"/>
        <v>60</v>
      </c>
      <c r="P1035" t="e">
        <f>VLOOKUP(A1035,estimator!$A$2:$D$726,4,FALSE)</f>
        <v>#N/A</v>
      </c>
      <c r="Q1035">
        <f t="shared" si="87"/>
        <v>60</v>
      </c>
    </row>
    <row r="1036" spans="1:17">
      <c r="A1036" t="str">
        <f t="shared" si="86"/>
        <v>221,555</v>
      </c>
      <c r="B1036">
        <v>221</v>
      </c>
      <c r="C1036">
        <v>555</v>
      </c>
      <c r="D1036">
        <v>60</v>
      </c>
      <c r="E1036" t="s">
        <v>569</v>
      </c>
      <c r="F1036">
        <f>VLOOKUP(B1036,Nodes!$B$2:$C$681,2,FALSE)</f>
        <v>174</v>
      </c>
      <c r="G1036" t="str">
        <f t="shared" si="88"/>
        <v>221,555,60,exit,174</v>
      </c>
      <c r="H1036" t="s">
        <v>1013</v>
      </c>
      <c r="I1036" t="str">
        <f>VLOOKUP(B1036,Nodes!$B$2:$F$681,3)</f>
        <v>Montparnasse — Bienvenüe</v>
      </c>
      <c r="J1036" t="str">
        <f>VLOOKUP(C1036,Nodes!$B$2:$F$681,3)</f>
        <v>Montparnasse — Bienvenüe</v>
      </c>
      <c r="K1036" t="e">
        <f>VLOOKUP(A1036,$A$1:A1035,1,FALSE)</f>
        <v>#N/A</v>
      </c>
      <c r="L1036">
        <f>IF(ISNA(K1036),D1036,VLOOKUP(A1036,$A$1:D1035,4,FALSE))</f>
        <v>60</v>
      </c>
      <c r="M1036">
        <f t="shared" si="89"/>
        <v>60</v>
      </c>
      <c r="N1036">
        <f t="shared" si="90"/>
        <v>60</v>
      </c>
      <c r="P1036" t="e">
        <f>VLOOKUP(A1036,estimator!$A$2:$D$726,4,FALSE)</f>
        <v>#N/A</v>
      </c>
      <c r="Q1036">
        <f t="shared" si="87"/>
        <v>60</v>
      </c>
    </row>
    <row r="1037" spans="1:17">
      <c r="A1037" t="str">
        <f t="shared" si="86"/>
        <v>222,556</v>
      </c>
      <c r="B1037">
        <v>222</v>
      </c>
      <c r="C1037">
        <v>556</v>
      </c>
      <c r="D1037">
        <v>60</v>
      </c>
      <c r="E1037" t="s">
        <v>569</v>
      </c>
      <c r="F1037">
        <f>VLOOKUP(B1037,Nodes!$B$2:$C$681,2,FALSE)</f>
        <v>175</v>
      </c>
      <c r="G1037" t="str">
        <f t="shared" si="88"/>
        <v>222,556,60,exit,175</v>
      </c>
      <c r="H1037" t="s">
        <v>1013</v>
      </c>
      <c r="I1037" t="str">
        <f>VLOOKUP(B1037,Nodes!$B$2:$F$681,3)</f>
        <v>Mouton-Duvernet</v>
      </c>
      <c r="J1037" t="str">
        <f>VLOOKUP(C1037,Nodes!$B$2:$F$681,3)</f>
        <v>Mouton-Duvernet</v>
      </c>
      <c r="K1037" t="e">
        <f>VLOOKUP(A1037,$A$1:A1036,1,FALSE)</f>
        <v>#N/A</v>
      </c>
      <c r="L1037">
        <f>IF(ISNA(K1037),D1037,VLOOKUP(A1037,$A$1:D1036,4,FALSE))</f>
        <v>60</v>
      </c>
      <c r="M1037">
        <f t="shared" si="89"/>
        <v>60</v>
      </c>
      <c r="N1037">
        <f t="shared" si="90"/>
        <v>60</v>
      </c>
      <c r="P1037" t="e">
        <f>VLOOKUP(A1037,estimator!$A$2:$D$726,4,FALSE)</f>
        <v>#N/A</v>
      </c>
      <c r="Q1037">
        <f t="shared" si="87"/>
        <v>60</v>
      </c>
    </row>
    <row r="1038" spans="1:17">
      <c r="A1038" t="str">
        <f t="shared" si="86"/>
        <v>223,557</v>
      </c>
      <c r="B1038">
        <v>223</v>
      </c>
      <c r="C1038">
        <v>557</v>
      </c>
      <c r="D1038">
        <v>60</v>
      </c>
      <c r="E1038" t="s">
        <v>569</v>
      </c>
      <c r="F1038">
        <f>VLOOKUP(B1038,Nodes!$B$2:$C$681,2,FALSE)</f>
        <v>176</v>
      </c>
      <c r="G1038" t="str">
        <f t="shared" si="88"/>
        <v>223,557,60,exit,176</v>
      </c>
      <c r="H1038" t="s">
        <v>1013</v>
      </c>
      <c r="I1038" t="str">
        <f>VLOOKUP(B1038,Nodes!$B$2:$F$681,3)</f>
        <v>Nation</v>
      </c>
      <c r="J1038" t="str">
        <f>VLOOKUP(C1038,Nodes!$B$2:$F$681,3)</f>
        <v>Nation</v>
      </c>
      <c r="K1038" t="e">
        <f>VLOOKUP(A1038,$A$1:A1037,1,FALSE)</f>
        <v>#N/A</v>
      </c>
      <c r="L1038">
        <f>IF(ISNA(K1038),D1038,VLOOKUP(A1038,$A$1:D1037,4,FALSE))</f>
        <v>60</v>
      </c>
      <c r="M1038">
        <f t="shared" si="89"/>
        <v>60</v>
      </c>
      <c r="N1038">
        <f t="shared" si="90"/>
        <v>60</v>
      </c>
      <c r="P1038" t="e">
        <f>VLOOKUP(A1038,estimator!$A$2:$D$726,4,FALSE)</f>
        <v>#N/A</v>
      </c>
      <c r="Q1038">
        <f t="shared" si="87"/>
        <v>60</v>
      </c>
    </row>
    <row r="1039" spans="1:17">
      <c r="A1039" t="str">
        <f t="shared" si="86"/>
        <v>224,557</v>
      </c>
      <c r="B1039">
        <v>224</v>
      </c>
      <c r="C1039">
        <v>557</v>
      </c>
      <c r="D1039">
        <v>60</v>
      </c>
      <c r="E1039" t="s">
        <v>569</v>
      </c>
      <c r="F1039">
        <f>VLOOKUP(B1039,Nodes!$B$2:$C$681,2,FALSE)</f>
        <v>176</v>
      </c>
      <c r="G1039" t="str">
        <f t="shared" si="88"/>
        <v>224,557,60,exit,176</v>
      </c>
      <c r="H1039" t="s">
        <v>1013</v>
      </c>
      <c r="I1039" t="str">
        <f>VLOOKUP(B1039,Nodes!$B$2:$F$681,3)</f>
        <v>Nation</v>
      </c>
      <c r="J1039" t="str">
        <f>VLOOKUP(C1039,Nodes!$B$2:$F$681,3)</f>
        <v>Nation</v>
      </c>
      <c r="K1039" t="e">
        <f>VLOOKUP(A1039,$A$1:A1038,1,FALSE)</f>
        <v>#N/A</v>
      </c>
      <c r="L1039">
        <f>IF(ISNA(K1039),D1039,VLOOKUP(A1039,$A$1:D1038,4,FALSE))</f>
        <v>60</v>
      </c>
      <c r="M1039">
        <f t="shared" si="89"/>
        <v>60</v>
      </c>
      <c r="N1039">
        <f t="shared" si="90"/>
        <v>60</v>
      </c>
      <c r="P1039" t="e">
        <f>VLOOKUP(A1039,estimator!$A$2:$D$726,4,FALSE)</f>
        <v>#N/A</v>
      </c>
      <c r="Q1039">
        <f t="shared" si="87"/>
        <v>60</v>
      </c>
    </row>
    <row r="1040" spans="1:17">
      <c r="A1040" t="str">
        <f t="shared" si="86"/>
        <v>225,557</v>
      </c>
      <c r="B1040">
        <v>225</v>
      </c>
      <c r="C1040">
        <v>557</v>
      </c>
      <c r="D1040">
        <v>60</v>
      </c>
      <c r="E1040" t="s">
        <v>569</v>
      </c>
      <c r="F1040">
        <f>VLOOKUP(B1040,Nodes!$B$2:$C$681,2,FALSE)</f>
        <v>176</v>
      </c>
      <c r="G1040" t="str">
        <f t="shared" si="88"/>
        <v>225,557,60,exit,176</v>
      </c>
      <c r="H1040" t="s">
        <v>1013</v>
      </c>
      <c r="I1040" t="str">
        <f>VLOOKUP(B1040,Nodes!$B$2:$F$681,3)</f>
        <v>Nation</v>
      </c>
      <c r="J1040" t="str">
        <f>VLOOKUP(C1040,Nodes!$B$2:$F$681,3)</f>
        <v>Nation</v>
      </c>
      <c r="K1040" t="e">
        <f>VLOOKUP(A1040,$A$1:A1039,1,FALSE)</f>
        <v>#N/A</v>
      </c>
      <c r="L1040">
        <f>IF(ISNA(K1040),D1040,VLOOKUP(A1040,$A$1:D1039,4,FALSE))</f>
        <v>60</v>
      </c>
      <c r="M1040">
        <f t="shared" si="89"/>
        <v>60</v>
      </c>
      <c r="N1040">
        <f t="shared" si="90"/>
        <v>60</v>
      </c>
      <c r="P1040" t="e">
        <f>VLOOKUP(A1040,estimator!$A$2:$D$726,4,FALSE)</f>
        <v>#N/A</v>
      </c>
      <c r="Q1040">
        <f t="shared" si="87"/>
        <v>60</v>
      </c>
    </row>
    <row r="1041" spans="1:17">
      <c r="A1041" t="str">
        <f t="shared" si="86"/>
        <v>226,557</v>
      </c>
      <c r="B1041">
        <v>226</v>
      </c>
      <c r="C1041">
        <v>557</v>
      </c>
      <c r="D1041">
        <v>60</v>
      </c>
      <c r="E1041" t="s">
        <v>569</v>
      </c>
      <c r="F1041">
        <f>VLOOKUP(B1041,Nodes!$B$2:$C$681,2,FALSE)</f>
        <v>176</v>
      </c>
      <c r="G1041" t="str">
        <f t="shared" si="88"/>
        <v>226,557,60,exit,176</v>
      </c>
      <c r="H1041" t="s">
        <v>1013</v>
      </c>
      <c r="I1041" t="str">
        <f>VLOOKUP(B1041,Nodes!$B$2:$F$681,3)</f>
        <v>Nation</v>
      </c>
      <c r="J1041" t="str">
        <f>VLOOKUP(C1041,Nodes!$B$2:$F$681,3)</f>
        <v>Nation</v>
      </c>
      <c r="K1041" t="e">
        <f>VLOOKUP(A1041,$A$1:A1040,1,FALSE)</f>
        <v>#N/A</v>
      </c>
      <c r="L1041">
        <f>IF(ISNA(K1041),D1041,VLOOKUP(A1041,$A$1:D1040,4,FALSE))</f>
        <v>60</v>
      </c>
      <c r="M1041">
        <f t="shared" si="89"/>
        <v>60</v>
      </c>
      <c r="N1041">
        <f t="shared" si="90"/>
        <v>60</v>
      </c>
      <c r="P1041" t="e">
        <f>VLOOKUP(A1041,estimator!$A$2:$D$726,4,FALSE)</f>
        <v>#N/A</v>
      </c>
      <c r="Q1041">
        <f t="shared" si="87"/>
        <v>60</v>
      </c>
    </row>
    <row r="1042" spans="1:17">
      <c r="A1042" t="str">
        <f t="shared" si="86"/>
        <v>227,558</v>
      </c>
      <c r="B1042">
        <v>227</v>
      </c>
      <c r="C1042">
        <v>558</v>
      </c>
      <c r="D1042">
        <v>60</v>
      </c>
      <c r="E1042" t="s">
        <v>569</v>
      </c>
      <c r="F1042">
        <f>VLOOKUP(B1042,Nodes!$B$2:$C$681,2,FALSE)</f>
        <v>177</v>
      </c>
      <c r="G1042" t="str">
        <f t="shared" si="88"/>
        <v>227,558,60,exit,177</v>
      </c>
      <c r="H1042" t="s">
        <v>1013</v>
      </c>
      <c r="I1042" t="str">
        <f>VLOOKUP(B1042,Nodes!$B$2:$F$681,3)</f>
        <v>Nationale</v>
      </c>
      <c r="J1042" t="str">
        <f>VLOOKUP(C1042,Nodes!$B$2:$F$681,3)</f>
        <v>Nationale</v>
      </c>
      <c r="K1042" t="e">
        <f>VLOOKUP(A1042,$A$1:A1041,1,FALSE)</f>
        <v>#N/A</v>
      </c>
      <c r="L1042">
        <f>IF(ISNA(K1042),D1042,VLOOKUP(A1042,$A$1:D1041,4,FALSE))</f>
        <v>60</v>
      </c>
      <c r="M1042">
        <f t="shared" si="89"/>
        <v>60</v>
      </c>
      <c r="N1042">
        <f t="shared" si="90"/>
        <v>60</v>
      </c>
      <c r="P1042" t="e">
        <f>VLOOKUP(A1042,estimator!$A$2:$D$726,4,FALSE)</f>
        <v>#N/A</v>
      </c>
      <c r="Q1042">
        <f t="shared" si="87"/>
        <v>60</v>
      </c>
    </row>
    <row r="1043" spans="1:17">
      <c r="A1043" t="str">
        <f t="shared" ref="A1043:A1106" si="91">B1043&amp;","&amp;C1043</f>
        <v>228,559</v>
      </c>
      <c r="B1043">
        <v>228</v>
      </c>
      <c r="C1043">
        <v>559</v>
      </c>
      <c r="D1043">
        <v>60</v>
      </c>
      <c r="E1043" t="s">
        <v>569</v>
      </c>
      <c r="F1043">
        <f>VLOOKUP(B1043,Nodes!$B$2:$C$681,2,FALSE)</f>
        <v>178</v>
      </c>
      <c r="G1043" t="str">
        <f t="shared" si="88"/>
        <v>228,559,60,exit,178</v>
      </c>
      <c r="H1043" t="s">
        <v>1013</v>
      </c>
      <c r="I1043" t="str">
        <f>VLOOKUP(B1043,Nodes!$B$2:$F$681,3)</f>
        <v>Notre-Dame-de-Lorette</v>
      </c>
      <c r="J1043" t="str">
        <f>VLOOKUP(C1043,Nodes!$B$2:$F$681,3)</f>
        <v>Notre-Dame-de-Lorette</v>
      </c>
      <c r="K1043" t="e">
        <f>VLOOKUP(A1043,$A$1:A1042,1,FALSE)</f>
        <v>#N/A</v>
      </c>
      <c r="L1043">
        <f>IF(ISNA(K1043),D1043,VLOOKUP(A1043,$A$1:D1042,4,FALSE))</f>
        <v>60</v>
      </c>
      <c r="M1043">
        <f t="shared" si="89"/>
        <v>60</v>
      </c>
      <c r="N1043">
        <f t="shared" si="90"/>
        <v>60</v>
      </c>
      <c r="P1043" t="e">
        <f>VLOOKUP(A1043,estimator!$A$2:$D$726,4,FALSE)</f>
        <v>#N/A</v>
      </c>
      <c r="Q1043">
        <f t="shared" si="87"/>
        <v>60</v>
      </c>
    </row>
    <row r="1044" spans="1:17">
      <c r="A1044" t="str">
        <f t="shared" si="91"/>
        <v>229,560</v>
      </c>
      <c r="B1044">
        <v>229</v>
      </c>
      <c r="C1044">
        <v>560</v>
      </c>
      <c r="D1044">
        <v>60</v>
      </c>
      <c r="E1044" t="s">
        <v>569</v>
      </c>
      <c r="F1044">
        <f>VLOOKUP(B1044,Nodes!$B$2:$C$681,2,FALSE)</f>
        <v>179</v>
      </c>
      <c r="G1044" t="str">
        <f t="shared" si="88"/>
        <v>229,560,60,exit,179</v>
      </c>
      <c r="H1044" t="s">
        <v>1013</v>
      </c>
      <c r="I1044" t="str">
        <f>VLOOKUP(B1044,Nodes!$B$2:$F$681,3)</f>
        <v>Notre-Dame-des-Champs</v>
      </c>
      <c r="J1044" t="str">
        <f>VLOOKUP(C1044,Nodes!$B$2:$F$681,3)</f>
        <v>Notre-Dame-des-Champs</v>
      </c>
      <c r="K1044" t="e">
        <f>VLOOKUP(A1044,$A$1:A1043,1,FALSE)</f>
        <v>#N/A</v>
      </c>
      <c r="L1044">
        <f>IF(ISNA(K1044),D1044,VLOOKUP(A1044,$A$1:D1043,4,FALSE))</f>
        <v>60</v>
      </c>
      <c r="M1044">
        <f t="shared" si="89"/>
        <v>60</v>
      </c>
      <c r="N1044">
        <f t="shared" si="90"/>
        <v>60</v>
      </c>
      <c r="P1044" t="e">
        <f>VLOOKUP(A1044,estimator!$A$2:$D$726,4,FALSE)</f>
        <v>#N/A</v>
      </c>
      <c r="Q1044">
        <f t="shared" si="87"/>
        <v>60</v>
      </c>
    </row>
    <row r="1045" spans="1:17">
      <c r="A1045" t="str">
        <f t="shared" si="91"/>
        <v>230,561</v>
      </c>
      <c r="B1045">
        <v>230</v>
      </c>
      <c r="C1045">
        <v>561</v>
      </c>
      <c r="D1045">
        <v>60</v>
      </c>
      <c r="E1045" t="s">
        <v>569</v>
      </c>
      <c r="F1045">
        <f>VLOOKUP(B1045,Nodes!$B$2:$C$681,2,FALSE)</f>
        <v>180</v>
      </c>
      <c r="G1045" t="str">
        <f t="shared" si="88"/>
        <v>230,561,60,exit,180</v>
      </c>
      <c r="H1045" t="s">
        <v>1013</v>
      </c>
      <c r="I1045" t="str">
        <f>VLOOKUP(B1045,Nodes!$B$2:$F$681,3)</f>
        <v>Oberkampf</v>
      </c>
      <c r="J1045" t="str">
        <f>VLOOKUP(C1045,Nodes!$B$2:$F$681,3)</f>
        <v>Oberkampf</v>
      </c>
      <c r="K1045" t="e">
        <f>VLOOKUP(A1045,$A$1:A1044,1,FALSE)</f>
        <v>#N/A</v>
      </c>
      <c r="L1045">
        <f>IF(ISNA(K1045),D1045,VLOOKUP(A1045,$A$1:D1044,4,FALSE))</f>
        <v>60</v>
      </c>
      <c r="M1045">
        <f t="shared" si="89"/>
        <v>60</v>
      </c>
      <c r="N1045">
        <f t="shared" si="90"/>
        <v>60</v>
      </c>
      <c r="P1045" t="e">
        <f>VLOOKUP(A1045,estimator!$A$2:$D$726,4,FALSE)</f>
        <v>#N/A</v>
      </c>
      <c r="Q1045">
        <f t="shared" si="87"/>
        <v>60</v>
      </c>
    </row>
    <row r="1046" spans="1:17">
      <c r="A1046" t="str">
        <f t="shared" si="91"/>
        <v>231,561</v>
      </c>
      <c r="B1046">
        <v>231</v>
      </c>
      <c r="C1046">
        <v>561</v>
      </c>
      <c r="D1046">
        <v>60</v>
      </c>
      <c r="E1046" t="s">
        <v>569</v>
      </c>
      <c r="F1046">
        <f>VLOOKUP(B1046,Nodes!$B$2:$C$681,2,FALSE)</f>
        <v>180</v>
      </c>
      <c r="G1046" t="str">
        <f t="shared" si="88"/>
        <v>231,561,60,exit,180</v>
      </c>
      <c r="H1046" t="s">
        <v>1013</v>
      </c>
      <c r="I1046" t="str">
        <f>VLOOKUP(B1046,Nodes!$B$2:$F$681,3)</f>
        <v>Oberkampf</v>
      </c>
      <c r="J1046" t="str">
        <f>VLOOKUP(C1046,Nodes!$B$2:$F$681,3)</f>
        <v>Oberkampf</v>
      </c>
      <c r="K1046" t="e">
        <f>VLOOKUP(A1046,$A$1:A1045,1,FALSE)</f>
        <v>#N/A</v>
      </c>
      <c r="L1046">
        <f>IF(ISNA(K1046),D1046,VLOOKUP(A1046,$A$1:D1045,4,FALSE))</f>
        <v>60</v>
      </c>
      <c r="M1046">
        <f t="shared" si="89"/>
        <v>60</v>
      </c>
      <c r="N1046">
        <f t="shared" si="90"/>
        <v>60</v>
      </c>
      <c r="P1046" t="e">
        <f>VLOOKUP(A1046,estimator!$A$2:$D$726,4,FALSE)</f>
        <v>#N/A</v>
      </c>
      <c r="Q1046">
        <f t="shared" si="87"/>
        <v>60</v>
      </c>
    </row>
    <row r="1047" spans="1:17">
      <c r="A1047" t="str">
        <f t="shared" si="91"/>
        <v>232,562</v>
      </c>
      <c r="B1047">
        <v>232</v>
      </c>
      <c r="C1047">
        <v>562</v>
      </c>
      <c r="D1047">
        <v>60</v>
      </c>
      <c r="E1047" t="s">
        <v>569</v>
      </c>
      <c r="F1047">
        <f>VLOOKUP(B1047,Nodes!$B$2:$C$681,2,FALSE)</f>
        <v>181</v>
      </c>
      <c r="G1047" t="str">
        <f t="shared" si="88"/>
        <v>232,562,60,exit,181</v>
      </c>
      <c r="H1047" t="s">
        <v>1013</v>
      </c>
      <c r="I1047" t="str">
        <f>VLOOKUP(B1047,Nodes!$B$2:$F$681,3)</f>
        <v>Odéon</v>
      </c>
      <c r="J1047" t="str">
        <f>VLOOKUP(C1047,Nodes!$B$2:$F$681,3)</f>
        <v>Odéon</v>
      </c>
      <c r="K1047" t="e">
        <f>VLOOKUP(A1047,$A$1:A1046,1,FALSE)</f>
        <v>#N/A</v>
      </c>
      <c r="L1047">
        <f>IF(ISNA(K1047),D1047,VLOOKUP(A1047,$A$1:D1046,4,FALSE))</f>
        <v>60</v>
      </c>
      <c r="M1047">
        <f t="shared" si="89"/>
        <v>60</v>
      </c>
      <c r="N1047">
        <f t="shared" si="90"/>
        <v>60</v>
      </c>
      <c r="P1047" t="e">
        <f>VLOOKUP(A1047,estimator!$A$2:$D$726,4,FALSE)</f>
        <v>#N/A</v>
      </c>
      <c r="Q1047">
        <f t="shared" si="87"/>
        <v>60</v>
      </c>
    </row>
    <row r="1048" spans="1:17">
      <c r="A1048" t="str">
        <f t="shared" si="91"/>
        <v>233,562</v>
      </c>
      <c r="B1048">
        <v>233</v>
      </c>
      <c r="C1048">
        <v>562</v>
      </c>
      <c r="D1048">
        <v>60</v>
      </c>
      <c r="E1048" t="s">
        <v>569</v>
      </c>
      <c r="F1048">
        <f>VLOOKUP(B1048,Nodes!$B$2:$C$681,2,FALSE)</f>
        <v>181</v>
      </c>
      <c r="G1048" t="str">
        <f t="shared" si="88"/>
        <v>233,562,60,exit,181</v>
      </c>
      <c r="H1048" t="s">
        <v>1013</v>
      </c>
      <c r="I1048" t="str">
        <f>VLOOKUP(B1048,Nodes!$B$2:$F$681,3)</f>
        <v>Odéon</v>
      </c>
      <c r="J1048" t="str">
        <f>VLOOKUP(C1048,Nodes!$B$2:$F$681,3)</f>
        <v>Odéon</v>
      </c>
      <c r="K1048" t="e">
        <f>VLOOKUP(A1048,$A$1:A1047,1,FALSE)</f>
        <v>#N/A</v>
      </c>
      <c r="L1048">
        <f>IF(ISNA(K1048),D1048,VLOOKUP(A1048,$A$1:D1047,4,FALSE))</f>
        <v>60</v>
      </c>
      <c r="M1048">
        <f t="shared" si="89"/>
        <v>60</v>
      </c>
      <c r="N1048">
        <f t="shared" si="90"/>
        <v>60</v>
      </c>
      <c r="P1048" t="e">
        <f>VLOOKUP(A1048,estimator!$A$2:$D$726,4,FALSE)</f>
        <v>#N/A</v>
      </c>
      <c r="Q1048">
        <f t="shared" si="87"/>
        <v>60</v>
      </c>
    </row>
    <row r="1049" spans="1:17">
      <c r="A1049" t="str">
        <f t="shared" si="91"/>
        <v>234,563</v>
      </c>
      <c r="B1049">
        <v>234</v>
      </c>
      <c r="C1049">
        <v>563</v>
      </c>
      <c r="D1049">
        <v>60</v>
      </c>
      <c r="E1049" t="s">
        <v>569</v>
      </c>
      <c r="F1049">
        <f>VLOOKUP(B1049,Nodes!$B$2:$C$681,2,FALSE)</f>
        <v>182</v>
      </c>
      <c r="G1049" t="str">
        <f t="shared" si="88"/>
        <v>234,563,60,exit,182</v>
      </c>
      <c r="H1049" t="s">
        <v>1013</v>
      </c>
      <c r="I1049" t="str">
        <f>VLOOKUP(B1049,Nodes!$B$2:$F$681,3)</f>
        <v>Olympiades</v>
      </c>
      <c r="J1049" t="str">
        <f>VLOOKUP(C1049,Nodes!$B$2:$F$681,3)</f>
        <v>Olympiades</v>
      </c>
      <c r="K1049" t="e">
        <f>VLOOKUP(A1049,$A$1:A1048,1,FALSE)</f>
        <v>#N/A</v>
      </c>
      <c r="L1049">
        <f>IF(ISNA(K1049),D1049,VLOOKUP(A1049,$A$1:D1048,4,FALSE))</f>
        <v>60</v>
      </c>
      <c r="M1049">
        <f t="shared" si="89"/>
        <v>60</v>
      </c>
      <c r="N1049">
        <f t="shared" si="90"/>
        <v>60</v>
      </c>
      <c r="P1049" t="e">
        <f>VLOOKUP(A1049,estimator!$A$2:$D$726,4,FALSE)</f>
        <v>#N/A</v>
      </c>
      <c r="Q1049">
        <f t="shared" si="87"/>
        <v>60</v>
      </c>
    </row>
    <row r="1050" spans="1:17">
      <c r="A1050" t="str">
        <f t="shared" si="91"/>
        <v>235,564</v>
      </c>
      <c r="B1050">
        <v>235</v>
      </c>
      <c r="C1050">
        <v>564</v>
      </c>
      <c r="D1050">
        <v>60</v>
      </c>
      <c r="E1050" t="s">
        <v>569</v>
      </c>
      <c r="F1050">
        <f>VLOOKUP(B1050,Nodes!$B$2:$C$681,2,FALSE)</f>
        <v>183</v>
      </c>
      <c r="G1050" t="str">
        <f t="shared" si="88"/>
        <v>235,564,60,exit,183</v>
      </c>
      <c r="H1050" t="s">
        <v>1013</v>
      </c>
      <c r="I1050" t="str">
        <f>VLOOKUP(B1050,Nodes!$B$2:$F$681,3)</f>
        <v>Opéra</v>
      </c>
      <c r="J1050" t="str">
        <f>VLOOKUP(C1050,Nodes!$B$2:$F$681,3)</f>
        <v>Opéra</v>
      </c>
      <c r="K1050" t="e">
        <f>VLOOKUP(A1050,$A$1:A1049,1,FALSE)</f>
        <v>#N/A</v>
      </c>
      <c r="L1050">
        <f>IF(ISNA(K1050),D1050,VLOOKUP(A1050,$A$1:D1049,4,FALSE))</f>
        <v>60</v>
      </c>
      <c r="M1050">
        <f t="shared" si="89"/>
        <v>60</v>
      </c>
      <c r="N1050">
        <f t="shared" si="90"/>
        <v>60</v>
      </c>
      <c r="P1050" t="e">
        <f>VLOOKUP(A1050,estimator!$A$2:$D$726,4,FALSE)</f>
        <v>#N/A</v>
      </c>
      <c r="Q1050">
        <f t="shared" si="87"/>
        <v>60</v>
      </c>
    </row>
    <row r="1051" spans="1:17">
      <c r="A1051" t="str">
        <f t="shared" si="91"/>
        <v>236,564</v>
      </c>
      <c r="B1051">
        <v>236</v>
      </c>
      <c r="C1051">
        <v>564</v>
      </c>
      <c r="D1051">
        <v>60</v>
      </c>
      <c r="E1051" t="s">
        <v>569</v>
      </c>
      <c r="F1051">
        <f>VLOOKUP(B1051,Nodes!$B$2:$C$681,2,FALSE)</f>
        <v>183</v>
      </c>
      <c r="G1051" t="str">
        <f t="shared" si="88"/>
        <v>236,564,60,exit,183</v>
      </c>
      <c r="H1051" t="s">
        <v>1013</v>
      </c>
      <c r="I1051" t="str">
        <f>VLOOKUP(B1051,Nodes!$B$2:$F$681,3)</f>
        <v>Opéra</v>
      </c>
      <c r="J1051" t="str">
        <f>VLOOKUP(C1051,Nodes!$B$2:$F$681,3)</f>
        <v>Opéra</v>
      </c>
      <c r="K1051" t="e">
        <f>VLOOKUP(A1051,$A$1:A1050,1,FALSE)</f>
        <v>#N/A</v>
      </c>
      <c r="L1051">
        <f>IF(ISNA(K1051),D1051,VLOOKUP(A1051,$A$1:D1050,4,FALSE))</f>
        <v>60</v>
      </c>
      <c r="M1051">
        <f t="shared" si="89"/>
        <v>60</v>
      </c>
      <c r="N1051">
        <f t="shared" si="90"/>
        <v>60</v>
      </c>
      <c r="P1051" t="e">
        <f>VLOOKUP(A1051,estimator!$A$2:$D$726,4,FALSE)</f>
        <v>#N/A</v>
      </c>
      <c r="Q1051">
        <f t="shared" si="87"/>
        <v>60</v>
      </c>
    </row>
    <row r="1052" spans="1:17">
      <c r="A1052" t="str">
        <f t="shared" si="91"/>
        <v>237,564</v>
      </c>
      <c r="B1052">
        <v>237</v>
      </c>
      <c r="C1052">
        <v>564</v>
      </c>
      <c r="D1052">
        <v>60</v>
      </c>
      <c r="E1052" t="s">
        <v>569</v>
      </c>
      <c r="F1052">
        <f>VLOOKUP(B1052,Nodes!$B$2:$C$681,2,FALSE)</f>
        <v>183</v>
      </c>
      <c r="G1052" t="str">
        <f t="shared" si="88"/>
        <v>237,564,60,exit,183</v>
      </c>
      <c r="H1052" t="s">
        <v>1013</v>
      </c>
      <c r="I1052" t="str">
        <f>VLOOKUP(B1052,Nodes!$B$2:$F$681,3)</f>
        <v>Opéra</v>
      </c>
      <c r="J1052" t="str">
        <f>VLOOKUP(C1052,Nodes!$B$2:$F$681,3)</f>
        <v>Opéra</v>
      </c>
      <c r="K1052" t="e">
        <f>VLOOKUP(A1052,$A$1:A1051,1,FALSE)</f>
        <v>#N/A</v>
      </c>
      <c r="L1052">
        <f>IF(ISNA(K1052),D1052,VLOOKUP(A1052,$A$1:D1051,4,FALSE))</f>
        <v>60</v>
      </c>
      <c r="M1052">
        <f t="shared" si="89"/>
        <v>60</v>
      </c>
      <c r="N1052">
        <f t="shared" si="90"/>
        <v>60</v>
      </c>
      <c r="P1052" t="e">
        <f>VLOOKUP(A1052,estimator!$A$2:$D$726,4,FALSE)</f>
        <v>#N/A</v>
      </c>
      <c r="Q1052">
        <f t="shared" si="87"/>
        <v>60</v>
      </c>
    </row>
    <row r="1053" spans="1:17">
      <c r="A1053" t="str">
        <f t="shared" si="91"/>
        <v>238,565</v>
      </c>
      <c r="B1053">
        <v>238</v>
      </c>
      <c r="C1053">
        <v>565</v>
      </c>
      <c r="D1053">
        <v>60</v>
      </c>
      <c r="E1053" t="s">
        <v>569</v>
      </c>
      <c r="F1053">
        <f>VLOOKUP(B1053,Nodes!$B$2:$C$681,2,FALSE)</f>
        <v>184</v>
      </c>
      <c r="G1053" t="str">
        <f t="shared" si="88"/>
        <v>238,565,60,exit,184</v>
      </c>
      <c r="H1053" t="s">
        <v>1013</v>
      </c>
      <c r="I1053" t="str">
        <f>VLOOKUP(B1053,Nodes!$B$2:$F$681,3)</f>
        <v>Ourcq</v>
      </c>
      <c r="J1053" t="str">
        <f>VLOOKUP(C1053,Nodes!$B$2:$F$681,3)</f>
        <v>Ourcq</v>
      </c>
      <c r="K1053" t="e">
        <f>VLOOKUP(A1053,$A$1:A1052,1,FALSE)</f>
        <v>#N/A</v>
      </c>
      <c r="L1053">
        <f>IF(ISNA(K1053),D1053,VLOOKUP(A1053,$A$1:D1052,4,FALSE))</f>
        <v>60</v>
      </c>
      <c r="M1053">
        <f t="shared" si="89"/>
        <v>60</v>
      </c>
      <c r="N1053">
        <f t="shared" si="90"/>
        <v>60</v>
      </c>
      <c r="P1053" t="e">
        <f>VLOOKUP(A1053,estimator!$A$2:$D$726,4,FALSE)</f>
        <v>#N/A</v>
      </c>
      <c r="Q1053">
        <f t="shared" si="87"/>
        <v>60</v>
      </c>
    </row>
    <row r="1054" spans="1:17">
      <c r="A1054" t="str">
        <f t="shared" si="91"/>
        <v>239,566</v>
      </c>
      <c r="B1054">
        <v>239</v>
      </c>
      <c r="C1054">
        <v>566</v>
      </c>
      <c r="D1054">
        <v>60</v>
      </c>
      <c r="E1054" t="s">
        <v>569</v>
      </c>
      <c r="F1054">
        <f>VLOOKUP(B1054,Nodes!$B$2:$C$681,2,FALSE)</f>
        <v>185</v>
      </c>
      <c r="G1054" t="str">
        <f t="shared" si="88"/>
        <v>239,566,60,exit,185</v>
      </c>
      <c r="H1054" t="s">
        <v>1013</v>
      </c>
      <c r="I1054" t="str">
        <f>VLOOKUP(B1054,Nodes!$B$2:$F$681,3)</f>
        <v>Palais Royal — Musée du Louvre</v>
      </c>
      <c r="J1054" t="str">
        <f>VLOOKUP(C1054,Nodes!$B$2:$F$681,3)</f>
        <v>Palais Royal — Musée du Louvre</v>
      </c>
      <c r="K1054" t="e">
        <f>VLOOKUP(A1054,$A$1:A1053,1,FALSE)</f>
        <v>#N/A</v>
      </c>
      <c r="L1054">
        <f>IF(ISNA(K1054),D1054,VLOOKUP(A1054,$A$1:D1053,4,FALSE))</f>
        <v>60</v>
      </c>
      <c r="M1054">
        <f t="shared" si="89"/>
        <v>60</v>
      </c>
      <c r="N1054">
        <f t="shared" si="90"/>
        <v>60</v>
      </c>
      <c r="P1054" t="e">
        <f>VLOOKUP(A1054,estimator!$A$2:$D$726,4,FALSE)</f>
        <v>#N/A</v>
      </c>
      <c r="Q1054">
        <f t="shared" si="87"/>
        <v>60</v>
      </c>
    </row>
    <row r="1055" spans="1:17">
      <c r="A1055" t="str">
        <f t="shared" si="91"/>
        <v>240,566</v>
      </c>
      <c r="B1055">
        <v>240</v>
      </c>
      <c r="C1055">
        <v>566</v>
      </c>
      <c r="D1055">
        <v>60</v>
      </c>
      <c r="E1055" t="s">
        <v>569</v>
      </c>
      <c r="F1055">
        <f>VLOOKUP(B1055,Nodes!$B$2:$C$681,2,FALSE)</f>
        <v>185</v>
      </c>
      <c r="G1055" t="str">
        <f t="shared" si="88"/>
        <v>240,566,60,exit,185</v>
      </c>
      <c r="H1055" t="s">
        <v>1013</v>
      </c>
      <c r="I1055" t="str">
        <f>VLOOKUP(B1055,Nodes!$B$2:$F$681,3)</f>
        <v>Palais Royal — Musée du Louvre</v>
      </c>
      <c r="J1055" t="str">
        <f>VLOOKUP(C1055,Nodes!$B$2:$F$681,3)</f>
        <v>Palais Royal — Musée du Louvre</v>
      </c>
      <c r="K1055" t="e">
        <f>VLOOKUP(A1055,$A$1:A1054,1,FALSE)</f>
        <v>#N/A</v>
      </c>
      <c r="L1055">
        <f>IF(ISNA(K1055),D1055,VLOOKUP(A1055,$A$1:D1054,4,FALSE))</f>
        <v>60</v>
      </c>
      <c r="M1055">
        <f t="shared" si="89"/>
        <v>60</v>
      </c>
      <c r="N1055">
        <f t="shared" si="90"/>
        <v>60</v>
      </c>
      <c r="P1055" t="e">
        <f>VLOOKUP(A1055,estimator!$A$2:$D$726,4,FALSE)</f>
        <v>#N/A</v>
      </c>
      <c r="Q1055">
        <f t="shared" si="87"/>
        <v>60</v>
      </c>
    </row>
    <row r="1056" spans="1:17">
      <c r="A1056" t="str">
        <f t="shared" si="91"/>
        <v>241,567</v>
      </c>
      <c r="B1056">
        <v>241</v>
      </c>
      <c r="C1056">
        <v>567</v>
      </c>
      <c r="D1056">
        <v>60</v>
      </c>
      <c r="E1056" t="s">
        <v>569</v>
      </c>
      <c r="F1056">
        <f>VLOOKUP(B1056,Nodes!$B$2:$C$681,2,FALSE)</f>
        <v>186</v>
      </c>
      <c r="G1056" t="str">
        <f t="shared" si="88"/>
        <v>241,567,60,exit,186</v>
      </c>
      <c r="H1056" t="s">
        <v>1013</v>
      </c>
      <c r="I1056" t="str">
        <f>VLOOKUP(B1056,Nodes!$B$2:$F$681,3)</f>
        <v>Parmentier</v>
      </c>
      <c r="J1056" t="str">
        <f>VLOOKUP(C1056,Nodes!$B$2:$F$681,3)</f>
        <v>Parmentier</v>
      </c>
      <c r="K1056" t="e">
        <f>VLOOKUP(A1056,$A$1:A1055,1,FALSE)</f>
        <v>#N/A</v>
      </c>
      <c r="L1056">
        <f>IF(ISNA(K1056),D1056,VLOOKUP(A1056,$A$1:D1055,4,FALSE))</f>
        <v>60</v>
      </c>
      <c r="M1056">
        <f t="shared" si="89"/>
        <v>60</v>
      </c>
      <c r="N1056">
        <f t="shared" si="90"/>
        <v>60</v>
      </c>
      <c r="P1056" t="e">
        <f>VLOOKUP(A1056,estimator!$A$2:$D$726,4,FALSE)</f>
        <v>#N/A</v>
      </c>
      <c r="Q1056">
        <f t="shared" si="87"/>
        <v>60</v>
      </c>
    </row>
    <row r="1057" spans="1:17">
      <c r="A1057" t="str">
        <f t="shared" si="91"/>
        <v>242,568</v>
      </c>
      <c r="B1057">
        <v>242</v>
      </c>
      <c r="C1057">
        <v>568</v>
      </c>
      <c r="D1057">
        <v>60</v>
      </c>
      <c r="E1057" t="s">
        <v>569</v>
      </c>
      <c r="F1057">
        <f>VLOOKUP(B1057,Nodes!$B$2:$C$681,2,FALSE)</f>
        <v>187</v>
      </c>
      <c r="G1057" t="str">
        <f t="shared" si="88"/>
        <v>242,568,60,exit,187</v>
      </c>
      <c r="H1057" t="s">
        <v>1013</v>
      </c>
      <c r="I1057" t="str">
        <f>VLOOKUP(B1057,Nodes!$B$2:$F$681,3)</f>
        <v>Passy</v>
      </c>
      <c r="J1057" t="str">
        <f>VLOOKUP(C1057,Nodes!$B$2:$F$681,3)</f>
        <v>Passy</v>
      </c>
      <c r="K1057" t="e">
        <f>VLOOKUP(A1057,$A$1:A1056,1,FALSE)</f>
        <v>#N/A</v>
      </c>
      <c r="L1057">
        <f>IF(ISNA(K1057),D1057,VLOOKUP(A1057,$A$1:D1056,4,FALSE))</f>
        <v>60</v>
      </c>
      <c r="M1057">
        <f t="shared" si="89"/>
        <v>60</v>
      </c>
      <c r="N1057">
        <f t="shared" si="90"/>
        <v>60</v>
      </c>
      <c r="P1057" t="e">
        <f>VLOOKUP(A1057,estimator!$A$2:$D$726,4,FALSE)</f>
        <v>#N/A</v>
      </c>
      <c r="Q1057">
        <f t="shared" si="87"/>
        <v>60</v>
      </c>
    </row>
    <row r="1058" spans="1:17">
      <c r="A1058" t="str">
        <f t="shared" si="91"/>
        <v>243,569</v>
      </c>
      <c r="B1058">
        <v>243</v>
      </c>
      <c r="C1058">
        <v>569</v>
      </c>
      <c r="D1058">
        <v>60</v>
      </c>
      <c r="E1058" t="s">
        <v>569</v>
      </c>
      <c r="F1058">
        <f>VLOOKUP(B1058,Nodes!$B$2:$C$681,2,FALSE)</f>
        <v>188</v>
      </c>
      <c r="G1058" t="str">
        <f t="shared" si="88"/>
        <v>243,569,60,exit,188</v>
      </c>
      <c r="H1058" t="s">
        <v>1013</v>
      </c>
      <c r="I1058" t="str">
        <f>VLOOKUP(B1058,Nodes!$B$2:$F$681,3)</f>
        <v>Pasteur</v>
      </c>
      <c r="J1058" t="str">
        <f>VLOOKUP(C1058,Nodes!$B$2:$F$681,3)</f>
        <v>Pasteur</v>
      </c>
      <c r="K1058" t="e">
        <f>VLOOKUP(A1058,$A$1:A1057,1,FALSE)</f>
        <v>#N/A</v>
      </c>
      <c r="L1058">
        <f>IF(ISNA(K1058),D1058,VLOOKUP(A1058,$A$1:D1057,4,FALSE))</f>
        <v>60</v>
      </c>
      <c r="M1058">
        <f t="shared" si="89"/>
        <v>60</v>
      </c>
      <c r="N1058">
        <f t="shared" si="90"/>
        <v>60</v>
      </c>
      <c r="P1058" t="e">
        <f>VLOOKUP(A1058,estimator!$A$2:$D$726,4,FALSE)</f>
        <v>#N/A</v>
      </c>
      <c r="Q1058">
        <f t="shared" si="87"/>
        <v>60</v>
      </c>
    </row>
    <row r="1059" spans="1:17">
      <c r="A1059" t="str">
        <f t="shared" si="91"/>
        <v>244,569</v>
      </c>
      <c r="B1059">
        <v>244</v>
      </c>
      <c r="C1059">
        <v>569</v>
      </c>
      <c r="D1059">
        <v>60</v>
      </c>
      <c r="E1059" t="s">
        <v>569</v>
      </c>
      <c r="F1059">
        <f>VLOOKUP(B1059,Nodes!$B$2:$C$681,2,FALSE)</f>
        <v>188</v>
      </c>
      <c r="G1059" t="str">
        <f t="shared" si="88"/>
        <v>244,569,60,exit,188</v>
      </c>
      <c r="H1059" t="s">
        <v>1013</v>
      </c>
      <c r="I1059" t="str">
        <f>VLOOKUP(B1059,Nodes!$B$2:$F$681,3)</f>
        <v>Pasteur</v>
      </c>
      <c r="J1059" t="str">
        <f>VLOOKUP(C1059,Nodes!$B$2:$F$681,3)</f>
        <v>Pasteur</v>
      </c>
      <c r="K1059" t="e">
        <f>VLOOKUP(A1059,$A$1:A1058,1,FALSE)</f>
        <v>#N/A</v>
      </c>
      <c r="L1059">
        <f>IF(ISNA(K1059),D1059,VLOOKUP(A1059,$A$1:D1058,4,FALSE))</f>
        <v>60</v>
      </c>
      <c r="M1059">
        <f t="shared" si="89"/>
        <v>60</v>
      </c>
      <c r="N1059">
        <f t="shared" si="90"/>
        <v>60</v>
      </c>
      <c r="P1059" t="e">
        <f>VLOOKUP(A1059,estimator!$A$2:$D$726,4,FALSE)</f>
        <v>#N/A</v>
      </c>
      <c r="Q1059">
        <f t="shared" si="87"/>
        <v>60</v>
      </c>
    </row>
    <row r="1060" spans="1:17">
      <c r="A1060" t="str">
        <f t="shared" si="91"/>
        <v>245,570</v>
      </c>
      <c r="B1060">
        <v>245</v>
      </c>
      <c r="C1060">
        <v>570</v>
      </c>
      <c r="D1060">
        <v>60</v>
      </c>
      <c r="E1060" t="s">
        <v>569</v>
      </c>
      <c r="F1060">
        <f>VLOOKUP(B1060,Nodes!$B$2:$C$681,2,FALSE)</f>
        <v>189</v>
      </c>
      <c r="G1060" t="str">
        <f t="shared" si="88"/>
        <v>245,570,60,exit,189</v>
      </c>
      <c r="H1060" t="s">
        <v>1013</v>
      </c>
      <c r="I1060" t="str">
        <f>VLOOKUP(B1060,Nodes!$B$2:$F$681,3)</f>
        <v>Pelleport</v>
      </c>
      <c r="J1060" t="str">
        <f>VLOOKUP(C1060,Nodes!$B$2:$F$681,3)</f>
        <v>Pelleport</v>
      </c>
      <c r="K1060" t="e">
        <f>VLOOKUP(A1060,$A$1:A1059,1,FALSE)</f>
        <v>#N/A</v>
      </c>
      <c r="L1060">
        <f>IF(ISNA(K1060),D1060,VLOOKUP(A1060,$A$1:D1059,4,FALSE))</f>
        <v>60</v>
      </c>
      <c r="M1060">
        <f t="shared" si="89"/>
        <v>60</v>
      </c>
      <c r="N1060">
        <f t="shared" si="90"/>
        <v>60</v>
      </c>
      <c r="P1060" t="e">
        <f>VLOOKUP(A1060,estimator!$A$2:$D$726,4,FALSE)</f>
        <v>#N/A</v>
      </c>
      <c r="Q1060">
        <f t="shared" si="87"/>
        <v>60</v>
      </c>
    </row>
    <row r="1061" spans="1:17">
      <c r="A1061" t="str">
        <f t="shared" si="91"/>
        <v>246,571</v>
      </c>
      <c r="B1061">
        <v>246</v>
      </c>
      <c r="C1061">
        <v>571</v>
      </c>
      <c r="D1061">
        <v>60</v>
      </c>
      <c r="E1061" t="s">
        <v>569</v>
      </c>
      <c r="F1061">
        <f>VLOOKUP(B1061,Nodes!$B$2:$C$681,2,FALSE)</f>
        <v>190</v>
      </c>
      <c r="G1061" t="str">
        <f t="shared" si="88"/>
        <v>246,571,60,exit,190</v>
      </c>
      <c r="H1061" t="s">
        <v>1013</v>
      </c>
      <c r="I1061" t="str">
        <f>VLOOKUP(B1061,Nodes!$B$2:$F$681,3)</f>
        <v>Père Lachaise</v>
      </c>
      <c r="J1061" t="str">
        <f>VLOOKUP(C1061,Nodes!$B$2:$F$681,3)</f>
        <v>Père Lachaise</v>
      </c>
      <c r="K1061" t="e">
        <f>VLOOKUP(A1061,$A$1:A1060,1,FALSE)</f>
        <v>#N/A</v>
      </c>
      <c r="L1061">
        <f>IF(ISNA(K1061),D1061,VLOOKUP(A1061,$A$1:D1060,4,FALSE))</f>
        <v>60</v>
      </c>
      <c r="M1061">
        <f t="shared" si="89"/>
        <v>60</v>
      </c>
      <c r="N1061">
        <f t="shared" si="90"/>
        <v>60</v>
      </c>
      <c r="P1061" t="e">
        <f>VLOOKUP(A1061,estimator!$A$2:$D$726,4,FALSE)</f>
        <v>#N/A</v>
      </c>
      <c r="Q1061">
        <f t="shared" si="87"/>
        <v>60</v>
      </c>
    </row>
    <row r="1062" spans="1:17">
      <c r="A1062" t="str">
        <f t="shared" si="91"/>
        <v>247,571</v>
      </c>
      <c r="B1062">
        <v>247</v>
      </c>
      <c r="C1062">
        <v>571</v>
      </c>
      <c r="D1062">
        <v>60</v>
      </c>
      <c r="E1062" t="s">
        <v>569</v>
      </c>
      <c r="F1062">
        <f>VLOOKUP(B1062,Nodes!$B$2:$C$681,2,FALSE)</f>
        <v>190</v>
      </c>
      <c r="G1062" t="str">
        <f t="shared" si="88"/>
        <v>247,571,60,exit,190</v>
      </c>
      <c r="H1062" t="s">
        <v>1013</v>
      </c>
      <c r="I1062" t="str">
        <f>VLOOKUP(B1062,Nodes!$B$2:$F$681,3)</f>
        <v>Père Lachaise</v>
      </c>
      <c r="J1062" t="str">
        <f>VLOOKUP(C1062,Nodes!$B$2:$F$681,3)</f>
        <v>Père Lachaise</v>
      </c>
      <c r="K1062" t="e">
        <f>VLOOKUP(A1062,$A$1:A1061,1,FALSE)</f>
        <v>#N/A</v>
      </c>
      <c r="L1062">
        <f>IF(ISNA(K1062),D1062,VLOOKUP(A1062,$A$1:D1061,4,FALSE))</f>
        <v>60</v>
      </c>
      <c r="M1062">
        <f t="shared" si="89"/>
        <v>60</v>
      </c>
      <c r="N1062">
        <f t="shared" si="90"/>
        <v>60</v>
      </c>
      <c r="P1062" t="e">
        <f>VLOOKUP(A1062,estimator!$A$2:$D$726,4,FALSE)</f>
        <v>#N/A</v>
      </c>
      <c r="Q1062">
        <f t="shared" si="87"/>
        <v>60</v>
      </c>
    </row>
    <row r="1063" spans="1:17">
      <c r="A1063" t="str">
        <f t="shared" si="91"/>
        <v>248,572</v>
      </c>
      <c r="B1063">
        <v>248</v>
      </c>
      <c r="C1063">
        <v>572</v>
      </c>
      <c r="D1063">
        <v>60</v>
      </c>
      <c r="E1063" t="s">
        <v>569</v>
      </c>
      <c r="F1063">
        <f>VLOOKUP(B1063,Nodes!$B$2:$C$681,2,FALSE)</f>
        <v>191</v>
      </c>
      <c r="G1063" t="str">
        <f t="shared" si="88"/>
        <v>248,572,60,exit,191</v>
      </c>
      <c r="H1063" t="s">
        <v>1013</v>
      </c>
      <c r="I1063" t="str">
        <f>VLOOKUP(B1063,Nodes!$B$2:$F$681,3)</f>
        <v>Pereire</v>
      </c>
      <c r="J1063" t="str">
        <f>VLOOKUP(C1063,Nodes!$B$2:$F$681,3)</f>
        <v>Pereire</v>
      </c>
      <c r="K1063" t="e">
        <f>VLOOKUP(A1063,$A$1:A1062,1,FALSE)</f>
        <v>#N/A</v>
      </c>
      <c r="L1063">
        <f>IF(ISNA(K1063),D1063,VLOOKUP(A1063,$A$1:D1062,4,FALSE))</f>
        <v>60</v>
      </c>
      <c r="M1063">
        <f t="shared" si="89"/>
        <v>60</v>
      </c>
      <c r="N1063">
        <f t="shared" si="90"/>
        <v>60</v>
      </c>
      <c r="P1063" t="e">
        <f>VLOOKUP(A1063,estimator!$A$2:$D$726,4,FALSE)</f>
        <v>#N/A</v>
      </c>
      <c r="Q1063">
        <f t="shared" si="87"/>
        <v>60</v>
      </c>
    </row>
    <row r="1064" spans="1:17">
      <c r="A1064" t="str">
        <f t="shared" si="91"/>
        <v>249,573</v>
      </c>
      <c r="B1064">
        <v>249</v>
      </c>
      <c r="C1064">
        <v>573</v>
      </c>
      <c r="D1064">
        <v>60</v>
      </c>
      <c r="E1064" t="s">
        <v>569</v>
      </c>
      <c r="F1064">
        <f>VLOOKUP(B1064,Nodes!$B$2:$C$681,2,FALSE)</f>
        <v>192</v>
      </c>
      <c r="G1064" t="str">
        <f t="shared" si="88"/>
        <v>249,573,60,exit,192</v>
      </c>
      <c r="H1064" t="s">
        <v>1013</v>
      </c>
      <c r="I1064" t="str">
        <f>VLOOKUP(B1064,Nodes!$B$2:$F$681,3)</f>
        <v>Pernety</v>
      </c>
      <c r="J1064" t="str">
        <f>VLOOKUP(C1064,Nodes!$B$2:$F$681,3)</f>
        <v>Pernety</v>
      </c>
      <c r="K1064" t="e">
        <f>VLOOKUP(A1064,$A$1:A1063,1,FALSE)</f>
        <v>#N/A</v>
      </c>
      <c r="L1064">
        <f>IF(ISNA(K1064),D1064,VLOOKUP(A1064,$A$1:D1063,4,FALSE))</f>
        <v>60</v>
      </c>
      <c r="M1064">
        <f t="shared" si="89"/>
        <v>60</v>
      </c>
      <c r="N1064">
        <f t="shared" si="90"/>
        <v>60</v>
      </c>
      <c r="P1064" t="e">
        <f>VLOOKUP(A1064,estimator!$A$2:$D$726,4,FALSE)</f>
        <v>#N/A</v>
      </c>
      <c r="Q1064">
        <f t="shared" si="87"/>
        <v>60</v>
      </c>
    </row>
    <row r="1065" spans="1:17">
      <c r="A1065" t="str">
        <f t="shared" si="91"/>
        <v>250,574</v>
      </c>
      <c r="B1065">
        <v>250</v>
      </c>
      <c r="C1065">
        <v>574</v>
      </c>
      <c r="D1065">
        <v>60</v>
      </c>
      <c r="E1065" t="s">
        <v>569</v>
      </c>
      <c r="F1065">
        <f>VLOOKUP(B1065,Nodes!$B$2:$C$681,2,FALSE)</f>
        <v>193</v>
      </c>
      <c r="G1065" t="str">
        <f t="shared" si="88"/>
        <v>250,574,60,exit,193</v>
      </c>
      <c r="H1065" t="s">
        <v>1013</v>
      </c>
      <c r="I1065" t="str">
        <f>VLOOKUP(B1065,Nodes!$B$2:$F$681,3)</f>
        <v>Philippe Auguste</v>
      </c>
      <c r="J1065" t="str">
        <f>VLOOKUP(C1065,Nodes!$B$2:$F$681,3)</f>
        <v>Philippe Auguste</v>
      </c>
      <c r="K1065" t="e">
        <f>VLOOKUP(A1065,$A$1:A1064,1,FALSE)</f>
        <v>#N/A</v>
      </c>
      <c r="L1065">
        <f>IF(ISNA(K1065),D1065,VLOOKUP(A1065,$A$1:D1064,4,FALSE))</f>
        <v>60</v>
      </c>
      <c r="M1065">
        <f t="shared" si="89"/>
        <v>60</v>
      </c>
      <c r="N1065">
        <f t="shared" si="90"/>
        <v>60</v>
      </c>
      <c r="P1065" t="e">
        <f>VLOOKUP(A1065,estimator!$A$2:$D$726,4,FALSE)</f>
        <v>#N/A</v>
      </c>
      <c r="Q1065">
        <f t="shared" si="87"/>
        <v>60</v>
      </c>
    </row>
    <row r="1066" spans="1:17">
      <c r="A1066" t="str">
        <f t="shared" si="91"/>
        <v>251,575</v>
      </c>
      <c r="B1066">
        <v>251</v>
      </c>
      <c r="C1066">
        <v>575</v>
      </c>
      <c r="D1066">
        <v>60</v>
      </c>
      <c r="E1066" t="s">
        <v>569</v>
      </c>
      <c r="F1066">
        <f>VLOOKUP(B1066,Nodes!$B$2:$C$681,2,FALSE)</f>
        <v>194</v>
      </c>
      <c r="G1066" t="str">
        <f t="shared" si="88"/>
        <v>251,575,60,exit,194</v>
      </c>
      <c r="H1066" t="s">
        <v>1013</v>
      </c>
      <c r="I1066" t="str">
        <f>VLOOKUP(B1066,Nodes!$B$2:$F$681,3)</f>
        <v>Picpus</v>
      </c>
      <c r="J1066" t="str">
        <f>VLOOKUP(C1066,Nodes!$B$2:$F$681,3)</f>
        <v>Picpus</v>
      </c>
      <c r="K1066" t="e">
        <f>VLOOKUP(A1066,$A$1:A1065,1,FALSE)</f>
        <v>#N/A</v>
      </c>
      <c r="L1066">
        <f>IF(ISNA(K1066),D1066,VLOOKUP(A1066,$A$1:D1065,4,FALSE))</f>
        <v>60</v>
      </c>
      <c r="M1066">
        <f t="shared" si="89"/>
        <v>60</v>
      </c>
      <c r="N1066">
        <f t="shared" si="90"/>
        <v>60</v>
      </c>
      <c r="P1066" t="e">
        <f>VLOOKUP(A1066,estimator!$A$2:$D$726,4,FALSE)</f>
        <v>#N/A</v>
      </c>
      <c r="Q1066">
        <f t="shared" si="87"/>
        <v>60</v>
      </c>
    </row>
    <row r="1067" spans="1:17">
      <c r="A1067" t="str">
        <f t="shared" si="91"/>
        <v>252,576</v>
      </c>
      <c r="B1067">
        <v>252</v>
      </c>
      <c r="C1067">
        <v>576</v>
      </c>
      <c r="D1067">
        <v>60</v>
      </c>
      <c r="E1067" t="s">
        <v>569</v>
      </c>
      <c r="F1067">
        <f>VLOOKUP(B1067,Nodes!$B$2:$C$681,2,FALSE)</f>
        <v>195</v>
      </c>
      <c r="G1067" t="str">
        <f t="shared" si="88"/>
        <v>252,576,60,exit,195</v>
      </c>
      <c r="H1067" t="s">
        <v>1013</v>
      </c>
      <c r="I1067" t="str">
        <f>VLOOKUP(B1067,Nodes!$B$2:$F$681,3)</f>
        <v>Pierre et Marie Curie</v>
      </c>
      <c r="J1067" t="str">
        <f>VLOOKUP(C1067,Nodes!$B$2:$F$681,3)</f>
        <v>Pierre et Marie Curie</v>
      </c>
      <c r="K1067" t="e">
        <f>VLOOKUP(A1067,$A$1:A1066,1,FALSE)</f>
        <v>#N/A</v>
      </c>
      <c r="L1067">
        <f>IF(ISNA(K1067),D1067,VLOOKUP(A1067,$A$1:D1066,4,FALSE))</f>
        <v>60</v>
      </c>
      <c r="M1067">
        <f t="shared" si="89"/>
        <v>60</v>
      </c>
      <c r="N1067">
        <f t="shared" si="90"/>
        <v>60</v>
      </c>
      <c r="P1067" t="e">
        <f>VLOOKUP(A1067,estimator!$A$2:$D$726,4,FALSE)</f>
        <v>#N/A</v>
      </c>
      <c r="Q1067">
        <f t="shared" si="87"/>
        <v>60</v>
      </c>
    </row>
    <row r="1068" spans="1:17">
      <c r="A1068" t="str">
        <f t="shared" si="91"/>
        <v>253,577</v>
      </c>
      <c r="B1068">
        <v>253</v>
      </c>
      <c r="C1068">
        <v>577</v>
      </c>
      <c r="D1068">
        <v>60</v>
      </c>
      <c r="E1068" t="s">
        <v>569</v>
      </c>
      <c r="F1068">
        <f>VLOOKUP(B1068,Nodes!$B$2:$C$681,2,FALSE)</f>
        <v>196</v>
      </c>
      <c r="G1068" t="str">
        <f t="shared" si="88"/>
        <v>253,577,60,exit,196</v>
      </c>
      <c r="H1068" t="s">
        <v>1013</v>
      </c>
      <c r="I1068" t="str">
        <f>VLOOKUP(B1068,Nodes!$B$2:$F$681,3)</f>
        <v>Pigalle</v>
      </c>
      <c r="J1068" t="str">
        <f>VLOOKUP(C1068,Nodes!$B$2:$F$681,3)</f>
        <v>Pigalle</v>
      </c>
      <c r="K1068" t="e">
        <f>VLOOKUP(A1068,$A$1:A1067,1,FALSE)</f>
        <v>#N/A</v>
      </c>
      <c r="L1068">
        <f>IF(ISNA(K1068),D1068,VLOOKUP(A1068,$A$1:D1067,4,FALSE))</f>
        <v>60</v>
      </c>
      <c r="M1068">
        <f t="shared" si="89"/>
        <v>60</v>
      </c>
      <c r="N1068">
        <f t="shared" si="90"/>
        <v>60</v>
      </c>
      <c r="P1068" t="e">
        <f>VLOOKUP(A1068,estimator!$A$2:$D$726,4,FALSE)</f>
        <v>#N/A</v>
      </c>
      <c r="Q1068">
        <f t="shared" si="87"/>
        <v>60</v>
      </c>
    </row>
    <row r="1069" spans="1:17">
      <c r="A1069" t="str">
        <f t="shared" si="91"/>
        <v>254,577</v>
      </c>
      <c r="B1069">
        <v>254</v>
      </c>
      <c r="C1069">
        <v>577</v>
      </c>
      <c r="D1069">
        <v>60</v>
      </c>
      <c r="E1069" t="s">
        <v>569</v>
      </c>
      <c r="F1069">
        <f>VLOOKUP(B1069,Nodes!$B$2:$C$681,2,FALSE)</f>
        <v>196</v>
      </c>
      <c r="G1069" t="str">
        <f t="shared" si="88"/>
        <v>254,577,60,exit,196</v>
      </c>
      <c r="H1069" t="s">
        <v>1013</v>
      </c>
      <c r="I1069" t="str">
        <f>VLOOKUP(B1069,Nodes!$B$2:$F$681,3)</f>
        <v>Pigalle</v>
      </c>
      <c r="J1069" t="str">
        <f>VLOOKUP(C1069,Nodes!$B$2:$F$681,3)</f>
        <v>Pigalle</v>
      </c>
      <c r="K1069" t="e">
        <f>VLOOKUP(A1069,$A$1:A1068,1,FALSE)</f>
        <v>#N/A</v>
      </c>
      <c r="L1069">
        <f>IF(ISNA(K1069),D1069,VLOOKUP(A1069,$A$1:D1068,4,FALSE))</f>
        <v>60</v>
      </c>
      <c r="M1069">
        <f t="shared" si="89"/>
        <v>60</v>
      </c>
      <c r="N1069">
        <f t="shared" si="90"/>
        <v>60</v>
      </c>
      <c r="P1069" t="e">
        <f>VLOOKUP(A1069,estimator!$A$2:$D$726,4,FALSE)</f>
        <v>#N/A</v>
      </c>
      <c r="Q1069">
        <f t="shared" si="87"/>
        <v>60</v>
      </c>
    </row>
    <row r="1070" spans="1:17">
      <c r="A1070" t="str">
        <f t="shared" si="91"/>
        <v>255,578</v>
      </c>
      <c r="B1070">
        <v>255</v>
      </c>
      <c r="C1070">
        <v>578</v>
      </c>
      <c r="D1070">
        <v>60</v>
      </c>
      <c r="E1070" t="s">
        <v>569</v>
      </c>
      <c r="F1070">
        <f>VLOOKUP(B1070,Nodes!$B$2:$C$681,2,FALSE)</f>
        <v>197</v>
      </c>
      <c r="G1070" t="str">
        <f t="shared" si="88"/>
        <v>255,578,60,exit,197</v>
      </c>
      <c r="H1070" t="s">
        <v>1013</v>
      </c>
      <c r="I1070" t="str">
        <f>VLOOKUP(B1070,Nodes!$B$2:$F$681,3)</f>
        <v>Place de Clichy</v>
      </c>
      <c r="J1070" t="str">
        <f>VLOOKUP(C1070,Nodes!$B$2:$F$681,3)</f>
        <v>Place de Clichy</v>
      </c>
      <c r="K1070" t="e">
        <f>VLOOKUP(A1070,$A$1:A1069,1,FALSE)</f>
        <v>#N/A</v>
      </c>
      <c r="L1070">
        <f>IF(ISNA(K1070),D1070,VLOOKUP(A1070,$A$1:D1069,4,FALSE))</f>
        <v>60</v>
      </c>
      <c r="M1070">
        <f t="shared" si="89"/>
        <v>60</v>
      </c>
      <c r="N1070">
        <f t="shared" si="90"/>
        <v>60</v>
      </c>
      <c r="P1070" t="e">
        <f>VLOOKUP(A1070,estimator!$A$2:$D$726,4,FALSE)</f>
        <v>#N/A</v>
      </c>
      <c r="Q1070">
        <f t="shared" si="87"/>
        <v>60</v>
      </c>
    </row>
    <row r="1071" spans="1:17">
      <c r="A1071" t="str">
        <f t="shared" si="91"/>
        <v>256,578</v>
      </c>
      <c r="B1071">
        <v>256</v>
      </c>
      <c r="C1071">
        <v>578</v>
      </c>
      <c r="D1071">
        <v>60</v>
      </c>
      <c r="E1071" t="s">
        <v>569</v>
      </c>
      <c r="F1071">
        <f>VLOOKUP(B1071,Nodes!$B$2:$C$681,2,FALSE)</f>
        <v>197</v>
      </c>
      <c r="G1071" t="str">
        <f t="shared" si="88"/>
        <v>256,578,60,exit,197</v>
      </c>
      <c r="H1071" t="s">
        <v>1013</v>
      </c>
      <c r="I1071" t="str">
        <f>VLOOKUP(B1071,Nodes!$B$2:$F$681,3)</f>
        <v>Place de Clichy</v>
      </c>
      <c r="J1071" t="str">
        <f>VLOOKUP(C1071,Nodes!$B$2:$F$681,3)</f>
        <v>Place de Clichy</v>
      </c>
      <c r="K1071" t="e">
        <f>VLOOKUP(A1071,$A$1:A1070,1,FALSE)</f>
        <v>#N/A</v>
      </c>
      <c r="L1071">
        <f>IF(ISNA(K1071),D1071,VLOOKUP(A1071,$A$1:D1070,4,FALSE))</f>
        <v>60</v>
      </c>
      <c r="M1071">
        <f t="shared" si="89"/>
        <v>60</v>
      </c>
      <c r="N1071">
        <f t="shared" si="90"/>
        <v>60</v>
      </c>
      <c r="P1071" t="e">
        <f>VLOOKUP(A1071,estimator!$A$2:$D$726,4,FALSE)</f>
        <v>#N/A</v>
      </c>
      <c r="Q1071">
        <f t="shared" si="87"/>
        <v>60</v>
      </c>
    </row>
    <row r="1072" spans="1:17">
      <c r="A1072" t="str">
        <f t="shared" si="91"/>
        <v>257,579</v>
      </c>
      <c r="B1072">
        <v>257</v>
      </c>
      <c r="C1072">
        <v>579</v>
      </c>
      <c r="D1072">
        <v>60</v>
      </c>
      <c r="E1072" t="s">
        <v>569</v>
      </c>
      <c r="F1072">
        <f>VLOOKUP(B1072,Nodes!$B$2:$C$681,2,FALSE)</f>
        <v>198</v>
      </c>
      <c r="G1072" t="str">
        <f t="shared" si="88"/>
        <v>257,579,60,exit,198</v>
      </c>
      <c r="H1072" t="s">
        <v>1013</v>
      </c>
      <c r="I1072" t="str">
        <f>VLOOKUP(B1072,Nodes!$B$2:$F$681,3)</f>
        <v>Place des Fêtes</v>
      </c>
      <c r="J1072" t="str">
        <f>VLOOKUP(C1072,Nodes!$B$2:$F$681,3)</f>
        <v>Place des Fêtes</v>
      </c>
      <c r="K1072" t="e">
        <f>VLOOKUP(A1072,$A$1:A1071,1,FALSE)</f>
        <v>#N/A</v>
      </c>
      <c r="L1072">
        <f>IF(ISNA(K1072),D1072,VLOOKUP(A1072,$A$1:D1071,4,FALSE))</f>
        <v>60</v>
      </c>
      <c r="M1072">
        <f t="shared" si="89"/>
        <v>60</v>
      </c>
      <c r="N1072">
        <f t="shared" si="90"/>
        <v>60</v>
      </c>
      <c r="P1072" t="e">
        <f>VLOOKUP(A1072,estimator!$A$2:$D$726,4,FALSE)</f>
        <v>#N/A</v>
      </c>
      <c r="Q1072">
        <f t="shared" si="87"/>
        <v>60</v>
      </c>
    </row>
    <row r="1073" spans="1:17">
      <c r="A1073" t="str">
        <f t="shared" si="91"/>
        <v>258,579</v>
      </c>
      <c r="B1073">
        <v>258</v>
      </c>
      <c r="C1073">
        <v>579</v>
      </c>
      <c r="D1073">
        <v>60</v>
      </c>
      <c r="E1073" t="s">
        <v>569</v>
      </c>
      <c r="F1073">
        <f>VLOOKUP(B1073,Nodes!$B$2:$C$681,2,FALSE)</f>
        <v>198</v>
      </c>
      <c r="G1073" t="str">
        <f t="shared" si="88"/>
        <v>258,579,60,exit,198</v>
      </c>
      <c r="H1073" t="s">
        <v>1013</v>
      </c>
      <c r="I1073" t="str">
        <f>VLOOKUP(B1073,Nodes!$B$2:$F$681,3)</f>
        <v>Place des Fêtes</v>
      </c>
      <c r="J1073" t="str">
        <f>VLOOKUP(C1073,Nodes!$B$2:$F$681,3)</f>
        <v>Place des Fêtes</v>
      </c>
      <c r="K1073" t="e">
        <f>VLOOKUP(A1073,$A$1:A1072,1,FALSE)</f>
        <v>#N/A</v>
      </c>
      <c r="L1073">
        <f>IF(ISNA(K1073),D1073,VLOOKUP(A1073,$A$1:D1072,4,FALSE))</f>
        <v>60</v>
      </c>
      <c r="M1073">
        <f t="shared" si="89"/>
        <v>60</v>
      </c>
      <c r="N1073">
        <f t="shared" si="90"/>
        <v>60</v>
      </c>
      <c r="P1073" t="e">
        <f>VLOOKUP(A1073,estimator!$A$2:$D$726,4,FALSE)</f>
        <v>#N/A</v>
      </c>
      <c r="Q1073">
        <f t="shared" si="87"/>
        <v>60</v>
      </c>
    </row>
    <row r="1074" spans="1:17">
      <c r="A1074" t="str">
        <f t="shared" si="91"/>
        <v>259,580</v>
      </c>
      <c r="B1074">
        <v>259</v>
      </c>
      <c r="C1074">
        <v>580</v>
      </c>
      <c r="D1074">
        <v>60</v>
      </c>
      <c r="E1074" t="s">
        <v>569</v>
      </c>
      <c r="F1074">
        <f>VLOOKUP(B1074,Nodes!$B$2:$C$681,2,FALSE)</f>
        <v>199</v>
      </c>
      <c r="G1074" t="str">
        <f t="shared" si="88"/>
        <v>259,580,60,exit,199</v>
      </c>
      <c r="H1074" t="s">
        <v>1013</v>
      </c>
      <c r="I1074" t="str">
        <f>VLOOKUP(B1074,Nodes!$B$2:$F$681,3)</f>
        <v>Place d'Italie</v>
      </c>
      <c r="J1074" t="str">
        <f>VLOOKUP(C1074,Nodes!$B$2:$F$681,3)</f>
        <v>Place d'Italie</v>
      </c>
      <c r="K1074" t="e">
        <f>VLOOKUP(A1074,$A$1:A1073,1,FALSE)</f>
        <v>#N/A</v>
      </c>
      <c r="L1074">
        <f>IF(ISNA(K1074),D1074,VLOOKUP(A1074,$A$1:D1073,4,FALSE))</f>
        <v>60</v>
      </c>
      <c r="M1074">
        <f t="shared" si="89"/>
        <v>60</v>
      </c>
      <c r="N1074">
        <f t="shared" si="90"/>
        <v>60</v>
      </c>
      <c r="P1074" t="e">
        <f>VLOOKUP(A1074,estimator!$A$2:$D$726,4,FALSE)</f>
        <v>#N/A</v>
      </c>
      <c r="Q1074">
        <f t="shared" si="87"/>
        <v>60</v>
      </c>
    </row>
    <row r="1075" spans="1:17">
      <c r="A1075" t="str">
        <f t="shared" si="91"/>
        <v>260,580</v>
      </c>
      <c r="B1075">
        <v>260</v>
      </c>
      <c r="C1075">
        <v>580</v>
      </c>
      <c r="D1075">
        <v>60</v>
      </c>
      <c r="E1075" t="s">
        <v>569</v>
      </c>
      <c r="F1075">
        <f>VLOOKUP(B1075,Nodes!$B$2:$C$681,2,FALSE)</f>
        <v>199</v>
      </c>
      <c r="G1075" t="str">
        <f t="shared" si="88"/>
        <v>260,580,60,exit,199</v>
      </c>
      <c r="H1075" t="s">
        <v>1013</v>
      </c>
      <c r="I1075" t="str">
        <f>VLOOKUP(B1075,Nodes!$B$2:$F$681,3)</f>
        <v>Place d'Italie</v>
      </c>
      <c r="J1075" t="str">
        <f>VLOOKUP(C1075,Nodes!$B$2:$F$681,3)</f>
        <v>Place d'Italie</v>
      </c>
      <c r="K1075" t="e">
        <f>VLOOKUP(A1075,$A$1:A1074,1,FALSE)</f>
        <v>#N/A</v>
      </c>
      <c r="L1075">
        <f>IF(ISNA(K1075),D1075,VLOOKUP(A1075,$A$1:D1074,4,FALSE))</f>
        <v>60</v>
      </c>
      <c r="M1075">
        <f t="shared" si="89"/>
        <v>60</v>
      </c>
      <c r="N1075">
        <f t="shared" si="90"/>
        <v>60</v>
      </c>
      <c r="P1075" t="e">
        <f>VLOOKUP(A1075,estimator!$A$2:$D$726,4,FALSE)</f>
        <v>#N/A</v>
      </c>
      <c r="Q1075">
        <f t="shared" si="87"/>
        <v>60</v>
      </c>
    </row>
    <row r="1076" spans="1:17">
      <c r="A1076" t="str">
        <f t="shared" si="91"/>
        <v>261,580</v>
      </c>
      <c r="B1076">
        <v>261</v>
      </c>
      <c r="C1076">
        <v>580</v>
      </c>
      <c r="D1076">
        <v>60</v>
      </c>
      <c r="E1076" t="s">
        <v>569</v>
      </c>
      <c r="F1076">
        <f>VLOOKUP(B1076,Nodes!$B$2:$C$681,2,FALSE)</f>
        <v>199</v>
      </c>
      <c r="G1076" t="str">
        <f t="shared" si="88"/>
        <v>261,580,60,exit,199</v>
      </c>
      <c r="H1076" t="s">
        <v>1013</v>
      </c>
      <c r="I1076" t="str">
        <f>VLOOKUP(B1076,Nodes!$B$2:$F$681,3)</f>
        <v>Place d'Italie</v>
      </c>
      <c r="J1076" t="str">
        <f>VLOOKUP(C1076,Nodes!$B$2:$F$681,3)</f>
        <v>Place d'Italie</v>
      </c>
      <c r="K1076" t="e">
        <f>VLOOKUP(A1076,$A$1:A1075,1,FALSE)</f>
        <v>#N/A</v>
      </c>
      <c r="L1076">
        <f>IF(ISNA(K1076),D1076,VLOOKUP(A1076,$A$1:D1075,4,FALSE))</f>
        <v>60</v>
      </c>
      <c r="M1076">
        <f t="shared" si="89"/>
        <v>60</v>
      </c>
      <c r="N1076">
        <f t="shared" si="90"/>
        <v>60</v>
      </c>
      <c r="P1076" t="e">
        <f>VLOOKUP(A1076,estimator!$A$2:$D$726,4,FALSE)</f>
        <v>#N/A</v>
      </c>
      <c r="Q1076">
        <f t="shared" si="87"/>
        <v>60</v>
      </c>
    </row>
    <row r="1077" spans="1:17">
      <c r="A1077" t="str">
        <f t="shared" si="91"/>
        <v>262,581</v>
      </c>
      <c r="B1077">
        <v>262</v>
      </c>
      <c r="C1077">
        <v>581</v>
      </c>
      <c r="D1077">
        <v>60</v>
      </c>
      <c r="E1077" t="s">
        <v>569</v>
      </c>
      <c r="F1077">
        <f>VLOOKUP(B1077,Nodes!$B$2:$C$681,2,FALSE)</f>
        <v>200</v>
      </c>
      <c r="G1077" t="str">
        <f t="shared" si="88"/>
        <v>262,581,60,exit,200</v>
      </c>
      <c r="H1077" t="s">
        <v>1013</v>
      </c>
      <c r="I1077" t="str">
        <f>VLOOKUP(B1077,Nodes!$B$2:$F$681,3)</f>
        <v>Place Monge</v>
      </c>
      <c r="J1077" t="str">
        <f>VLOOKUP(C1077,Nodes!$B$2:$F$681,3)</f>
        <v>Place Monge</v>
      </c>
      <c r="K1077" t="e">
        <f>VLOOKUP(A1077,$A$1:A1076,1,FALSE)</f>
        <v>#N/A</v>
      </c>
      <c r="L1077">
        <f>IF(ISNA(K1077),D1077,VLOOKUP(A1077,$A$1:D1076,4,FALSE))</f>
        <v>60</v>
      </c>
      <c r="M1077">
        <f t="shared" si="89"/>
        <v>60</v>
      </c>
      <c r="N1077">
        <f t="shared" si="90"/>
        <v>60</v>
      </c>
      <c r="P1077" t="e">
        <f>VLOOKUP(A1077,estimator!$A$2:$D$726,4,FALSE)</f>
        <v>#N/A</v>
      </c>
      <c r="Q1077">
        <f t="shared" si="87"/>
        <v>60</v>
      </c>
    </row>
    <row r="1078" spans="1:17">
      <c r="A1078" t="str">
        <f t="shared" si="91"/>
        <v>263,582</v>
      </c>
      <c r="B1078">
        <v>263</v>
      </c>
      <c r="C1078">
        <v>582</v>
      </c>
      <c r="D1078">
        <v>60</v>
      </c>
      <c r="E1078" t="s">
        <v>569</v>
      </c>
      <c r="F1078">
        <f>VLOOKUP(B1078,Nodes!$B$2:$C$681,2,FALSE)</f>
        <v>201</v>
      </c>
      <c r="G1078" t="str">
        <f t="shared" si="88"/>
        <v>263,582,60,exit,201</v>
      </c>
      <c r="H1078" t="s">
        <v>1013</v>
      </c>
      <c r="I1078" t="str">
        <f>VLOOKUP(B1078,Nodes!$B$2:$F$681,3)</f>
        <v>Plaisance</v>
      </c>
      <c r="J1078" t="str">
        <f>VLOOKUP(C1078,Nodes!$B$2:$F$681,3)</f>
        <v>Plaisance</v>
      </c>
      <c r="K1078" t="e">
        <f>VLOOKUP(A1078,$A$1:A1077,1,FALSE)</f>
        <v>#N/A</v>
      </c>
      <c r="L1078">
        <f>IF(ISNA(K1078),D1078,VLOOKUP(A1078,$A$1:D1077,4,FALSE))</f>
        <v>60</v>
      </c>
      <c r="M1078">
        <f t="shared" si="89"/>
        <v>60</v>
      </c>
      <c r="N1078">
        <f t="shared" si="90"/>
        <v>60</v>
      </c>
      <c r="P1078" t="e">
        <f>VLOOKUP(A1078,estimator!$A$2:$D$726,4,FALSE)</f>
        <v>#N/A</v>
      </c>
      <c r="Q1078">
        <f t="shared" si="87"/>
        <v>60</v>
      </c>
    </row>
    <row r="1079" spans="1:17">
      <c r="A1079" t="str">
        <f t="shared" si="91"/>
        <v>264,583</v>
      </c>
      <c r="B1079">
        <v>264</v>
      </c>
      <c r="C1079">
        <v>583</v>
      </c>
      <c r="D1079">
        <v>60</v>
      </c>
      <c r="E1079" t="s">
        <v>569</v>
      </c>
      <c r="F1079">
        <f>VLOOKUP(B1079,Nodes!$B$2:$C$681,2,FALSE)</f>
        <v>202</v>
      </c>
      <c r="G1079" t="str">
        <f t="shared" si="88"/>
        <v>264,583,60,exit,202</v>
      </c>
      <c r="H1079" t="s">
        <v>1013</v>
      </c>
      <c r="I1079" t="str">
        <f>VLOOKUP(B1079,Nodes!$B$2:$F$681,3)</f>
        <v>Poissonnière</v>
      </c>
      <c r="J1079" t="str">
        <f>VLOOKUP(C1079,Nodes!$B$2:$F$681,3)</f>
        <v>Poissonnière</v>
      </c>
      <c r="K1079" t="e">
        <f>VLOOKUP(A1079,$A$1:A1078,1,FALSE)</f>
        <v>#N/A</v>
      </c>
      <c r="L1079">
        <f>IF(ISNA(K1079),D1079,VLOOKUP(A1079,$A$1:D1078,4,FALSE))</f>
        <v>60</v>
      </c>
      <c r="M1079">
        <f t="shared" si="89"/>
        <v>60</v>
      </c>
      <c r="N1079">
        <f t="shared" si="90"/>
        <v>60</v>
      </c>
      <c r="P1079" t="e">
        <f>VLOOKUP(A1079,estimator!$A$2:$D$726,4,FALSE)</f>
        <v>#N/A</v>
      </c>
      <c r="Q1079">
        <f t="shared" si="87"/>
        <v>60</v>
      </c>
    </row>
    <row r="1080" spans="1:17">
      <c r="A1080" t="str">
        <f t="shared" si="91"/>
        <v>265,584</v>
      </c>
      <c r="B1080">
        <v>265</v>
      </c>
      <c r="C1080">
        <v>584</v>
      </c>
      <c r="D1080">
        <v>60</v>
      </c>
      <c r="E1080" t="s">
        <v>569</v>
      </c>
      <c r="F1080">
        <f>VLOOKUP(B1080,Nodes!$B$2:$C$681,2,FALSE)</f>
        <v>203</v>
      </c>
      <c r="G1080" t="str">
        <f t="shared" si="88"/>
        <v>265,584,60,exit,203</v>
      </c>
      <c r="H1080" t="s">
        <v>1013</v>
      </c>
      <c r="I1080" t="str">
        <f>VLOOKUP(B1080,Nodes!$B$2:$F$681,3)</f>
        <v>Pont de Levallois — Bécon</v>
      </c>
      <c r="J1080" t="str">
        <f>VLOOKUP(C1080,Nodes!$B$2:$F$681,3)</f>
        <v>Pont de Levallois — Bécon</v>
      </c>
      <c r="K1080" t="e">
        <f>VLOOKUP(A1080,$A$1:A1079,1,FALSE)</f>
        <v>#N/A</v>
      </c>
      <c r="L1080">
        <f>IF(ISNA(K1080),D1080,VLOOKUP(A1080,$A$1:D1079,4,FALSE))</f>
        <v>60</v>
      </c>
      <c r="M1080">
        <f t="shared" si="89"/>
        <v>60</v>
      </c>
      <c r="N1080">
        <f t="shared" si="90"/>
        <v>60</v>
      </c>
      <c r="P1080" t="e">
        <f>VLOOKUP(A1080,estimator!$A$2:$D$726,4,FALSE)</f>
        <v>#N/A</v>
      </c>
      <c r="Q1080">
        <f t="shared" si="87"/>
        <v>60</v>
      </c>
    </row>
    <row r="1081" spans="1:17">
      <c r="A1081" t="str">
        <f t="shared" si="91"/>
        <v>266,585</v>
      </c>
      <c r="B1081">
        <v>266</v>
      </c>
      <c r="C1081">
        <v>585</v>
      </c>
      <c r="D1081">
        <v>60</v>
      </c>
      <c r="E1081" t="s">
        <v>569</v>
      </c>
      <c r="F1081">
        <f>VLOOKUP(B1081,Nodes!$B$2:$C$681,2,FALSE)</f>
        <v>204</v>
      </c>
      <c r="G1081" t="str">
        <f t="shared" si="88"/>
        <v>266,585,60,exit,204</v>
      </c>
      <c r="H1081" t="s">
        <v>1013</v>
      </c>
      <c r="I1081" t="str">
        <f>VLOOKUP(B1081,Nodes!$B$2:$F$681,3)</f>
        <v>Pont de Neuilly</v>
      </c>
      <c r="J1081" t="str">
        <f>VLOOKUP(C1081,Nodes!$B$2:$F$681,3)</f>
        <v>Pont de Neuilly</v>
      </c>
      <c r="K1081" t="e">
        <f>VLOOKUP(A1081,$A$1:A1080,1,FALSE)</f>
        <v>#N/A</v>
      </c>
      <c r="L1081">
        <f>IF(ISNA(K1081),D1081,VLOOKUP(A1081,$A$1:D1080,4,FALSE))</f>
        <v>60</v>
      </c>
      <c r="M1081">
        <f t="shared" si="89"/>
        <v>60</v>
      </c>
      <c r="N1081">
        <f t="shared" si="90"/>
        <v>60</v>
      </c>
      <c r="P1081" t="e">
        <f>VLOOKUP(A1081,estimator!$A$2:$D$726,4,FALSE)</f>
        <v>#N/A</v>
      </c>
      <c r="Q1081">
        <f t="shared" si="87"/>
        <v>60</v>
      </c>
    </row>
    <row r="1082" spans="1:17">
      <c r="A1082" t="str">
        <f t="shared" si="91"/>
        <v>267,586</v>
      </c>
      <c r="B1082">
        <v>267</v>
      </c>
      <c r="C1082">
        <v>586</v>
      </c>
      <c r="D1082">
        <v>60</v>
      </c>
      <c r="E1082" t="s">
        <v>569</v>
      </c>
      <c r="F1082">
        <f>VLOOKUP(B1082,Nodes!$B$2:$C$681,2,FALSE)</f>
        <v>205</v>
      </c>
      <c r="G1082" t="str">
        <f t="shared" si="88"/>
        <v>267,586,60,exit,205</v>
      </c>
      <c r="H1082" t="s">
        <v>1013</v>
      </c>
      <c r="I1082" t="str">
        <f>VLOOKUP(B1082,Nodes!$B$2:$F$681,3)</f>
        <v>Pont de Sèvres</v>
      </c>
      <c r="J1082" t="str">
        <f>VLOOKUP(C1082,Nodes!$B$2:$F$681,3)</f>
        <v>Pont de Sèvres</v>
      </c>
      <c r="K1082" t="e">
        <f>VLOOKUP(A1082,$A$1:A1081,1,FALSE)</f>
        <v>#N/A</v>
      </c>
      <c r="L1082">
        <f>IF(ISNA(K1082),D1082,VLOOKUP(A1082,$A$1:D1081,4,FALSE))</f>
        <v>60</v>
      </c>
      <c r="M1082">
        <f t="shared" si="89"/>
        <v>60</v>
      </c>
      <c r="N1082">
        <f t="shared" si="90"/>
        <v>60</v>
      </c>
      <c r="P1082" t="e">
        <f>VLOOKUP(A1082,estimator!$A$2:$D$726,4,FALSE)</f>
        <v>#N/A</v>
      </c>
      <c r="Q1082">
        <f t="shared" si="87"/>
        <v>60</v>
      </c>
    </row>
    <row r="1083" spans="1:17">
      <c r="A1083" t="str">
        <f t="shared" si="91"/>
        <v>268,587</v>
      </c>
      <c r="B1083">
        <v>268</v>
      </c>
      <c r="C1083">
        <v>587</v>
      </c>
      <c r="D1083">
        <v>60</v>
      </c>
      <c r="E1083" t="s">
        <v>569</v>
      </c>
      <c r="F1083">
        <f>VLOOKUP(B1083,Nodes!$B$2:$C$681,2,FALSE)</f>
        <v>206</v>
      </c>
      <c r="G1083" t="str">
        <f t="shared" si="88"/>
        <v>268,587,60,exit,206</v>
      </c>
      <c r="H1083" t="s">
        <v>1013</v>
      </c>
      <c r="I1083" t="str">
        <f>VLOOKUP(B1083,Nodes!$B$2:$F$681,3)</f>
        <v>Pont Marie</v>
      </c>
      <c r="J1083" t="str">
        <f>VLOOKUP(C1083,Nodes!$B$2:$F$681,3)</f>
        <v>Pont Marie</v>
      </c>
      <c r="K1083" t="e">
        <f>VLOOKUP(A1083,$A$1:A1082,1,FALSE)</f>
        <v>#N/A</v>
      </c>
      <c r="L1083">
        <f>IF(ISNA(K1083),D1083,VLOOKUP(A1083,$A$1:D1082,4,FALSE))</f>
        <v>60</v>
      </c>
      <c r="M1083">
        <f t="shared" si="89"/>
        <v>60</v>
      </c>
      <c r="N1083">
        <f t="shared" si="90"/>
        <v>60</v>
      </c>
      <c r="P1083" t="e">
        <f>VLOOKUP(A1083,estimator!$A$2:$D$726,4,FALSE)</f>
        <v>#N/A</v>
      </c>
      <c r="Q1083">
        <f t="shared" si="87"/>
        <v>60</v>
      </c>
    </row>
    <row r="1084" spans="1:17">
      <c r="A1084" t="str">
        <f t="shared" si="91"/>
        <v>269,588</v>
      </c>
      <c r="B1084">
        <v>269</v>
      </c>
      <c r="C1084">
        <v>588</v>
      </c>
      <c r="D1084">
        <v>60</v>
      </c>
      <c r="E1084" t="s">
        <v>569</v>
      </c>
      <c r="F1084">
        <f>VLOOKUP(B1084,Nodes!$B$2:$C$681,2,FALSE)</f>
        <v>207</v>
      </c>
      <c r="G1084" t="str">
        <f t="shared" si="88"/>
        <v>269,588,60,exit,207</v>
      </c>
      <c r="H1084" t="s">
        <v>1013</v>
      </c>
      <c r="I1084" t="str">
        <f>VLOOKUP(B1084,Nodes!$B$2:$F$681,3)</f>
        <v>Pont-Neuf</v>
      </c>
      <c r="J1084" t="str">
        <f>VLOOKUP(C1084,Nodes!$B$2:$F$681,3)</f>
        <v>Pont-Neuf</v>
      </c>
      <c r="K1084" t="e">
        <f>VLOOKUP(A1084,$A$1:A1083,1,FALSE)</f>
        <v>#N/A</v>
      </c>
      <c r="L1084">
        <f>IF(ISNA(K1084),D1084,VLOOKUP(A1084,$A$1:D1083,4,FALSE))</f>
        <v>60</v>
      </c>
      <c r="M1084">
        <f t="shared" si="89"/>
        <v>60</v>
      </c>
      <c r="N1084">
        <f t="shared" si="90"/>
        <v>60</v>
      </c>
      <c r="P1084" t="e">
        <f>VLOOKUP(A1084,estimator!$A$2:$D$726,4,FALSE)</f>
        <v>#N/A</v>
      </c>
      <c r="Q1084">
        <f t="shared" si="87"/>
        <v>60</v>
      </c>
    </row>
    <row r="1085" spans="1:17">
      <c r="A1085" t="str">
        <f t="shared" si="91"/>
        <v>270,589</v>
      </c>
      <c r="B1085">
        <v>270</v>
      </c>
      <c r="C1085">
        <v>589</v>
      </c>
      <c r="D1085">
        <v>60</v>
      </c>
      <c r="E1085" t="s">
        <v>569</v>
      </c>
      <c r="F1085">
        <f>VLOOKUP(B1085,Nodes!$B$2:$C$681,2,FALSE)</f>
        <v>208</v>
      </c>
      <c r="G1085" t="str">
        <f t="shared" si="88"/>
        <v>270,589,60,exit,208</v>
      </c>
      <c r="H1085" t="s">
        <v>1013</v>
      </c>
      <c r="I1085" t="str">
        <f>VLOOKUP(B1085,Nodes!$B$2:$F$681,3)</f>
        <v>Porte Dauphine</v>
      </c>
      <c r="J1085" t="str">
        <f>VLOOKUP(C1085,Nodes!$B$2:$F$681,3)</f>
        <v>Porte Dauphine</v>
      </c>
      <c r="K1085" t="e">
        <f>VLOOKUP(A1085,$A$1:A1084,1,FALSE)</f>
        <v>#N/A</v>
      </c>
      <c r="L1085">
        <f>IF(ISNA(K1085),D1085,VLOOKUP(A1085,$A$1:D1084,4,FALSE))</f>
        <v>60</v>
      </c>
      <c r="M1085">
        <f t="shared" si="89"/>
        <v>60</v>
      </c>
      <c r="N1085">
        <f t="shared" si="90"/>
        <v>60</v>
      </c>
      <c r="P1085" t="e">
        <f>VLOOKUP(A1085,estimator!$A$2:$D$726,4,FALSE)</f>
        <v>#N/A</v>
      </c>
      <c r="Q1085">
        <f t="shared" si="87"/>
        <v>60</v>
      </c>
    </row>
    <row r="1086" spans="1:17">
      <c r="A1086" t="str">
        <f t="shared" si="91"/>
        <v>271,590</v>
      </c>
      <c r="B1086">
        <v>271</v>
      </c>
      <c r="C1086">
        <v>590</v>
      </c>
      <c r="D1086">
        <v>60</v>
      </c>
      <c r="E1086" t="s">
        <v>569</v>
      </c>
      <c r="F1086">
        <f>VLOOKUP(B1086,Nodes!$B$2:$C$681,2,FALSE)</f>
        <v>209</v>
      </c>
      <c r="G1086" t="str">
        <f t="shared" si="88"/>
        <v>271,590,60,exit,209</v>
      </c>
      <c r="H1086" t="s">
        <v>1013</v>
      </c>
      <c r="I1086" t="str">
        <f>VLOOKUP(B1086,Nodes!$B$2:$F$681,3)</f>
        <v>Porte d'Auteuil</v>
      </c>
      <c r="J1086" t="str">
        <f>VLOOKUP(C1086,Nodes!$B$2:$F$681,3)</f>
        <v>Porte d'Auteuil</v>
      </c>
      <c r="K1086" t="e">
        <f>VLOOKUP(A1086,$A$1:A1085,1,FALSE)</f>
        <v>#N/A</v>
      </c>
      <c r="L1086">
        <f>IF(ISNA(K1086),D1086,VLOOKUP(A1086,$A$1:D1085,4,FALSE))</f>
        <v>60</v>
      </c>
      <c r="M1086">
        <f t="shared" si="89"/>
        <v>60</v>
      </c>
      <c r="N1086">
        <f t="shared" si="90"/>
        <v>60</v>
      </c>
      <c r="P1086" t="e">
        <f>VLOOKUP(A1086,estimator!$A$2:$D$726,4,FALSE)</f>
        <v>#N/A</v>
      </c>
      <c r="Q1086">
        <f t="shared" si="87"/>
        <v>60</v>
      </c>
    </row>
    <row r="1087" spans="1:17">
      <c r="A1087" t="str">
        <f t="shared" si="91"/>
        <v>272,591</v>
      </c>
      <c r="B1087">
        <v>272</v>
      </c>
      <c r="C1087">
        <v>591</v>
      </c>
      <c r="D1087">
        <v>60</v>
      </c>
      <c r="E1087" t="s">
        <v>569</v>
      </c>
      <c r="F1087">
        <f>VLOOKUP(B1087,Nodes!$B$2:$C$681,2,FALSE)</f>
        <v>210</v>
      </c>
      <c r="G1087" t="str">
        <f t="shared" si="88"/>
        <v>272,591,60,exit,210</v>
      </c>
      <c r="H1087" t="s">
        <v>1013</v>
      </c>
      <c r="I1087" t="str">
        <f>VLOOKUP(B1087,Nodes!$B$2:$F$681,3)</f>
        <v>Porte de Bagnolet</v>
      </c>
      <c r="J1087" t="str">
        <f>VLOOKUP(C1087,Nodes!$B$2:$F$681,3)</f>
        <v>Porte de Bagnolet</v>
      </c>
      <c r="K1087" t="e">
        <f>VLOOKUP(A1087,$A$1:A1086,1,FALSE)</f>
        <v>#N/A</v>
      </c>
      <c r="L1087">
        <f>IF(ISNA(K1087),D1087,VLOOKUP(A1087,$A$1:D1086,4,FALSE))</f>
        <v>60</v>
      </c>
      <c r="M1087">
        <f t="shared" si="89"/>
        <v>60</v>
      </c>
      <c r="N1087">
        <f t="shared" si="90"/>
        <v>60</v>
      </c>
      <c r="P1087" t="e">
        <f>VLOOKUP(A1087,estimator!$A$2:$D$726,4,FALSE)</f>
        <v>#N/A</v>
      </c>
      <c r="Q1087">
        <f t="shared" si="87"/>
        <v>60</v>
      </c>
    </row>
    <row r="1088" spans="1:17">
      <c r="A1088" t="str">
        <f t="shared" si="91"/>
        <v>273,592</v>
      </c>
      <c r="B1088">
        <v>273</v>
      </c>
      <c r="C1088">
        <v>592</v>
      </c>
      <c r="D1088">
        <v>60</v>
      </c>
      <c r="E1088" t="s">
        <v>569</v>
      </c>
      <c r="F1088">
        <f>VLOOKUP(B1088,Nodes!$B$2:$C$681,2,FALSE)</f>
        <v>211</v>
      </c>
      <c r="G1088" t="str">
        <f t="shared" si="88"/>
        <v>273,592,60,exit,211</v>
      </c>
      <c r="H1088" t="s">
        <v>1013</v>
      </c>
      <c r="I1088" t="str">
        <f>VLOOKUP(B1088,Nodes!$B$2:$F$681,3)</f>
        <v>Porte de Champerret</v>
      </c>
      <c r="J1088" t="str">
        <f>VLOOKUP(C1088,Nodes!$B$2:$F$681,3)</f>
        <v>Porte de Champerret</v>
      </c>
      <c r="K1088" t="e">
        <f>VLOOKUP(A1088,$A$1:A1087,1,FALSE)</f>
        <v>#N/A</v>
      </c>
      <c r="L1088">
        <f>IF(ISNA(K1088),D1088,VLOOKUP(A1088,$A$1:D1087,4,FALSE))</f>
        <v>60</v>
      </c>
      <c r="M1088">
        <f t="shared" si="89"/>
        <v>60</v>
      </c>
      <c r="N1088">
        <f t="shared" si="90"/>
        <v>60</v>
      </c>
      <c r="P1088" t="e">
        <f>VLOOKUP(A1088,estimator!$A$2:$D$726,4,FALSE)</f>
        <v>#N/A</v>
      </c>
      <c r="Q1088">
        <f t="shared" si="87"/>
        <v>60</v>
      </c>
    </row>
    <row r="1089" spans="1:17">
      <c r="A1089" t="str">
        <f t="shared" si="91"/>
        <v>274,593</v>
      </c>
      <c r="B1089">
        <v>274</v>
      </c>
      <c r="C1089">
        <v>593</v>
      </c>
      <c r="D1089">
        <v>60</v>
      </c>
      <c r="E1089" t="s">
        <v>569</v>
      </c>
      <c r="F1089">
        <f>VLOOKUP(B1089,Nodes!$B$2:$C$681,2,FALSE)</f>
        <v>212</v>
      </c>
      <c r="G1089" t="str">
        <f t="shared" si="88"/>
        <v>274,593,60,exit,212</v>
      </c>
      <c r="H1089" t="s">
        <v>1013</v>
      </c>
      <c r="I1089" t="str">
        <f>VLOOKUP(B1089,Nodes!$B$2:$F$681,3)</f>
        <v>Porte de Charenton</v>
      </c>
      <c r="J1089" t="str">
        <f>VLOOKUP(C1089,Nodes!$B$2:$F$681,3)</f>
        <v>Porte de Charenton</v>
      </c>
      <c r="K1089" t="e">
        <f>VLOOKUP(A1089,$A$1:A1088,1,FALSE)</f>
        <v>#N/A</v>
      </c>
      <c r="L1089">
        <f>IF(ISNA(K1089),D1089,VLOOKUP(A1089,$A$1:D1088,4,FALSE))</f>
        <v>60</v>
      </c>
      <c r="M1089">
        <f t="shared" si="89"/>
        <v>60</v>
      </c>
      <c r="N1089">
        <f t="shared" si="90"/>
        <v>60</v>
      </c>
      <c r="P1089" t="e">
        <f>VLOOKUP(A1089,estimator!$A$2:$D$726,4,FALSE)</f>
        <v>#N/A</v>
      </c>
      <c r="Q1089">
        <f t="shared" si="87"/>
        <v>60</v>
      </c>
    </row>
    <row r="1090" spans="1:17">
      <c r="A1090" t="str">
        <f t="shared" si="91"/>
        <v>275,594</v>
      </c>
      <c r="B1090">
        <v>275</v>
      </c>
      <c r="C1090">
        <v>594</v>
      </c>
      <c r="D1090">
        <v>60</v>
      </c>
      <c r="E1090" t="s">
        <v>569</v>
      </c>
      <c r="F1090">
        <f>VLOOKUP(B1090,Nodes!$B$2:$C$681,2,FALSE)</f>
        <v>213</v>
      </c>
      <c r="G1090" t="str">
        <f t="shared" si="88"/>
        <v>275,594,60,exit,213</v>
      </c>
      <c r="H1090" t="s">
        <v>1013</v>
      </c>
      <c r="I1090" t="str">
        <f>VLOOKUP(B1090,Nodes!$B$2:$F$681,3)</f>
        <v>Porte de Choisy</v>
      </c>
      <c r="J1090" t="str">
        <f>VLOOKUP(C1090,Nodes!$B$2:$F$681,3)</f>
        <v>Porte de Choisy</v>
      </c>
      <c r="K1090" t="e">
        <f>VLOOKUP(A1090,$A$1:A1089,1,FALSE)</f>
        <v>#N/A</v>
      </c>
      <c r="L1090">
        <f>IF(ISNA(K1090),D1090,VLOOKUP(A1090,$A$1:D1089,4,FALSE))</f>
        <v>60</v>
      </c>
      <c r="M1090">
        <f t="shared" si="89"/>
        <v>60</v>
      </c>
      <c r="N1090">
        <f t="shared" si="90"/>
        <v>60</v>
      </c>
      <c r="P1090" t="e">
        <f>VLOOKUP(A1090,estimator!$A$2:$D$726,4,FALSE)</f>
        <v>#N/A</v>
      </c>
      <c r="Q1090">
        <f t="shared" ref="Q1090:Q1153" si="92">IF(ISNA(P1090),D1090,P1090)</f>
        <v>60</v>
      </c>
    </row>
    <row r="1091" spans="1:17">
      <c r="A1091" t="str">
        <f t="shared" si="91"/>
        <v>276,595</v>
      </c>
      <c r="B1091">
        <v>276</v>
      </c>
      <c r="C1091">
        <v>595</v>
      </c>
      <c r="D1091">
        <v>60</v>
      </c>
      <c r="E1091" t="s">
        <v>569</v>
      </c>
      <c r="F1091">
        <f>VLOOKUP(B1091,Nodes!$B$2:$C$681,2,FALSE)</f>
        <v>214</v>
      </c>
      <c r="G1091" t="str">
        <f t="shared" ref="G1091:G1154" si="93">B1091&amp;","&amp;C1091&amp;","&amp;ROUND(D1091,0)&amp;","&amp;E1091&amp;","&amp;F1091</f>
        <v>276,595,60,exit,214</v>
      </c>
      <c r="H1091" t="s">
        <v>1013</v>
      </c>
      <c r="I1091" t="str">
        <f>VLOOKUP(B1091,Nodes!$B$2:$F$681,3)</f>
        <v>Porte de Clichy</v>
      </c>
      <c r="J1091" t="str">
        <f>VLOOKUP(C1091,Nodes!$B$2:$F$681,3)</f>
        <v>Porte de Clichy</v>
      </c>
      <c r="K1091" t="e">
        <f>VLOOKUP(A1091,$A$1:A1090,1,FALSE)</f>
        <v>#N/A</v>
      </c>
      <c r="L1091">
        <f>IF(ISNA(K1091),D1091,VLOOKUP(A1091,$A$1:D1090,4,FALSE))</f>
        <v>60</v>
      </c>
      <c r="M1091">
        <f t="shared" si="89"/>
        <v>60</v>
      </c>
      <c r="N1091">
        <f t="shared" si="90"/>
        <v>60</v>
      </c>
      <c r="P1091" t="e">
        <f>VLOOKUP(A1091,estimator!$A$2:$D$726,4,FALSE)</f>
        <v>#N/A</v>
      </c>
      <c r="Q1091">
        <f t="shared" si="92"/>
        <v>60</v>
      </c>
    </row>
    <row r="1092" spans="1:17">
      <c r="A1092" t="str">
        <f t="shared" si="91"/>
        <v>277,596</v>
      </c>
      <c r="B1092">
        <v>277</v>
      </c>
      <c r="C1092">
        <v>596</v>
      </c>
      <c r="D1092">
        <v>60</v>
      </c>
      <c r="E1092" t="s">
        <v>569</v>
      </c>
      <c r="F1092">
        <f>VLOOKUP(B1092,Nodes!$B$2:$C$681,2,FALSE)</f>
        <v>215</v>
      </c>
      <c r="G1092" t="str">
        <f t="shared" si="93"/>
        <v>277,596,60,exit,215</v>
      </c>
      <c r="H1092" t="s">
        <v>1013</v>
      </c>
      <c r="I1092" t="str">
        <f>VLOOKUP(B1092,Nodes!$B$2:$F$681,3)</f>
        <v>Porte de Clignancourt</v>
      </c>
      <c r="J1092" t="str">
        <f>VLOOKUP(C1092,Nodes!$B$2:$F$681,3)</f>
        <v>Porte de Clignancourt</v>
      </c>
      <c r="K1092" t="e">
        <f>VLOOKUP(A1092,$A$1:A1091,1,FALSE)</f>
        <v>#N/A</v>
      </c>
      <c r="L1092">
        <f>IF(ISNA(K1092),D1092,VLOOKUP(A1092,$A$1:D1091,4,FALSE))</f>
        <v>60</v>
      </c>
      <c r="M1092">
        <f t="shared" si="89"/>
        <v>60</v>
      </c>
      <c r="N1092">
        <f t="shared" si="90"/>
        <v>60</v>
      </c>
      <c r="P1092" t="e">
        <f>VLOOKUP(A1092,estimator!$A$2:$D$726,4,FALSE)</f>
        <v>#N/A</v>
      </c>
      <c r="Q1092">
        <f t="shared" si="92"/>
        <v>60</v>
      </c>
    </row>
    <row r="1093" spans="1:17">
      <c r="A1093" t="str">
        <f t="shared" si="91"/>
        <v>278,597</v>
      </c>
      <c r="B1093">
        <v>278</v>
      </c>
      <c r="C1093">
        <v>597</v>
      </c>
      <c r="D1093">
        <v>60</v>
      </c>
      <c r="E1093" t="s">
        <v>569</v>
      </c>
      <c r="F1093">
        <f>VLOOKUP(B1093,Nodes!$B$2:$C$681,2,FALSE)</f>
        <v>216</v>
      </c>
      <c r="G1093" t="str">
        <f t="shared" si="93"/>
        <v>278,597,60,exit,216</v>
      </c>
      <c r="H1093" t="s">
        <v>1013</v>
      </c>
      <c r="I1093" t="str">
        <f>VLOOKUP(B1093,Nodes!$B$2:$F$681,3)</f>
        <v>Porte de la Chapelle</v>
      </c>
      <c r="J1093" t="str">
        <f>VLOOKUP(C1093,Nodes!$B$2:$F$681,3)</f>
        <v>Porte de la Chapelle</v>
      </c>
      <c r="K1093" t="e">
        <f>VLOOKUP(A1093,$A$1:A1092,1,FALSE)</f>
        <v>#N/A</v>
      </c>
      <c r="L1093">
        <f>IF(ISNA(K1093),D1093,VLOOKUP(A1093,$A$1:D1092,4,FALSE))</f>
        <v>60</v>
      </c>
      <c r="M1093">
        <f t="shared" si="89"/>
        <v>60</v>
      </c>
      <c r="N1093">
        <f t="shared" si="90"/>
        <v>60</v>
      </c>
      <c r="P1093" t="e">
        <f>VLOOKUP(A1093,estimator!$A$2:$D$726,4,FALSE)</f>
        <v>#N/A</v>
      </c>
      <c r="Q1093">
        <f t="shared" si="92"/>
        <v>60</v>
      </c>
    </row>
    <row r="1094" spans="1:17">
      <c r="A1094" t="str">
        <f t="shared" si="91"/>
        <v>279,598</v>
      </c>
      <c r="B1094">
        <v>279</v>
      </c>
      <c r="C1094">
        <v>598</v>
      </c>
      <c r="D1094">
        <v>60</v>
      </c>
      <c r="E1094" t="s">
        <v>569</v>
      </c>
      <c r="F1094">
        <f>VLOOKUP(B1094,Nodes!$B$2:$C$681,2,FALSE)</f>
        <v>217</v>
      </c>
      <c r="G1094" t="str">
        <f t="shared" si="93"/>
        <v>279,598,60,exit,217</v>
      </c>
      <c r="H1094" t="s">
        <v>1013</v>
      </c>
      <c r="I1094" t="str">
        <f>VLOOKUP(B1094,Nodes!$B$2:$F$681,3)</f>
        <v>Porte de la Villette</v>
      </c>
      <c r="J1094" t="str">
        <f>VLOOKUP(C1094,Nodes!$B$2:$F$681,3)</f>
        <v>Porte de la Villette</v>
      </c>
      <c r="K1094" t="e">
        <f>VLOOKUP(A1094,$A$1:A1093,1,FALSE)</f>
        <v>#N/A</v>
      </c>
      <c r="L1094">
        <f>IF(ISNA(K1094),D1094,VLOOKUP(A1094,$A$1:D1093,4,FALSE))</f>
        <v>60</v>
      </c>
      <c r="M1094">
        <f t="shared" si="89"/>
        <v>60</v>
      </c>
      <c r="N1094">
        <f t="shared" si="90"/>
        <v>60</v>
      </c>
      <c r="P1094" t="e">
        <f>VLOOKUP(A1094,estimator!$A$2:$D$726,4,FALSE)</f>
        <v>#N/A</v>
      </c>
      <c r="Q1094">
        <f t="shared" si="92"/>
        <v>60</v>
      </c>
    </row>
    <row r="1095" spans="1:17">
      <c r="A1095" t="str">
        <f t="shared" si="91"/>
        <v>280,599</v>
      </c>
      <c r="B1095">
        <v>280</v>
      </c>
      <c r="C1095">
        <v>599</v>
      </c>
      <c r="D1095">
        <v>60</v>
      </c>
      <c r="E1095" t="s">
        <v>569</v>
      </c>
      <c r="F1095">
        <f>VLOOKUP(B1095,Nodes!$B$2:$C$681,2,FALSE)</f>
        <v>218</v>
      </c>
      <c r="G1095" t="str">
        <f t="shared" si="93"/>
        <v>280,599,60,exit,218</v>
      </c>
      <c r="H1095" t="s">
        <v>1013</v>
      </c>
      <c r="I1095" t="str">
        <f>VLOOKUP(B1095,Nodes!$B$2:$F$681,3)</f>
        <v>Porte de Montreuil</v>
      </c>
      <c r="J1095" t="str">
        <f>VLOOKUP(C1095,Nodes!$B$2:$F$681,3)</f>
        <v>Porte de Montreuil</v>
      </c>
      <c r="K1095" t="e">
        <f>VLOOKUP(A1095,$A$1:A1094,1,FALSE)</f>
        <v>#N/A</v>
      </c>
      <c r="L1095">
        <f>IF(ISNA(K1095),D1095,VLOOKUP(A1095,$A$1:D1094,4,FALSE))</f>
        <v>60</v>
      </c>
      <c r="M1095">
        <f t="shared" si="89"/>
        <v>60</v>
      </c>
      <c r="N1095">
        <f t="shared" si="90"/>
        <v>60</v>
      </c>
      <c r="P1095" t="e">
        <f>VLOOKUP(A1095,estimator!$A$2:$D$726,4,FALSE)</f>
        <v>#N/A</v>
      </c>
      <c r="Q1095">
        <f t="shared" si="92"/>
        <v>60</v>
      </c>
    </row>
    <row r="1096" spans="1:17">
      <c r="A1096" t="str">
        <f t="shared" si="91"/>
        <v>281,600</v>
      </c>
      <c r="B1096">
        <v>281</v>
      </c>
      <c r="C1096">
        <v>600</v>
      </c>
      <c r="D1096">
        <v>60</v>
      </c>
      <c r="E1096" t="s">
        <v>569</v>
      </c>
      <c r="F1096">
        <f>VLOOKUP(B1096,Nodes!$B$2:$C$681,2,FALSE)</f>
        <v>219</v>
      </c>
      <c r="G1096" t="str">
        <f t="shared" si="93"/>
        <v>281,600,60,exit,219</v>
      </c>
      <c r="H1096" t="s">
        <v>1013</v>
      </c>
      <c r="I1096" t="str">
        <f>VLOOKUP(B1096,Nodes!$B$2:$F$681,3)</f>
        <v>Porte de Pantin</v>
      </c>
      <c r="J1096" t="str">
        <f>VLOOKUP(C1096,Nodes!$B$2:$F$681,3)</f>
        <v>Porte de Pantin</v>
      </c>
      <c r="K1096" t="e">
        <f>VLOOKUP(A1096,$A$1:A1095,1,FALSE)</f>
        <v>#N/A</v>
      </c>
      <c r="L1096">
        <f>IF(ISNA(K1096),D1096,VLOOKUP(A1096,$A$1:D1095,4,FALSE))</f>
        <v>60</v>
      </c>
      <c r="M1096">
        <f t="shared" si="89"/>
        <v>60</v>
      </c>
      <c r="N1096">
        <f t="shared" si="90"/>
        <v>60</v>
      </c>
      <c r="P1096" t="e">
        <f>VLOOKUP(A1096,estimator!$A$2:$D$726,4,FALSE)</f>
        <v>#N/A</v>
      </c>
      <c r="Q1096">
        <f t="shared" si="92"/>
        <v>60</v>
      </c>
    </row>
    <row r="1097" spans="1:17">
      <c r="A1097" t="str">
        <f t="shared" si="91"/>
        <v>282,601</v>
      </c>
      <c r="B1097">
        <v>282</v>
      </c>
      <c r="C1097">
        <v>601</v>
      </c>
      <c r="D1097">
        <v>60</v>
      </c>
      <c r="E1097" t="s">
        <v>569</v>
      </c>
      <c r="F1097">
        <f>VLOOKUP(B1097,Nodes!$B$2:$C$681,2,FALSE)</f>
        <v>220</v>
      </c>
      <c r="G1097" t="str">
        <f t="shared" si="93"/>
        <v>282,601,60,exit,220</v>
      </c>
      <c r="H1097" t="s">
        <v>1013</v>
      </c>
      <c r="I1097" t="str">
        <f>VLOOKUP(B1097,Nodes!$B$2:$F$681,3)</f>
        <v>Porte de Saint-Cloud</v>
      </c>
      <c r="J1097" t="str">
        <f>VLOOKUP(C1097,Nodes!$B$2:$F$681,3)</f>
        <v>Porte de Saint-Cloud</v>
      </c>
      <c r="K1097" t="e">
        <f>VLOOKUP(A1097,$A$1:A1096,1,FALSE)</f>
        <v>#N/A</v>
      </c>
      <c r="L1097">
        <f>IF(ISNA(K1097),D1097,VLOOKUP(A1097,$A$1:D1096,4,FALSE))</f>
        <v>60</v>
      </c>
      <c r="M1097">
        <f t="shared" ref="M1097:M1160" si="94">D1097</f>
        <v>60</v>
      </c>
      <c r="N1097">
        <f t="shared" ref="N1097:N1160" si="95">AVERAGE(L1097,M1097)</f>
        <v>60</v>
      </c>
      <c r="P1097" t="e">
        <f>VLOOKUP(A1097,estimator!$A$2:$D$726,4,FALSE)</f>
        <v>#N/A</v>
      </c>
      <c r="Q1097">
        <f t="shared" si="92"/>
        <v>60</v>
      </c>
    </row>
    <row r="1098" spans="1:17">
      <c r="A1098" t="str">
        <f t="shared" si="91"/>
        <v>283,602</v>
      </c>
      <c r="B1098">
        <v>283</v>
      </c>
      <c r="C1098">
        <v>602</v>
      </c>
      <c r="D1098">
        <v>60</v>
      </c>
      <c r="E1098" t="s">
        <v>569</v>
      </c>
      <c r="F1098">
        <f>VLOOKUP(B1098,Nodes!$B$2:$C$681,2,FALSE)</f>
        <v>221</v>
      </c>
      <c r="G1098" t="str">
        <f t="shared" si="93"/>
        <v>283,602,60,exit,221</v>
      </c>
      <c r="H1098" t="s">
        <v>1013</v>
      </c>
      <c r="I1098" t="str">
        <f>VLOOKUP(B1098,Nodes!$B$2:$F$681,3)</f>
        <v>Porte de Saint-Ouen</v>
      </c>
      <c r="J1098" t="str">
        <f>VLOOKUP(C1098,Nodes!$B$2:$F$681,3)</f>
        <v>Porte de Saint-Ouen</v>
      </c>
      <c r="K1098" t="e">
        <f>VLOOKUP(A1098,$A$1:A1097,1,FALSE)</f>
        <v>#N/A</v>
      </c>
      <c r="L1098">
        <f>IF(ISNA(K1098),D1098,VLOOKUP(A1098,$A$1:D1097,4,FALSE))</f>
        <v>60</v>
      </c>
      <c r="M1098">
        <f t="shared" si="94"/>
        <v>60</v>
      </c>
      <c r="N1098">
        <f t="shared" si="95"/>
        <v>60</v>
      </c>
      <c r="P1098" t="e">
        <f>VLOOKUP(A1098,estimator!$A$2:$D$726,4,FALSE)</f>
        <v>#N/A</v>
      </c>
      <c r="Q1098">
        <f t="shared" si="92"/>
        <v>60</v>
      </c>
    </row>
    <row r="1099" spans="1:17">
      <c r="A1099" t="str">
        <f t="shared" si="91"/>
        <v>284,603</v>
      </c>
      <c r="B1099">
        <v>284</v>
      </c>
      <c r="C1099">
        <v>603</v>
      </c>
      <c r="D1099">
        <v>60</v>
      </c>
      <c r="E1099" t="s">
        <v>569</v>
      </c>
      <c r="F1099">
        <f>VLOOKUP(B1099,Nodes!$B$2:$C$681,2,FALSE)</f>
        <v>222</v>
      </c>
      <c r="G1099" t="str">
        <f t="shared" si="93"/>
        <v>284,603,60,exit,222</v>
      </c>
      <c r="H1099" t="s">
        <v>1013</v>
      </c>
      <c r="I1099" t="str">
        <f>VLOOKUP(B1099,Nodes!$B$2:$F$681,3)</f>
        <v>Porte de Vanves</v>
      </c>
      <c r="J1099" t="str">
        <f>VLOOKUP(C1099,Nodes!$B$2:$F$681,3)</f>
        <v>Porte de Vanves</v>
      </c>
      <c r="K1099" t="e">
        <f>VLOOKUP(A1099,$A$1:A1098,1,FALSE)</f>
        <v>#N/A</v>
      </c>
      <c r="L1099">
        <f>IF(ISNA(K1099),D1099,VLOOKUP(A1099,$A$1:D1098,4,FALSE))</f>
        <v>60</v>
      </c>
      <c r="M1099">
        <f t="shared" si="94"/>
        <v>60</v>
      </c>
      <c r="N1099">
        <f t="shared" si="95"/>
        <v>60</v>
      </c>
      <c r="P1099" t="e">
        <f>VLOOKUP(A1099,estimator!$A$2:$D$726,4,FALSE)</f>
        <v>#N/A</v>
      </c>
      <c r="Q1099">
        <f t="shared" si="92"/>
        <v>60</v>
      </c>
    </row>
    <row r="1100" spans="1:17">
      <c r="A1100" t="str">
        <f t="shared" si="91"/>
        <v>285,604</v>
      </c>
      <c r="B1100">
        <v>285</v>
      </c>
      <c r="C1100">
        <v>604</v>
      </c>
      <c r="D1100">
        <v>60</v>
      </c>
      <c r="E1100" t="s">
        <v>569</v>
      </c>
      <c r="F1100">
        <f>VLOOKUP(B1100,Nodes!$B$2:$C$681,2,FALSE)</f>
        <v>223</v>
      </c>
      <c r="G1100" t="str">
        <f t="shared" si="93"/>
        <v>285,604,60,exit,223</v>
      </c>
      <c r="H1100" t="s">
        <v>1013</v>
      </c>
      <c r="I1100" t="str">
        <f>VLOOKUP(B1100,Nodes!$B$2:$F$681,3)</f>
        <v>Porte de Versailles</v>
      </c>
      <c r="J1100" t="str">
        <f>VLOOKUP(C1100,Nodes!$B$2:$F$681,3)</f>
        <v>Porte de Versailles</v>
      </c>
      <c r="K1100" t="e">
        <f>VLOOKUP(A1100,$A$1:A1099,1,FALSE)</f>
        <v>#N/A</v>
      </c>
      <c r="L1100">
        <f>IF(ISNA(K1100),D1100,VLOOKUP(A1100,$A$1:D1099,4,FALSE))</f>
        <v>60</v>
      </c>
      <c r="M1100">
        <f t="shared" si="94"/>
        <v>60</v>
      </c>
      <c r="N1100">
        <f t="shared" si="95"/>
        <v>60</v>
      </c>
      <c r="P1100" t="e">
        <f>VLOOKUP(A1100,estimator!$A$2:$D$726,4,FALSE)</f>
        <v>#N/A</v>
      </c>
      <c r="Q1100">
        <f t="shared" si="92"/>
        <v>60</v>
      </c>
    </row>
    <row r="1101" spans="1:17">
      <c r="A1101" t="str">
        <f t="shared" si="91"/>
        <v>286,605</v>
      </c>
      <c r="B1101">
        <v>286</v>
      </c>
      <c r="C1101">
        <v>605</v>
      </c>
      <c r="D1101">
        <v>60</v>
      </c>
      <c r="E1101" t="s">
        <v>569</v>
      </c>
      <c r="F1101">
        <f>VLOOKUP(B1101,Nodes!$B$2:$C$681,2,FALSE)</f>
        <v>224</v>
      </c>
      <c r="G1101" t="str">
        <f t="shared" si="93"/>
        <v>286,605,60,exit,224</v>
      </c>
      <c r="H1101" t="s">
        <v>1013</v>
      </c>
      <c r="I1101" t="str">
        <f>VLOOKUP(B1101,Nodes!$B$2:$F$681,3)</f>
        <v>Porte de Vincennes</v>
      </c>
      <c r="J1101" t="str">
        <f>VLOOKUP(C1101,Nodes!$B$2:$F$681,3)</f>
        <v>Porte de Vincennes</v>
      </c>
      <c r="K1101" t="e">
        <f>VLOOKUP(A1101,$A$1:A1100,1,FALSE)</f>
        <v>#N/A</v>
      </c>
      <c r="L1101">
        <f>IF(ISNA(K1101),D1101,VLOOKUP(A1101,$A$1:D1100,4,FALSE))</f>
        <v>60</v>
      </c>
      <c r="M1101">
        <f t="shared" si="94"/>
        <v>60</v>
      </c>
      <c r="N1101">
        <f t="shared" si="95"/>
        <v>60</v>
      </c>
      <c r="P1101" t="e">
        <f>VLOOKUP(A1101,estimator!$A$2:$D$726,4,FALSE)</f>
        <v>#N/A</v>
      </c>
      <c r="Q1101">
        <f t="shared" si="92"/>
        <v>60</v>
      </c>
    </row>
    <row r="1102" spans="1:17">
      <c r="A1102" t="str">
        <f t="shared" si="91"/>
        <v>287,606</v>
      </c>
      <c r="B1102">
        <v>287</v>
      </c>
      <c r="C1102">
        <v>606</v>
      </c>
      <c r="D1102">
        <v>60</v>
      </c>
      <c r="E1102" t="s">
        <v>569</v>
      </c>
      <c r="F1102">
        <f>VLOOKUP(B1102,Nodes!$B$2:$C$681,2,FALSE)</f>
        <v>225</v>
      </c>
      <c r="G1102" t="str">
        <f t="shared" si="93"/>
        <v>287,606,60,exit,225</v>
      </c>
      <c r="H1102" t="s">
        <v>1013</v>
      </c>
      <c r="I1102" t="str">
        <f>VLOOKUP(B1102,Nodes!$B$2:$F$681,3)</f>
        <v>Porte des Lilas</v>
      </c>
      <c r="J1102" t="str">
        <f>VLOOKUP(C1102,Nodes!$B$2:$F$681,3)</f>
        <v>Porte des Lilas</v>
      </c>
      <c r="K1102" t="e">
        <f>VLOOKUP(A1102,$A$1:A1101,1,FALSE)</f>
        <v>#N/A</v>
      </c>
      <c r="L1102">
        <f>IF(ISNA(K1102),D1102,VLOOKUP(A1102,$A$1:D1101,4,FALSE))</f>
        <v>60</v>
      </c>
      <c r="M1102">
        <f t="shared" si="94"/>
        <v>60</v>
      </c>
      <c r="N1102">
        <f t="shared" si="95"/>
        <v>60</v>
      </c>
      <c r="P1102" t="e">
        <f>VLOOKUP(A1102,estimator!$A$2:$D$726,4,FALSE)</f>
        <v>#N/A</v>
      </c>
      <c r="Q1102">
        <f t="shared" si="92"/>
        <v>60</v>
      </c>
    </row>
    <row r="1103" spans="1:17">
      <c r="A1103" t="str">
        <f t="shared" si="91"/>
        <v>288,606</v>
      </c>
      <c r="B1103">
        <v>288</v>
      </c>
      <c r="C1103">
        <v>606</v>
      </c>
      <c r="D1103">
        <v>60</v>
      </c>
      <c r="E1103" t="s">
        <v>569</v>
      </c>
      <c r="F1103">
        <f>VLOOKUP(B1103,Nodes!$B$2:$C$681,2,FALSE)</f>
        <v>225</v>
      </c>
      <c r="G1103" t="str">
        <f t="shared" si="93"/>
        <v>288,606,60,exit,225</v>
      </c>
      <c r="H1103" t="s">
        <v>1013</v>
      </c>
      <c r="I1103" t="str">
        <f>VLOOKUP(B1103,Nodes!$B$2:$F$681,3)</f>
        <v>Porte des Lilas</v>
      </c>
      <c r="J1103" t="str">
        <f>VLOOKUP(C1103,Nodes!$B$2:$F$681,3)</f>
        <v>Porte des Lilas</v>
      </c>
      <c r="K1103" t="e">
        <f>VLOOKUP(A1103,$A$1:A1102,1,FALSE)</f>
        <v>#N/A</v>
      </c>
      <c r="L1103">
        <f>IF(ISNA(K1103),D1103,VLOOKUP(A1103,$A$1:D1102,4,FALSE))</f>
        <v>60</v>
      </c>
      <c r="M1103">
        <f t="shared" si="94"/>
        <v>60</v>
      </c>
      <c r="N1103">
        <f t="shared" si="95"/>
        <v>60</v>
      </c>
      <c r="P1103" t="e">
        <f>VLOOKUP(A1103,estimator!$A$2:$D$726,4,FALSE)</f>
        <v>#N/A</v>
      </c>
      <c r="Q1103">
        <f t="shared" si="92"/>
        <v>60</v>
      </c>
    </row>
    <row r="1104" spans="1:17">
      <c r="A1104" t="str">
        <f t="shared" si="91"/>
        <v>289,607</v>
      </c>
      <c r="B1104">
        <v>289</v>
      </c>
      <c r="C1104">
        <v>607</v>
      </c>
      <c r="D1104">
        <v>60</v>
      </c>
      <c r="E1104" t="s">
        <v>569</v>
      </c>
      <c r="F1104">
        <f>VLOOKUP(B1104,Nodes!$B$2:$C$681,2,FALSE)</f>
        <v>226</v>
      </c>
      <c r="G1104" t="str">
        <f t="shared" si="93"/>
        <v>289,607,60,exit,226</v>
      </c>
      <c r="H1104" t="s">
        <v>1013</v>
      </c>
      <c r="I1104" t="str">
        <f>VLOOKUP(B1104,Nodes!$B$2:$F$681,3)</f>
        <v>Porte d'Italie</v>
      </c>
      <c r="J1104" t="str">
        <f>VLOOKUP(C1104,Nodes!$B$2:$F$681,3)</f>
        <v>Porte d'Italie</v>
      </c>
      <c r="K1104" t="e">
        <f>VLOOKUP(A1104,$A$1:A1103,1,FALSE)</f>
        <v>#N/A</v>
      </c>
      <c r="L1104">
        <f>IF(ISNA(K1104),D1104,VLOOKUP(A1104,$A$1:D1103,4,FALSE))</f>
        <v>60</v>
      </c>
      <c r="M1104">
        <f t="shared" si="94"/>
        <v>60</v>
      </c>
      <c r="N1104">
        <f t="shared" si="95"/>
        <v>60</v>
      </c>
      <c r="P1104" t="e">
        <f>VLOOKUP(A1104,estimator!$A$2:$D$726,4,FALSE)</f>
        <v>#N/A</v>
      </c>
      <c r="Q1104">
        <f t="shared" si="92"/>
        <v>60</v>
      </c>
    </row>
    <row r="1105" spans="1:17">
      <c r="A1105" t="str">
        <f t="shared" si="91"/>
        <v>290,608</v>
      </c>
      <c r="B1105">
        <v>290</v>
      </c>
      <c r="C1105">
        <v>608</v>
      </c>
      <c r="D1105">
        <v>60</v>
      </c>
      <c r="E1105" t="s">
        <v>569</v>
      </c>
      <c r="F1105">
        <f>VLOOKUP(B1105,Nodes!$B$2:$C$681,2,FALSE)</f>
        <v>227</v>
      </c>
      <c r="G1105" t="str">
        <f t="shared" si="93"/>
        <v>290,608,60,exit,227</v>
      </c>
      <c r="H1105" t="s">
        <v>1013</v>
      </c>
      <c r="I1105" t="str">
        <f>VLOOKUP(B1105,Nodes!$B$2:$F$681,3)</f>
        <v>Porte d'Ivry</v>
      </c>
      <c r="J1105" t="str">
        <f>VLOOKUP(C1105,Nodes!$B$2:$F$681,3)</f>
        <v>Porte d'Ivry</v>
      </c>
      <c r="K1105" t="e">
        <f>VLOOKUP(A1105,$A$1:A1104,1,FALSE)</f>
        <v>#N/A</v>
      </c>
      <c r="L1105">
        <f>IF(ISNA(K1105),D1105,VLOOKUP(A1105,$A$1:D1104,4,FALSE))</f>
        <v>60</v>
      </c>
      <c r="M1105">
        <f t="shared" si="94"/>
        <v>60</v>
      </c>
      <c r="N1105">
        <f t="shared" si="95"/>
        <v>60</v>
      </c>
      <c r="P1105" t="e">
        <f>VLOOKUP(A1105,estimator!$A$2:$D$726,4,FALSE)</f>
        <v>#N/A</v>
      </c>
      <c r="Q1105">
        <f t="shared" si="92"/>
        <v>60</v>
      </c>
    </row>
    <row r="1106" spans="1:17">
      <c r="A1106" t="str">
        <f t="shared" si="91"/>
        <v>291,609</v>
      </c>
      <c r="B1106">
        <v>291</v>
      </c>
      <c r="C1106">
        <v>609</v>
      </c>
      <c r="D1106">
        <v>60</v>
      </c>
      <c r="E1106" t="s">
        <v>569</v>
      </c>
      <c r="F1106">
        <f>VLOOKUP(B1106,Nodes!$B$2:$C$681,2,FALSE)</f>
        <v>228</v>
      </c>
      <c r="G1106" t="str">
        <f t="shared" si="93"/>
        <v>291,609,60,exit,228</v>
      </c>
      <c r="H1106" t="s">
        <v>1013</v>
      </c>
      <c r="I1106" t="str">
        <f>VLOOKUP(B1106,Nodes!$B$2:$F$681,3)</f>
        <v>Porte Dorée</v>
      </c>
      <c r="J1106" t="str">
        <f>VLOOKUP(C1106,Nodes!$B$2:$F$681,3)</f>
        <v>Porte Dorée</v>
      </c>
      <c r="K1106" t="e">
        <f>VLOOKUP(A1106,$A$1:A1105,1,FALSE)</f>
        <v>#N/A</v>
      </c>
      <c r="L1106">
        <f>IF(ISNA(K1106),D1106,VLOOKUP(A1106,$A$1:D1105,4,FALSE))</f>
        <v>60</v>
      </c>
      <c r="M1106">
        <f t="shared" si="94"/>
        <v>60</v>
      </c>
      <c r="N1106">
        <f t="shared" si="95"/>
        <v>60</v>
      </c>
      <c r="P1106" t="e">
        <f>VLOOKUP(A1106,estimator!$A$2:$D$726,4,FALSE)</f>
        <v>#N/A</v>
      </c>
      <c r="Q1106">
        <f t="shared" si="92"/>
        <v>60</v>
      </c>
    </row>
    <row r="1107" spans="1:17">
      <c r="A1107" t="str">
        <f t="shared" ref="A1107:A1170" si="96">B1107&amp;","&amp;C1107</f>
        <v>292,610</v>
      </c>
      <c r="B1107">
        <v>292</v>
      </c>
      <c r="C1107">
        <v>610</v>
      </c>
      <c r="D1107">
        <v>60</v>
      </c>
      <c r="E1107" t="s">
        <v>569</v>
      </c>
      <c r="F1107">
        <f>VLOOKUP(B1107,Nodes!$B$2:$C$681,2,FALSE)</f>
        <v>229</v>
      </c>
      <c r="G1107" t="str">
        <f t="shared" si="93"/>
        <v>292,610,60,exit,229</v>
      </c>
      <c r="H1107" t="s">
        <v>1013</v>
      </c>
      <c r="I1107" t="str">
        <f>VLOOKUP(B1107,Nodes!$B$2:$F$681,3)</f>
        <v>Porte d'Orléans</v>
      </c>
      <c r="J1107" t="str">
        <f>VLOOKUP(C1107,Nodes!$B$2:$F$681,3)</f>
        <v>Porte d'Orléans</v>
      </c>
      <c r="K1107" t="e">
        <f>VLOOKUP(A1107,$A$1:A1106,1,FALSE)</f>
        <v>#N/A</v>
      </c>
      <c r="L1107">
        <f>IF(ISNA(K1107),D1107,VLOOKUP(A1107,$A$1:D1106,4,FALSE))</f>
        <v>60</v>
      </c>
      <c r="M1107">
        <f t="shared" si="94"/>
        <v>60</v>
      </c>
      <c r="N1107">
        <f t="shared" si="95"/>
        <v>60</v>
      </c>
      <c r="P1107" t="e">
        <f>VLOOKUP(A1107,estimator!$A$2:$D$726,4,FALSE)</f>
        <v>#N/A</v>
      </c>
      <c r="Q1107">
        <f t="shared" si="92"/>
        <v>60</v>
      </c>
    </row>
    <row r="1108" spans="1:17">
      <c r="A1108" t="str">
        <f t="shared" si="96"/>
        <v>293,611</v>
      </c>
      <c r="B1108">
        <v>293</v>
      </c>
      <c r="C1108">
        <v>611</v>
      </c>
      <c r="D1108">
        <v>60</v>
      </c>
      <c r="E1108" t="s">
        <v>569</v>
      </c>
      <c r="F1108">
        <f>VLOOKUP(B1108,Nodes!$B$2:$C$681,2,FALSE)</f>
        <v>230</v>
      </c>
      <c r="G1108" t="str">
        <f t="shared" si="93"/>
        <v>293,611,60,exit,230</v>
      </c>
      <c r="H1108" t="s">
        <v>1013</v>
      </c>
      <c r="I1108" t="str">
        <f>VLOOKUP(B1108,Nodes!$B$2:$F$681,3)</f>
        <v>Porte Maillot</v>
      </c>
      <c r="J1108" t="str">
        <f>VLOOKUP(C1108,Nodes!$B$2:$F$681,3)</f>
        <v>Porte Maillot</v>
      </c>
      <c r="K1108" t="e">
        <f>VLOOKUP(A1108,$A$1:A1107,1,FALSE)</f>
        <v>#N/A</v>
      </c>
      <c r="L1108">
        <f>IF(ISNA(K1108),D1108,VLOOKUP(A1108,$A$1:D1107,4,FALSE))</f>
        <v>60</v>
      </c>
      <c r="M1108">
        <f t="shared" si="94"/>
        <v>60</v>
      </c>
      <c r="N1108">
        <f t="shared" si="95"/>
        <v>60</v>
      </c>
      <c r="P1108" t="e">
        <f>VLOOKUP(A1108,estimator!$A$2:$D$726,4,FALSE)</f>
        <v>#N/A</v>
      </c>
      <c r="Q1108">
        <f t="shared" si="92"/>
        <v>60</v>
      </c>
    </row>
    <row r="1109" spans="1:17">
      <c r="A1109" t="str">
        <f t="shared" si="96"/>
        <v>294,612</v>
      </c>
      <c r="B1109">
        <v>294</v>
      </c>
      <c r="C1109">
        <v>612</v>
      </c>
      <c r="D1109">
        <v>60</v>
      </c>
      <c r="E1109" t="s">
        <v>569</v>
      </c>
      <c r="F1109">
        <f>VLOOKUP(B1109,Nodes!$B$2:$C$681,2,FALSE)</f>
        <v>231</v>
      </c>
      <c r="G1109" t="str">
        <f t="shared" si="93"/>
        <v>294,612,60,exit,231</v>
      </c>
      <c r="H1109" t="s">
        <v>1013</v>
      </c>
      <c r="I1109" t="str">
        <f>VLOOKUP(B1109,Nodes!$B$2:$F$681,3)</f>
        <v>Pré-Saint-Gervais</v>
      </c>
      <c r="J1109" t="str">
        <f>VLOOKUP(C1109,Nodes!$B$2:$F$681,3)</f>
        <v>Pré-Saint-Gervais</v>
      </c>
      <c r="K1109" t="e">
        <f>VLOOKUP(A1109,$A$1:A1108,1,FALSE)</f>
        <v>#N/A</v>
      </c>
      <c r="L1109">
        <f>IF(ISNA(K1109),D1109,VLOOKUP(A1109,$A$1:D1108,4,FALSE))</f>
        <v>60</v>
      </c>
      <c r="M1109">
        <f t="shared" si="94"/>
        <v>60</v>
      </c>
      <c r="N1109">
        <f t="shared" si="95"/>
        <v>60</v>
      </c>
      <c r="P1109" t="e">
        <f>VLOOKUP(A1109,estimator!$A$2:$D$726,4,FALSE)</f>
        <v>#N/A</v>
      </c>
      <c r="Q1109">
        <f t="shared" si="92"/>
        <v>60</v>
      </c>
    </row>
    <row r="1110" spans="1:17">
      <c r="A1110" t="str">
        <f t="shared" si="96"/>
        <v>295,613</v>
      </c>
      <c r="B1110">
        <v>295</v>
      </c>
      <c r="C1110">
        <v>613</v>
      </c>
      <c r="D1110">
        <v>60</v>
      </c>
      <c r="E1110" t="s">
        <v>569</v>
      </c>
      <c r="F1110">
        <f>VLOOKUP(B1110,Nodes!$B$2:$C$681,2,FALSE)</f>
        <v>232</v>
      </c>
      <c r="G1110" t="str">
        <f t="shared" si="93"/>
        <v>295,613,60,exit,232</v>
      </c>
      <c r="H1110" t="s">
        <v>1013</v>
      </c>
      <c r="I1110" t="str">
        <f>VLOOKUP(B1110,Nodes!$B$2:$F$681,3)</f>
        <v>Pyramides</v>
      </c>
      <c r="J1110" t="str">
        <f>VLOOKUP(C1110,Nodes!$B$2:$F$681,3)</f>
        <v>Pyramides</v>
      </c>
      <c r="K1110" t="e">
        <f>VLOOKUP(A1110,$A$1:A1109,1,FALSE)</f>
        <v>#N/A</v>
      </c>
      <c r="L1110">
        <f>IF(ISNA(K1110),D1110,VLOOKUP(A1110,$A$1:D1109,4,FALSE))</f>
        <v>60</v>
      </c>
      <c r="M1110">
        <f t="shared" si="94"/>
        <v>60</v>
      </c>
      <c r="N1110">
        <f t="shared" si="95"/>
        <v>60</v>
      </c>
      <c r="P1110" t="e">
        <f>VLOOKUP(A1110,estimator!$A$2:$D$726,4,FALSE)</f>
        <v>#N/A</v>
      </c>
      <c r="Q1110">
        <f t="shared" si="92"/>
        <v>60</v>
      </c>
    </row>
    <row r="1111" spans="1:17">
      <c r="A1111" t="str">
        <f t="shared" si="96"/>
        <v>296,613</v>
      </c>
      <c r="B1111">
        <v>296</v>
      </c>
      <c r="C1111">
        <v>613</v>
      </c>
      <c r="D1111">
        <v>60</v>
      </c>
      <c r="E1111" t="s">
        <v>569</v>
      </c>
      <c r="F1111">
        <f>VLOOKUP(B1111,Nodes!$B$2:$C$681,2,FALSE)</f>
        <v>232</v>
      </c>
      <c r="G1111" t="str">
        <f t="shared" si="93"/>
        <v>296,613,60,exit,232</v>
      </c>
      <c r="H1111" t="s">
        <v>1013</v>
      </c>
      <c r="I1111" t="str">
        <f>VLOOKUP(B1111,Nodes!$B$2:$F$681,3)</f>
        <v>Pyramides</v>
      </c>
      <c r="J1111" t="str">
        <f>VLOOKUP(C1111,Nodes!$B$2:$F$681,3)</f>
        <v>Pyramides</v>
      </c>
      <c r="K1111" t="e">
        <f>VLOOKUP(A1111,$A$1:A1110,1,FALSE)</f>
        <v>#N/A</v>
      </c>
      <c r="L1111">
        <f>IF(ISNA(K1111),D1111,VLOOKUP(A1111,$A$1:D1110,4,FALSE))</f>
        <v>60</v>
      </c>
      <c r="M1111">
        <f t="shared" si="94"/>
        <v>60</v>
      </c>
      <c r="N1111">
        <f t="shared" si="95"/>
        <v>60</v>
      </c>
      <c r="P1111" t="e">
        <f>VLOOKUP(A1111,estimator!$A$2:$D$726,4,FALSE)</f>
        <v>#N/A</v>
      </c>
      <c r="Q1111">
        <f t="shared" si="92"/>
        <v>60</v>
      </c>
    </row>
    <row r="1112" spans="1:17">
      <c r="A1112" t="str">
        <f t="shared" si="96"/>
        <v>297,614</v>
      </c>
      <c r="B1112">
        <v>297</v>
      </c>
      <c r="C1112">
        <v>614</v>
      </c>
      <c r="D1112">
        <v>60</v>
      </c>
      <c r="E1112" t="s">
        <v>569</v>
      </c>
      <c r="F1112">
        <f>VLOOKUP(B1112,Nodes!$B$2:$C$681,2,FALSE)</f>
        <v>233</v>
      </c>
      <c r="G1112" t="str">
        <f t="shared" si="93"/>
        <v>297,614,60,exit,233</v>
      </c>
      <c r="H1112" t="s">
        <v>1013</v>
      </c>
      <c r="I1112" t="str">
        <f>VLOOKUP(B1112,Nodes!$B$2:$F$681,3)</f>
        <v>Pyrénées</v>
      </c>
      <c r="J1112" t="str">
        <f>VLOOKUP(C1112,Nodes!$B$2:$F$681,3)</f>
        <v>Pyrénées</v>
      </c>
      <c r="K1112" t="e">
        <f>VLOOKUP(A1112,$A$1:A1111,1,FALSE)</f>
        <v>#N/A</v>
      </c>
      <c r="L1112">
        <f>IF(ISNA(K1112),D1112,VLOOKUP(A1112,$A$1:D1111,4,FALSE))</f>
        <v>60</v>
      </c>
      <c r="M1112">
        <f t="shared" si="94"/>
        <v>60</v>
      </c>
      <c r="N1112">
        <f t="shared" si="95"/>
        <v>60</v>
      </c>
      <c r="P1112" t="e">
        <f>VLOOKUP(A1112,estimator!$A$2:$D$726,4,FALSE)</f>
        <v>#N/A</v>
      </c>
      <c r="Q1112">
        <f t="shared" si="92"/>
        <v>60</v>
      </c>
    </row>
    <row r="1113" spans="1:17">
      <c r="A1113" t="str">
        <f t="shared" si="96"/>
        <v>298,615</v>
      </c>
      <c r="B1113">
        <v>298</v>
      </c>
      <c r="C1113">
        <v>615</v>
      </c>
      <c r="D1113">
        <v>60</v>
      </c>
      <c r="E1113" t="s">
        <v>569</v>
      </c>
      <c r="F1113">
        <f>VLOOKUP(B1113,Nodes!$B$2:$C$681,2,FALSE)</f>
        <v>234</v>
      </c>
      <c r="G1113" t="str">
        <f t="shared" si="93"/>
        <v>298,615,60,exit,234</v>
      </c>
      <c r="H1113" t="s">
        <v>1013</v>
      </c>
      <c r="I1113" t="str">
        <f>VLOOKUP(B1113,Nodes!$B$2:$F$681,3)</f>
        <v>Quai de La Gare</v>
      </c>
      <c r="J1113" t="str">
        <f>VLOOKUP(C1113,Nodes!$B$2:$F$681,3)</f>
        <v>Quai de La Gare</v>
      </c>
      <c r="K1113" t="e">
        <f>VLOOKUP(A1113,$A$1:A1112,1,FALSE)</f>
        <v>#N/A</v>
      </c>
      <c r="L1113">
        <f>IF(ISNA(K1113),D1113,VLOOKUP(A1113,$A$1:D1112,4,FALSE))</f>
        <v>60</v>
      </c>
      <c r="M1113">
        <f t="shared" si="94"/>
        <v>60</v>
      </c>
      <c r="N1113">
        <f t="shared" si="95"/>
        <v>60</v>
      </c>
      <c r="P1113" t="e">
        <f>VLOOKUP(A1113,estimator!$A$2:$D$726,4,FALSE)</f>
        <v>#N/A</v>
      </c>
      <c r="Q1113">
        <f t="shared" si="92"/>
        <v>60</v>
      </c>
    </row>
    <row r="1114" spans="1:17">
      <c r="A1114" t="str">
        <f t="shared" si="96"/>
        <v>299,616</v>
      </c>
      <c r="B1114">
        <v>299</v>
      </c>
      <c r="C1114">
        <v>616</v>
      </c>
      <c r="D1114">
        <v>60</v>
      </c>
      <c r="E1114" t="s">
        <v>569</v>
      </c>
      <c r="F1114">
        <f>VLOOKUP(B1114,Nodes!$B$2:$C$681,2,FALSE)</f>
        <v>235</v>
      </c>
      <c r="G1114" t="str">
        <f t="shared" si="93"/>
        <v>299,616,60,exit,235</v>
      </c>
      <c r="H1114" t="s">
        <v>1013</v>
      </c>
      <c r="I1114" t="str">
        <f>VLOOKUP(B1114,Nodes!$B$2:$F$681,3)</f>
        <v>Quai de La Rapée</v>
      </c>
      <c r="J1114" t="str">
        <f>VLOOKUP(C1114,Nodes!$B$2:$F$681,3)</f>
        <v>Quai de La Rapée</v>
      </c>
      <c r="K1114" t="e">
        <f>VLOOKUP(A1114,$A$1:A1113,1,FALSE)</f>
        <v>#N/A</v>
      </c>
      <c r="L1114">
        <f>IF(ISNA(K1114),D1114,VLOOKUP(A1114,$A$1:D1113,4,FALSE))</f>
        <v>60</v>
      </c>
      <c r="M1114">
        <f t="shared" si="94"/>
        <v>60</v>
      </c>
      <c r="N1114">
        <f t="shared" si="95"/>
        <v>60</v>
      </c>
      <c r="P1114" t="e">
        <f>VLOOKUP(A1114,estimator!$A$2:$D$726,4,FALSE)</f>
        <v>#N/A</v>
      </c>
      <c r="Q1114">
        <f t="shared" si="92"/>
        <v>60</v>
      </c>
    </row>
    <row r="1115" spans="1:17">
      <c r="A1115" t="str">
        <f t="shared" si="96"/>
        <v>300,617</v>
      </c>
      <c r="B1115">
        <v>300</v>
      </c>
      <c r="C1115">
        <v>617</v>
      </c>
      <c r="D1115">
        <v>60</v>
      </c>
      <c r="E1115" t="s">
        <v>569</v>
      </c>
      <c r="F1115">
        <f>VLOOKUP(B1115,Nodes!$B$2:$C$681,2,FALSE)</f>
        <v>236</v>
      </c>
      <c r="G1115" t="str">
        <f t="shared" si="93"/>
        <v>300,617,60,exit,236</v>
      </c>
      <c r="H1115" t="s">
        <v>1013</v>
      </c>
      <c r="I1115" t="str">
        <f>VLOOKUP(B1115,Nodes!$B$2:$F$681,3)</f>
        <v>Quatre-Septembre</v>
      </c>
      <c r="J1115" t="str">
        <f>VLOOKUP(C1115,Nodes!$B$2:$F$681,3)</f>
        <v>Quatre-Septembre</v>
      </c>
      <c r="K1115" t="e">
        <f>VLOOKUP(A1115,$A$1:A1114,1,FALSE)</f>
        <v>#N/A</v>
      </c>
      <c r="L1115">
        <f>IF(ISNA(K1115),D1115,VLOOKUP(A1115,$A$1:D1114,4,FALSE))</f>
        <v>60</v>
      </c>
      <c r="M1115">
        <f t="shared" si="94"/>
        <v>60</v>
      </c>
      <c r="N1115">
        <f t="shared" si="95"/>
        <v>60</v>
      </c>
      <c r="P1115" t="e">
        <f>VLOOKUP(A1115,estimator!$A$2:$D$726,4,FALSE)</f>
        <v>#N/A</v>
      </c>
      <c r="Q1115">
        <f t="shared" si="92"/>
        <v>60</v>
      </c>
    </row>
    <row r="1116" spans="1:17">
      <c r="A1116" t="str">
        <f t="shared" si="96"/>
        <v>301,618</v>
      </c>
      <c r="B1116">
        <v>301</v>
      </c>
      <c r="C1116">
        <v>618</v>
      </c>
      <c r="D1116">
        <v>60</v>
      </c>
      <c r="E1116" t="s">
        <v>569</v>
      </c>
      <c r="F1116">
        <f>VLOOKUP(B1116,Nodes!$B$2:$C$681,2,FALSE)</f>
        <v>237</v>
      </c>
      <c r="G1116" t="str">
        <f t="shared" si="93"/>
        <v>301,618,60,exit,237</v>
      </c>
      <c r="H1116" t="s">
        <v>1013</v>
      </c>
      <c r="I1116" t="str">
        <f>VLOOKUP(B1116,Nodes!$B$2:$F$681,3)</f>
        <v>Rambuteau</v>
      </c>
      <c r="J1116" t="str">
        <f>VLOOKUP(C1116,Nodes!$B$2:$F$681,3)</f>
        <v>Rambuteau</v>
      </c>
      <c r="K1116" t="e">
        <f>VLOOKUP(A1116,$A$1:A1115,1,FALSE)</f>
        <v>#N/A</v>
      </c>
      <c r="L1116">
        <f>IF(ISNA(K1116),D1116,VLOOKUP(A1116,$A$1:D1115,4,FALSE))</f>
        <v>60</v>
      </c>
      <c r="M1116">
        <f t="shared" si="94"/>
        <v>60</v>
      </c>
      <c r="N1116">
        <f t="shared" si="95"/>
        <v>60</v>
      </c>
      <c r="P1116" t="e">
        <f>VLOOKUP(A1116,estimator!$A$2:$D$726,4,FALSE)</f>
        <v>#N/A</v>
      </c>
      <c r="Q1116">
        <f t="shared" si="92"/>
        <v>60</v>
      </c>
    </row>
    <row r="1117" spans="1:17">
      <c r="A1117" t="str">
        <f t="shared" si="96"/>
        <v>302,619</v>
      </c>
      <c r="B1117">
        <v>302</v>
      </c>
      <c r="C1117">
        <v>619</v>
      </c>
      <c r="D1117">
        <v>60</v>
      </c>
      <c r="E1117" t="s">
        <v>569</v>
      </c>
      <c r="F1117">
        <f>VLOOKUP(B1117,Nodes!$B$2:$C$681,2,FALSE)</f>
        <v>238</v>
      </c>
      <c r="G1117" t="str">
        <f t="shared" si="93"/>
        <v>302,619,60,exit,238</v>
      </c>
      <c r="H1117" t="s">
        <v>1013</v>
      </c>
      <c r="I1117" t="str">
        <f>VLOOKUP(B1117,Nodes!$B$2:$F$681,3)</f>
        <v>Ranelagh</v>
      </c>
      <c r="J1117" t="str">
        <f>VLOOKUP(C1117,Nodes!$B$2:$F$681,3)</f>
        <v>Ranelagh</v>
      </c>
      <c r="K1117" t="e">
        <f>VLOOKUP(A1117,$A$1:A1116,1,FALSE)</f>
        <v>#N/A</v>
      </c>
      <c r="L1117">
        <f>IF(ISNA(K1117),D1117,VLOOKUP(A1117,$A$1:D1116,4,FALSE))</f>
        <v>60</v>
      </c>
      <c r="M1117">
        <f t="shared" si="94"/>
        <v>60</v>
      </c>
      <c r="N1117">
        <f t="shared" si="95"/>
        <v>60</v>
      </c>
      <c r="P1117" t="e">
        <f>VLOOKUP(A1117,estimator!$A$2:$D$726,4,FALSE)</f>
        <v>#N/A</v>
      </c>
      <c r="Q1117">
        <f t="shared" si="92"/>
        <v>60</v>
      </c>
    </row>
    <row r="1118" spans="1:17">
      <c r="A1118" t="str">
        <f t="shared" si="96"/>
        <v>303,620</v>
      </c>
      <c r="B1118">
        <v>303</v>
      </c>
      <c r="C1118">
        <v>620</v>
      </c>
      <c r="D1118">
        <v>60</v>
      </c>
      <c r="E1118" t="s">
        <v>569</v>
      </c>
      <c r="F1118">
        <f>VLOOKUP(B1118,Nodes!$B$2:$C$681,2,FALSE)</f>
        <v>239</v>
      </c>
      <c r="G1118" t="str">
        <f t="shared" si="93"/>
        <v>303,620,60,exit,239</v>
      </c>
      <c r="H1118" t="s">
        <v>1013</v>
      </c>
      <c r="I1118" t="str">
        <f>VLOOKUP(B1118,Nodes!$B$2:$F$681,3)</f>
        <v>Raspail</v>
      </c>
      <c r="J1118" t="str">
        <f>VLOOKUP(C1118,Nodes!$B$2:$F$681,3)</f>
        <v>Raspail</v>
      </c>
      <c r="K1118" t="e">
        <f>VLOOKUP(A1118,$A$1:A1117,1,FALSE)</f>
        <v>#N/A</v>
      </c>
      <c r="L1118">
        <f>IF(ISNA(K1118),D1118,VLOOKUP(A1118,$A$1:D1117,4,FALSE))</f>
        <v>60</v>
      </c>
      <c r="M1118">
        <f t="shared" si="94"/>
        <v>60</v>
      </c>
      <c r="N1118">
        <f t="shared" si="95"/>
        <v>60</v>
      </c>
      <c r="P1118" t="e">
        <f>VLOOKUP(A1118,estimator!$A$2:$D$726,4,FALSE)</f>
        <v>#N/A</v>
      </c>
      <c r="Q1118">
        <f t="shared" si="92"/>
        <v>60</v>
      </c>
    </row>
    <row r="1119" spans="1:17">
      <c r="A1119" t="str">
        <f t="shared" si="96"/>
        <v>304,620</v>
      </c>
      <c r="B1119">
        <v>304</v>
      </c>
      <c r="C1119">
        <v>620</v>
      </c>
      <c r="D1119">
        <v>60</v>
      </c>
      <c r="E1119" t="s">
        <v>569</v>
      </c>
      <c r="F1119">
        <f>VLOOKUP(B1119,Nodes!$B$2:$C$681,2,FALSE)</f>
        <v>239</v>
      </c>
      <c r="G1119" t="str">
        <f t="shared" si="93"/>
        <v>304,620,60,exit,239</v>
      </c>
      <c r="H1119" t="s">
        <v>1013</v>
      </c>
      <c r="I1119" t="str">
        <f>VLOOKUP(B1119,Nodes!$B$2:$F$681,3)</f>
        <v>Raspail</v>
      </c>
      <c r="J1119" t="str">
        <f>VLOOKUP(C1119,Nodes!$B$2:$F$681,3)</f>
        <v>Raspail</v>
      </c>
      <c r="K1119" t="e">
        <f>VLOOKUP(A1119,$A$1:A1118,1,FALSE)</f>
        <v>#N/A</v>
      </c>
      <c r="L1119">
        <f>IF(ISNA(K1119),D1119,VLOOKUP(A1119,$A$1:D1118,4,FALSE))</f>
        <v>60</v>
      </c>
      <c r="M1119">
        <f t="shared" si="94"/>
        <v>60</v>
      </c>
      <c r="N1119">
        <f t="shared" si="95"/>
        <v>60</v>
      </c>
      <c r="P1119" t="e">
        <f>VLOOKUP(A1119,estimator!$A$2:$D$726,4,FALSE)</f>
        <v>#N/A</v>
      </c>
      <c r="Q1119">
        <f t="shared" si="92"/>
        <v>60</v>
      </c>
    </row>
    <row r="1120" spans="1:17">
      <c r="A1120" t="str">
        <f t="shared" si="96"/>
        <v>305,621</v>
      </c>
      <c r="B1120">
        <v>305</v>
      </c>
      <c r="C1120">
        <v>621</v>
      </c>
      <c r="D1120">
        <v>60</v>
      </c>
      <c r="E1120" t="s">
        <v>569</v>
      </c>
      <c r="F1120">
        <f>VLOOKUP(B1120,Nodes!$B$2:$C$681,2,FALSE)</f>
        <v>240</v>
      </c>
      <c r="G1120" t="str">
        <f t="shared" si="93"/>
        <v>305,621,60,exit,240</v>
      </c>
      <c r="H1120" t="s">
        <v>1013</v>
      </c>
      <c r="I1120" t="str">
        <f>VLOOKUP(B1120,Nodes!$B$2:$F$681,3)</f>
        <v>Réaumur — Sébastopol</v>
      </c>
      <c r="J1120" t="str">
        <f>VLOOKUP(C1120,Nodes!$B$2:$F$681,3)</f>
        <v>Réaumur — Sébastopol</v>
      </c>
      <c r="K1120" t="e">
        <f>VLOOKUP(A1120,$A$1:A1119,1,FALSE)</f>
        <v>#N/A</v>
      </c>
      <c r="L1120">
        <f>IF(ISNA(K1120),D1120,VLOOKUP(A1120,$A$1:D1119,4,FALSE))</f>
        <v>60</v>
      </c>
      <c r="M1120">
        <f t="shared" si="94"/>
        <v>60</v>
      </c>
      <c r="N1120">
        <f t="shared" si="95"/>
        <v>60</v>
      </c>
      <c r="P1120" t="e">
        <f>VLOOKUP(A1120,estimator!$A$2:$D$726,4,FALSE)</f>
        <v>#N/A</v>
      </c>
      <c r="Q1120">
        <f t="shared" si="92"/>
        <v>60</v>
      </c>
    </row>
    <row r="1121" spans="1:17">
      <c r="A1121" t="str">
        <f t="shared" si="96"/>
        <v>306,621</v>
      </c>
      <c r="B1121">
        <v>306</v>
      </c>
      <c r="C1121">
        <v>621</v>
      </c>
      <c r="D1121">
        <v>60</v>
      </c>
      <c r="E1121" t="s">
        <v>569</v>
      </c>
      <c r="F1121">
        <f>VLOOKUP(B1121,Nodes!$B$2:$C$681,2,FALSE)</f>
        <v>240</v>
      </c>
      <c r="G1121" t="str">
        <f t="shared" si="93"/>
        <v>306,621,60,exit,240</v>
      </c>
      <c r="H1121" t="s">
        <v>1013</v>
      </c>
      <c r="I1121" t="str">
        <f>VLOOKUP(B1121,Nodes!$B$2:$F$681,3)</f>
        <v>Réaumur — Sébastopol</v>
      </c>
      <c r="J1121" t="str">
        <f>VLOOKUP(C1121,Nodes!$B$2:$F$681,3)</f>
        <v>Réaumur — Sébastopol</v>
      </c>
      <c r="K1121" t="e">
        <f>VLOOKUP(A1121,$A$1:A1120,1,FALSE)</f>
        <v>#N/A</v>
      </c>
      <c r="L1121">
        <f>IF(ISNA(K1121),D1121,VLOOKUP(A1121,$A$1:D1120,4,FALSE))</f>
        <v>60</v>
      </c>
      <c r="M1121">
        <f t="shared" si="94"/>
        <v>60</v>
      </c>
      <c r="N1121">
        <f t="shared" si="95"/>
        <v>60</v>
      </c>
      <c r="P1121" t="e">
        <f>VLOOKUP(A1121,estimator!$A$2:$D$726,4,FALSE)</f>
        <v>#N/A</v>
      </c>
      <c r="Q1121">
        <f t="shared" si="92"/>
        <v>60</v>
      </c>
    </row>
    <row r="1122" spans="1:17">
      <c r="A1122" t="str">
        <f t="shared" si="96"/>
        <v>307,622</v>
      </c>
      <c r="B1122">
        <v>307</v>
      </c>
      <c r="C1122">
        <v>622</v>
      </c>
      <c r="D1122">
        <v>60</v>
      </c>
      <c r="E1122" t="s">
        <v>569</v>
      </c>
      <c r="F1122">
        <f>VLOOKUP(B1122,Nodes!$B$2:$C$681,2,FALSE)</f>
        <v>241</v>
      </c>
      <c r="G1122" t="str">
        <f t="shared" si="93"/>
        <v>307,622,60,exit,241</v>
      </c>
      <c r="H1122" t="s">
        <v>1013</v>
      </c>
      <c r="I1122" t="str">
        <f>VLOOKUP(B1122,Nodes!$B$2:$F$681,3)</f>
        <v>Rennes</v>
      </c>
      <c r="J1122" t="str">
        <f>VLOOKUP(C1122,Nodes!$B$2:$F$681,3)</f>
        <v>Rennes</v>
      </c>
      <c r="K1122" t="e">
        <f>VLOOKUP(A1122,$A$1:A1121,1,FALSE)</f>
        <v>#N/A</v>
      </c>
      <c r="L1122">
        <f>IF(ISNA(K1122),D1122,VLOOKUP(A1122,$A$1:D1121,4,FALSE))</f>
        <v>60</v>
      </c>
      <c r="M1122">
        <f t="shared" si="94"/>
        <v>60</v>
      </c>
      <c r="N1122">
        <f t="shared" si="95"/>
        <v>60</v>
      </c>
      <c r="P1122" t="e">
        <f>VLOOKUP(A1122,estimator!$A$2:$D$726,4,FALSE)</f>
        <v>#N/A</v>
      </c>
      <c r="Q1122">
        <f t="shared" si="92"/>
        <v>60</v>
      </c>
    </row>
    <row r="1123" spans="1:17">
      <c r="A1123" t="str">
        <f t="shared" si="96"/>
        <v>308,623</v>
      </c>
      <c r="B1123">
        <v>308</v>
      </c>
      <c r="C1123">
        <v>623</v>
      </c>
      <c r="D1123">
        <v>60</v>
      </c>
      <c r="E1123" t="s">
        <v>569</v>
      </c>
      <c r="F1123">
        <f>VLOOKUP(B1123,Nodes!$B$2:$C$681,2,FALSE)</f>
        <v>242</v>
      </c>
      <c r="G1123" t="str">
        <f t="shared" si="93"/>
        <v>308,623,60,exit,242</v>
      </c>
      <c r="H1123" t="s">
        <v>1013</v>
      </c>
      <c r="I1123" t="str">
        <f>VLOOKUP(B1123,Nodes!$B$2:$F$681,3)</f>
        <v>République</v>
      </c>
      <c r="J1123" t="str">
        <f>VLOOKUP(C1123,Nodes!$B$2:$F$681,3)</f>
        <v>République</v>
      </c>
      <c r="K1123" t="e">
        <f>VLOOKUP(A1123,$A$1:A1122,1,FALSE)</f>
        <v>#N/A</v>
      </c>
      <c r="L1123">
        <f>IF(ISNA(K1123),D1123,VLOOKUP(A1123,$A$1:D1122,4,FALSE))</f>
        <v>60</v>
      </c>
      <c r="M1123">
        <f t="shared" si="94"/>
        <v>60</v>
      </c>
      <c r="N1123">
        <f t="shared" si="95"/>
        <v>60</v>
      </c>
      <c r="P1123" t="e">
        <f>VLOOKUP(A1123,estimator!$A$2:$D$726,4,FALSE)</f>
        <v>#N/A</v>
      </c>
      <c r="Q1123">
        <f t="shared" si="92"/>
        <v>60</v>
      </c>
    </row>
    <row r="1124" spans="1:17">
      <c r="A1124" t="str">
        <f t="shared" si="96"/>
        <v>309,623</v>
      </c>
      <c r="B1124">
        <v>309</v>
      </c>
      <c r="C1124">
        <v>623</v>
      </c>
      <c r="D1124">
        <v>60</v>
      </c>
      <c r="E1124" t="s">
        <v>569</v>
      </c>
      <c r="F1124">
        <f>VLOOKUP(B1124,Nodes!$B$2:$C$681,2,FALSE)</f>
        <v>242</v>
      </c>
      <c r="G1124" t="str">
        <f t="shared" si="93"/>
        <v>309,623,60,exit,242</v>
      </c>
      <c r="H1124" t="s">
        <v>1013</v>
      </c>
      <c r="I1124" t="str">
        <f>VLOOKUP(B1124,Nodes!$B$2:$F$681,3)</f>
        <v>République</v>
      </c>
      <c r="J1124" t="str">
        <f>VLOOKUP(C1124,Nodes!$B$2:$F$681,3)</f>
        <v>République</v>
      </c>
      <c r="K1124" t="e">
        <f>VLOOKUP(A1124,$A$1:A1123,1,FALSE)</f>
        <v>#N/A</v>
      </c>
      <c r="L1124">
        <f>IF(ISNA(K1124),D1124,VLOOKUP(A1124,$A$1:D1123,4,FALSE))</f>
        <v>60</v>
      </c>
      <c r="M1124">
        <f t="shared" si="94"/>
        <v>60</v>
      </c>
      <c r="N1124">
        <f t="shared" si="95"/>
        <v>60</v>
      </c>
      <c r="P1124" t="e">
        <f>VLOOKUP(A1124,estimator!$A$2:$D$726,4,FALSE)</f>
        <v>#N/A</v>
      </c>
      <c r="Q1124">
        <f t="shared" si="92"/>
        <v>60</v>
      </c>
    </row>
    <row r="1125" spans="1:17">
      <c r="A1125" t="str">
        <f t="shared" si="96"/>
        <v>310,623</v>
      </c>
      <c r="B1125">
        <v>310</v>
      </c>
      <c r="C1125">
        <v>623</v>
      </c>
      <c r="D1125">
        <v>60</v>
      </c>
      <c r="E1125" t="s">
        <v>569</v>
      </c>
      <c r="F1125">
        <f>VLOOKUP(B1125,Nodes!$B$2:$C$681,2,FALSE)</f>
        <v>242</v>
      </c>
      <c r="G1125" t="str">
        <f t="shared" si="93"/>
        <v>310,623,60,exit,242</v>
      </c>
      <c r="H1125" t="s">
        <v>1013</v>
      </c>
      <c r="I1125" t="str">
        <f>VLOOKUP(B1125,Nodes!$B$2:$F$681,3)</f>
        <v>République</v>
      </c>
      <c r="J1125" t="str">
        <f>VLOOKUP(C1125,Nodes!$B$2:$F$681,3)</f>
        <v>République</v>
      </c>
      <c r="K1125" t="e">
        <f>VLOOKUP(A1125,$A$1:A1124,1,FALSE)</f>
        <v>#N/A</v>
      </c>
      <c r="L1125">
        <f>IF(ISNA(K1125),D1125,VLOOKUP(A1125,$A$1:D1124,4,FALSE))</f>
        <v>60</v>
      </c>
      <c r="M1125">
        <f t="shared" si="94"/>
        <v>60</v>
      </c>
      <c r="N1125">
        <f t="shared" si="95"/>
        <v>60</v>
      </c>
      <c r="P1125" t="e">
        <f>VLOOKUP(A1125,estimator!$A$2:$D$726,4,FALSE)</f>
        <v>#N/A</v>
      </c>
      <c r="Q1125">
        <f t="shared" si="92"/>
        <v>60</v>
      </c>
    </row>
    <row r="1126" spans="1:17">
      <c r="A1126" t="str">
        <f t="shared" si="96"/>
        <v>311,623</v>
      </c>
      <c r="B1126">
        <v>311</v>
      </c>
      <c r="C1126">
        <v>623</v>
      </c>
      <c r="D1126">
        <v>60</v>
      </c>
      <c r="E1126" t="s">
        <v>569</v>
      </c>
      <c r="F1126">
        <f>VLOOKUP(B1126,Nodes!$B$2:$C$681,2,FALSE)</f>
        <v>242</v>
      </c>
      <c r="G1126" t="str">
        <f t="shared" si="93"/>
        <v>311,623,60,exit,242</v>
      </c>
      <c r="H1126" t="s">
        <v>1013</v>
      </c>
      <c r="I1126" t="str">
        <f>VLOOKUP(B1126,Nodes!$B$2:$F$681,3)</f>
        <v>République</v>
      </c>
      <c r="J1126" t="str">
        <f>VLOOKUP(C1126,Nodes!$B$2:$F$681,3)</f>
        <v>République</v>
      </c>
      <c r="K1126" t="e">
        <f>VLOOKUP(A1126,$A$1:A1125,1,FALSE)</f>
        <v>#N/A</v>
      </c>
      <c r="L1126">
        <f>IF(ISNA(K1126),D1126,VLOOKUP(A1126,$A$1:D1125,4,FALSE))</f>
        <v>60</v>
      </c>
      <c r="M1126">
        <f t="shared" si="94"/>
        <v>60</v>
      </c>
      <c r="N1126">
        <f t="shared" si="95"/>
        <v>60</v>
      </c>
      <c r="P1126" t="e">
        <f>VLOOKUP(A1126,estimator!$A$2:$D$726,4,FALSE)</f>
        <v>#N/A</v>
      </c>
      <c r="Q1126">
        <f t="shared" si="92"/>
        <v>60</v>
      </c>
    </row>
    <row r="1127" spans="1:17">
      <c r="A1127" t="str">
        <f t="shared" si="96"/>
        <v>312,623</v>
      </c>
      <c r="B1127">
        <v>312</v>
      </c>
      <c r="C1127">
        <v>623</v>
      </c>
      <c r="D1127">
        <v>60</v>
      </c>
      <c r="E1127" t="s">
        <v>569</v>
      </c>
      <c r="F1127">
        <f>VLOOKUP(B1127,Nodes!$B$2:$C$681,2,FALSE)</f>
        <v>242</v>
      </c>
      <c r="G1127" t="str">
        <f t="shared" si="93"/>
        <v>312,623,60,exit,242</v>
      </c>
      <c r="H1127" t="s">
        <v>1013</v>
      </c>
      <c r="I1127" t="str">
        <f>VLOOKUP(B1127,Nodes!$B$2:$F$681,3)</f>
        <v>République</v>
      </c>
      <c r="J1127" t="str">
        <f>VLOOKUP(C1127,Nodes!$B$2:$F$681,3)</f>
        <v>République</v>
      </c>
      <c r="K1127" t="e">
        <f>VLOOKUP(A1127,$A$1:A1126,1,FALSE)</f>
        <v>#N/A</v>
      </c>
      <c r="L1127">
        <f>IF(ISNA(K1127),D1127,VLOOKUP(A1127,$A$1:D1126,4,FALSE))</f>
        <v>60</v>
      </c>
      <c r="M1127">
        <f t="shared" si="94"/>
        <v>60</v>
      </c>
      <c r="N1127">
        <f t="shared" si="95"/>
        <v>60</v>
      </c>
      <c r="P1127" t="e">
        <f>VLOOKUP(A1127,estimator!$A$2:$D$726,4,FALSE)</f>
        <v>#N/A</v>
      </c>
      <c r="Q1127">
        <f t="shared" si="92"/>
        <v>60</v>
      </c>
    </row>
    <row r="1128" spans="1:17">
      <c r="A1128" t="str">
        <f t="shared" si="96"/>
        <v>313,624</v>
      </c>
      <c r="B1128">
        <v>313</v>
      </c>
      <c r="C1128">
        <v>624</v>
      </c>
      <c r="D1128">
        <v>60</v>
      </c>
      <c r="E1128" t="s">
        <v>569</v>
      </c>
      <c r="F1128">
        <f>VLOOKUP(B1128,Nodes!$B$2:$C$681,2,FALSE)</f>
        <v>243</v>
      </c>
      <c r="G1128" t="str">
        <f t="shared" si="93"/>
        <v>313,624,60,exit,243</v>
      </c>
      <c r="H1128" t="s">
        <v>1013</v>
      </c>
      <c r="I1128" t="str">
        <f>VLOOKUP(B1128,Nodes!$B$2:$F$681,3)</f>
        <v>Reuilly — Diderot</v>
      </c>
      <c r="J1128" t="str">
        <f>VLOOKUP(C1128,Nodes!$B$2:$F$681,3)</f>
        <v>Reuilly — Diderot</v>
      </c>
      <c r="K1128" t="e">
        <f>VLOOKUP(A1128,$A$1:A1127,1,FALSE)</f>
        <v>#N/A</v>
      </c>
      <c r="L1128">
        <f>IF(ISNA(K1128),D1128,VLOOKUP(A1128,$A$1:D1127,4,FALSE))</f>
        <v>60</v>
      </c>
      <c r="M1128">
        <f t="shared" si="94"/>
        <v>60</v>
      </c>
      <c r="N1128">
        <f t="shared" si="95"/>
        <v>60</v>
      </c>
      <c r="P1128" t="e">
        <f>VLOOKUP(A1128,estimator!$A$2:$D$726,4,FALSE)</f>
        <v>#N/A</v>
      </c>
      <c r="Q1128">
        <f t="shared" si="92"/>
        <v>60</v>
      </c>
    </row>
    <row r="1129" spans="1:17">
      <c r="A1129" t="str">
        <f t="shared" si="96"/>
        <v>314,624</v>
      </c>
      <c r="B1129">
        <v>314</v>
      </c>
      <c r="C1129">
        <v>624</v>
      </c>
      <c r="D1129">
        <v>60</v>
      </c>
      <c r="E1129" t="s">
        <v>569</v>
      </c>
      <c r="F1129">
        <f>VLOOKUP(B1129,Nodes!$B$2:$C$681,2,FALSE)</f>
        <v>243</v>
      </c>
      <c r="G1129" t="str">
        <f t="shared" si="93"/>
        <v>314,624,60,exit,243</v>
      </c>
      <c r="H1129" t="s">
        <v>1013</v>
      </c>
      <c r="I1129" t="str">
        <f>VLOOKUP(B1129,Nodes!$B$2:$F$681,3)</f>
        <v>Reuilly — Diderot</v>
      </c>
      <c r="J1129" t="str">
        <f>VLOOKUP(C1129,Nodes!$B$2:$F$681,3)</f>
        <v>Reuilly — Diderot</v>
      </c>
      <c r="K1129" t="e">
        <f>VLOOKUP(A1129,$A$1:A1128,1,FALSE)</f>
        <v>#N/A</v>
      </c>
      <c r="L1129">
        <f>IF(ISNA(K1129),D1129,VLOOKUP(A1129,$A$1:D1128,4,FALSE))</f>
        <v>60</v>
      </c>
      <c r="M1129">
        <f t="shared" si="94"/>
        <v>60</v>
      </c>
      <c r="N1129">
        <f t="shared" si="95"/>
        <v>60</v>
      </c>
      <c r="P1129" t="e">
        <f>VLOOKUP(A1129,estimator!$A$2:$D$726,4,FALSE)</f>
        <v>#N/A</v>
      </c>
      <c r="Q1129">
        <f t="shared" si="92"/>
        <v>60</v>
      </c>
    </row>
    <row r="1130" spans="1:17">
      <c r="A1130" t="str">
        <f t="shared" si="96"/>
        <v>315,625</v>
      </c>
      <c r="B1130">
        <v>315</v>
      </c>
      <c r="C1130">
        <v>625</v>
      </c>
      <c r="D1130">
        <v>60</v>
      </c>
      <c r="E1130" t="s">
        <v>569</v>
      </c>
      <c r="F1130">
        <f>VLOOKUP(B1130,Nodes!$B$2:$C$681,2,FALSE)</f>
        <v>244</v>
      </c>
      <c r="G1130" t="str">
        <f t="shared" si="93"/>
        <v>315,625,60,exit,244</v>
      </c>
      <c r="H1130" t="s">
        <v>1013</v>
      </c>
      <c r="I1130" t="str">
        <f>VLOOKUP(B1130,Nodes!$B$2:$F$681,3)</f>
        <v>Richard-Lenoir</v>
      </c>
      <c r="J1130" t="str">
        <f>VLOOKUP(C1130,Nodes!$B$2:$F$681,3)</f>
        <v>Richard-Lenoir</v>
      </c>
      <c r="K1130" t="e">
        <f>VLOOKUP(A1130,$A$1:A1129,1,FALSE)</f>
        <v>#N/A</v>
      </c>
      <c r="L1130">
        <f>IF(ISNA(K1130),D1130,VLOOKUP(A1130,$A$1:D1129,4,FALSE))</f>
        <v>60</v>
      </c>
      <c r="M1130">
        <f t="shared" si="94"/>
        <v>60</v>
      </c>
      <c r="N1130">
        <f t="shared" si="95"/>
        <v>60</v>
      </c>
      <c r="P1130" t="e">
        <f>VLOOKUP(A1130,estimator!$A$2:$D$726,4,FALSE)</f>
        <v>#N/A</v>
      </c>
      <c r="Q1130">
        <f t="shared" si="92"/>
        <v>60</v>
      </c>
    </row>
    <row r="1131" spans="1:17">
      <c r="A1131" t="str">
        <f t="shared" si="96"/>
        <v>316,626</v>
      </c>
      <c r="B1131">
        <v>316</v>
      </c>
      <c r="C1131">
        <v>626</v>
      </c>
      <c r="D1131">
        <v>60</v>
      </c>
      <c r="E1131" t="s">
        <v>569</v>
      </c>
      <c r="F1131">
        <f>VLOOKUP(B1131,Nodes!$B$2:$C$681,2,FALSE)</f>
        <v>245</v>
      </c>
      <c r="G1131" t="str">
        <f t="shared" si="93"/>
        <v>316,626,60,exit,245</v>
      </c>
      <c r="H1131" t="s">
        <v>1013</v>
      </c>
      <c r="I1131" t="str">
        <f>VLOOKUP(B1131,Nodes!$B$2:$F$681,3)</f>
        <v>Richelieu — Drouot</v>
      </c>
      <c r="J1131" t="str">
        <f>VLOOKUP(C1131,Nodes!$B$2:$F$681,3)</f>
        <v>Richelieu — Drouot</v>
      </c>
      <c r="K1131" t="e">
        <f>VLOOKUP(A1131,$A$1:A1130,1,FALSE)</f>
        <v>#N/A</v>
      </c>
      <c r="L1131">
        <f>IF(ISNA(K1131),D1131,VLOOKUP(A1131,$A$1:D1130,4,FALSE))</f>
        <v>60</v>
      </c>
      <c r="M1131">
        <f t="shared" si="94"/>
        <v>60</v>
      </c>
      <c r="N1131">
        <f t="shared" si="95"/>
        <v>60</v>
      </c>
      <c r="P1131" t="e">
        <f>VLOOKUP(A1131,estimator!$A$2:$D$726,4,FALSE)</f>
        <v>#N/A</v>
      </c>
      <c r="Q1131">
        <f t="shared" si="92"/>
        <v>60</v>
      </c>
    </row>
    <row r="1132" spans="1:17">
      <c r="A1132" t="str">
        <f t="shared" si="96"/>
        <v>317,626</v>
      </c>
      <c r="B1132">
        <v>317</v>
      </c>
      <c r="C1132">
        <v>626</v>
      </c>
      <c r="D1132">
        <v>60</v>
      </c>
      <c r="E1132" t="s">
        <v>569</v>
      </c>
      <c r="F1132">
        <f>VLOOKUP(B1132,Nodes!$B$2:$C$681,2,FALSE)</f>
        <v>245</v>
      </c>
      <c r="G1132" t="str">
        <f t="shared" si="93"/>
        <v>317,626,60,exit,245</v>
      </c>
      <c r="H1132" t="s">
        <v>1013</v>
      </c>
      <c r="I1132" t="str">
        <f>VLOOKUP(B1132,Nodes!$B$2:$F$681,3)</f>
        <v>Richelieu — Drouot</v>
      </c>
      <c r="J1132" t="str">
        <f>VLOOKUP(C1132,Nodes!$B$2:$F$681,3)</f>
        <v>Richelieu — Drouot</v>
      </c>
      <c r="K1132" t="e">
        <f>VLOOKUP(A1132,$A$1:A1131,1,FALSE)</f>
        <v>#N/A</v>
      </c>
      <c r="L1132">
        <f>IF(ISNA(K1132),D1132,VLOOKUP(A1132,$A$1:D1131,4,FALSE))</f>
        <v>60</v>
      </c>
      <c r="M1132">
        <f t="shared" si="94"/>
        <v>60</v>
      </c>
      <c r="N1132">
        <f t="shared" si="95"/>
        <v>60</v>
      </c>
      <c r="P1132" t="e">
        <f>VLOOKUP(A1132,estimator!$A$2:$D$726,4,FALSE)</f>
        <v>#N/A</v>
      </c>
      <c r="Q1132">
        <f t="shared" si="92"/>
        <v>60</v>
      </c>
    </row>
    <row r="1133" spans="1:17">
      <c r="A1133" t="str">
        <f t="shared" si="96"/>
        <v>318,627</v>
      </c>
      <c r="B1133">
        <v>318</v>
      </c>
      <c r="C1133">
        <v>627</v>
      </c>
      <c r="D1133">
        <v>60</v>
      </c>
      <c r="E1133" t="s">
        <v>569</v>
      </c>
      <c r="F1133">
        <f>VLOOKUP(B1133,Nodes!$B$2:$C$681,2,FALSE)</f>
        <v>246</v>
      </c>
      <c r="G1133" t="str">
        <f t="shared" si="93"/>
        <v>318,627,60,exit,246</v>
      </c>
      <c r="H1133" t="s">
        <v>1013</v>
      </c>
      <c r="I1133" t="str">
        <f>VLOOKUP(B1133,Nodes!$B$2:$F$681,3)</f>
        <v>Riquet</v>
      </c>
      <c r="J1133" t="str">
        <f>VLOOKUP(C1133,Nodes!$B$2:$F$681,3)</f>
        <v>Riquet</v>
      </c>
      <c r="K1133" t="e">
        <f>VLOOKUP(A1133,$A$1:A1132,1,FALSE)</f>
        <v>#N/A</v>
      </c>
      <c r="L1133">
        <f>IF(ISNA(K1133),D1133,VLOOKUP(A1133,$A$1:D1132,4,FALSE))</f>
        <v>60</v>
      </c>
      <c r="M1133">
        <f t="shared" si="94"/>
        <v>60</v>
      </c>
      <c r="N1133">
        <f t="shared" si="95"/>
        <v>60</v>
      </c>
      <c r="P1133" t="e">
        <f>VLOOKUP(A1133,estimator!$A$2:$D$726,4,FALSE)</f>
        <v>#N/A</v>
      </c>
      <c r="Q1133">
        <f t="shared" si="92"/>
        <v>60</v>
      </c>
    </row>
    <row r="1134" spans="1:17">
      <c r="A1134" t="str">
        <f t="shared" si="96"/>
        <v>319,628</v>
      </c>
      <c r="B1134">
        <v>319</v>
      </c>
      <c r="C1134">
        <v>628</v>
      </c>
      <c r="D1134">
        <v>60</v>
      </c>
      <c r="E1134" t="s">
        <v>569</v>
      </c>
      <c r="F1134">
        <f>VLOOKUP(B1134,Nodes!$B$2:$C$681,2,FALSE)</f>
        <v>247</v>
      </c>
      <c r="G1134" t="str">
        <f t="shared" si="93"/>
        <v>319,628,60,exit,247</v>
      </c>
      <c r="H1134" t="s">
        <v>1013</v>
      </c>
      <c r="I1134" t="str">
        <f>VLOOKUP(B1134,Nodes!$B$2:$F$681,3)</f>
        <v>Robespierre</v>
      </c>
      <c r="J1134" t="str">
        <f>VLOOKUP(C1134,Nodes!$B$2:$F$681,3)</f>
        <v>Robespierre</v>
      </c>
      <c r="K1134" t="e">
        <f>VLOOKUP(A1134,$A$1:A1133,1,FALSE)</f>
        <v>#N/A</v>
      </c>
      <c r="L1134">
        <f>IF(ISNA(K1134),D1134,VLOOKUP(A1134,$A$1:D1133,4,FALSE))</f>
        <v>60</v>
      </c>
      <c r="M1134">
        <f t="shared" si="94"/>
        <v>60</v>
      </c>
      <c r="N1134">
        <f t="shared" si="95"/>
        <v>60</v>
      </c>
      <c r="P1134" t="e">
        <f>VLOOKUP(A1134,estimator!$A$2:$D$726,4,FALSE)</f>
        <v>#N/A</v>
      </c>
      <c r="Q1134">
        <f t="shared" si="92"/>
        <v>60</v>
      </c>
    </row>
    <row r="1135" spans="1:17">
      <c r="A1135" t="str">
        <f t="shared" si="96"/>
        <v>320,629</v>
      </c>
      <c r="B1135">
        <v>320</v>
      </c>
      <c r="C1135">
        <v>629</v>
      </c>
      <c r="D1135">
        <v>60</v>
      </c>
      <c r="E1135" t="s">
        <v>569</v>
      </c>
      <c r="F1135">
        <f>VLOOKUP(B1135,Nodes!$B$2:$C$681,2,FALSE)</f>
        <v>248</v>
      </c>
      <c r="G1135" t="str">
        <f t="shared" si="93"/>
        <v>320,629,60,exit,248</v>
      </c>
      <c r="H1135" t="s">
        <v>1013</v>
      </c>
      <c r="I1135" t="str">
        <f>VLOOKUP(B1135,Nodes!$B$2:$F$681,3)</f>
        <v>Rome</v>
      </c>
      <c r="J1135" t="str">
        <f>VLOOKUP(C1135,Nodes!$B$2:$F$681,3)</f>
        <v>Rome</v>
      </c>
      <c r="K1135" t="e">
        <f>VLOOKUP(A1135,$A$1:A1134,1,FALSE)</f>
        <v>#N/A</v>
      </c>
      <c r="L1135">
        <f>IF(ISNA(K1135),D1135,VLOOKUP(A1135,$A$1:D1134,4,FALSE))</f>
        <v>60</v>
      </c>
      <c r="M1135">
        <f t="shared" si="94"/>
        <v>60</v>
      </c>
      <c r="N1135">
        <f t="shared" si="95"/>
        <v>60</v>
      </c>
      <c r="P1135" t="e">
        <f>VLOOKUP(A1135,estimator!$A$2:$D$726,4,FALSE)</f>
        <v>#N/A</v>
      </c>
      <c r="Q1135">
        <f t="shared" si="92"/>
        <v>60</v>
      </c>
    </row>
    <row r="1136" spans="1:17">
      <c r="A1136" t="str">
        <f t="shared" si="96"/>
        <v>321,630</v>
      </c>
      <c r="B1136">
        <v>321</v>
      </c>
      <c r="C1136">
        <v>630</v>
      </c>
      <c r="D1136">
        <v>60</v>
      </c>
      <c r="E1136" t="s">
        <v>569</v>
      </c>
      <c r="F1136">
        <f>VLOOKUP(B1136,Nodes!$B$2:$C$681,2,FALSE)</f>
        <v>249</v>
      </c>
      <c r="G1136" t="str">
        <f t="shared" si="93"/>
        <v>321,630,60,exit,249</v>
      </c>
      <c r="H1136" t="s">
        <v>1013</v>
      </c>
      <c r="I1136" t="str">
        <f>VLOOKUP(B1136,Nodes!$B$2:$F$681,3)</f>
        <v>Rue de la Pompe</v>
      </c>
      <c r="J1136" t="str">
        <f>VLOOKUP(C1136,Nodes!$B$2:$F$681,3)</f>
        <v>Rue de la Pompe</v>
      </c>
      <c r="K1136" t="e">
        <f>VLOOKUP(A1136,$A$1:A1135,1,FALSE)</f>
        <v>#N/A</v>
      </c>
      <c r="L1136">
        <f>IF(ISNA(K1136),D1136,VLOOKUP(A1136,$A$1:D1135,4,FALSE))</f>
        <v>60</v>
      </c>
      <c r="M1136">
        <f t="shared" si="94"/>
        <v>60</v>
      </c>
      <c r="N1136">
        <f t="shared" si="95"/>
        <v>60</v>
      </c>
      <c r="P1136" t="e">
        <f>VLOOKUP(A1136,estimator!$A$2:$D$726,4,FALSE)</f>
        <v>#N/A</v>
      </c>
      <c r="Q1136">
        <f t="shared" si="92"/>
        <v>60</v>
      </c>
    </row>
    <row r="1137" spans="1:17">
      <c r="A1137" t="str">
        <f t="shared" si="96"/>
        <v>322,631</v>
      </c>
      <c r="B1137">
        <v>322</v>
      </c>
      <c r="C1137">
        <v>631</v>
      </c>
      <c r="D1137">
        <v>60</v>
      </c>
      <c r="E1137" t="s">
        <v>569</v>
      </c>
      <c r="F1137">
        <f>VLOOKUP(B1137,Nodes!$B$2:$C$681,2,FALSE)</f>
        <v>250</v>
      </c>
      <c r="G1137" t="str">
        <f t="shared" si="93"/>
        <v>322,631,60,exit,250</v>
      </c>
      <c r="H1137" t="s">
        <v>1013</v>
      </c>
      <c r="I1137" t="str">
        <f>VLOOKUP(B1137,Nodes!$B$2:$F$681,3)</f>
        <v>Rue des Boulets</v>
      </c>
      <c r="J1137" t="str">
        <f>VLOOKUP(C1137,Nodes!$B$2:$F$681,3)</f>
        <v>Rue des Boulets</v>
      </c>
      <c r="K1137" t="e">
        <f>VLOOKUP(A1137,$A$1:A1136,1,FALSE)</f>
        <v>#N/A</v>
      </c>
      <c r="L1137">
        <f>IF(ISNA(K1137),D1137,VLOOKUP(A1137,$A$1:D1136,4,FALSE))</f>
        <v>60</v>
      </c>
      <c r="M1137">
        <f t="shared" si="94"/>
        <v>60</v>
      </c>
      <c r="N1137">
        <f t="shared" si="95"/>
        <v>60</v>
      </c>
      <c r="P1137" t="e">
        <f>VLOOKUP(A1137,estimator!$A$2:$D$726,4,FALSE)</f>
        <v>#N/A</v>
      </c>
      <c r="Q1137">
        <f t="shared" si="92"/>
        <v>60</v>
      </c>
    </row>
    <row r="1138" spans="1:17">
      <c r="A1138" t="str">
        <f t="shared" si="96"/>
        <v>323,632</v>
      </c>
      <c r="B1138">
        <v>323</v>
      </c>
      <c r="C1138">
        <v>632</v>
      </c>
      <c r="D1138">
        <v>60</v>
      </c>
      <c r="E1138" t="s">
        <v>569</v>
      </c>
      <c r="F1138">
        <f>VLOOKUP(B1138,Nodes!$B$2:$C$681,2,FALSE)</f>
        <v>251</v>
      </c>
      <c r="G1138" t="str">
        <f t="shared" si="93"/>
        <v>323,632,60,exit,251</v>
      </c>
      <c r="H1138" t="s">
        <v>1013</v>
      </c>
      <c r="I1138" t="str">
        <f>VLOOKUP(B1138,Nodes!$B$2:$F$681,3)</f>
        <v>Rue du Bac</v>
      </c>
      <c r="J1138" t="str">
        <f>VLOOKUP(C1138,Nodes!$B$2:$F$681,3)</f>
        <v>Rue du Bac</v>
      </c>
      <c r="K1138" t="e">
        <f>VLOOKUP(A1138,$A$1:A1137,1,FALSE)</f>
        <v>#N/A</v>
      </c>
      <c r="L1138">
        <f>IF(ISNA(K1138),D1138,VLOOKUP(A1138,$A$1:D1137,4,FALSE))</f>
        <v>60</v>
      </c>
      <c r="M1138">
        <f t="shared" si="94"/>
        <v>60</v>
      </c>
      <c r="N1138">
        <f t="shared" si="95"/>
        <v>60</v>
      </c>
      <c r="P1138" t="e">
        <f>VLOOKUP(A1138,estimator!$A$2:$D$726,4,FALSE)</f>
        <v>#N/A</v>
      </c>
      <c r="Q1138">
        <f t="shared" si="92"/>
        <v>60</v>
      </c>
    </row>
    <row r="1139" spans="1:17">
      <c r="A1139" t="str">
        <f t="shared" si="96"/>
        <v>324,633</v>
      </c>
      <c r="B1139">
        <v>324</v>
      </c>
      <c r="C1139">
        <v>633</v>
      </c>
      <c r="D1139">
        <v>60</v>
      </c>
      <c r="E1139" t="s">
        <v>569</v>
      </c>
      <c r="F1139">
        <f>VLOOKUP(B1139,Nodes!$B$2:$C$681,2,FALSE)</f>
        <v>252</v>
      </c>
      <c r="G1139" t="str">
        <f t="shared" si="93"/>
        <v>324,633,60,exit,252</v>
      </c>
      <c r="H1139" t="s">
        <v>1013</v>
      </c>
      <c r="I1139" t="str">
        <f>VLOOKUP(B1139,Nodes!$B$2:$F$681,3)</f>
        <v>Rue Saint-Maur</v>
      </c>
      <c r="J1139" t="str">
        <f>VLOOKUP(C1139,Nodes!$B$2:$F$681,3)</f>
        <v>Rue Saint-Maur</v>
      </c>
      <c r="K1139" t="e">
        <f>VLOOKUP(A1139,$A$1:A1138,1,FALSE)</f>
        <v>#N/A</v>
      </c>
      <c r="L1139">
        <f>IF(ISNA(K1139),D1139,VLOOKUP(A1139,$A$1:D1138,4,FALSE))</f>
        <v>60</v>
      </c>
      <c r="M1139">
        <f t="shared" si="94"/>
        <v>60</v>
      </c>
      <c r="N1139">
        <f t="shared" si="95"/>
        <v>60</v>
      </c>
      <c r="P1139" t="e">
        <f>VLOOKUP(A1139,estimator!$A$2:$D$726,4,FALSE)</f>
        <v>#N/A</v>
      </c>
      <c r="Q1139">
        <f t="shared" si="92"/>
        <v>60</v>
      </c>
    </row>
    <row r="1140" spans="1:17">
      <c r="A1140" t="str">
        <f t="shared" si="96"/>
        <v>325,634</v>
      </c>
      <c r="B1140">
        <v>325</v>
      </c>
      <c r="C1140">
        <v>634</v>
      </c>
      <c r="D1140">
        <v>60</v>
      </c>
      <c r="E1140" t="s">
        <v>569</v>
      </c>
      <c r="F1140">
        <f>VLOOKUP(B1140,Nodes!$B$2:$C$681,2,FALSE)</f>
        <v>253</v>
      </c>
      <c r="G1140" t="str">
        <f t="shared" si="93"/>
        <v>325,634,60,exit,253</v>
      </c>
      <c r="H1140" t="s">
        <v>1013</v>
      </c>
      <c r="I1140" t="str">
        <f>VLOOKUP(B1140,Nodes!$B$2:$F$681,3)</f>
        <v>Saint-Ambroise</v>
      </c>
      <c r="J1140" t="str">
        <f>VLOOKUP(C1140,Nodes!$B$2:$F$681,3)</f>
        <v>Saint-Ambroise</v>
      </c>
      <c r="K1140" t="e">
        <f>VLOOKUP(A1140,$A$1:A1139,1,FALSE)</f>
        <v>#N/A</v>
      </c>
      <c r="L1140">
        <f>IF(ISNA(K1140),D1140,VLOOKUP(A1140,$A$1:D1139,4,FALSE))</f>
        <v>60</v>
      </c>
      <c r="M1140">
        <f t="shared" si="94"/>
        <v>60</v>
      </c>
      <c r="N1140">
        <f t="shared" si="95"/>
        <v>60</v>
      </c>
      <c r="P1140" t="e">
        <f>VLOOKUP(A1140,estimator!$A$2:$D$726,4,FALSE)</f>
        <v>#N/A</v>
      </c>
      <c r="Q1140">
        <f t="shared" si="92"/>
        <v>60</v>
      </c>
    </row>
    <row r="1141" spans="1:17">
      <c r="A1141" t="str">
        <f t="shared" si="96"/>
        <v>326,635</v>
      </c>
      <c r="B1141">
        <v>326</v>
      </c>
      <c r="C1141">
        <v>635</v>
      </c>
      <c r="D1141">
        <v>60</v>
      </c>
      <c r="E1141" t="s">
        <v>569</v>
      </c>
      <c r="F1141">
        <f>VLOOKUP(B1141,Nodes!$B$2:$C$681,2,FALSE)</f>
        <v>254</v>
      </c>
      <c r="G1141" t="str">
        <f t="shared" si="93"/>
        <v>326,635,60,exit,254</v>
      </c>
      <c r="H1141" t="s">
        <v>1013</v>
      </c>
      <c r="I1141" t="str">
        <f>VLOOKUP(B1141,Nodes!$B$2:$F$681,3)</f>
        <v>Saint-Augustin</v>
      </c>
      <c r="J1141" t="str">
        <f>VLOOKUP(C1141,Nodes!$B$2:$F$681,3)</f>
        <v>Saint-Augustin</v>
      </c>
      <c r="K1141" t="e">
        <f>VLOOKUP(A1141,$A$1:A1140,1,FALSE)</f>
        <v>#N/A</v>
      </c>
      <c r="L1141">
        <f>IF(ISNA(K1141),D1141,VLOOKUP(A1141,$A$1:D1140,4,FALSE))</f>
        <v>60</v>
      </c>
      <c r="M1141">
        <f t="shared" si="94"/>
        <v>60</v>
      </c>
      <c r="N1141">
        <f t="shared" si="95"/>
        <v>60</v>
      </c>
      <c r="P1141" t="e">
        <f>VLOOKUP(A1141,estimator!$A$2:$D$726,4,FALSE)</f>
        <v>#N/A</v>
      </c>
      <c r="Q1141">
        <f t="shared" si="92"/>
        <v>60</v>
      </c>
    </row>
    <row r="1142" spans="1:17">
      <c r="A1142" t="str">
        <f t="shared" si="96"/>
        <v>327,636</v>
      </c>
      <c r="B1142">
        <v>327</v>
      </c>
      <c r="C1142">
        <v>636</v>
      </c>
      <c r="D1142">
        <v>60</v>
      </c>
      <c r="E1142" t="s">
        <v>569</v>
      </c>
      <c r="F1142">
        <f>VLOOKUP(B1142,Nodes!$B$2:$C$681,2,FALSE)</f>
        <v>255</v>
      </c>
      <c r="G1142" t="str">
        <f t="shared" si="93"/>
        <v>327,636,60,exit,255</v>
      </c>
      <c r="H1142" t="s">
        <v>1013</v>
      </c>
      <c r="I1142" t="str">
        <f>VLOOKUP(B1142,Nodes!$B$2:$F$681,3)</f>
        <v>Saint-Denis — Porte de Paris</v>
      </c>
      <c r="J1142" t="str">
        <f>VLOOKUP(C1142,Nodes!$B$2:$F$681,3)</f>
        <v>Saint-Denis — Porte de Paris</v>
      </c>
      <c r="K1142" t="e">
        <f>VLOOKUP(A1142,$A$1:A1141,1,FALSE)</f>
        <v>#N/A</v>
      </c>
      <c r="L1142">
        <f>IF(ISNA(K1142),D1142,VLOOKUP(A1142,$A$1:D1141,4,FALSE))</f>
        <v>60</v>
      </c>
      <c r="M1142">
        <f t="shared" si="94"/>
        <v>60</v>
      </c>
      <c r="N1142">
        <f t="shared" si="95"/>
        <v>60</v>
      </c>
      <c r="P1142" t="e">
        <f>VLOOKUP(A1142,estimator!$A$2:$D$726,4,FALSE)</f>
        <v>#N/A</v>
      </c>
      <c r="Q1142">
        <f t="shared" si="92"/>
        <v>60</v>
      </c>
    </row>
    <row r="1143" spans="1:17">
      <c r="A1143" t="str">
        <f t="shared" si="96"/>
        <v>328,637</v>
      </c>
      <c r="B1143">
        <v>328</v>
      </c>
      <c r="C1143">
        <v>637</v>
      </c>
      <c r="D1143">
        <v>60</v>
      </c>
      <c r="E1143" t="s">
        <v>569</v>
      </c>
      <c r="F1143">
        <f>VLOOKUP(B1143,Nodes!$B$2:$C$681,2,FALSE)</f>
        <v>256</v>
      </c>
      <c r="G1143" t="str">
        <f t="shared" si="93"/>
        <v>328,637,60,exit,256</v>
      </c>
      <c r="H1143" t="s">
        <v>1013</v>
      </c>
      <c r="I1143" t="str">
        <f>VLOOKUP(B1143,Nodes!$B$2:$F$681,3)</f>
        <v>Saint-Denis — Université</v>
      </c>
      <c r="J1143" t="str">
        <f>VLOOKUP(C1143,Nodes!$B$2:$F$681,3)</f>
        <v>Saint-Denis — Université</v>
      </c>
      <c r="K1143" t="e">
        <f>VLOOKUP(A1143,$A$1:A1142,1,FALSE)</f>
        <v>#N/A</v>
      </c>
      <c r="L1143">
        <f>IF(ISNA(K1143),D1143,VLOOKUP(A1143,$A$1:D1142,4,FALSE))</f>
        <v>60</v>
      </c>
      <c r="M1143">
        <f t="shared" si="94"/>
        <v>60</v>
      </c>
      <c r="N1143">
        <f t="shared" si="95"/>
        <v>60</v>
      </c>
      <c r="P1143" t="e">
        <f>VLOOKUP(A1143,estimator!$A$2:$D$726,4,FALSE)</f>
        <v>#N/A</v>
      </c>
      <c r="Q1143">
        <f t="shared" si="92"/>
        <v>60</v>
      </c>
    </row>
    <row r="1144" spans="1:17">
      <c r="A1144" t="str">
        <f t="shared" si="96"/>
        <v>329,638</v>
      </c>
      <c r="B1144">
        <v>329</v>
      </c>
      <c r="C1144">
        <v>638</v>
      </c>
      <c r="D1144">
        <v>60</v>
      </c>
      <c r="E1144" t="s">
        <v>569</v>
      </c>
      <c r="F1144">
        <f>VLOOKUP(B1144,Nodes!$B$2:$C$681,2,FALSE)</f>
        <v>257</v>
      </c>
      <c r="G1144" t="str">
        <f t="shared" si="93"/>
        <v>329,638,60,exit,257</v>
      </c>
      <c r="H1144" t="s">
        <v>1013</v>
      </c>
      <c r="I1144" t="str">
        <f>VLOOKUP(B1144,Nodes!$B$2:$F$681,3)</f>
        <v>Saint-Fargeau</v>
      </c>
      <c r="J1144" t="str">
        <f>VLOOKUP(C1144,Nodes!$B$2:$F$681,3)</f>
        <v>Saint-Fargeau</v>
      </c>
      <c r="K1144" t="e">
        <f>VLOOKUP(A1144,$A$1:A1143,1,FALSE)</f>
        <v>#N/A</v>
      </c>
      <c r="L1144">
        <f>IF(ISNA(K1144),D1144,VLOOKUP(A1144,$A$1:D1143,4,FALSE))</f>
        <v>60</v>
      </c>
      <c r="M1144">
        <f t="shared" si="94"/>
        <v>60</v>
      </c>
      <c r="N1144">
        <f t="shared" si="95"/>
        <v>60</v>
      </c>
      <c r="P1144" t="e">
        <f>VLOOKUP(A1144,estimator!$A$2:$D$726,4,FALSE)</f>
        <v>#N/A</v>
      </c>
      <c r="Q1144">
        <f t="shared" si="92"/>
        <v>60</v>
      </c>
    </row>
    <row r="1145" spans="1:17">
      <c r="A1145" t="str">
        <f t="shared" si="96"/>
        <v>330,639</v>
      </c>
      <c r="B1145">
        <v>330</v>
      </c>
      <c r="C1145">
        <v>639</v>
      </c>
      <c r="D1145">
        <v>60</v>
      </c>
      <c r="E1145" t="s">
        <v>569</v>
      </c>
      <c r="F1145">
        <f>VLOOKUP(B1145,Nodes!$B$2:$C$681,2,FALSE)</f>
        <v>258</v>
      </c>
      <c r="G1145" t="str">
        <f t="shared" si="93"/>
        <v>330,639,60,exit,258</v>
      </c>
      <c r="H1145" t="s">
        <v>1013</v>
      </c>
      <c r="I1145" t="str">
        <f>VLOOKUP(B1145,Nodes!$B$2:$F$681,3)</f>
        <v>Saint-François-Xavier</v>
      </c>
      <c r="J1145" t="str">
        <f>VLOOKUP(C1145,Nodes!$B$2:$F$681,3)</f>
        <v>Saint-François-Xavier</v>
      </c>
      <c r="K1145" t="e">
        <f>VLOOKUP(A1145,$A$1:A1144,1,FALSE)</f>
        <v>#N/A</v>
      </c>
      <c r="L1145">
        <f>IF(ISNA(K1145),D1145,VLOOKUP(A1145,$A$1:D1144,4,FALSE))</f>
        <v>60</v>
      </c>
      <c r="M1145">
        <f t="shared" si="94"/>
        <v>60</v>
      </c>
      <c r="N1145">
        <f t="shared" si="95"/>
        <v>60</v>
      </c>
      <c r="P1145" t="e">
        <f>VLOOKUP(A1145,estimator!$A$2:$D$726,4,FALSE)</f>
        <v>#N/A</v>
      </c>
      <c r="Q1145">
        <f t="shared" si="92"/>
        <v>60</v>
      </c>
    </row>
    <row r="1146" spans="1:17">
      <c r="A1146" t="str">
        <f t="shared" si="96"/>
        <v>331,640</v>
      </c>
      <c r="B1146">
        <v>331</v>
      </c>
      <c r="C1146">
        <v>640</v>
      </c>
      <c r="D1146">
        <v>60</v>
      </c>
      <c r="E1146" t="s">
        <v>569</v>
      </c>
      <c r="F1146">
        <f>VLOOKUP(B1146,Nodes!$B$2:$C$681,2,FALSE)</f>
        <v>259</v>
      </c>
      <c r="G1146" t="str">
        <f t="shared" si="93"/>
        <v>331,640,60,exit,259</v>
      </c>
      <c r="H1146" t="s">
        <v>1013</v>
      </c>
      <c r="I1146" t="str">
        <f>VLOOKUP(B1146,Nodes!$B$2:$F$681,3)</f>
        <v>Saint-Georges</v>
      </c>
      <c r="J1146" t="str">
        <f>VLOOKUP(C1146,Nodes!$B$2:$F$681,3)</f>
        <v>Saint-Georges</v>
      </c>
      <c r="K1146" t="e">
        <f>VLOOKUP(A1146,$A$1:A1145,1,FALSE)</f>
        <v>#N/A</v>
      </c>
      <c r="L1146">
        <f>IF(ISNA(K1146),D1146,VLOOKUP(A1146,$A$1:D1145,4,FALSE))</f>
        <v>60</v>
      </c>
      <c r="M1146">
        <f t="shared" si="94"/>
        <v>60</v>
      </c>
      <c r="N1146">
        <f t="shared" si="95"/>
        <v>60</v>
      </c>
      <c r="P1146" t="e">
        <f>VLOOKUP(A1146,estimator!$A$2:$D$726,4,FALSE)</f>
        <v>#N/A</v>
      </c>
      <c r="Q1146">
        <f t="shared" si="92"/>
        <v>60</v>
      </c>
    </row>
    <row r="1147" spans="1:17">
      <c r="A1147" t="str">
        <f t="shared" si="96"/>
        <v>332,641</v>
      </c>
      <c r="B1147">
        <v>332</v>
      </c>
      <c r="C1147">
        <v>641</v>
      </c>
      <c r="D1147">
        <v>60</v>
      </c>
      <c r="E1147" t="s">
        <v>569</v>
      </c>
      <c r="F1147">
        <f>VLOOKUP(B1147,Nodes!$B$2:$C$681,2,FALSE)</f>
        <v>260</v>
      </c>
      <c r="G1147" t="str">
        <f t="shared" si="93"/>
        <v>332,641,60,exit,260</v>
      </c>
      <c r="H1147" t="s">
        <v>1013</v>
      </c>
      <c r="I1147" t="str">
        <f>VLOOKUP(B1147,Nodes!$B$2:$F$681,3)</f>
        <v>Saint-Germain-des-Prés</v>
      </c>
      <c r="J1147" t="str">
        <f>VLOOKUP(C1147,Nodes!$B$2:$F$681,3)</f>
        <v>Saint-Germain-des-Prés</v>
      </c>
      <c r="K1147" t="e">
        <f>VLOOKUP(A1147,$A$1:A1146,1,FALSE)</f>
        <v>#N/A</v>
      </c>
      <c r="L1147">
        <f>IF(ISNA(K1147),D1147,VLOOKUP(A1147,$A$1:D1146,4,FALSE))</f>
        <v>60</v>
      </c>
      <c r="M1147">
        <f t="shared" si="94"/>
        <v>60</v>
      </c>
      <c r="N1147">
        <f t="shared" si="95"/>
        <v>60</v>
      </c>
      <c r="P1147" t="e">
        <f>VLOOKUP(A1147,estimator!$A$2:$D$726,4,FALSE)</f>
        <v>#N/A</v>
      </c>
      <c r="Q1147">
        <f t="shared" si="92"/>
        <v>60</v>
      </c>
    </row>
    <row r="1148" spans="1:17">
      <c r="A1148" t="str">
        <f t="shared" si="96"/>
        <v>333,642</v>
      </c>
      <c r="B1148">
        <v>333</v>
      </c>
      <c r="C1148">
        <v>642</v>
      </c>
      <c r="D1148">
        <v>60</v>
      </c>
      <c r="E1148" t="s">
        <v>569</v>
      </c>
      <c r="F1148">
        <f>VLOOKUP(B1148,Nodes!$B$2:$C$681,2,FALSE)</f>
        <v>261</v>
      </c>
      <c r="G1148" t="str">
        <f t="shared" si="93"/>
        <v>333,642,60,exit,261</v>
      </c>
      <c r="H1148" t="s">
        <v>1013</v>
      </c>
      <c r="I1148" t="str">
        <f>VLOOKUP(B1148,Nodes!$B$2:$F$681,3)</f>
        <v>Saint-Jacques</v>
      </c>
      <c r="J1148" t="str">
        <f>VLOOKUP(C1148,Nodes!$B$2:$F$681,3)</f>
        <v>Saint-Jacques</v>
      </c>
      <c r="K1148" t="e">
        <f>VLOOKUP(A1148,$A$1:A1147,1,FALSE)</f>
        <v>#N/A</v>
      </c>
      <c r="L1148">
        <f>IF(ISNA(K1148),D1148,VLOOKUP(A1148,$A$1:D1147,4,FALSE))</f>
        <v>60</v>
      </c>
      <c r="M1148">
        <f t="shared" si="94"/>
        <v>60</v>
      </c>
      <c r="N1148">
        <f t="shared" si="95"/>
        <v>60</v>
      </c>
      <c r="P1148" t="e">
        <f>VLOOKUP(A1148,estimator!$A$2:$D$726,4,FALSE)</f>
        <v>#N/A</v>
      </c>
      <c r="Q1148">
        <f t="shared" si="92"/>
        <v>60</v>
      </c>
    </row>
    <row r="1149" spans="1:17">
      <c r="A1149" t="str">
        <f t="shared" si="96"/>
        <v>334,643</v>
      </c>
      <c r="B1149">
        <v>334</v>
      </c>
      <c r="C1149">
        <v>643</v>
      </c>
      <c r="D1149">
        <v>60</v>
      </c>
      <c r="E1149" t="s">
        <v>569</v>
      </c>
      <c r="F1149">
        <f>VLOOKUP(B1149,Nodes!$B$2:$C$681,2,FALSE)</f>
        <v>262</v>
      </c>
      <c r="G1149" t="str">
        <f t="shared" si="93"/>
        <v>334,643,60,exit,262</v>
      </c>
      <c r="H1149" t="s">
        <v>1013</v>
      </c>
      <c r="I1149" t="str">
        <f>VLOOKUP(B1149,Nodes!$B$2:$F$681,3)</f>
        <v>Saint-Lazare</v>
      </c>
      <c r="J1149" t="str">
        <f>VLOOKUP(C1149,Nodes!$B$2:$F$681,3)</f>
        <v>Saint-Lazare</v>
      </c>
      <c r="K1149" t="e">
        <f>VLOOKUP(A1149,$A$1:A1148,1,FALSE)</f>
        <v>#N/A</v>
      </c>
      <c r="L1149">
        <f>IF(ISNA(K1149),D1149,VLOOKUP(A1149,$A$1:D1148,4,FALSE))</f>
        <v>60</v>
      </c>
      <c r="M1149">
        <f t="shared" si="94"/>
        <v>60</v>
      </c>
      <c r="N1149">
        <f t="shared" si="95"/>
        <v>60</v>
      </c>
      <c r="P1149" t="e">
        <f>VLOOKUP(A1149,estimator!$A$2:$D$726,4,FALSE)</f>
        <v>#N/A</v>
      </c>
      <c r="Q1149">
        <f t="shared" si="92"/>
        <v>60</v>
      </c>
    </row>
    <row r="1150" spans="1:17">
      <c r="A1150" t="str">
        <f t="shared" si="96"/>
        <v>335,643</v>
      </c>
      <c r="B1150">
        <v>335</v>
      </c>
      <c r="C1150">
        <v>643</v>
      </c>
      <c r="D1150">
        <v>60</v>
      </c>
      <c r="E1150" t="s">
        <v>569</v>
      </c>
      <c r="F1150">
        <f>VLOOKUP(B1150,Nodes!$B$2:$C$681,2,FALSE)</f>
        <v>262</v>
      </c>
      <c r="G1150" t="str">
        <f t="shared" si="93"/>
        <v>335,643,60,exit,262</v>
      </c>
      <c r="H1150" t="s">
        <v>1013</v>
      </c>
      <c r="I1150" t="str">
        <f>VLOOKUP(B1150,Nodes!$B$2:$F$681,3)</f>
        <v>Saint-Lazare</v>
      </c>
      <c r="J1150" t="str">
        <f>VLOOKUP(C1150,Nodes!$B$2:$F$681,3)</f>
        <v>Saint-Lazare</v>
      </c>
      <c r="K1150" t="e">
        <f>VLOOKUP(A1150,$A$1:A1149,1,FALSE)</f>
        <v>#N/A</v>
      </c>
      <c r="L1150">
        <f>IF(ISNA(K1150),D1150,VLOOKUP(A1150,$A$1:D1149,4,FALSE))</f>
        <v>60</v>
      </c>
      <c r="M1150">
        <f t="shared" si="94"/>
        <v>60</v>
      </c>
      <c r="N1150">
        <f t="shared" si="95"/>
        <v>60</v>
      </c>
      <c r="P1150" t="e">
        <f>VLOOKUP(A1150,estimator!$A$2:$D$726,4,FALSE)</f>
        <v>#N/A</v>
      </c>
      <c r="Q1150">
        <f t="shared" si="92"/>
        <v>60</v>
      </c>
    </row>
    <row r="1151" spans="1:17">
      <c r="A1151" t="str">
        <f t="shared" si="96"/>
        <v>336,643</v>
      </c>
      <c r="B1151">
        <v>336</v>
      </c>
      <c r="C1151">
        <v>643</v>
      </c>
      <c r="D1151">
        <v>60</v>
      </c>
      <c r="E1151" t="s">
        <v>569</v>
      </c>
      <c r="F1151">
        <f>VLOOKUP(B1151,Nodes!$B$2:$C$681,2,FALSE)</f>
        <v>262</v>
      </c>
      <c r="G1151" t="str">
        <f t="shared" si="93"/>
        <v>336,643,60,exit,262</v>
      </c>
      <c r="H1151" t="s">
        <v>1013</v>
      </c>
      <c r="I1151" t="str">
        <f>VLOOKUP(B1151,Nodes!$B$2:$F$681,3)</f>
        <v>Saint-Lazare</v>
      </c>
      <c r="J1151" t="str">
        <f>VLOOKUP(C1151,Nodes!$B$2:$F$681,3)</f>
        <v>Saint-Lazare</v>
      </c>
      <c r="K1151" t="e">
        <f>VLOOKUP(A1151,$A$1:A1150,1,FALSE)</f>
        <v>#N/A</v>
      </c>
      <c r="L1151">
        <f>IF(ISNA(K1151),D1151,VLOOKUP(A1151,$A$1:D1150,4,FALSE))</f>
        <v>60</v>
      </c>
      <c r="M1151">
        <f t="shared" si="94"/>
        <v>60</v>
      </c>
      <c r="N1151">
        <f t="shared" si="95"/>
        <v>60</v>
      </c>
      <c r="P1151" t="e">
        <f>VLOOKUP(A1151,estimator!$A$2:$D$726,4,FALSE)</f>
        <v>#N/A</v>
      </c>
      <c r="Q1151">
        <f t="shared" si="92"/>
        <v>60</v>
      </c>
    </row>
    <row r="1152" spans="1:17">
      <c r="A1152" t="str">
        <f t="shared" si="96"/>
        <v>337,643</v>
      </c>
      <c r="B1152">
        <v>337</v>
      </c>
      <c r="C1152">
        <v>643</v>
      </c>
      <c r="D1152">
        <v>60</v>
      </c>
      <c r="E1152" t="s">
        <v>569</v>
      </c>
      <c r="F1152">
        <f>VLOOKUP(B1152,Nodes!$B$2:$C$681,2,FALSE)</f>
        <v>262</v>
      </c>
      <c r="G1152" t="str">
        <f t="shared" si="93"/>
        <v>337,643,60,exit,262</v>
      </c>
      <c r="H1152" t="s">
        <v>1013</v>
      </c>
      <c r="I1152" t="str">
        <f>VLOOKUP(B1152,Nodes!$B$2:$F$681,3)</f>
        <v>Saint-Lazare</v>
      </c>
      <c r="J1152" t="str">
        <f>VLOOKUP(C1152,Nodes!$B$2:$F$681,3)</f>
        <v>Saint-Lazare</v>
      </c>
      <c r="K1152" t="e">
        <f>VLOOKUP(A1152,$A$1:A1151,1,FALSE)</f>
        <v>#N/A</v>
      </c>
      <c r="L1152">
        <f>IF(ISNA(K1152),D1152,VLOOKUP(A1152,$A$1:D1151,4,FALSE))</f>
        <v>60</v>
      </c>
      <c r="M1152">
        <f t="shared" si="94"/>
        <v>60</v>
      </c>
      <c r="N1152">
        <f t="shared" si="95"/>
        <v>60</v>
      </c>
      <c r="P1152" t="e">
        <f>VLOOKUP(A1152,estimator!$A$2:$D$726,4,FALSE)</f>
        <v>#N/A</v>
      </c>
      <c r="Q1152">
        <f t="shared" si="92"/>
        <v>60</v>
      </c>
    </row>
    <row r="1153" spans="1:17">
      <c r="A1153" t="str">
        <f t="shared" si="96"/>
        <v>338,644</v>
      </c>
      <c r="B1153">
        <v>338</v>
      </c>
      <c r="C1153">
        <v>644</v>
      </c>
      <c r="D1153">
        <v>60</v>
      </c>
      <c r="E1153" t="s">
        <v>569</v>
      </c>
      <c r="F1153">
        <f>VLOOKUP(B1153,Nodes!$B$2:$C$681,2,FALSE)</f>
        <v>263</v>
      </c>
      <c r="G1153" t="str">
        <f t="shared" si="93"/>
        <v>338,644,60,exit,263</v>
      </c>
      <c r="H1153" t="s">
        <v>1013</v>
      </c>
      <c r="I1153" t="str">
        <f>VLOOKUP(B1153,Nodes!$B$2:$F$681,3)</f>
        <v>Saint-Mandé</v>
      </c>
      <c r="J1153" t="str">
        <f>VLOOKUP(C1153,Nodes!$B$2:$F$681,3)</f>
        <v>Saint-Mandé</v>
      </c>
      <c r="K1153" t="e">
        <f>VLOOKUP(A1153,$A$1:A1152,1,FALSE)</f>
        <v>#N/A</v>
      </c>
      <c r="L1153">
        <f>IF(ISNA(K1153),D1153,VLOOKUP(A1153,$A$1:D1152,4,FALSE))</f>
        <v>60</v>
      </c>
      <c r="M1153">
        <f t="shared" si="94"/>
        <v>60</v>
      </c>
      <c r="N1153">
        <f t="shared" si="95"/>
        <v>60</v>
      </c>
      <c r="P1153" t="e">
        <f>VLOOKUP(A1153,estimator!$A$2:$D$726,4,FALSE)</f>
        <v>#N/A</v>
      </c>
      <c r="Q1153">
        <f t="shared" si="92"/>
        <v>60</v>
      </c>
    </row>
    <row r="1154" spans="1:17">
      <c r="A1154" t="str">
        <f t="shared" si="96"/>
        <v>339,645</v>
      </c>
      <c r="B1154">
        <v>339</v>
      </c>
      <c r="C1154">
        <v>645</v>
      </c>
      <c r="D1154">
        <v>60</v>
      </c>
      <c r="E1154" t="s">
        <v>569</v>
      </c>
      <c r="F1154">
        <f>VLOOKUP(B1154,Nodes!$B$2:$C$681,2,FALSE)</f>
        <v>264</v>
      </c>
      <c r="G1154" t="str">
        <f t="shared" si="93"/>
        <v>339,645,60,exit,264</v>
      </c>
      <c r="H1154" t="s">
        <v>1013</v>
      </c>
      <c r="I1154" t="str">
        <f>VLOOKUP(B1154,Nodes!$B$2:$F$681,3)</f>
        <v>Saint-Marcel</v>
      </c>
      <c r="J1154" t="str">
        <f>VLOOKUP(C1154,Nodes!$B$2:$F$681,3)</f>
        <v>Saint-Marcel</v>
      </c>
      <c r="K1154" t="e">
        <f>VLOOKUP(A1154,$A$1:A1153,1,FALSE)</f>
        <v>#N/A</v>
      </c>
      <c r="L1154">
        <f>IF(ISNA(K1154),D1154,VLOOKUP(A1154,$A$1:D1153,4,FALSE))</f>
        <v>60</v>
      </c>
      <c r="M1154">
        <f t="shared" si="94"/>
        <v>60</v>
      </c>
      <c r="N1154">
        <f t="shared" si="95"/>
        <v>60</v>
      </c>
      <c r="P1154" t="e">
        <f>VLOOKUP(A1154,estimator!$A$2:$D$726,4,FALSE)</f>
        <v>#N/A</v>
      </c>
      <c r="Q1154">
        <f t="shared" ref="Q1154:Q1217" si="97">IF(ISNA(P1154),D1154,P1154)</f>
        <v>60</v>
      </c>
    </row>
    <row r="1155" spans="1:17">
      <c r="A1155" t="str">
        <f t="shared" si="96"/>
        <v>340,646</v>
      </c>
      <c r="B1155">
        <v>340</v>
      </c>
      <c r="C1155">
        <v>646</v>
      </c>
      <c r="D1155">
        <v>60</v>
      </c>
      <c r="E1155" t="s">
        <v>569</v>
      </c>
      <c r="F1155">
        <f>VLOOKUP(B1155,Nodes!$B$2:$C$681,2,FALSE)</f>
        <v>265</v>
      </c>
      <c r="G1155" t="str">
        <f t="shared" ref="G1155:G1218" si="98">B1155&amp;","&amp;C1155&amp;","&amp;ROUND(D1155,0)&amp;","&amp;E1155&amp;","&amp;F1155</f>
        <v>340,646,60,exit,265</v>
      </c>
      <c r="H1155" t="s">
        <v>1013</v>
      </c>
      <c r="I1155" t="str">
        <f>VLOOKUP(B1155,Nodes!$B$2:$F$681,3)</f>
        <v>Saint-Michel</v>
      </c>
      <c r="J1155" t="str">
        <f>VLOOKUP(C1155,Nodes!$B$2:$F$681,3)</f>
        <v>Saint-Michel</v>
      </c>
      <c r="K1155" t="e">
        <f>VLOOKUP(A1155,$A$1:A1154,1,FALSE)</f>
        <v>#N/A</v>
      </c>
      <c r="L1155">
        <f>IF(ISNA(K1155),D1155,VLOOKUP(A1155,$A$1:D1154,4,FALSE))</f>
        <v>60</v>
      </c>
      <c r="M1155">
        <f t="shared" si="94"/>
        <v>60</v>
      </c>
      <c r="N1155">
        <f t="shared" si="95"/>
        <v>60</v>
      </c>
      <c r="P1155" t="e">
        <f>VLOOKUP(A1155,estimator!$A$2:$D$726,4,FALSE)</f>
        <v>#N/A</v>
      </c>
      <c r="Q1155">
        <f t="shared" si="97"/>
        <v>60</v>
      </c>
    </row>
    <row r="1156" spans="1:17">
      <c r="A1156" t="str">
        <f t="shared" si="96"/>
        <v>341,647</v>
      </c>
      <c r="B1156">
        <v>341</v>
      </c>
      <c r="C1156">
        <v>647</v>
      </c>
      <c r="D1156">
        <v>60</v>
      </c>
      <c r="E1156" t="s">
        <v>569</v>
      </c>
      <c r="F1156">
        <f>VLOOKUP(B1156,Nodes!$B$2:$C$681,2,FALSE)</f>
        <v>266</v>
      </c>
      <c r="G1156" t="str">
        <f t="shared" si="98"/>
        <v>341,647,60,exit,266</v>
      </c>
      <c r="H1156" t="s">
        <v>1013</v>
      </c>
      <c r="I1156" t="str">
        <f>VLOOKUP(B1156,Nodes!$B$2:$F$681,3)</f>
        <v>Saint-Paul</v>
      </c>
      <c r="J1156" t="str">
        <f>VLOOKUP(C1156,Nodes!$B$2:$F$681,3)</f>
        <v>Saint-Paul</v>
      </c>
      <c r="K1156" t="e">
        <f>VLOOKUP(A1156,$A$1:A1155,1,FALSE)</f>
        <v>#N/A</v>
      </c>
      <c r="L1156">
        <f>IF(ISNA(K1156),D1156,VLOOKUP(A1156,$A$1:D1155,4,FALSE))</f>
        <v>60</v>
      </c>
      <c r="M1156">
        <f t="shared" si="94"/>
        <v>60</v>
      </c>
      <c r="N1156">
        <f t="shared" si="95"/>
        <v>60</v>
      </c>
      <c r="P1156" t="e">
        <f>VLOOKUP(A1156,estimator!$A$2:$D$726,4,FALSE)</f>
        <v>#N/A</v>
      </c>
      <c r="Q1156">
        <f t="shared" si="97"/>
        <v>60</v>
      </c>
    </row>
    <row r="1157" spans="1:17">
      <c r="A1157" t="str">
        <f t="shared" si="96"/>
        <v>342,648</v>
      </c>
      <c r="B1157">
        <v>342</v>
      </c>
      <c r="C1157">
        <v>648</v>
      </c>
      <c r="D1157">
        <v>60</v>
      </c>
      <c r="E1157" t="s">
        <v>569</v>
      </c>
      <c r="F1157">
        <f>VLOOKUP(B1157,Nodes!$B$2:$C$681,2,FALSE)</f>
        <v>267</v>
      </c>
      <c r="G1157" t="str">
        <f t="shared" si="98"/>
        <v>342,648,60,exit,267</v>
      </c>
      <c r="H1157" t="s">
        <v>1013</v>
      </c>
      <c r="I1157" t="str">
        <f>VLOOKUP(B1157,Nodes!$B$2:$F$681,3)</f>
        <v>Saint-Philippe-du-Roule</v>
      </c>
      <c r="J1157" t="str">
        <f>VLOOKUP(C1157,Nodes!$B$2:$F$681,3)</f>
        <v>Saint-Philippe-du-Roule</v>
      </c>
      <c r="K1157" t="e">
        <f>VLOOKUP(A1157,$A$1:A1156,1,FALSE)</f>
        <v>#N/A</v>
      </c>
      <c r="L1157">
        <f>IF(ISNA(K1157),D1157,VLOOKUP(A1157,$A$1:D1156,4,FALSE))</f>
        <v>60</v>
      </c>
      <c r="M1157">
        <f t="shared" si="94"/>
        <v>60</v>
      </c>
      <c r="N1157">
        <f t="shared" si="95"/>
        <v>60</v>
      </c>
      <c r="P1157" t="e">
        <f>VLOOKUP(A1157,estimator!$A$2:$D$726,4,FALSE)</f>
        <v>#N/A</v>
      </c>
      <c r="Q1157">
        <f t="shared" si="97"/>
        <v>60</v>
      </c>
    </row>
    <row r="1158" spans="1:17">
      <c r="A1158" t="str">
        <f t="shared" si="96"/>
        <v>343,649</v>
      </c>
      <c r="B1158">
        <v>343</v>
      </c>
      <c r="C1158">
        <v>649</v>
      </c>
      <c r="D1158">
        <v>60</v>
      </c>
      <c r="E1158" t="s">
        <v>569</v>
      </c>
      <c r="F1158">
        <f>VLOOKUP(B1158,Nodes!$B$2:$C$681,2,FALSE)</f>
        <v>268</v>
      </c>
      <c r="G1158" t="str">
        <f t="shared" si="98"/>
        <v>343,649,60,exit,268</v>
      </c>
      <c r="H1158" t="s">
        <v>1013</v>
      </c>
      <c r="I1158" t="str">
        <f>VLOOKUP(B1158,Nodes!$B$2:$F$681,3)</f>
        <v>Saint-Placide</v>
      </c>
      <c r="J1158" t="str">
        <f>VLOOKUP(C1158,Nodes!$B$2:$F$681,3)</f>
        <v>Saint-Placide</v>
      </c>
      <c r="K1158" t="e">
        <f>VLOOKUP(A1158,$A$1:A1157,1,FALSE)</f>
        <v>#N/A</v>
      </c>
      <c r="L1158">
        <f>IF(ISNA(K1158),D1158,VLOOKUP(A1158,$A$1:D1157,4,FALSE))</f>
        <v>60</v>
      </c>
      <c r="M1158">
        <f t="shared" si="94"/>
        <v>60</v>
      </c>
      <c r="N1158">
        <f t="shared" si="95"/>
        <v>60</v>
      </c>
      <c r="P1158" t="e">
        <f>VLOOKUP(A1158,estimator!$A$2:$D$726,4,FALSE)</f>
        <v>#N/A</v>
      </c>
      <c r="Q1158">
        <f t="shared" si="97"/>
        <v>60</v>
      </c>
    </row>
    <row r="1159" spans="1:17">
      <c r="A1159" t="str">
        <f t="shared" si="96"/>
        <v>344,650</v>
      </c>
      <c r="B1159">
        <v>344</v>
      </c>
      <c r="C1159">
        <v>650</v>
      </c>
      <c r="D1159">
        <v>60</v>
      </c>
      <c r="E1159" t="s">
        <v>569</v>
      </c>
      <c r="F1159">
        <f>VLOOKUP(B1159,Nodes!$B$2:$C$681,2,FALSE)</f>
        <v>269</v>
      </c>
      <c r="G1159" t="str">
        <f t="shared" si="98"/>
        <v>344,650,60,exit,269</v>
      </c>
      <c r="H1159" t="s">
        <v>1013</v>
      </c>
      <c r="I1159" t="str">
        <f>VLOOKUP(B1159,Nodes!$B$2:$F$681,3)</f>
        <v>Saint-Sébastien — Froissart</v>
      </c>
      <c r="J1159" t="str">
        <f>VLOOKUP(C1159,Nodes!$B$2:$F$681,3)</f>
        <v>Saint-Sébastien — Froissart</v>
      </c>
      <c r="K1159" t="e">
        <f>VLOOKUP(A1159,$A$1:A1158,1,FALSE)</f>
        <v>#N/A</v>
      </c>
      <c r="L1159">
        <f>IF(ISNA(K1159),D1159,VLOOKUP(A1159,$A$1:D1158,4,FALSE))</f>
        <v>60</v>
      </c>
      <c r="M1159">
        <f t="shared" si="94"/>
        <v>60</v>
      </c>
      <c r="N1159">
        <f t="shared" si="95"/>
        <v>60</v>
      </c>
      <c r="P1159" t="e">
        <f>VLOOKUP(A1159,estimator!$A$2:$D$726,4,FALSE)</f>
        <v>#N/A</v>
      </c>
      <c r="Q1159">
        <f t="shared" si="97"/>
        <v>60</v>
      </c>
    </row>
    <row r="1160" spans="1:17">
      <c r="A1160" t="str">
        <f t="shared" si="96"/>
        <v>345,651</v>
      </c>
      <c r="B1160">
        <v>345</v>
      </c>
      <c r="C1160">
        <v>651</v>
      </c>
      <c r="D1160">
        <v>60</v>
      </c>
      <c r="E1160" t="s">
        <v>569</v>
      </c>
      <c r="F1160">
        <f>VLOOKUP(B1160,Nodes!$B$2:$C$681,2,FALSE)</f>
        <v>270</v>
      </c>
      <c r="G1160" t="str">
        <f t="shared" si="98"/>
        <v>345,651,60,exit,270</v>
      </c>
      <c r="H1160" t="s">
        <v>1013</v>
      </c>
      <c r="I1160" t="str">
        <f>VLOOKUP(B1160,Nodes!$B$2:$F$681,3)</f>
        <v>Saint-Sulpice</v>
      </c>
      <c r="J1160" t="str">
        <f>VLOOKUP(C1160,Nodes!$B$2:$F$681,3)</f>
        <v>Saint-Sulpice</v>
      </c>
      <c r="K1160" t="e">
        <f>VLOOKUP(A1160,$A$1:A1159,1,FALSE)</f>
        <v>#N/A</v>
      </c>
      <c r="L1160">
        <f>IF(ISNA(K1160),D1160,VLOOKUP(A1160,$A$1:D1159,4,FALSE))</f>
        <v>60</v>
      </c>
      <c r="M1160">
        <f t="shared" si="94"/>
        <v>60</v>
      </c>
      <c r="N1160">
        <f t="shared" si="95"/>
        <v>60</v>
      </c>
      <c r="P1160" t="e">
        <f>VLOOKUP(A1160,estimator!$A$2:$D$726,4,FALSE)</f>
        <v>#N/A</v>
      </c>
      <c r="Q1160">
        <f t="shared" si="97"/>
        <v>60</v>
      </c>
    </row>
    <row r="1161" spans="1:17">
      <c r="A1161" t="str">
        <f t="shared" si="96"/>
        <v>346,652</v>
      </c>
      <c r="B1161">
        <v>346</v>
      </c>
      <c r="C1161">
        <v>652</v>
      </c>
      <c r="D1161">
        <v>60</v>
      </c>
      <c r="E1161" t="s">
        <v>569</v>
      </c>
      <c r="F1161">
        <f>VLOOKUP(B1161,Nodes!$B$2:$C$681,2,FALSE)</f>
        <v>271</v>
      </c>
      <c r="G1161" t="str">
        <f t="shared" si="98"/>
        <v>346,652,60,exit,271</v>
      </c>
      <c r="H1161" t="s">
        <v>1013</v>
      </c>
      <c r="I1161" t="str">
        <f>VLOOKUP(B1161,Nodes!$B$2:$F$681,3)</f>
        <v>Ségur</v>
      </c>
      <c r="J1161" t="str">
        <f>VLOOKUP(C1161,Nodes!$B$2:$F$681,3)</f>
        <v>Ségur</v>
      </c>
      <c r="K1161" t="e">
        <f>VLOOKUP(A1161,$A$1:A1160,1,FALSE)</f>
        <v>#N/A</v>
      </c>
      <c r="L1161">
        <f>IF(ISNA(K1161),D1161,VLOOKUP(A1161,$A$1:D1160,4,FALSE))</f>
        <v>60</v>
      </c>
      <c r="M1161">
        <f t="shared" ref="M1161:M1224" si="99">D1161</f>
        <v>60</v>
      </c>
      <c r="N1161">
        <f t="shared" ref="N1161:N1224" si="100">AVERAGE(L1161,M1161)</f>
        <v>60</v>
      </c>
      <c r="P1161" t="e">
        <f>VLOOKUP(A1161,estimator!$A$2:$D$726,4,FALSE)</f>
        <v>#N/A</v>
      </c>
      <c r="Q1161">
        <f t="shared" si="97"/>
        <v>60</v>
      </c>
    </row>
    <row r="1162" spans="1:17">
      <c r="A1162" t="str">
        <f t="shared" si="96"/>
        <v>347,653</v>
      </c>
      <c r="B1162">
        <v>347</v>
      </c>
      <c r="C1162">
        <v>653</v>
      </c>
      <c r="D1162">
        <v>60</v>
      </c>
      <c r="E1162" t="s">
        <v>569</v>
      </c>
      <c r="F1162">
        <f>VLOOKUP(B1162,Nodes!$B$2:$C$681,2,FALSE)</f>
        <v>272</v>
      </c>
      <c r="G1162" t="str">
        <f t="shared" si="98"/>
        <v>347,653,60,exit,272</v>
      </c>
      <c r="H1162" t="s">
        <v>1013</v>
      </c>
      <c r="I1162" t="str">
        <f>VLOOKUP(B1162,Nodes!$B$2:$F$681,3)</f>
        <v>Sentier</v>
      </c>
      <c r="J1162" t="str">
        <f>VLOOKUP(C1162,Nodes!$B$2:$F$681,3)</f>
        <v>Sentier</v>
      </c>
      <c r="K1162" t="e">
        <f>VLOOKUP(A1162,$A$1:A1161,1,FALSE)</f>
        <v>#N/A</v>
      </c>
      <c r="L1162">
        <f>IF(ISNA(K1162),D1162,VLOOKUP(A1162,$A$1:D1161,4,FALSE))</f>
        <v>60</v>
      </c>
      <c r="M1162">
        <f t="shared" si="99"/>
        <v>60</v>
      </c>
      <c r="N1162">
        <f t="shared" si="100"/>
        <v>60</v>
      </c>
      <c r="P1162" t="e">
        <f>VLOOKUP(A1162,estimator!$A$2:$D$726,4,FALSE)</f>
        <v>#N/A</v>
      </c>
      <c r="Q1162">
        <f t="shared" si="97"/>
        <v>60</v>
      </c>
    </row>
    <row r="1163" spans="1:17">
      <c r="A1163" t="str">
        <f t="shared" si="96"/>
        <v>348,654</v>
      </c>
      <c r="B1163">
        <v>348</v>
      </c>
      <c r="C1163">
        <v>654</v>
      </c>
      <c r="D1163">
        <v>60</v>
      </c>
      <c r="E1163" t="s">
        <v>569</v>
      </c>
      <c r="F1163">
        <f>VLOOKUP(B1163,Nodes!$B$2:$C$681,2,FALSE)</f>
        <v>273</v>
      </c>
      <c r="G1163" t="str">
        <f t="shared" si="98"/>
        <v>348,654,60,exit,273</v>
      </c>
      <c r="H1163" t="s">
        <v>1013</v>
      </c>
      <c r="I1163" t="str">
        <f>VLOOKUP(B1163,Nodes!$B$2:$F$681,3)</f>
        <v>Sèvres — Babylone</v>
      </c>
      <c r="J1163" t="str">
        <f>VLOOKUP(C1163,Nodes!$B$2:$F$681,3)</f>
        <v>Sèvres — Babylone</v>
      </c>
      <c r="K1163" t="e">
        <f>VLOOKUP(A1163,$A$1:A1162,1,FALSE)</f>
        <v>#N/A</v>
      </c>
      <c r="L1163">
        <f>IF(ISNA(K1163),D1163,VLOOKUP(A1163,$A$1:D1162,4,FALSE))</f>
        <v>60</v>
      </c>
      <c r="M1163">
        <f t="shared" si="99"/>
        <v>60</v>
      </c>
      <c r="N1163">
        <f t="shared" si="100"/>
        <v>60</v>
      </c>
      <c r="P1163" t="e">
        <f>VLOOKUP(A1163,estimator!$A$2:$D$726,4,FALSE)</f>
        <v>#N/A</v>
      </c>
      <c r="Q1163">
        <f t="shared" si="97"/>
        <v>60</v>
      </c>
    </row>
    <row r="1164" spans="1:17">
      <c r="A1164" t="str">
        <f t="shared" si="96"/>
        <v>349,654</v>
      </c>
      <c r="B1164">
        <v>349</v>
      </c>
      <c r="C1164">
        <v>654</v>
      </c>
      <c r="D1164">
        <v>60</v>
      </c>
      <c r="E1164" t="s">
        <v>569</v>
      </c>
      <c r="F1164">
        <f>VLOOKUP(B1164,Nodes!$B$2:$C$681,2,FALSE)</f>
        <v>273</v>
      </c>
      <c r="G1164" t="str">
        <f t="shared" si="98"/>
        <v>349,654,60,exit,273</v>
      </c>
      <c r="H1164" t="s">
        <v>1013</v>
      </c>
      <c r="I1164" t="str">
        <f>VLOOKUP(B1164,Nodes!$B$2:$F$681,3)</f>
        <v>Sèvres — Babylone</v>
      </c>
      <c r="J1164" t="str">
        <f>VLOOKUP(C1164,Nodes!$B$2:$F$681,3)</f>
        <v>Sèvres — Babylone</v>
      </c>
      <c r="K1164" t="e">
        <f>VLOOKUP(A1164,$A$1:A1163,1,FALSE)</f>
        <v>#N/A</v>
      </c>
      <c r="L1164">
        <f>IF(ISNA(K1164),D1164,VLOOKUP(A1164,$A$1:D1163,4,FALSE))</f>
        <v>60</v>
      </c>
      <c r="M1164">
        <f t="shared" si="99"/>
        <v>60</v>
      </c>
      <c r="N1164">
        <f t="shared" si="100"/>
        <v>60</v>
      </c>
      <c r="P1164" t="e">
        <f>VLOOKUP(A1164,estimator!$A$2:$D$726,4,FALSE)</f>
        <v>#N/A</v>
      </c>
      <c r="Q1164">
        <f t="shared" si="97"/>
        <v>60</v>
      </c>
    </row>
    <row r="1165" spans="1:17">
      <c r="A1165" t="str">
        <f t="shared" si="96"/>
        <v>350,655</v>
      </c>
      <c r="B1165">
        <v>350</v>
      </c>
      <c r="C1165">
        <v>655</v>
      </c>
      <c r="D1165">
        <v>60</v>
      </c>
      <c r="E1165" t="s">
        <v>569</v>
      </c>
      <c r="F1165">
        <f>VLOOKUP(B1165,Nodes!$B$2:$C$681,2,FALSE)</f>
        <v>274</v>
      </c>
      <c r="G1165" t="str">
        <f t="shared" si="98"/>
        <v>350,655,60,exit,274</v>
      </c>
      <c r="H1165" t="s">
        <v>1013</v>
      </c>
      <c r="I1165" t="str">
        <f>VLOOKUP(B1165,Nodes!$B$2:$F$681,3)</f>
        <v>Sèvres — Lecourbe</v>
      </c>
      <c r="J1165" t="str">
        <f>VLOOKUP(C1165,Nodes!$B$2:$F$681,3)</f>
        <v>Sèvres — Lecourbe</v>
      </c>
      <c r="K1165" t="e">
        <f>VLOOKUP(A1165,$A$1:A1164,1,FALSE)</f>
        <v>#N/A</v>
      </c>
      <c r="L1165">
        <f>IF(ISNA(K1165),D1165,VLOOKUP(A1165,$A$1:D1164,4,FALSE))</f>
        <v>60</v>
      </c>
      <c r="M1165">
        <f t="shared" si="99"/>
        <v>60</v>
      </c>
      <c r="N1165">
        <f t="shared" si="100"/>
        <v>60</v>
      </c>
      <c r="P1165" t="e">
        <f>VLOOKUP(A1165,estimator!$A$2:$D$726,4,FALSE)</f>
        <v>#N/A</v>
      </c>
      <c r="Q1165">
        <f t="shared" si="97"/>
        <v>60</v>
      </c>
    </row>
    <row r="1166" spans="1:17">
      <c r="A1166" t="str">
        <f t="shared" si="96"/>
        <v>351,656</v>
      </c>
      <c r="B1166">
        <v>351</v>
      </c>
      <c r="C1166">
        <v>656</v>
      </c>
      <c r="D1166">
        <v>60</v>
      </c>
      <c r="E1166" t="s">
        <v>569</v>
      </c>
      <c r="F1166">
        <f>VLOOKUP(B1166,Nodes!$B$2:$C$681,2,FALSE)</f>
        <v>275</v>
      </c>
      <c r="G1166" t="str">
        <f t="shared" si="98"/>
        <v>351,656,60,exit,275</v>
      </c>
      <c r="H1166" t="s">
        <v>1013</v>
      </c>
      <c r="I1166" t="str">
        <f>VLOOKUP(B1166,Nodes!$B$2:$F$681,3)</f>
        <v>Simplon</v>
      </c>
      <c r="J1166" t="str">
        <f>VLOOKUP(C1166,Nodes!$B$2:$F$681,3)</f>
        <v>Simplon</v>
      </c>
      <c r="K1166" t="e">
        <f>VLOOKUP(A1166,$A$1:A1165,1,FALSE)</f>
        <v>#N/A</v>
      </c>
      <c r="L1166">
        <f>IF(ISNA(K1166),D1166,VLOOKUP(A1166,$A$1:D1165,4,FALSE))</f>
        <v>60</v>
      </c>
      <c r="M1166">
        <f t="shared" si="99"/>
        <v>60</v>
      </c>
      <c r="N1166">
        <f t="shared" si="100"/>
        <v>60</v>
      </c>
      <c r="P1166" t="e">
        <f>VLOOKUP(A1166,estimator!$A$2:$D$726,4,FALSE)</f>
        <v>#N/A</v>
      </c>
      <c r="Q1166">
        <f t="shared" si="97"/>
        <v>60</v>
      </c>
    </row>
    <row r="1167" spans="1:17">
      <c r="A1167" t="str">
        <f t="shared" si="96"/>
        <v>352,657</v>
      </c>
      <c r="B1167">
        <v>352</v>
      </c>
      <c r="C1167">
        <v>657</v>
      </c>
      <c r="D1167">
        <v>60</v>
      </c>
      <c r="E1167" t="s">
        <v>569</v>
      </c>
      <c r="F1167">
        <f>VLOOKUP(B1167,Nodes!$B$2:$C$681,2,FALSE)</f>
        <v>276</v>
      </c>
      <c r="G1167" t="str">
        <f t="shared" si="98"/>
        <v>352,657,60,exit,276</v>
      </c>
      <c r="H1167" t="s">
        <v>1013</v>
      </c>
      <c r="I1167" t="str">
        <f>VLOOKUP(B1167,Nodes!$B$2:$F$681,3)</f>
        <v>Solférino</v>
      </c>
      <c r="J1167" t="str">
        <f>VLOOKUP(C1167,Nodes!$B$2:$F$681,3)</f>
        <v>Solférino</v>
      </c>
      <c r="K1167" t="e">
        <f>VLOOKUP(A1167,$A$1:A1166,1,FALSE)</f>
        <v>#N/A</v>
      </c>
      <c r="L1167">
        <f>IF(ISNA(K1167),D1167,VLOOKUP(A1167,$A$1:D1166,4,FALSE))</f>
        <v>60</v>
      </c>
      <c r="M1167">
        <f t="shared" si="99"/>
        <v>60</v>
      </c>
      <c r="N1167">
        <f t="shared" si="100"/>
        <v>60</v>
      </c>
      <c r="P1167" t="e">
        <f>VLOOKUP(A1167,estimator!$A$2:$D$726,4,FALSE)</f>
        <v>#N/A</v>
      </c>
      <c r="Q1167">
        <f t="shared" si="97"/>
        <v>60</v>
      </c>
    </row>
    <row r="1168" spans="1:17">
      <c r="A1168" t="str">
        <f t="shared" si="96"/>
        <v>353,658</v>
      </c>
      <c r="B1168">
        <v>353</v>
      </c>
      <c r="C1168">
        <v>658</v>
      </c>
      <c r="D1168">
        <v>60</v>
      </c>
      <c r="E1168" t="s">
        <v>569</v>
      </c>
      <c r="F1168">
        <f>VLOOKUP(B1168,Nodes!$B$2:$C$681,2,FALSE)</f>
        <v>277</v>
      </c>
      <c r="G1168" t="str">
        <f t="shared" si="98"/>
        <v>353,658,60,exit,277</v>
      </c>
      <c r="H1168" t="s">
        <v>1013</v>
      </c>
      <c r="I1168" t="str">
        <f>VLOOKUP(B1168,Nodes!$B$2:$F$681,3)</f>
        <v>Stalingrad</v>
      </c>
      <c r="J1168" t="str">
        <f>VLOOKUP(C1168,Nodes!$B$2:$F$681,3)</f>
        <v>Stalingrad</v>
      </c>
      <c r="K1168" t="e">
        <f>VLOOKUP(A1168,$A$1:A1167,1,FALSE)</f>
        <v>#N/A</v>
      </c>
      <c r="L1168">
        <f>IF(ISNA(K1168),D1168,VLOOKUP(A1168,$A$1:D1167,4,FALSE))</f>
        <v>60</v>
      </c>
      <c r="M1168">
        <f t="shared" si="99"/>
        <v>60</v>
      </c>
      <c r="N1168">
        <f t="shared" si="100"/>
        <v>60</v>
      </c>
      <c r="P1168" t="e">
        <f>VLOOKUP(A1168,estimator!$A$2:$D$726,4,FALSE)</f>
        <v>#N/A</v>
      </c>
      <c r="Q1168">
        <f t="shared" si="97"/>
        <v>60</v>
      </c>
    </row>
    <row r="1169" spans="1:17">
      <c r="A1169" t="str">
        <f t="shared" si="96"/>
        <v>354,658</v>
      </c>
      <c r="B1169">
        <v>354</v>
      </c>
      <c r="C1169">
        <v>658</v>
      </c>
      <c r="D1169">
        <v>60</v>
      </c>
      <c r="E1169" t="s">
        <v>569</v>
      </c>
      <c r="F1169">
        <f>VLOOKUP(B1169,Nodes!$B$2:$C$681,2,FALSE)</f>
        <v>277</v>
      </c>
      <c r="G1169" t="str">
        <f t="shared" si="98"/>
        <v>354,658,60,exit,277</v>
      </c>
      <c r="H1169" t="s">
        <v>1013</v>
      </c>
      <c r="I1169" t="str">
        <f>VLOOKUP(B1169,Nodes!$B$2:$F$681,3)</f>
        <v>Stalingrad</v>
      </c>
      <c r="J1169" t="str">
        <f>VLOOKUP(C1169,Nodes!$B$2:$F$681,3)</f>
        <v>Stalingrad</v>
      </c>
      <c r="K1169" t="e">
        <f>VLOOKUP(A1169,$A$1:A1168,1,FALSE)</f>
        <v>#N/A</v>
      </c>
      <c r="L1169">
        <f>IF(ISNA(K1169),D1169,VLOOKUP(A1169,$A$1:D1168,4,FALSE))</f>
        <v>60</v>
      </c>
      <c r="M1169">
        <f t="shared" si="99"/>
        <v>60</v>
      </c>
      <c r="N1169">
        <f t="shared" si="100"/>
        <v>60</v>
      </c>
      <c r="P1169" t="e">
        <f>VLOOKUP(A1169,estimator!$A$2:$D$726,4,FALSE)</f>
        <v>#N/A</v>
      </c>
      <c r="Q1169">
        <f t="shared" si="97"/>
        <v>60</v>
      </c>
    </row>
    <row r="1170" spans="1:17">
      <c r="A1170" t="str">
        <f t="shared" si="96"/>
        <v>355,658</v>
      </c>
      <c r="B1170">
        <v>355</v>
      </c>
      <c r="C1170">
        <v>658</v>
      </c>
      <c r="D1170">
        <v>60</v>
      </c>
      <c r="E1170" t="s">
        <v>569</v>
      </c>
      <c r="F1170">
        <f>VLOOKUP(B1170,Nodes!$B$2:$C$681,2,FALSE)</f>
        <v>277</v>
      </c>
      <c r="G1170" t="str">
        <f t="shared" si="98"/>
        <v>355,658,60,exit,277</v>
      </c>
      <c r="H1170" t="s">
        <v>1013</v>
      </c>
      <c r="I1170" t="str">
        <f>VLOOKUP(B1170,Nodes!$B$2:$F$681,3)</f>
        <v>Stalingrad</v>
      </c>
      <c r="J1170" t="str">
        <f>VLOOKUP(C1170,Nodes!$B$2:$F$681,3)</f>
        <v>Stalingrad</v>
      </c>
      <c r="K1170" t="e">
        <f>VLOOKUP(A1170,$A$1:A1169,1,FALSE)</f>
        <v>#N/A</v>
      </c>
      <c r="L1170">
        <f>IF(ISNA(K1170),D1170,VLOOKUP(A1170,$A$1:D1169,4,FALSE))</f>
        <v>60</v>
      </c>
      <c r="M1170">
        <f t="shared" si="99"/>
        <v>60</v>
      </c>
      <c r="N1170">
        <f t="shared" si="100"/>
        <v>60</v>
      </c>
      <c r="P1170" t="e">
        <f>VLOOKUP(A1170,estimator!$A$2:$D$726,4,FALSE)</f>
        <v>#N/A</v>
      </c>
      <c r="Q1170">
        <f t="shared" si="97"/>
        <v>60</v>
      </c>
    </row>
    <row r="1171" spans="1:17">
      <c r="A1171" t="str">
        <f t="shared" ref="A1171:A1234" si="101">B1171&amp;","&amp;C1171</f>
        <v>356,659</v>
      </c>
      <c r="B1171">
        <v>356</v>
      </c>
      <c r="C1171">
        <v>659</v>
      </c>
      <c r="D1171">
        <v>60</v>
      </c>
      <c r="E1171" t="s">
        <v>569</v>
      </c>
      <c r="F1171">
        <f>VLOOKUP(B1171,Nodes!$B$2:$C$681,2,FALSE)</f>
        <v>278</v>
      </c>
      <c r="G1171" t="str">
        <f t="shared" si="98"/>
        <v>356,659,60,exit,278</v>
      </c>
      <c r="H1171" t="s">
        <v>1013</v>
      </c>
      <c r="I1171" t="str">
        <f>VLOOKUP(B1171,Nodes!$B$2:$F$681,3)</f>
        <v>Strasbourg — Saint-Denis</v>
      </c>
      <c r="J1171" t="str">
        <f>VLOOKUP(C1171,Nodes!$B$2:$F$681,3)</f>
        <v>Strasbourg — Saint-Denis</v>
      </c>
      <c r="K1171" t="e">
        <f>VLOOKUP(A1171,$A$1:A1170,1,FALSE)</f>
        <v>#N/A</v>
      </c>
      <c r="L1171">
        <f>IF(ISNA(K1171),D1171,VLOOKUP(A1171,$A$1:D1170,4,FALSE))</f>
        <v>60</v>
      </c>
      <c r="M1171">
        <f t="shared" si="99"/>
        <v>60</v>
      </c>
      <c r="N1171">
        <f t="shared" si="100"/>
        <v>60</v>
      </c>
      <c r="P1171" t="e">
        <f>VLOOKUP(A1171,estimator!$A$2:$D$726,4,FALSE)</f>
        <v>#N/A</v>
      </c>
      <c r="Q1171">
        <f t="shared" si="97"/>
        <v>60</v>
      </c>
    </row>
    <row r="1172" spans="1:17">
      <c r="A1172" t="str">
        <f t="shared" si="101"/>
        <v>357,659</v>
      </c>
      <c r="B1172">
        <v>357</v>
      </c>
      <c r="C1172">
        <v>659</v>
      </c>
      <c r="D1172">
        <v>60</v>
      </c>
      <c r="E1172" t="s">
        <v>569</v>
      </c>
      <c r="F1172">
        <f>VLOOKUP(B1172,Nodes!$B$2:$C$681,2,FALSE)</f>
        <v>278</v>
      </c>
      <c r="G1172" t="str">
        <f t="shared" si="98"/>
        <v>357,659,60,exit,278</v>
      </c>
      <c r="H1172" t="s">
        <v>1013</v>
      </c>
      <c r="I1172" t="str">
        <f>VLOOKUP(B1172,Nodes!$B$2:$F$681,3)</f>
        <v>Strasbourg — Saint-Denis</v>
      </c>
      <c r="J1172" t="str">
        <f>VLOOKUP(C1172,Nodes!$B$2:$F$681,3)</f>
        <v>Strasbourg — Saint-Denis</v>
      </c>
      <c r="K1172" t="e">
        <f>VLOOKUP(A1172,$A$1:A1171,1,FALSE)</f>
        <v>#N/A</v>
      </c>
      <c r="L1172">
        <f>IF(ISNA(K1172),D1172,VLOOKUP(A1172,$A$1:D1171,4,FALSE))</f>
        <v>60</v>
      </c>
      <c r="M1172">
        <f t="shared" si="99"/>
        <v>60</v>
      </c>
      <c r="N1172">
        <f t="shared" si="100"/>
        <v>60</v>
      </c>
      <c r="P1172" t="e">
        <f>VLOOKUP(A1172,estimator!$A$2:$D$726,4,FALSE)</f>
        <v>#N/A</v>
      </c>
      <c r="Q1172">
        <f t="shared" si="97"/>
        <v>60</v>
      </c>
    </row>
    <row r="1173" spans="1:17">
      <c r="A1173" t="str">
        <f t="shared" si="101"/>
        <v>358,659</v>
      </c>
      <c r="B1173">
        <v>358</v>
      </c>
      <c r="C1173">
        <v>659</v>
      </c>
      <c r="D1173">
        <v>60</v>
      </c>
      <c r="E1173" t="s">
        <v>569</v>
      </c>
      <c r="F1173">
        <f>VLOOKUP(B1173,Nodes!$B$2:$C$681,2,FALSE)</f>
        <v>278</v>
      </c>
      <c r="G1173" t="str">
        <f t="shared" si="98"/>
        <v>358,659,60,exit,278</v>
      </c>
      <c r="H1173" t="s">
        <v>1013</v>
      </c>
      <c r="I1173" t="str">
        <f>VLOOKUP(B1173,Nodes!$B$2:$F$681,3)</f>
        <v>Strasbourg — Saint-Denis</v>
      </c>
      <c r="J1173" t="str">
        <f>VLOOKUP(C1173,Nodes!$B$2:$F$681,3)</f>
        <v>Strasbourg — Saint-Denis</v>
      </c>
      <c r="K1173" t="e">
        <f>VLOOKUP(A1173,$A$1:A1172,1,FALSE)</f>
        <v>#N/A</v>
      </c>
      <c r="L1173">
        <f>IF(ISNA(K1173),D1173,VLOOKUP(A1173,$A$1:D1172,4,FALSE))</f>
        <v>60</v>
      </c>
      <c r="M1173">
        <f t="shared" si="99"/>
        <v>60</v>
      </c>
      <c r="N1173">
        <f t="shared" si="100"/>
        <v>60</v>
      </c>
      <c r="P1173" t="e">
        <f>VLOOKUP(A1173,estimator!$A$2:$D$726,4,FALSE)</f>
        <v>#N/A</v>
      </c>
      <c r="Q1173">
        <f t="shared" si="97"/>
        <v>60</v>
      </c>
    </row>
    <row r="1174" spans="1:17">
      <c r="A1174" t="str">
        <f t="shared" si="101"/>
        <v>359,660</v>
      </c>
      <c r="B1174">
        <v>359</v>
      </c>
      <c r="C1174">
        <v>660</v>
      </c>
      <c r="D1174">
        <v>60</v>
      </c>
      <c r="E1174" t="s">
        <v>569</v>
      </c>
      <c r="F1174">
        <f>VLOOKUP(B1174,Nodes!$B$2:$C$681,2,FALSE)</f>
        <v>279</v>
      </c>
      <c r="G1174" t="str">
        <f t="shared" si="98"/>
        <v>359,660,60,exit,279</v>
      </c>
      <c r="H1174" t="s">
        <v>1013</v>
      </c>
      <c r="I1174" t="str">
        <f>VLOOKUP(B1174,Nodes!$B$2:$F$681,3)</f>
        <v>Sully — Morland</v>
      </c>
      <c r="J1174" t="str">
        <f>VLOOKUP(C1174,Nodes!$B$2:$F$681,3)</f>
        <v>Sully — Morland</v>
      </c>
      <c r="K1174" t="e">
        <f>VLOOKUP(A1174,$A$1:A1173,1,FALSE)</f>
        <v>#N/A</v>
      </c>
      <c r="L1174">
        <f>IF(ISNA(K1174),D1174,VLOOKUP(A1174,$A$1:D1173,4,FALSE))</f>
        <v>60</v>
      </c>
      <c r="M1174">
        <f t="shared" si="99"/>
        <v>60</v>
      </c>
      <c r="N1174">
        <f t="shared" si="100"/>
        <v>60</v>
      </c>
      <c r="P1174" t="e">
        <f>VLOOKUP(A1174,estimator!$A$2:$D$726,4,FALSE)</f>
        <v>#N/A</v>
      </c>
      <c r="Q1174">
        <f t="shared" si="97"/>
        <v>60</v>
      </c>
    </row>
    <row r="1175" spans="1:17">
      <c r="A1175" t="str">
        <f t="shared" si="101"/>
        <v>360,661</v>
      </c>
      <c r="B1175">
        <v>360</v>
      </c>
      <c r="C1175">
        <v>661</v>
      </c>
      <c r="D1175">
        <v>60</v>
      </c>
      <c r="E1175" t="s">
        <v>569</v>
      </c>
      <c r="F1175">
        <f>VLOOKUP(B1175,Nodes!$B$2:$C$681,2,FALSE)</f>
        <v>280</v>
      </c>
      <c r="G1175" t="str">
        <f t="shared" si="98"/>
        <v>360,661,60,exit,280</v>
      </c>
      <c r="H1175" t="s">
        <v>1013</v>
      </c>
      <c r="I1175" t="str">
        <f>VLOOKUP(B1175,Nodes!$B$2:$F$681,3)</f>
        <v>Télégraphe</v>
      </c>
      <c r="J1175" t="str">
        <f>VLOOKUP(C1175,Nodes!$B$2:$F$681,3)</f>
        <v>Télégraphe</v>
      </c>
      <c r="K1175" t="e">
        <f>VLOOKUP(A1175,$A$1:A1174,1,FALSE)</f>
        <v>#N/A</v>
      </c>
      <c r="L1175">
        <f>IF(ISNA(K1175),D1175,VLOOKUP(A1175,$A$1:D1174,4,FALSE))</f>
        <v>60</v>
      </c>
      <c r="M1175">
        <f t="shared" si="99"/>
        <v>60</v>
      </c>
      <c r="N1175">
        <f t="shared" si="100"/>
        <v>60</v>
      </c>
      <c r="P1175" t="e">
        <f>VLOOKUP(A1175,estimator!$A$2:$D$726,4,FALSE)</f>
        <v>#N/A</v>
      </c>
      <c r="Q1175">
        <f t="shared" si="97"/>
        <v>60</v>
      </c>
    </row>
    <row r="1176" spans="1:17">
      <c r="A1176" t="str">
        <f t="shared" si="101"/>
        <v>361,662</v>
      </c>
      <c r="B1176">
        <v>361</v>
      </c>
      <c r="C1176">
        <v>662</v>
      </c>
      <c r="D1176">
        <v>60</v>
      </c>
      <c r="E1176" t="s">
        <v>569</v>
      </c>
      <c r="F1176">
        <f>VLOOKUP(B1176,Nodes!$B$2:$C$681,2,FALSE)</f>
        <v>281</v>
      </c>
      <c r="G1176" t="str">
        <f t="shared" si="98"/>
        <v>361,662,60,exit,281</v>
      </c>
      <c r="H1176" t="s">
        <v>1013</v>
      </c>
      <c r="I1176" t="str">
        <f>VLOOKUP(B1176,Nodes!$B$2:$F$681,3)</f>
        <v>Temple</v>
      </c>
      <c r="J1176" t="str">
        <f>VLOOKUP(C1176,Nodes!$B$2:$F$681,3)</f>
        <v>Temple</v>
      </c>
      <c r="K1176" t="e">
        <f>VLOOKUP(A1176,$A$1:A1175,1,FALSE)</f>
        <v>#N/A</v>
      </c>
      <c r="L1176">
        <f>IF(ISNA(K1176),D1176,VLOOKUP(A1176,$A$1:D1175,4,FALSE))</f>
        <v>60</v>
      </c>
      <c r="M1176">
        <f t="shared" si="99"/>
        <v>60</v>
      </c>
      <c r="N1176">
        <f t="shared" si="100"/>
        <v>60</v>
      </c>
      <c r="P1176" t="e">
        <f>VLOOKUP(A1176,estimator!$A$2:$D$726,4,FALSE)</f>
        <v>#N/A</v>
      </c>
      <c r="Q1176">
        <f t="shared" si="97"/>
        <v>60</v>
      </c>
    </row>
    <row r="1177" spans="1:17">
      <c r="A1177" t="str">
        <f t="shared" si="101"/>
        <v>362,663</v>
      </c>
      <c r="B1177">
        <v>362</v>
      </c>
      <c r="C1177">
        <v>663</v>
      </c>
      <c r="D1177">
        <v>60</v>
      </c>
      <c r="E1177" t="s">
        <v>569</v>
      </c>
      <c r="F1177">
        <f>VLOOKUP(B1177,Nodes!$B$2:$C$681,2,FALSE)</f>
        <v>282</v>
      </c>
      <c r="G1177" t="str">
        <f t="shared" si="98"/>
        <v>362,663,60,exit,282</v>
      </c>
      <c r="H1177" t="s">
        <v>1013</v>
      </c>
      <c r="I1177" t="str">
        <f>VLOOKUP(B1177,Nodes!$B$2:$F$681,3)</f>
        <v>Ternes</v>
      </c>
      <c r="J1177" t="str">
        <f>VLOOKUP(C1177,Nodes!$B$2:$F$681,3)</f>
        <v>Ternes</v>
      </c>
      <c r="K1177" t="e">
        <f>VLOOKUP(A1177,$A$1:A1176,1,FALSE)</f>
        <v>#N/A</v>
      </c>
      <c r="L1177">
        <f>IF(ISNA(K1177),D1177,VLOOKUP(A1177,$A$1:D1176,4,FALSE))</f>
        <v>60</v>
      </c>
      <c r="M1177">
        <f t="shared" si="99"/>
        <v>60</v>
      </c>
      <c r="N1177">
        <f t="shared" si="100"/>
        <v>60</v>
      </c>
      <c r="P1177" t="e">
        <f>VLOOKUP(A1177,estimator!$A$2:$D$726,4,FALSE)</f>
        <v>#N/A</v>
      </c>
      <c r="Q1177">
        <f t="shared" si="97"/>
        <v>60</v>
      </c>
    </row>
    <row r="1178" spans="1:17">
      <c r="A1178" t="str">
        <f t="shared" si="101"/>
        <v>363,664</v>
      </c>
      <c r="B1178">
        <v>363</v>
      </c>
      <c r="C1178">
        <v>664</v>
      </c>
      <c r="D1178">
        <v>60</v>
      </c>
      <c r="E1178" t="s">
        <v>569</v>
      </c>
      <c r="F1178">
        <f>VLOOKUP(B1178,Nodes!$B$2:$C$681,2,FALSE)</f>
        <v>283</v>
      </c>
      <c r="G1178" t="str">
        <f t="shared" si="98"/>
        <v>363,664,60,exit,283</v>
      </c>
      <c r="H1178" t="s">
        <v>1013</v>
      </c>
      <c r="I1178" t="str">
        <f>VLOOKUP(B1178,Nodes!$B$2:$F$681,3)</f>
        <v>Tolbiac</v>
      </c>
      <c r="J1178" t="str">
        <f>VLOOKUP(C1178,Nodes!$B$2:$F$681,3)</f>
        <v>Tolbiac</v>
      </c>
      <c r="K1178" t="e">
        <f>VLOOKUP(A1178,$A$1:A1177,1,FALSE)</f>
        <v>#N/A</v>
      </c>
      <c r="L1178">
        <f>IF(ISNA(K1178),D1178,VLOOKUP(A1178,$A$1:D1177,4,FALSE))</f>
        <v>60</v>
      </c>
      <c r="M1178">
        <f t="shared" si="99"/>
        <v>60</v>
      </c>
      <c r="N1178">
        <f t="shared" si="100"/>
        <v>60</v>
      </c>
      <c r="P1178" t="e">
        <f>VLOOKUP(A1178,estimator!$A$2:$D$726,4,FALSE)</f>
        <v>#N/A</v>
      </c>
      <c r="Q1178">
        <f t="shared" si="97"/>
        <v>60</v>
      </c>
    </row>
    <row r="1179" spans="1:17">
      <c r="A1179" t="str">
        <f t="shared" si="101"/>
        <v>364,665</v>
      </c>
      <c r="B1179">
        <v>364</v>
      </c>
      <c r="C1179">
        <v>665</v>
      </c>
      <c r="D1179">
        <v>60</v>
      </c>
      <c r="E1179" t="s">
        <v>569</v>
      </c>
      <c r="F1179">
        <f>VLOOKUP(B1179,Nodes!$B$2:$C$681,2,FALSE)</f>
        <v>284</v>
      </c>
      <c r="G1179" t="str">
        <f t="shared" si="98"/>
        <v>364,665,60,exit,284</v>
      </c>
      <c r="H1179" t="s">
        <v>1013</v>
      </c>
      <c r="I1179" t="str">
        <f>VLOOKUP(B1179,Nodes!$B$2:$F$681,3)</f>
        <v>Trinité — d'Estienne-d'Orves</v>
      </c>
      <c r="J1179" t="str">
        <f>VLOOKUP(C1179,Nodes!$B$2:$F$681,3)</f>
        <v>Trinité — d'Estienne-d'Orves</v>
      </c>
      <c r="K1179" t="e">
        <f>VLOOKUP(A1179,$A$1:A1178,1,FALSE)</f>
        <v>#N/A</v>
      </c>
      <c r="L1179">
        <f>IF(ISNA(K1179),D1179,VLOOKUP(A1179,$A$1:D1178,4,FALSE))</f>
        <v>60</v>
      </c>
      <c r="M1179">
        <f t="shared" si="99"/>
        <v>60</v>
      </c>
      <c r="N1179">
        <f t="shared" si="100"/>
        <v>60</v>
      </c>
      <c r="P1179" t="e">
        <f>VLOOKUP(A1179,estimator!$A$2:$D$726,4,FALSE)</f>
        <v>#N/A</v>
      </c>
      <c r="Q1179">
        <f t="shared" si="97"/>
        <v>60</v>
      </c>
    </row>
    <row r="1180" spans="1:17">
      <c r="A1180" t="str">
        <f t="shared" si="101"/>
        <v>365,666</v>
      </c>
      <c r="B1180">
        <v>365</v>
      </c>
      <c r="C1180">
        <v>666</v>
      </c>
      <c r="D1180">
        <v>60</v>
      </c>
      <c r="E1180" t="s">
        <v>569</v>
      </c>
      <c r="F1180">
        <f>VLOOKUP(B1180,Nodes!$B$2:$C$681,2,FALSE)</f>
        <v>285</v>
      </c>
      <c r="G1180" t="str">
        <f t="shared" si="98"/>
        <v>365,666,60,exit,285</v>
      </c>
      <c r="H1180" t="s">
        <v>1013</v>
      </c>
      <c r="I1180" t="str">
        <f>VLOOKUP(B1180,Nodes!$B$2:$F$681,3)</f>
        <v>Trocadéro</v>
      </c>
      <c r="J1180" t="str">
        <f>VLOOKUP(C1180,Nodes!$B$2:$F$681,3)</f>
        <v>Trocadéro</v>
      </c>
      <c r="K1180" t="e">
        <f>VLOOKUP(A1180,$A$1:A1179,1,FALSE)</f>
        <v>#N/A</v>
      </c>
      <c r="L1180">
        <f>IF(ISNA(K1180),D1180,VLOOKUP(A1180,$A$1:D1179,4,FALSE))</f>
        <v>60</v>
      </c>
      <c r="M1180">
        <f t="shared" si="99"/>
        <v>60</v>
      </c>
      <c r="N1180">
        <f t="shared" si="100"/>
        <v>60</v>
      </c>
      <c r="P1180" t="e">
        <f>VLOOKUP(A1180,estimator!$A$2:$D$726,4,FALSE)</f>
        <v>#N/A</v>
      </c>
      <c r="Q1180">
        <f t="shared" si="97"/>
        <v>60</v>
      </c>
    </row>
    <row r="1181" spans="1:17">
      <c r="A1181" t="str">
        <f t="shared" si="101"/>
        <v>366,666</v>
      </c>
      <c r="B1181">
        <v>366</v>
      </c>
      <c r="C1181">
        <v>666</v>
      </c>
      <c r="D1181">
        <v>60</v>
      </c>
      <c r="E1181" t="s">
        <v>569</v>
      </c>
      <c r="F1181">
        <f>VLOOKUP(B1181,Nodes!$B$2:$C$681,2,FALSE)</f>
        <v>285</v>
      </c>
      <c r="G1181" t="str">
        <f t="shared" si="98"/>
        <v>366,666,60,exit,285</v>
      </c>
      <c r="H1181" t="s">
        <v>1013</v>
      </c>
      <c r="I1181" t="str">
        <f>VLOOKUP(B1181,Nodes!$B$2:$F$681,3)</f>
        <v>Trocadéro</v>
      </c>
      <c r="J1181" t="str">
        <f>VLOOKUP(C1181,Nodes!$B$2:$F$681,3)</f>
        <v>Trocadéro</v>
      </c>
      <c r="K1181" t="e">
        <f>VLOOKUP(A1181,$A$1:A1180,1,FALSE)</f>
        <v>#N/A</v>
      </c>
      <c r="L1181">
        <f>IF(ISNA(K1181),D1181,VLOOKUP(A1181,$A$1:D1180,4,FALSE))</f>
        <v>60</v>
      </c>
      <c r="M1181">
        <f t="shared" si="99"/>
        <v>60</v>
      </c>
      <c r="N1181">
        <f t="shared" si="100"/>
        <v>60</v>
      </c>
      <c r="P1181" t="e">
        <f>VLOOKUP(A1181,estimator!$A$2:$D$726,4,FALSE)</f>
        <v>#N/A</v>
      </c>
      <c r="Q1181">
        <f t="shared" si="97"/>
        <v>60</v>
      </c>
    </row>
    <row r="1182" spans="1:17">
      <c r="A1182" t="str">
        <f t="shared" si="101"/>
        <v>367,667</v>
      </c>
      <c r="B1182">
        <v>367</v>
      </c>
      <c r="C1182">
        <v>667</v>
      </c>
      <c r="D1182">
        <v>60</v>
      </c>
      <c r="E1182" t="s">
        <v>569</v>
      </c>
      <c r="F1182">
        <f>VLOOKUP(B1182,Nodes!$B$2:$C$681,2,FALSE)</f>
        <v>286</v>
      </c>
      <c r="G1182" t="str">
        <f t="shared" si="98"/>
        <v>367,667,60,exit,286</v>
      </c>
      <c r="H1182" t="s">
        <v>1013</v>
      </c>
      <c r="I1182" t="str">
        <f>VLOOKUP(B1182,Nodes!$B$2:$F$681,3)</f>
        <v>Tuileries</v>
      </c>
      <c r="J1182" t="str">
        <f>VLOOKUP(C1182,Nodes!$B$2:$F$681,3)</f>
        <v>Tuileries</v>
      </c>
      <c r="K1182" t="e">
        <f>VLOOKUP(A1182,$A$1:A1181,1,FALSE)</f>
        <v>#N/A</v>
      </c>
      <c r="L1182">
        <f>IF(ISNA(K1182),D1182,VLOOKUP(A1182,$A$1:D1181,4,FALSE))</f>
        <v>60</v>
      </c>
      <c r="M1182">
        <f t="shared" si="99"/>
        <v>60</v>
      </c>
      <c r="N1182">
        <f t="shared" si="100"/>
        <v>60</v>
      </c>
      <c r="P1182" t="e">
        <f>VLOOKUP(A1182,estimator!$A$2:$D$726,4,FALSE)</f>
        <v>#N/A</v>
      </c>
      <c r="Q1182">
        <f t="shared" si="97"/>
        <v>60</v>
      </c>
    </row>
    <row r="1183" spans="1:17">
      <c r="A1183" t="str">
        <f t="shared" si="101"/>
        <v>368,668</v>
      </c>
      <c r="B1183">
        <v>368</v>
      </c>
      <c r="C1183">
        <v>668</v>
      </c>
      <c r="D1183">
        <v>60</v>
      </c>
      <c r="E1183" t="s">
        <v>569</v>
      </c>
      <c r="F1183">
        <f>VLOOKUP(B1183,Nodes!$B$2:$C$681,2,FALSE)</f>
        <v>287</v>
      </c>
      <c r="G1183" t="str">
        <f t="shared" si="98"/>
        <v>368,668,60,exit,287</v>
      </c>
      <c r="H1183" t="s">
        <v>1013</v>
      </c>
      <c r="I1183" t="str">
        <f>VLOOKUP(B1183,Nodes!$B$2:$F$681,3)</f>
        <v>Vaneau</v>
      </c>
      <c r="J1183" t="str">
        <f>VLOOKUP(C1183,Nodes!$B$2:$F$681,3)</f>
        <v>Vaneau</v>
      </c>
      <c r="K1183" t="e">
        <f>VLOOKUP(A1183,$A$1:A1182,1,FALSE)</f>
        <v>#N/A</v>
      </c>
      <c r="L1183">
        <f>IF(ISNA(K1183),D1183,VLOOKUP(A1183,$A$1:D1182,4,FALSE))</f>
        <v>60</v>
      </c>
      <c r="M1183">
        <f t="shared" si="99"/>
        <v>60</v>
      </c>
      <c r="N1183">
        <f t="shared" si="100"/>
        <v>60</v>
      </c>
      <c r="P1183" t="e">
        <f>VLOOKUP(A1183,estimator!$A$2:$D$726,4,FALSE)</f>
        <v>#N/A</v>
      </c>
      <c r="Q1183">
        <f t="shared" si="97"/>
        <v>60</v>
      </c>
    </row>
    <row r="1184" spans="1:17">
      <c r="A1184" t="str">
        <f t="shared" si="101"/>
        <v>369,669</v>
      </c>
      <c r="B1184">
        <v>369</v>
      </c>
      <c r="C1184">
        <v>669</v>
      </c>
      <c r="D1184">
        <v>60</v>
      </c>
      <c r="E1184" t="s">
        <v>569</v>
      </c>
      <c r="F1184">
        <f>VLOOKUP(B1184,Nodes!$B$2:$C$681,2,FALSE)</f>
        <v>288</v>
      </c>
      <c r="G1184" t="str">
        <f t="shared" si="98"/>
        <v>369,669,60,exit,288</v>
      </c>
      <c r="H1184" t="s">
        <v>1013</v>
      </c>
      <c r="I1184" t="str">
        <f>VLOOKUP(B1184,Nodes!$B$2:$F$681,3)</f>
        <v>Varenne</v>
      </c>
      <c r="J1184" t="str">
        <f>VLOOKUP(C1184,Nodes!$B$2:$F$681,3)</f>
        <v>Varenne</v>
      </c>
      <c r="K1184" t="e">
        <f>VLOOKUP(A1184,$A$1:A1183,1,FALSE)</f>
        <v>#N/A</v>
      </c>
      <c r="L1184">
        <f>IF(ISNA(K1184),D1184,VLOOKUP(A1184,$A$1:D1183,4,FALSE))</f>
        <v>60</v>
      </c>
      <c r="M1184">
        <f t="shared" si="99"/>
        <v>60</v>
      </c>
      <c r="N1184">
        <f t="shared" si="100"/>
        <v>60</v>
      </c>
      <c r="P1184" t="e">
        <f>VLOOKUP(A1184,estimator!$A$2:$D$726,4,FALSE)</f>
        <v>#N/A</v>
      </c>
      <c r="Q1184">
        <f t="shared" si="97"/>
        <v>60</v>
      </c>
    </row>
    <row r="1185" spans="1:17">
      <c r="A1185" t="str">
        <f t="shared" si="101"/>
        <v>370,670</v>
      </c>
      <c r="B1185">
        <v>370</v>
      </c>
      <c r="C1185">
        <v>670</v>
      </c>
      <c r="D1185">
        <v>60</v>
      </c>
      <c r="E1185" t="s">
        <v>569</v>
      </c>
      <c r="F1185">
        <f>VLOOKUP(B1185,Nodes!$B$2:$C$681,2,FALSE)</f>
        <v>289</v>
      </c>
      <c r="G1185" t="str">
        <f t="shared" si="98"/>
        <v>370,670,60,exit,289</v>
      </c>
      <c r="H1185" t="s">
        <v>1013</v>
      </c>
      <c r="I1185" t="str">
        <f>VLOOKUP(B1185,Nodes!$B$2:$F$681,3)</f>
        <v>Vaugirard</v>
      </c>
      <c r="J1185" t="str">
        <f>VLOOKUP(C1185,Nodes!$B$2:$F$681,3)</f>
        <v>Vaugirard</v>
      </c>
      <c r="K1185" t="e">
        <f>VLOOKUP(A1185,$A$1:A1184,1,FALSE)</f>
        <v>#N/A</v>
      </c>
      <c r="L1185">
        <f>IF(ISNA(K1185),D1185,VLOOKUP(A1185,$A$1:D1184,4,FALSE))</f>
        <v>60</v>
      </c>
      <c r="M1185">
        <f t="shared" si="99"/>
        <v>60</v>
      </c>
      <c r="N1185">
        <f t="shared" si="100"/>
        <v>60</v>
      </c>
      <c r="P1185" t="e">
        <f>VLOOKUP(A1185,estimator!$A$2:$D$726,4,FALSE)</f>
        <v>#N/A</v>
      </c>
      <c r="Q1185">
        <f t="shared" si="97"/>
        <v>60</v>
      </c>
    </row>
    <row r="1186" spans="1:17">
      <c r="A1186" t="str">
        <f t="shared" si="101"/>
        <v>371,671</v>
      </c>
      <c r="B1186">
        <v>371</v>
      </c>
      <c r="C1186">
        <v>671</v>
      </c>
      <c r="D1186">
        <v>60</v>
      </c>
      <c r="E1186" t="s">
        <v>569</v>
      </c>
      <c r="F1186">
        <f>VLOOKUP(B1186,Nodes!$B$2:$C$681,2,FALSE)</f>
        <v>290</v>
      </c>
      <c r="G1186" t="str">
        <f t="shared" si="98"/>
        <v>371,671,60,exit,290</v>
      </c>
      <c r="H1186" t="s">
        <v>1013</v>
      </c>
      <c r="I1186" t="str">
        <f>VLOOKUP(B1186,Nodes!$B$2:$F$681,3)</f>
        <v>Vavin</v>
      </c>
      <c r="J1186" t="str">
        <f>VLOOKUP(C1186,Nodes!$B$2:$F$681,3)</f>
        <v>Vavin</v>
      </c>
      <c r="K1186" t="e">
        <f>VLOOKUP(A1186,$A$1:A1185,1,FALSE)</f>
        <v>#N/A</v>
      </c>
      <c r="L1186">
        <f>IF(ISNA(K1186),D1186,VLOOKUP(A1186,$A$1:D1185,4,FALSE))</f>
        <v>60</v>
      </c>
      <c r="M1186">
        <f t="shared" si="99"/>
        <v>60</v>
      </c>
      <c r="N1186">
        <f t="shared" si="100"/>
        <v>60</v>
      </c>
      <c r="P1186" t="e">
        <f>VLOOKUP(A1186,estimator!$A$2:$D$726,4,FALSE)</f>
        <v>#N/A</v>
      </c>
      <c r="Q1186">
        <f t="shared" si="97"/>
        <v>60</v>
      </c>
    </row>
    <row r="1187" spans="1:17">
      <c r="A1187" t="str">
        <f t="shared" si="101"/>
        <v>372,672</v>
      </c>
      <c r="B1187">
        <v>372</v>
      </c>
      <c r="C1187">
        <v>672</v>
      </c>
      <c r="D1187">
        <v>60</v>
      </c>
      <c r="E1187" t="s">
        <v>569</v>
      </c>
      <c r="F1187">
        <f>VLOOKUP(B1187,Nodes!$B$2:$C$681,2,FALSE)</f>
        <v>291</v>
      </c>
      <c r="G1187" t="str">
        <f t="shared" si="98"/>
        <v>372,672,60,exit,291</v>
      </c>
      <c r="H1187" t="s">
        <v>1013</v>
      </c>
      <c r="I1187" t="str">
        <f>VLOOKUP(B1187,Nodes!$B$2:$F$681,3)</f>
        <v>Victor Hugo</v>
      </c>
      <c r="J1187" t="str">
        <f>VLOOKUP(C1187,Nodes!$B$2:$F$681,3)</f>
        <v>Victor Hugo</v>
      </c>
      <c r="K1187" t="e">
        <f>VLOOKUP(A1187,$A$1:A1186,1,FALSE)</f>
        <v>#N/A</v>
      </c>
      <c r="L1187">
        <f>IF(ISNA(K1187),D1187,VLOOKUP(A1187,$A$1:D1186,4,FALSE))</f>
        <v>60</v>
      </c>
      <c r="M1187">
        <f t="shared" si="99"/>
        <v>60</v>
      </c>
      <c r="N1187">
        <f t="shared" si="100"/>
        <v>60</v>
      </c>
      <c r="P1187" t="e">
        <f>VLOOKUP(A1187,estimator!$A$2:$D$726,4,FALSE)</f>
        <v>#N/A</v>
      </c>
      <c r="Q1187">
        <f t="shared" si="97"/>
        <v>60</v>
      </c>
    </row>
    <row r="1188" spans="1:17">
      <c r="A1188" t="str">
        <f t="shared" si="101"/>
        <v>373,673</v>
      </c>
      <c r="B1188">
        <v>373</v>
      </c>
      <c r="C1188">
        <v>673</v>
      </c>
      <c r="D1188">
        <v>60</v>
      </c>
      <c r="E1188" t="s">
        <v>569</v>
      </c>
      <c r="F1188">
        <f>VLOOKUP(B1188,Nodes!$B$2:$C$681,2,FALSE)</f>
        <v>292</v>
      </c>
      <c r="G1188" t="str">
        <f t="shared" si="98"/>
        <v>373,673,60,exit,292</v>
      </c>
      <c r="H1188" t="s">
        <v>1013</v>
      </c>
      <c r="I1188" t="str">
        <f>VLOOKUP(B1188,Nodes!$B$2:$F$681,3)</f>
        <v>Villejuif — Léo Lagrange</v>
      </c>
      <c r="J1188" t="str">
        <f>VLOOKUP(C1188,Nodes!$B$2:$F$681,3)</f>
        <v>Villejuif — Léo Lagrange</v>
      </c>
      <c r="K1188" t="e">
        <f>VLOOKUP(A1188,$A$1:A1187,1,FALSE)</f>
        <v>#N/A</v>
      </c>
      <c r="L1188">
        <f>IF(ISNA(K1188),D1188,VLOOKUP(A1188,$A$1:D1187,4,FALSE))</f>
        <v>60</v>
      </c>
      <c r="M1188">
        <f t="shared" si="99"/>
        <v>60</v>
      </c>
      <c r="N1188">
        <f t="shared" si="100"/>
        <v>60</v>
      </c>
      <c r="P1188" t="e">
        <f>VLOOKUP(A1188,estimator!$A$2:$D$726,4,FALSE)</f>
        <v>#N/A</v>
      </c>
      <c r="Q1188">
        <f t="shared" si="97"/>
        <v>60</v>
      </c>
    </row>
    <row r="1189" spans="1:17">
      <c r="A1189" t="str">
        <f t="shared" si="101"/>
        <v>374,674</v>
      </c>
      <c r="B1189">
        <v>374</v>
      </c>
      <c r="C1189">
        <v>674</v>
      </c>
      <c r="D1189">
        <v>60</v>
      </c>
      <c r="E1189" t="s">
        <v>569</v>
      </c>
      <c r="F1189">
        <f>VLOOKUP(B1189,Nodes!$B$2:$C$681,2,FALSE)</f>
        <v>293</v>
      </c>
      <c r="G1189" t="str">
        <f t="shared" si="98"/>
        <v>374,674,60,exit,293</v>
      </c>
      <c r="H1189" t="s">
        <v>1013</v>
      </c>
      <c r="I1189" t="str">
        <f>VLOOKUP(B1189,Nodes!$B$2:$F$681,3)</f>
        <v>Villejuif — Louis Aragon</v>
      </c>
      <c r="J1189" t="str">
        <f>VLOOKUP(C1189,Nodes!$B$2:$F$681,3)</f>
        <v>Villejuif — Louis Aragon</v>
      </c>
      <c r="K1189" t="e">
        <f>VLOOKUP(A1189,$A$1:A1188,1,FALSE)</f>
        <v>#N/A</v>
      </c>
      <c r="L1189">
        <f>IF(ISNA(K1189),D1189,VLOOKUP(A1189,$A$1:D1188,4,FALSE))</f>
        <v>60</v>
      </c>
      <c r="M1189">
        <f t="shared" si="99"/>
        <v>60</v>
      </c>
      <c r="N1189">
        <f t="shared" si="100"/>
        <v>60</v>
      </c>
      <c r="P1189" t="e">
        <f>VLOOKUP(A1189,estimator!$A$2:$D$726,4,FALSE)</f>
        <v>#N/A</v>
      </c>
      <c r="Q1189">
        <f t="shared" si="97"/>
        <v>60</v>
      </c>
    </row>
    <row r="1190" spans="1:17">
      <c r="A1190" t="str">
        <f t="shared" si="101"/>
        <v>375,675</v>
      </c>
      <c r="B1190">
        <v>375</v>
      </c>
      <c r="C1190">
        <v>675</v>
      </c>
      <c r="D1190">
        <v>60</v>
      </c>
      <c r="E1190" t="s">
        <v>569</v>
      </c>
      <c r="F1190">
        <f>VLOOKUP(B1190,Nodes!$B$2:$C$681,2,FALSE)</f>
        <v>294</v>
      </c>
      <c r="G1190" t="str">
        <f t="shared" si="98"/>
        <v>375,675,60,exit,294</v>
      </c>
      <c r="H1190" t="s">
        <v>1013</v>
      </c>
      <c r="I1190" t="str">
        <f>VLOOKUP(B1190,Nodes!$B$2:$F$681,3)</f>
        <v>Villejuif — Paul Vaillant-Couturier</v>
      </c>
      <c r="J1190" t="str">
        <f>VLOOKUP(C1190,Nodes!$B$2:$F$681,3)</f>
        <v>Villejuif — Paul Vaillant-Couturier</v>
      </c>
      <c r="K1190" t="e">
        <f>VLOOKUP(A1190,$A$1:A1189,1,FALSE)</f>
        <v>#N/A</v>
      </c>
      <c r="L1190">
        <f>IF(ISNA(K1190),D1190,VLOOKUP(A1190,$A$1:D1189,4,FALSE))</f>
        <v>60</v>
      </c>
      <c r="M1190">
        <f t="shared" si="99"/>
        <v>60</v>
      </c>
      <c r="N1190">
        <f t="shared" si="100"/>
        <v>60</v>
      </c>
      <c r="P1190" t="e">
        <f>VLOOKUP(A1190,estimator!$A$2:$D$726,4,FALSE)</f>
        <v>#N/A</v>
      </c>
      <c r="Q1190">
        <f t="shared" si="97"/>
        <v>60</v>
      </c>
    </row>
    <row r="1191" spans="1:17">
      <c r="A1191" t="str">
        <f t="shared" si="101"/>
        <v>376,676</v>
      </c>
      <c r="B1191">
        <v>376</v>
      </c>
      <c r="C1191">
        <v>676</v>
      </c>
      <c r="D1191">
        <v>60</v>
      </c>
      <c r="E1191" t="s">
        <v>569</v>
      </c>
      <c r="F1191">
        <f>VLOOKUP(B1191,Nodes!$B$2:$C$681,2,FALSE)</f>
        <v>295</v>
      </c>
      <c r="G1191" t="str">
        <f t="shared" si="98"/>
        <v>376,676,60,exit,295</v>
      </c>
      <c r="H1191" t="s">
        <v>1013</v>
      </c>
      <c r="I1191" t="str">
        <f>VLOOKUP(B1191,Nodes!$B$2:$F$681,3)</f>
        <v>Villiers</v>
      </c>
      <c r="J1191" t="str">
        <f>VLOOKUP(C1191,Nodes!$B$2:$F$681,3)</f>
        <v>Villiers</v>
      </c>
      <c r="K1191" t="e">
        <f>VLOOKUP(A1191,$A$1:A1190,1,FALSE)</f>
        <v>#N/A</v>
      </c>
      <c r="L1191">
        <f>IF(ISNA(K1191),D1191,VLOOKUP(A1191,$A$1:D1190,4,FALSE))</f>
        <v>60</v>
      </c>
      <c r="M1191">
        <f t="shared" si="99"/>
        <v>60</v>
      </c>
      <c r="N1191">
        <f t="shared" si="100"/>
        <v>60</v>
      </c>
      <c r="P1191" t="e">
        <f>VLOOKUP(A1191,estimator!$A$2:$D$726,4,FALSE)</f>
        <v>#N/A</v>
      </c>
      <c r="Q1191">
        <f t="shared" si="97"/>
        <v>60</v>
      </c>
    </row>
    <row r="1192" spans="1:17">
      <c r="A1192" t="str">
        <f t="shared" si="101"/>
        <v>377,676</v>
      </c>
      <c r="B1192">
        <v>377</v>
      </c>
      <c r="C1192">
        <v>676</v>
      </c>
      <c r="D1192">
        <v>60</v>
      </c>
      <c r="E1192" t="s">
        <v>569</v>
      </c>
      <c r="F1192">
        <f>VLOOKUP(B1192,Nodes!$B$2:$C$681,2,FALSE)</f>
        <v>295</v>
      </c>
      <c r="G1192" t="str">
        <f t="shared" si="98"/>
        <v>377,676,60,exit,295</v>
      </c>
      <c r="H1192" t="s">
        <v>1013</v>
      </c>
      <c r="I1192" t="str">
        <f>VLOOKUP(B1192,Nodes!$B$2:$F$681,3)</f>
        <v>Villiers</v>
      </c>
      <c r="J1192" t="str">
        <f>VLOOKUP(C1192,Nodes!$B$2:$F$681,3)</f>
        <v>Villiers</v>
      </c>
      <c r="K1192" t="e">
        <f>VLOOKUP(A1192,$A$1:A1191,1,FALSE)</f>
        <v>#N/A</v>
      </c>
      <c r="L1192">
        <f>IF(ISNA(K1192),D1192,VLOOKUP(A1192,$A$1:D1191,4,FALSE))</f>
        <v>60</v>
      </c>
      <c r="M1192">
        <f t="shared" si="99"/>
        <v>60</v>
      </c>
      <c r="N1192">
        <f t="shared" si="100"/>
        <v>60</v>
      </c>
      <c r="P1192" t="e">
        <f>VLOOKUP(A1192,estimator!$A$2:$D$726,4,FALSE)</f>
        <v>#N/A</v>
      </c>
      <c r="Q1192">
        <f t="shared" si="97"/>
        <v>60</v>
      </c>
    </row>
    <row r="1193" spans="1:17">
      <c r="A1193" t="str">
        <f t="shared" si="101"/>
        <v>378,677</v>
      </c>
      <c r="B1193">
        <v>378</v>
      </c>
      <c r="C1193">
        <v>677</v>
      </c>
      <c r="D1193">
        <v>60</v>
      </c>
      <c r="E1193" t="s">
        <v>569</v>
      </c>
      <c r="F1193">
        <f>VLOOKUP(B1193,Nodes!$B$2:$C$681,2,FALSE)</f>
        <v>296</v>
      </c>
      <c r="G1193" t="str">
        <f t="shared" si="98"/>
        <v>378,677,60,exit,296</v>
      </c>
      <c r="H1193" t="s">
        <v>1013</v>
      </c>
      <c r="I1193" t="str">
        <f>VLOOKUP(B1193,Nodes!$B$2:$F$681,3)</f>
        <v>Volontaires</v>
      </c>
      <c r="J1193" t="str">
        <f>VLOOKUP(C1193,Nodes!$B$2:$F$681,3)</f>
        <v>Volontaires</v>
      </c>
      <c r="K1193" t="e">
        <f>VLOOKUP(A1193,$A$1:A1192,1,FALSE)</f>
        <v>#N/A</v>
      </c>
      <c r="L1193">
        <f>IF(ISNA(K1193),D1193,VLOOKUP(A1193,$A$1:D1192,4,FALSE))</f>
        <v>60</v>
      </c>
      <c r="M1193">
        <f t="shared" si="99"/>
        <v>60</v>
      </c>
      <c r="N1193">
        <f t="shared" si="100"/>
        <v>60</v>
      </c>
      <c r="P1193" t="e">
        <f>VLOOKUP(A1193,estimator!$A$2:$D$726,4,FALSE)</f>
        <v>#N/A</v>
      </c>
      <c r="Q1193">
        <f t="shared" si="97"/>
        <v>60</v>
      </c>
    </row>
    <row r="1194" spans="1:17">
      <c r="A1194" t="str">
        <f t="shared" si="101"/>
        <v>379,678</v>
      </c>
      <c r="B1194">
        <v>379</v>
      </c>
      <c r="C1194">
        <v>678</v>
      </c>
      <c r="D1194">
        <v>60</v>
      </c>
      <c r="E1194" t="s">
        <v>569</v>
      </c>
      <c r="F1194">
        <f>VLOOKUP(B1194,Nodes!$B$2:$C$681,2,FALSE)</f>
        <v>297</v>
      </c>
      <c r="G1194" t="str">
        <f t="shared" si="98"/>
        <v>379,678,60,exit,297</v>
      </c>
      <c r="H1194" t="s">
        <v>1013</v>
      </c>
      <c r="I1194" t="str">
        <f>VLOOKUP(B1194,Nodes!$B$2:$F$681,3)</f>
        <v>Voltaire</v>
      </c>
      <c r="J1194" t="str">
        <f>VLOOKUP(C1194,Nodes!$B$2:$F$681,3)</f>
        <v>Voltaire</v>
      </c>
      <c r="K1194" t="e">
        <f>VLOOKUP(A1194,$A$1:A1193,1,FALSE)</f>
        <v>#N/A</v>
      </c>
      <c r="L1194">
        <f>IF(ISNA(K1194),D1194,VLOOKUP(A1194,$A$1:D1193,4,FALSE))</f>
        <v>60</v>
      </c>
      <c r="M1194">
        <f t="shared" si="99"/>
        <v>60</v>
      </c>
      <c r="N1194">
        <f t="shared" si="100"/>
        <v>60</v>
      </c>
      <c r="P1194" t="e">
        <f>VLOOKUP(A1194,estimator!$A$2:$D$726,4,FALSE)</f>
        <v>#N/A</v>
      </c>
      <c r="Q1194">
        <f t="shared" si="97"/>
        <v>60</v>
      </c>
    </row>
    <row r="1195" spans="1:17">
      <c r="A1195" t="str">
        <f t="shared" si="101"/>
        <v>380,679</v>
      </c>
      <c r="B1195">
        <v>380</v>
      </c>
      <c r="C1195">
        <v>679</v>
      </c>
      <c r="D1195">
        <v>60</v>
      </c>
      <c r="E1195" t="s">
        <v>569</v>
      </c>
      <c r="F1195">
        <f>VLOOKUP(B1195,Nodes!$B$2:$C$681,2,FALSE)</f>
        <v>298</v>
      </c>
      <c r="G1195" t="str">
        <f t="shared" si="98"/>
        <v>380,679,60,exit,298</v>
      </c>
      <c r="H1195" t="s">
        <v>1013</v>
      </c>
      <c r="I1195" t="str">
        <f>VLOOKUP(B1195,Nodes!$B$2:$F$681,3)</f>
        <v>Wagram</v>
      </c>
      <c r="J1195" t="str">
        <f>VLOOKUP(C1195,Nodes!$B$2:$F$681,3)</f>
        <v>Wagram</v>
      </c>
      <c r="K1195" t="e">
        <f>VLOOKUP(A1195,$A$1:A1194,1,FALSE)</f>
        <v>#N/A</v>
      </c>
      <c r="L1195">
        <f>IF(ISNA(K1195),D1195,VLOOKUP(A1195,$A$1:D1194,4,FALSE))</f>
        <v>60</v>
      </c>
      <c r="M1195">
        <f t="shared" si="99"/>
        <v>60</v>
      </c>
      <c r="N1195">
        <f t="shared" si="100"/>
        <v>60</v>
      </c>
      <c r="P1195" t="e">
        <f>VLOOKUP(A1195,estimator!$A$2:$D$726,4,FALSE)</f>
        <v>#N/A</v>
      </c>
      <c r="Q1195">
        <f t="shared" si="97"/>
        <v>60</v>
      </c>
    </row>
    <row r="1196" spans="1:17">
      <c r="A1196" t="str">
        <f t="shared" si="101"/>
        <v>381,0</v>
      </c>
      <c r="B1196">
        <v>381</v>
      </c>
      <c r="C1196">
        <v>0</v>
      </c>
      <c r="D1196">
        <v>300</v>
      </c>
      <c r="E1196" t="s">
        <v>570</v>
      </c>
      <c r="F1196">
        <f>VLOOKUP(B1196,Nodes!$B$2:$C$681,2,FALSE)</f>
        <v>0</v>
      </c>
      <c r="G1196" t="str">
        <f t="shared" si="98"/>
        <v>381,0,300,entrance,0</v>
      </c>
      <c r="H1196" t="s">
        <v>1013</v>
      </c>
      <c r="I1196" t="str">
        <f>VLOOKUP(B1196,Nodes!$B$2:$F$681,3)</f>
        <v>Abbesses</v>
      </c>
      <c r="J1196" t="str">
        <f>VLOOKUP(C1196,Nodes!$B$2:$F$681,3)</f>
        <v>Abbesses</v>
      </c>
      <c r="K1196" t="e">
        <f>VLOOKUP(A1196,$A$1:A1195,1,FALSE)</f>
        <v>#N/A</v>
      </c>
      <c r="L1196">
        <f>IF(ISNA(K1196),D1196,VLOOKUP(A1196,$A$1:D1195,4,FALSE))</f>
        <v>300</v>
      </c>
      <c r="M1196">
        <f t="shared" si="99"/>
        <v>300</v>
      </c>
      <c r="N1196">
        <f t="shared" si="100"/>
        <v>300</v>
      </c>
      <c r="P1196" t="e">
        <f>VLOOKUP(A1196,estimator!$A$2:$D$726,4,FALSE)</f>
        <v>#N/A</v>
      </c>
      <c r="Q1196">
        <f t="shared" si="97"/>
        <v>300</v>
      </c>
    </row>
    <row r="1197" spans="1:17">
      <c r="A1197" t="str">
        <f t="shared" si="101"/>
        <v>382,1</v>
      </c>
      <c r="B1197">
        <v>382</v>
      </c>
      <c r="C1197">
        <v>1</v>
      </c>
      <c r="D1197">
        <v>300</v>
      </c>
      <c r="E1197" t="s">
        <v>570</v>
      </c>
      <c r="F1197">
        <f>VLOOKUP(B1197,Nodes!$B$2:$C$681,2,FALSE)</f>
        <v>1</v>
      </c>
      <c r="G1197" t="str">
        <f t="shared" si="98"/>
        <v>382,1,300,entrance,1</v>
      </c>
      <c r="H1197" t="s">
        <v>1013</v>
      </c>
      <c r="I1197" t="str">
        <f>VLOOKUP(B1197,Nodes!$B$2:$F$681,3)</f>
        <v>Alésia</v>
      </c>
      <c r="J1197" t="str">
        <f>VLOOKUP(C1197,Nodes!$B$2:$F$681,3)</f>
        <v>Alésia</v>
      </c>
      <c r="K1197" t="e">
        <f>VLOOKUP(A1197,$A$1:A1196,1,FALSE)</f>
        <v>#N/A</v>
      </c>
      <c r="L1197">
        <f>IF(ISNA(K1197),D1197,VLOOKUP(A1197,$A$1:D1196,4,FALSE))</f>
        <v>300</v>
      </c>
      <c r="M1197">
        <f t="shared" si="99"/>
        <v>300</v>
      </c>
      <c r="N1197">
        <f t="shared" si="100"/>
        <v>300</v>
      </c>
      <c r="P1197" t="e">
        <f>VLOOKUP(A1197,estimator!$A$2:$D$726,4,FALSE)</f>
        <v>#N/A</v>
      </c>
      <c r="Q1197">
        <f t="shared" si="97"/>
        <v>300</v>
      </c>
    </row>
    <row r="1198" spans="1:17">
      <c r="A1198" t="str">
        <f t="shared" si="101"/>
        <v>383,2</v>
      </c>
      <c r="B1198">
        <v>383</v>
      </c>
      <c r="C1198">
        <v>2</v>
      </c>
      <c r="D1198">
        <v>300</v>
      </c>
      <c r="E1198" t="s">
        <v>570</v>
      </c>
      <c r="F1198">
        <f>VLOOKUP(B1198,Nodes!$B$2:$C$681,2,FALSE)</f>
        <v>2</v>
      </c>
      <c r="G1198" t="str">
        <f t="shared" si="98"/>
        <v>383,2,300,entrance,2</v>
      </c>
      <c r="H1198" t="s">
        <v>1013</v>
      </c>
      <c r="I1198" t="str">
        <f>VLOOKUP(B1198,Nodes!$B$2:$F$681,3)</f>
        <v>Alexandre Dumas</v>
      </c>
      <c r="J1198" t="str">
        <f>VLOOKUP(C1198,Nodes!$B$2:$F$681,3)</f>
        <v>Alexandre Dumas</v>
      </c>
      <c r="K1198" t="e">
        <f>VLOOKUP(A1198,$A$1:A1197,1,FALSE)</f>
        <v>#N/A</v>
      </c>
      <c r="L1198">
        <f>IF(ISNA(K1198),D1198,VLOOKUP(A1198,$A$1:D1197,4,FALSE))</f>
        <v>300</v>
      </c>
      <c r="M1198">
        <f t="shared" si="99"/>
        <v>300</v>
      </c>
      <c r="N1198">
        <f t="shared" si="100"/>
        <v>300</v>
      </c>
      <c r="P1198" t="e">
        <f>VLOOKUP(A1198,estimator!$A$2:$D$726,4,FALSE)</f>
        <v>#N/A</v>
      </c>
      <c r="Q1198">
        <f t="shared" si="97"/>
        <v>300</v>
      </c>
    </row>
    <row r="1199" spans="1:17">
      <c r="A1199" t="str">
        <f t="shared" si="101"/>
        <v>384,3</v>
      </c>
      <c r="B1199">
        <v>384</v>
      </c>
      <c r="C1199">
        <v>3</v>
      </c>
      <c r="D1199">
        <v>300</v>
      </c>
      <c r="E1199" t="s">
        <v>570</v>
      </c>
      <c r="F1199">
        <f>VLOOKUP(B1199,Nodes!$B$2:$C$681,2,FALSE)</f>
        <v>3</v>
      </c>
      <c r="G1199" t="str">
        <f t="shared" si="98"/>
        <v>384,3,300,entrance,3</v>
      </c>
      <c r="H1199" t="s">
        <v>1013</v>
      </c>
      <c r="I1199" t="str">
        <f>VLOOKUP(B1199,Nodes!$B$2:$F$681,3)</f>
        <v>Alma — Marceau</v>
      </c>
      <c r="J1199" t="str">
        <f>VLOOKUP(C1199,Nodes!$B$2:$F$681,3)</f>
        <v>Alma — Marceau</v>
      </c>
      <c r="K1199" t="e">
        <f>VLOOKUP(A1199,$A$1:A1198,1,FALSE)</f>
        <v>#N/A</v>
      </c>
      <c r="L1199">
        <f>IF(ISNA(K1199),D1199,VLOOKUP(A1199,$A$1:D1198,4,FALSE))</f>
        <v>300</v>
      </c>
      <c r="M1199">
        <f t="shared" si="99"/>
        <v>300</v>
      </c>
      <c r="N1199">
        <f t="shared" si="100"/>
        <v>300</v>
      </c>
      <c r="P1199" t="e">
        <f>VLOOKUP(A1199,estimator!$A$2:$D$726,4,FALSE)</f>
        <v>#N/A</v>
      </c>
      <c r="Q1199">
        <f t="shared" si="97"/>
        <v>300</v>
      </c>
    </row>
    <row r="1200" spans="1:17">
      <c r="A1200" t="str">
        <f t="shared" si="101"/>
        <v>385,4</v>
      </c>
      <c r="B1200">
        <v>385</v>
      </c>
      <c r="C1200">
        <v>4</v>
      </c>
      <c r="D1200">
        <v>300</v>
      </c>
      <c r="E1200" t="s">
        <v>570</v>
      </c>
      <c r="F1200">
        <f>VLOOKUP(B1200,Nodes!$B$2:$C$681,2,FALSE)</f>
        <v>4</v>
      </c>
      <c r="G1200" t="str">
        <f t="shared" si="98"/>
        <v>385,4,300,entrance,4</v>
      </c>
      <c r="H1200" t="s">
        <v>1013</v>
      </c>
      <c r="I1200" t="str">
        <f>VLOOKUP(B1200,Nodes!$B$2:$F$681,3)</f>
        <v>Anatole France</v>
      </c>
      <c r="J1200" t="str">
        <f>VLOOKUP(C1200,Nodes!$B$2:$F$681,3)</f>
        <v>Anatole France</v>
      </c>
      <c r="K1200" t="e">
        <f>VLOOKUP(A1200,$A$1:A1199,1,FALSE)</f>
        <v>#N/A</v>
      </c>
      <c r="L1200">
        <f>IF(ISNA(K1200),D1200,VLOOKUP(A1200,$A$1:D1199,4,FALSE))</f>
        <v>300</v>
      </c>
      <c r="M1200">
        <f t="shared" si="99"/>
        <v>300</v>
      </c>
      <c r="N1200">
        <f t="shared" si="100"/>
        <v>300</v>
      </c>
      <c r="P1200" t="e">
        <f>VLOOKUP(A1200,estimator!$A$2:$D$726,4,FALSE)</f>
        <v>#N/A</v>
      </c>
      <c r="Q1200">
        <f t="shared" si="97"/>
        <v>300</v>
      </c>
    </row>
    <row r="1201" spans="1:17">
      <c r="A1201" t="str">
        <f t="shared" si="101"/>
        <v>386,5</v>
      </c>
      <c r="B1201">
        <v>386</v>
      </c>
      <c r="C1201">
        <v>5</v>
      </c>
      <c r="D1201">
        <v>300</v>
      </c>
      <c r="E1201" t="s">
        <v>570</v>
      </c>
      <c r="F1201">
        <f>VLOOKUP(B1201,Nodes!$B$2:$C$681,2,FALSE)</f>
        <v>5</v>
      </c>
      <c r="G1201" t="str">
        <f t="shared" si="98"/>
        <v>386,5,300,entrance,5</v>
      </c>
      <c r="H1201" t="s">
        <v>1013</v>
      </c>
      <c r="I1201" t="str">
        <f>VLOOKUP(B1201,Nodes!$B$2:$F$681,3)</f>
        <v>Anvers</v>
      </c>
      <c r="J1201" t="str">
        <f>VLOOKUP(C1201,Nodes!$B$2:$F$681,3)</f>
        <v>Anvers</v>
      </c>
      <c r="K1201" t="e">
        <f>VLOOKUP(A1201,$A$1:A1200,1,FALSE)</f>
        <v>#N/A</v>
      </c>
      <c r="L1201">
        <f>IF(ISNA(K1201),D1201,VLOOKUP(A1201,$A$1:D1200,4,FALSE))</f>
        <v>300</v>
      </c>
      <c r="M1201">
        <f t="shared" si="99"/>
        <v>300</v>
      </c>
      <c r="N1201">
        <f t="shared" si="100"/>
        <v>300</v>
      </c>
      <c r="P1201" t="e">
        <f>VLOOKUP(A1201,estimator!$A$2:$D$726,4,FALSE)</f>
        <v>#N/A</v>
      </c>
      <c r="Q1201">
        <f t="shared" si="97"/>
        <v>300</v>
      </c>
    </row>
    <row r="1202" spans="1:17">
      <c r="A1202" t="str">
        <f t="shared" si="101"/>
        <v>387,6</v>
      </c>
      <c r="B1202">
        <v>387</v>
      </c>
      <c r="C1202">
        <v>6</v>
      </c>
      <c r="D1202">
        <v>300</v>
      </c>
      <c r="E1202" t="s">
        <v>570</v>
      </c>
      <c r="F1202">
        <f>VLOOKUP(B1202,Nodes!$B$2:$C$681,2,FALSE)</f>
        <v>6</v>
      </c>
      <c r="G1202" t="str">
        <f t="shared" si="98"/>
        <v>387,6,300,entrance,6</v>
      </c>
      <c r="H1202" t="s">
        <v>1013</v>
      </c>
      <c r="I1202" t="str">
        <f>VLOOKUP(B1202,Nodes!$B$2:$F$681,3)</f>
        <v>Argentine</v>
      </c>
      <c r="J1202" t="str">
        <f>VLOOKUP(C1202,Nodes!$B$2:$F$681,3)</f>
        <v>Argentine</v>
      </c>
      <c r="K1202" t="e">
        <f>VLOOKUP(A1202,$A$1:A1201,1,FALSE)</f>
        <v>#N/A</v>
      </c>
      <c r="L1202">
        <f>IF(ISNA(K1202),D1202,VLOOKUP(A1202,$A$1:D1201,4,FALSE))</f>
        <v>300</v>
      </c>
      <c r="M1202">
        <f t="shared" si="99"/>
        <v>300</v>
      </c>
      <c r="N1202">
        <f t="shared" si="100"/>
        <v>300</v>
      </c>
      <c r="P1202" t="e">
        <f>VLOOKUP(A1202,estimator!$A$2:$D$726,4,FALSE)</f>
        <v>#N/A</v>
      </c>
      <c r="Q1202">
        <f t="shared" si="97"/>
        <v>300</v>
      </c>
    </row>
    <row r="1203" spans="1:17">
      <c r="A1203" t="str">
        <f t="shared" si="101"/>
        <v>388,7</v>
      </c>
      <c r="B1203">
        <v>388</v>
      </c>
      <c r="C1203">
        <v>7</v>
      </c>
      <c r="D1203">
        <v>300</v>
      </c>
      <c r="E1203" t="s">
        <v>570</v>
      </c>
      <c r="F1203">
        <f>VLOOKUP(B1203,Nodes!$B$2:$C$681,2,FALSE)</f>
        <v>7</v>
      </c>
      <c r="G1203" t="str">
        <f t="shared" si="98"/>
        <v>388,7,300,entrance,7</v>
      </c>
      <c r="H1203" t="s">
        <v>1013</v>
      </c>
      <c r="I1203" t="str">
        <f>VLOOKUP(B1203,Nodes!$B$2:$F$681,3)</f>
        <v>Arts Et Métiers</v>
      </c>
      <c r="J1203" t="str">
        <f>VLOOKUP(C1203,Nodes!$B$2:$F$681,3)</f>
        <v>Arts Et Métiers</v>
      </c>
      <c r="K1203" t="e">
        <f>VLOOKUP(A1203,$A$1:A1202,1,FALSE)</f>
        <v>#N/A</v>
      </c>
      <c r="L1203">
        <f>IF(ISNA(K1203),D1203,VLOOKUP(A1203,$A$1:D1202,4,FALSE))</f>
        <v>300</v>
      </c>
      <c r="M1203">
        <f t="shared" si="99"/>
        <v>300</v>
      </c>
      <c r="N1203">
        <f t="shared" si="100"/>
        <v>300</v>
      </c>
      <c r="P1203" t="e">
        <f>VLOOKUP(A1203,estimator!$A$2:$D$726,4,FALSE)</f>
        <v>#N/A</v>
      </c>
      <c r="Q1203">
        <f t="shared" si="97"/>
        <v>300</v>
      </c>
    </row>
    <row r="1204" spans="1:17">
      <c r="A1204" t="str">
        <f t="shared" si="101"/>
        <v>388,8</v>
      </c>
      <c r="B1204">
        <v>388</v>
      </c>
      <c r="C1204">
        <v>8</v>
      </c>
      <c r="D1204">
        <v>300</v>
      </c>
      <c r="E1204" t="s">
        <v>570</v>
      </c>
      <c r="F1204">
        <f>VLOOKUP(B1204,Nodes!$B$2:$C$681,2,FALSE)</f>
        <v>7</v>
      </c>
      <c r="G1204" t="str">
        <f t="shared" si="98"/>
        <v>388,8,300,entrance,7</v>
      </c>
      <c r="H1204" t="s">
        <v>1013</v>
      </c>
      <c r="I1204" t="str">
        <f>VLOOKUP(B1204,Nodes!$B$2:$F$681,3)</f>
        <v>Arts Et Métiers</v>
      </c>
      <c r="J1204" t="str">
        <f>VLOOKUP(C1204,Nodes!$B$2:$F$681,3)</f>
        <v>Arts Et Métiers</v>
      </c>
      <c r="K1204" t="e">
        <f>VLOOKUP(A1204,$A$1:A1203,1,FALSE)</f>
        <v>#N/A</v>
      </c>
      <c r="L1204">
        <f>IF(ISNA(K1204),D1204,VLOOKUP(A1204,$A$1:D1203,4,FALSE))</f>
        <v>300</v>
      </c>
      <c r="M1204">
        <f t="shared" si="99"/>
        <v>300</v>
      </c>
      <c r="N1204">
        <f t="shared" si="100"/>
        <v>300</v>
      </c>
      <c r="P1204" t="e">
        <f>VLOOKUP(A1204,estimator!$A$2:$D$726,4,FALSE)</f>
        <v>#N/A</v>
      </c>
      <c r="Q1204">
        <f t="shared" si="97"/>
        <v>300</v>
      </c>
    </row>
    <row r="1205" spans="1:17">
      <c r="A1205" t="str">
        <f t="shared" si="101"/>
        <v>389,9</v>
      </c>
      <c r="B1205">
        <v>389</v>
      </c>
      <c r="C1205">
        <v>9</v>
      </c>
      <c r="D1205">
        <v>300</v>
      </c>
      <c r="E1205" t="s">
        <v>570</v>
      </c>
      <c r="F1205">
        <f>VLOOKUP(B1205,Nodes!$B$2:$C$681,2,FALSE)</f>
        <v>8</v>
      </c>
      <c r="G1205" t="str">
        <f t="shared" si="98"/>
        <v>389,9,300,entrance,8</v>
      </c>
      <c r="H1205" t="s">
        <v>1013</v>
      </c>
      <c r="I1205" t="str">
        <f>VLOOKUP(B1205,Nodes!$B$2:$F$681,3)</f>
        <v>Asnières — Gennevilliers — Les Agnettes</v>
      </c>
      <c r="J1205" t="str">
        <f>VLOOKUP(C1205,Nodes!$B$2:$F$681,3)</f>
        <v>Asnières — Gennevilliers — Les Agnettes</v>
      </c>
      <c r="K1205" t="e">
        <f>VLOOKUP(A1205,$A$1:A1204,1,FALSE)</f>
        <v>#N/A</v>
      </c>
      <c r="L1205">
        <f>IF(ISNA(K1205),D1205,VLOOKUP(A1205,$A$1:D1204,4,FALSE))</f>
        <v>300</v>
      </c>
      <c r="M1205">
        <f t="shared" si="99"/>
        <v>300</v>
      </c>
      <c r="N1205">
        <f t="shared" si="100"/>
        <v>300</v>
      </c>
      <c r="P1205" t="e">
        <f>VLOOKUP(A1205,estimator!$A$2:$D$726,4,FALSE)</f>
        <v>#N/A</v>
      </c>
      <c r="Q1205">
        <f t="shared" si="97"/>
        <v>300</v>
      </c>
    </row>
    <row r="1206" spans="1:17">
      <c r="A1206" t="str">
        <f t="shared" si="101"/>
        <v>390,10</v>
      </c>
      <c r="B1206">
        <v>390</v>
      </c>
      <c r="C1206">
        <v>10</v>
      </c>
      <c r="D1206">
        <v>300</v>
      </c>
      <c r="E1206" t="s">
        <v>570</v>
      </c>
      <c r="F1206">
        <f>VLOOKUP(B1206,Nodes!$B$2:$C$681,2,FALSE)</f>
        <v>9</v>
      </c>
      <c r="G1206" t="str">
        <f t="shared" si="98"/>
        <v>390,10,300,entrance,9</v>
      </c>
      <c r="H1206" t="s">
        <v>1013</v>
      </c>
      <c r="I1206" t="str">
        <f>VLOOKUP(B1206,Nodes!$B$2:$F$681,3)</f>
        <v>Asnières — Gennevilliers — Les Courtilles</v>
      </c>
      <c r="J1206" t="str">
        <f>VLOOKUP(C1206,Nodes!$B$2:$F$681,3)</f>
        <v>Asnières — Gennevilliers — Les Courtilles</v>
      </c>
      <c r="K1206" t="e">
        <f>VLOOKUP(A1206,$A$1:A1205,1,FALSE)</f>
        <v>#N/A</v>
      </c>
      <c r="L1206">
        <f>IF(ISNA(K1206),D1206,VLOOKUP(A1206,$A$1:D1205,4,FALSE))</f>
        <v>300</v>
      </c>
      <c r="M1206">
        <f t="shared" si="99"/>
        <v>300</v>
      </c>
      <c r="N1206">
        <f t="shared" si="100"/>
        <v>300</v>
      </c>
      <c r="P1206" t="e">
        <f>VLOOKUP(A1206,estimator!$A$2:$D$726,4,FALSE)</f>
        <v>#N/A</v>
      </c>
      <c r="Q1206">
        <f t="shared" si="97"/>
        <v>300</v>
      </c>
    </row>
    <row r="1207" spans="1:17">
      <c r="A1207" t="str">
        <f t="shared" si="101"/>
        <v>391,11</v>
      </c>
      <c r="B1207">
        <v>391</v>
      </c>
      <c r="C1207">
        <v>11</v>
      </c>
      <c r="D1207">
        <v>300</v>
      </c>
      <c r="E1207" t="s">
        <v>570</v>
      </c>
      <c r="F1207">
        <f>VLOOKUP(B1207,Nodes!$B$2:$C$681,2,FALSE)</f>
        <v>10</v>
      </c>
      <c r="G1207" t="str">
        <f t="shared" si="98"/>
        <v>391,11,300,entrance,10</v>
      </c>
      <c r="H1207" t="s">
        <v>1013</v>
      </c>
      <c r="I1207" t="str">
        <f>VLOOKUP(B1207,Nodes!$B$2:$F$681,3)</f>
        <v>Assemblée nationale</v>
      </c>
      <c r="J1207" t="str">
        <f>VLOOKUP(C1207,Nodes!$B$2:$F$681,3)</f>
        <v>Assemblée nationale</v>
      </c>
      <c r="K1207" t="e">
        <f>VLOOKUP(A1207,$A$1:A1206,1,FALSE)</f>
        <v>#N/A</v>
      </c>
      <c r="L1207">
        <f>IF(ISNA(K1207),D1207,VLOOKUP(A1207,$A$1:D1206,4,FALSE))</f>
        <v>300</v>
      </c>
      <c r="M1207">
        <f t="shared" si="99"/>
        <v>300</v>
      </c>
      <c r="N1207">
        <f t="shared" si="100"/>
        <v>300</v>
      </c>
      <c r="P1207" t="e">
        <f>VLOOKUP(A1207,estimator!$A$2:$D$726,4,FALSE)</f>
        <v>#N/A</v>
      </c>
      <c r="Q1207">
        <f t="shared" si="97"/>
        <v>300</v>
      </c>
    </row>
    <row r="1208" spans="1:17">
      <c r="A1208" t="str">
        <f t="shared" si="101"/>
        <v>392,12</v>
      </c>
      <c r="B1208">
        <v>392</v>
      </c>
      <c r="C1208">
        <v>12</v>
      </c>
      <c r="D1208">
        <v>300</v>
      </c>
      <c r="E1208" t="s">
        <v>570</v>
      </c>
      <c r="F1208">
        <f>VLOOKUP(B1208,Nodes!$B$2:$C$681,2,FALSE)</f>
        <v>11</v>
      </c>
      <c r="G1208" t="str">
        <f t="shared" si="98"/>
        <v>392,12,300,entrance,11</v>
      </c>
      <c r="H1208" t="s">
        <v>1013</v>
      </c>
      <c r="I1208" t="str">
        <f>VLOOKUP(B1208,Nodes!$B$2:$F$681,3)</f>
        <v>Aubervilliers — Pantin — Quatre Chemins</v>
      </c>
      <c r="J1208" t="str">
        <f>VLOOKUP(C1208,Nodes!$B$2:$F$681,3)</f>
        <v>Aubervilliers — Pantin — Quatre Chemins</v>
      </c>
      <c r="K1208" t="e">
        <f>VLOOKUP(A1208,$A$1:A1207,1,FALSE)</f>
        <v>#N/A</v>
      </c>
      <c r="L1208">
        <f>IF(ISNA(K1208),D1208,VLOOKUP(A1208,$A$1:D1207,4,FALSE))</f>
        <v>300</v>
      </c>
      <c r="M1208">
        <f t="shared" si="99"/>
        <v>300</v>
      </c>
      <c r="N1208">
        <f t="shared" si="100"/>
        <v>300</v>
      </c>
      <c r="P1208" t="e">
        <f>VLOOKUP(A1208,estimator!$A$2:$D$726,4,FALSE)</f>
        <v>#N/A</v>
      </c>
      <c r="Q1208">
        <f t="shared" si="97"/>
        <v>300</v>
      </c>
    </row>
    <row r="1209" spans="1:17">
      <c r="A1209" t="str">
        <f t="shared" si="101"/>
        <v>393,13</v>
      </c>
      <c r="B1209">
        <v>393</v>
      </c>
      <c r="C1209">
        <v>13</v>
      </c>
      <c r="D1209">
        <v>300</v>
      </c>
      <c r="E1209" t="s">
        <v>570</v>
      </c>
      <c r="F1209">
        <f>VLOOKUP(B1209,Nodes!$B$2:$C$681,2,FALSE)</f>
        <v>12</v>
      </c>
      <c r="G1209" t="str">
        <f t="shared" si="98"/>
        <v>393,13,300,entrance,12</v>
      </c>
      <c r="H1209" t="s">
        <v>1013</v>
      </c>
      <c r="I1209" t="str">
        <f>VLOOKUP(B1209,Nodes!$B$2:$F$681,3)</f>
        <v>Avenue Émile-Zola</v>
      </c>
      <c r="J1209" t="str">
        <f>VLOOKUP(C1209,Nodes!$B$2:$F$681,3)</f>
        <v>Avenue Émile-Zola</v>
      </c>
      <c r="K1209" t="e">
        <f>VLOOKUP(A1209,$A$1:A1208,1,FALSE)</f>
        <v>#N/A</v>
      </c>
      <c r="L1209">
        <f>IF(ISNA(K1209),D1209,VLOOKUP(A1209,$A$1:D1208,4,FALSE))</f>
        <v>300</v>
      </c>
      <c r="M1209">
        <f t="shared" si="99"/>
        <v>300</v>
      </c>
      <c r="N1209">
        <f t="shared" si="100"/>
        <v>300</v>
      </c>
      <c r="P1209" t="e">
        <f>VLOOKUP(A1209,estimator!$A$2:$D$726,4,FALSE)</f>
        <v>#N/A</v>
      </c>
      <c r="Q1209">
        <f t="shared" si="97"/>
        <v>300</v>
      </c>
    </row>
    <row r="1210" spans="1:17">
      <c r="A1210" t="str">
        <f t="shared" si="101"/>
        <v>394,14</v>
      </c>
      <c r="B1210">
        <v>394</v>
      </c>
      <c r="C1210">
        <v>14</v>
      </c>
      <c r="D1210">
        <v>300</v>
      </c>
      <c r="E1210" t="s">
        <v>570</v>
      </c>
      <c r="F1210">
        <f>VLOOKUP(B1210,Nodes!$B$2:$C$681,2,FALSE)</f>
        <v>13</v>
      </c>
      <c r="G1210" t="str">
        <f t="shared" si="98"/>
        <v>394,14,300,entrance,13</v>
      </c>
      <c r="H1210" t="s">
        <v>1013</v>
      </c>
      <c r="I1210" t="str">
        <f>VLOOKUP(B1210,Nodes!$B$2:$F$681,3)</f>
        <v>Avron</v>
      </c>
      <c r="J1210" t="str">
        <f>VLOOKUP(C1210,Nodes!$B$2:$F$681,3)</f>
        <v>Avron</v>
      </c>
      <c r="K1210" t="e">
        <f>VLOOKUP(A1210,$A$1:A1209,1,FALSE)</f>
        <v>#N/A</v>
      </c>
      <c r="L1210">
        <f>IF(ISNA(K1210),D1210,VLOOKUP(A1210,$A$1:D1209,4,FALSE))</f>
        <v>300</v>
      </c>
      <c r="M1210">
        <f t="shared" si="99"/>
        <v>300</v>
      </c>
      <c r="N1210">
        <f t="shared" si="100"/>
        <v>300</v>
      </c>
      <c r="P1210" t="e">
        <f>VLOOKUP(A1210,estimator!$A$2:$D$726,4,FALSE)</f>
        <v>#N/A</v>
      </c>
      <c r="Q1210">
        <f t="shared" si="97"/>
        <v>300</v>
      </c>
    </row>
    <row r="1211" spans="1:17">
      <c r="A1211" t="str">
        <f t="shared" si="101"/>
        <v>395,15</v>
      </c>
      <c r="B1211">
        <v>395</v>
      </c>
      <c r="C1211">
        <v>15</v>
      </c>
      <c r="D1211">
        <v>300</v>
      </c>
      <c r="E1211" t="s">
        <v>570</v>
      </c>
      <c r="F1211">
        <f>VLOOKUP(B1211,Nodes!$B$2:$C$681,2,FALSE)</f>
        <v>14</v>
      </c>
      <c r="G1211" t="str">
        <f t="shared" si="98"/>
        <v>395,15,300,entrance,14</v>
      </c>
      <c r="H1211" t="s">
        <v>1013</v>
      </c>
      <c r="I1211" t="str">
        <f>VLOOKUP(B1211,Nodes!$B$2:$F$681,3)</f>
        <v>Balard</v>
      </c>
      <c r="J1211" t="str">
        <f>VLOOKUP(C1211,Nodes!$B$2:$F$681,3)</f>
        <v>Balard</v>
      </c>
      <c r="K1211" t="e">
        <f>VLOOKUP(A1211,$A$1:A1210,1,FALSE)</f>
        <v>#N/A</v>
      </c>
      <c r="L1211">
        <f>IF(ISNA(K1211),D1211,VLOOKUP(A1211,$A$1:D1210,4,FALSE))</f>
        <v>300</v>
      </c>
      <c r="M1211">
        <f t="shared" si="99"/>
        <v>300</v>
      </c>
      <c r="N1211">
        <f t="shared" si="100"/>
        <v>300</v>
      </c>
      <c r="P1211" t="e">
        <f>VLOOKUP(A1211,estimator!$A$2:$D$726,4,FALSE)</f>
        <v>#N/A</v>
      </c>
      <c r="Q1211">
        <f t="shared" si="97"/>
        <v>300</v>
      </c>
    </row>
    <row r="1212" spans="1:17">
      <c r="A1212" t="str">
        <f t="shared" si="101"/>
        <v>396,16</v>
      </c>
      <c r="B1212">
        <v>396</v>
      </c>
      <c r="C1212">
        <v>16</v>
      </c>
      <c r="D1212">
        <v>300</v>
      </c>
      <c r="E1212" t="s">
        <v>570</v>
      </c>
      <c r="F1212">
        <f>VLOOKUP(B1212,Nodes!$B$2:$C$681,2,FALSE)</f>
        <v>15</v>
      </c>
      <c r="G1212" t="str">
        <f t="shared" si="98"/>
        <v>396,16,300,entrance,15</v>
      </c>
      <c r="H1212" t="s">
        <v>1013</v>
      </c>
      <c r="I1212" t="str">
        <f>VLOOKUP(B1212,Nodes!$B$2:$F$681,3)</f>
        <v>Barbès — Rochechouart</v>
      </c>
      <c r="J1212" t="str">
        <f>VLOOKUP(C1212,Nodes!$B$2:$F$681,3)</f>
        <v>Barbès — Rochechouart</v>
      </c>
      <c r="K1212" t="e">
        <f>VLOOKUP(A1212,$A$1:A1211,1,FALSE)</f>
        <v>#N/A</v>
      </c>
      <c r="L1212">
        <f>IF(ISNA(K1212),D1212,VLOOKUP(A1212,$A$1:D1211,4,FALSE))</f>
        <v>300</v>
      </c>
      <c r="M1212">
        <f t="shared" si="99"/>
        <v>300</v>
      </c>
      <c r="N1212">
        <f t="shared" si="100"/>
        <v>300</v>
      </c>
      <c r="P1212" t="e">
        <f>VLOOKUP(A1212,estimator!$A$2:$D$726,4,FALSE)</f>
        <v>#N/A</v>
      </c>
      <c r="Q1212">
        <f t="shared" si="97"/>
        <v>300</v>
      </c>
    </row>
    <row r="1213" spans="1:17">
      <c r="A1213" t="str">
        <f t="shared" si="101"/>
        <v>396,17</v>
      </c>
      <c r="B1213">
        <v>396</v>
      </c>
      <c r="C1213">
        <v>17</v>
      </c>
      <c r="D1213">
        <v>300</v>
      </c>
      <c r="E1213" t="s">
        <v>570</v>
      </c>
      <c r="F1213">
        <f>VLOOKUP(B1213,Nodes!$B$2:$C$681,2,FALSE)</f>
        <v>15</v>
      </c>
      <c r="G1213" t="str">
        <f t="shared" si="98"/>
        <v>396,17,300,entrance,15</v>
      </c>
      <c r="H1213" t="s">
        <v>1013</v>
      </c>
      <c r="I1213" t="str">
        <f>VLOOKUP(B1213,Nodes!$B$2:$F$681,3)</f>
        <v>Barbès — Rochechouart</v>
      </c>
      <c r="J1213" t="str">
        <f>VLOOKUP(C1213,Nodes!$B$2:$F$681,3)</f>
        <v>Barbès — Rochechouart</v>
      </c>
      <c r="K1213" t="e">
        <f>VLOOKUP(A1213,$A$1:A1212,1,FALSE)</f>
        <v>#N/A</v>
      </c>
      <c r="L1213">
        <f>IF(ISNA(K1213),D1213,VLOOKUP(A1213,$A$1:D1212,4,FALSE))</f>
        <v>300</v>
      </c>
      <c r="M1213">
        <f t="shared" si="99"/>
        <v>300</v>
      </c>
      <c r="N1213">
        <f t="shared" si="100"/>
        <v>300</v>
      </c>
      <c r="P1213" t="e">
        <f>VLOOKUP(A1213,estimator!$A$2:$D$726,4,FALSE)</f>
        <v>#N/A</v>
      </c>
      <c r="Q1213">
        <f t="shared" si="97"/>
        <v>300</v>
      </c>
    </row>
    <row r="1214" spans="1:17">
      <c r="A1214" t="str">
        <f t="shared" si="101"/>
        <v>397,18</v>
      </c>
      <c r="B1214">
        <v>397</v>
      </c>
      <c r="C1214">
        <v>18</v>
      </c>
      <c r="D1214">
        <v>300</v>
      </c>
      <c r="E1214" t="s">
        <v>570</v>
      </c>
      <c r="F1214">
        <f>VLOOKUP(B1214,Nodes!$B$2:$C$681,2,FALSE)</f>
        <v>16</v>
      </c>
      <c r="G1214" t="str">
        <f t="shared" si="98"/>
        <v>397,18,300,entrance,16</v>
      </c>
      <c r="H1214" t="s">
        <v>1013</v>
      </c>
      <c r="I1214" t="str">
        <f>VLOOKUP(B1214,Nodes!$B$2:$F$681,3)</f>
        <v>Basilique de Saint-Denis</v>
      </c>
      <c r="J1214" t="str">
        <f>VLOOKUP(C1214,Nodes!$B$2:$F$681,3)</f>
        <v>Basilique de Saint-Denis</v>
      </c>
      <c r="K1214" t="e">
        <f>VLOOKUP(A1214,$A$1:A1213,1,FALSE)</f>
        <v>#N/A</v>
      </c>
      <c r="L1214">
        <f>IF(ISNA(K1214),D1214,VLOOKUP(A1214,$A$1:D1213,4,FALSE))</f>
        <v>300</v>
      </c>
      <c r="M1214">
        <f t="shared" si="99"/>
        <v>300</v>
      </c>
      <c r="N1214">
        <f t="shared" si="100"/>
        <v>300</v>
      </c>
      <c r="P1214" t="e">
        <f>VLOOKUP(A1214,estimator!$A$2:$D$726,4,FALSE)</f>
        <v>#N/A</v>
      </c>
      <c r="Q1214">
        <f t="shared" si="97"/>
        <v>300</v>
      </c>
    </row>
    <row r="1215" spans="1:17">
      <c r="A1215" t="str">
        <f t="shared" si="101"/>
        <v>398,19</v>
      </c>
      <c r="B1215">
        <v>398</v>
      </c>
      <c r="C1215">
        <v>19</v>
      </c>
      <c r="D1215">
        <v>300</v>
      </c>
      <c r="E1215" t="s">
        <v>570</v>
      </c>
      <c r="F1215">
        <f>VLOOKUP(B1215,Nodes!$B$2:$C$681,2,FALSE)</f>
        <v>17</v>
      </c>
      <c r="G1215" t="str">
        <f t="shared" si="98"/>
        <v>398,19,300,entrance,17</v>
      </c>
      <c r="H1215" t="s">
        <v>1013</v>
      </c>
      <c r="I1215" t="str">
        <f>VLOOKUP(B1215,Nodes!$B$2:$F$681,3)</f>
        <v>Bastille</v>
      </c>
      <c r="J1215" t="str">
        <f>VLOOKUP(C1215,Nodes!$B$2:$F$681,3)</f>
        <v>Bastille</v>
      </c>
      <c r="K1215" t="e">
        <f>VLOOKUP(A1215,$A$1:A1214,1,FALSE)</f>
        <v>#N/A</v>
      </c>
      <c r="L1215">
        <f>IF(ISNA(K1215),D1215,VLOOKUP(A1215,$A$1:D1214,4,FALSE))</f>
        <v>300</v>
      </c>
      <c r="M1215">
        <f t="shared" si="99"/>
        <v>300</v>
      </c>
      <c r="N1215">
        <f t="shared" si="100"/>
        <v>300</v>
      </c>
      <c r="P1215" t="e">
        <f>VLOOKUP(A1215,estimator!$A$2:$D$726,4,FALSE)</f>
        <v>#N/A</v>
      </c>
      <c r="Q1215">
        <f t="shared" si="97"/>
        <v>300</v>
      </c>
    </row>
    <row r="1216" spans="1:17">
      <c r="A1216" t="str">
        <f t="shared" si="101"/>
        <v>398,20</v>
      </c>
      <c r="B1216">
        <v>398</v>
      </c>
      <c r="C1216">
        <v>20</v>
      </c>
      <c r="D1216">
        <v>300</v>
      </c>
      <c r="E1216" t="s">
        <v>570</v>
      </c>
      <c r="F1216">
        <f>VLOOKUP(B1216,Nodes!$B$2:$C$681,2,FALSE)</f>
        <v>17</v>
      </c>
      <c r="G1216" t="str">
        <f t="shared" si="98"/>
        <v>398,20,300,entrance,17</v>
      </c>
      <c r="H1216" t="s">
        <v>1013</v>
      </c>
      <c r="I1216" t="str">
        <f>VLOOKUP(B1216,Nodes!$B$2:$F$681,3)</f>
        <v>Bastille</v>
      </c>
      <c r="J1216" t="str">
        <f>VLOOKUP(C1216,Nodes!$B$2:$F$681,3)</f>
        <v>Bastille</v>
      </c>
      <c r="K1216" t="e">
        <f>VLOOKUP(A1216,$A$1:A1215,1,FALSE)</f>
        <v>#N/A</v>
      </c>
      <c r="L1216">
        <f>IF(ISNA(K1216),D1216,VLOOKUP(A1216,$A$1:D1215,4,FALSE))</f>
        <v>300</v>
      </c>
      <c r="M1216">
        <f t="shared" si="99"/>
        <v>300</v>
      </c>
      <c r="N1216">
        <f t="shared" si="100"/>
        <v>300</v>
      </c>
      <c r="P1216" t="e">
        <f>VLOOKUP(A1216,estimator!$A$2:$D$726,4,FALSE)</f>
        <v>#N/A</v>
      </c>
      <c r="Q1216">
        <f t="shared" si="97"/>
        <v>300</v>
      </c>
    </row>
    <row r="1217" spans="1:17">
      <c r="A1217" t="str">
        <f t="shared" si="101"/>
        <v>398,21</v>
      </c>
      <c r="B1217">
        <v>398</v>
      </c>
      <c r="C1217">
        <v>21</v>
      </c>
      <c r="D1217">
        <v>300</v>
      </c>
      <c r="E1217" t="s">
        <v>570</v>
      </c>
      <c r="F1217">
        <f>VLOOKUP(B1217,Nodes!$B$2:$C$681,2,FALSE)</f>
        <v>17</v>
      </c>
      <c r="G1217" t="str">
        <f t="shared" si="98"/>
        <v>398,21,300,entrance,17</v>
      </c>
      <c r="H1217" t="s">
        <v>1013</v>
      </c>
      <c r="I1217" t="str">
        <f>VLOOKUP(B1217,Nodes!$B$2:$F$681,3)</f>
        <v>Bastille</v>
      </c>
      <c r="J1217" t="str">
        <f>VLOOKUP(C1217,Nodes!$B$2:$F$681,3)</f>
        <v>Bastille</v>
      </c>
      <c r="K1217" t="e">
        <f>VLOOKUP(A1217,$A$1:A1216,1,FALSE)</f>
        <v>#N/A</v>
      </c>
      <c r="L1217">
        <f>IF(ISNA(K1217),D1217,VLOOKUP(A1217,$A$1:D1216,4,FALSE))</f>
        <v>300</v>
      </c>
      <c r="M1217">
        <f t="shared" si="99"/>
        <v>300</v>
      </c>
      <c r="N1217">
        <f t="shared" si="100"/>
        <v>300</v>
      </c>
      <c r="P1217" t="e">
        <f>VLOOKUP(A1217,estimator!$A$2:$D$726,4,FALSE)</f>
        <v>#N/A</v>
      </c>
      <c r="Q1217">
        <f t="shared" si="97"/>
        <v>300</v>
      </c>
    </row>
    <row r="1218" spans="1:17">
      <c r="A1218" t="str">
        <f t="shared" si="101"/>
        <v>399,22</v>
      </c>
      <c r="B1218">
        <v>399</v>
      </c>
      <c r="C1218">
        <v>22</v>
      </c>
      <c r="D1218">
        <v>300</v>
      </c>
      <c r="E1218" t="s">
        <v>570</v>
      </c>
      <c r="F1218">
        <f>VLOOKUP(B1218,Nodes!$B$2:$C$681,2,FALSE)</f>
        <v>18</v>
      </c>
      <c r="G1218" t="str">
        <f t="shared" si="98"/>
        <v>399,22,300,entrance,18</v>
      </c>
      <c r="H1218" t="s">
        <v>1013</v>
      </c>
      <c r="I1218" t="str">
        <f>VLOOKUP(B1218,Nodes!$B$2:$F$681,3)</f>
        <v>Bel-Air</v>
      </c>
      <c r="J1218" t="str">
        <f>VLOOKUP(C1218,Nodes!$B$2:$F$681,3)</f>
        <v>Bel-Air</v>
      </c>
      <c r="K1218" t="e">
        <f>VLOOKUP(A1218,$A$1:A1217,1,FALSE)</f>
        <v>#N/A</v>
      </c>
      <c r="L1218">
        <f>IF(ISNA(K1218),D1218,VLOOKUP(A1218,$A$1:D1217,4,FALSE))</f>
        <v>300</v>
      </c>
      <c r="M1218">
        <f t="shared" si="99"/>
        <v>300</v>
      </c>
      <c r="N1218">
        <f t="shared" si="100"/>
        <v>300</v>
      </c>
      <c r="P1218" t="e">
        <f>VLOOKUP(A1218,estimator!$A$2:$D$726,4,FALSE)</f>
        <v>#N/A</v>
      </c>
      <c r="Q1218">
        <f t="shared" ref="Q1218:Q1281" si="102">IF(ISNA(P1218),D1218,P1218)</f>
        <v>300</v>
      </c>
    </row>
    <row r="1219" spans="1:17">
      <c r="A1219" t="str">
        <f t="shared" si="101"/>
        <v>400,23</v>
      </c>
      <c r="B1219">
        <v>400</v>
      </c>
      <c r="C1219">
        <v>23</v>
      </c>
      <c r="D1219">
        <v>300</v>
      </c>
      <c r="E1219" t="s">
        <v>570</v>
      </c>
      <c r="F1219">
        <f>VLOOKUP(B1219,Nodes!$B$2:$C$681,2,FALSE)</f>
        <v>19</v>
      </c>
      <c r="G1219" t="str">
        <f t="shared" ref="G1219:G1282" si="103">B1219&amp;","&amp;C1219&amp;","&amp;ROUND(D1219,0)&amp;","&amp;E1219&amp;","&amp;F1219</f>
        <v>400,23,300,entrance,19</v>
      </c>
      <c r="H1219" t="s">
        <v>1013</v>
      </c>
      <c r="I1219" t="str">
        <f>VLOOKUP(B1219,Nodes!$B$2:$F$681,3)</f>
        <v>Belleville</v>
      </c>
      <c r="J1219" t="str">
        <f>VLOOKUP(C1219,Nodes!$B$2:$F$681,3)</f>
        <v>Belleville</v>
      </c>
      <c r="K1219" t="e">
        <f>VLOOKUP(A1219,$A$1:A1218,1,FALSE)</f>
        <v>#N/A</v>
      </c>
      <c r="L1219">
        <f>IF(ISNA(K1219),D1219,VLOOKUP(A1219,$A$1:D1218,4,FALSE))</f>
        <v>300</v>
      </c>
      <c r="M1219">
        <f t="shared" si="99"/>
        <v>300</v>
      </c>
      <c r="N1219">
        <f t="shared" si="100"/>
        <v>300</v>
      </c>
      <c r="P1219" t="e">
        <f>VLOOKUP(A1219,estimator!$A$2:$D$726,4,FALSE)</f>
        <v>#N/A</v>
      </c>
      <c r="Q1219">
        <f t="shared" si="102"/>
        <v>300</v>
      </c>
    </row>
    <row r="1220" spans="1:17">
      <c r="A1220" t="str">
        <f t="shared" si="101"/>
        <v>400,24</v>
      </c>
      <c r="B1220">
        <v>400</v>
      </c>
      <c r="C1220">
        <v>24</v>
      </c>
      <c r="D1220">
        <v>300</v>
      </c>
      <c r="E1220" t="s">
        <v>570</v>
      </c>
      <c r="F1220">
        <f>VLOOKUP(B1220,Nodes!$B$2:$C$681,2,FALSE)</f>
        <v>19</v>
      </c>
      <c r="G1220" t="str">
        <f t="shared" si="103"/>
        <v>400,24,300,entrance,19</v>
      </c>
      <c r="H1220" t="s">
        <v>1013</v>
      </c>
      <c r="I1220" t="str">
        <f>VLOOKUP(B1220,Nodes!$B$2:$F$681,3)</f>
        <v>Belleville</v>
      </c>
      <c r="J1220" t="str">
        <f>VLOOKUP(C1220,Nodes!$B$2:$F$681,3)</f>
        <v>Belleville</v>
      </c>
      <c r="K1220" t="e">
        <f>VLOOKUP(A1220,$A$1:A1219,1,FALSE)</f>
        <v>#N/A</v>
      </c>
      <c r="L1220">
        <f>IF(ISNA(K1220),D1220,VLOOKUP(A1220,$A$1:D1219,4,FALSE))</f>
        <v>300</v>
      </c>
      <c r="M1220">
        <f t="shared" si="99"/>
        <v>300</v>
      </c>
      <c r="N1220">
        <f t="shared" si="100"/>
        <v>300</v>
      </c>
      <c r="P1220" t="e">
        <f>VLOOKUP(A1220,estimator!$A$2:$D$726,4,FALSE)</f>
        <v>#N/A</v>
      </c>
      <c r="Q1220">
        <f t="shared" si="102"/>
        <v>300</v>
      </c>
    </row>
    <row r="1221" spans="1:17">
      <c r="A1221" t="str">
        <f t="shared" si="101"/>
        <v>401,25</v>
      </c>
      <c r="B1221">
        <v>401</v>
      </c>
      <c r="C1221">
        <v>25</v>
      </c>
      <c r="D1221">
        <v>300</v>
      </c>
      <c r="E1221" t="s">
        <v>570</v>
      </c>
      <c r="F1221">
        <f>VLOOKUP(B1221,Nodes!$B$2:$C$681,2,FALSE)</f>
        <v>20</v>
      </c>
      <c r="G1221" t="str">
        <f t="shared" si="103"/>
        <v>401,25,300,entrance,20</v>
      </c>
      <c r="H1221" t="s">
        <v>1013</v>
      </c>
      <c r="I1221" t="str">
        <f>VLOOKUP(B1221,Nodes!$B$2:$F$681,3)</f>
        <v>Bérault</v>
      </c>
      <c r="J1221" t="str">
        <f>VLOOKUP(C1221,Nodes!$B$2:$F$681,3)</f>
        <v>Bérault</v>
      </c>
      <c r="K1221" t="e">
        <f>VLOOKUP(A1221,$A$1:A1220,1,FALSE)</f>
        <v>#N/A</v>
      </c>
      <c r="L1221">
        <f>IF(ISNA(K1221),D1221,VLOOKUP(A1221,$A$1:D1220,4,FALSE))</f>
        <v>300</v>
      </c>
      <c r="M1221">
        <f t="shared" si="99"/>
        <v>300</v>
      </c>
      <c r="N1221">
        <f t="shared" si="100"/>
        <v>300</v>
      </c>
      <c r="P1221" t="e">
        <f>VLOOKUP(A1221,estimator!$A$2:$D$726,4,FALSE)</f>
        <v>#N/A</v>
      </c>
      <c r="Q1221">
        <f t="shared" si="102"/>
        <v>300</v>
      </c>
    </row>
    <row r="1222" spans="1:17">
      <c r="A1222" t="str">
        <f t="shared" si="101"/>
        <v>402,26</v>
      </c>
      <c r="B1222">
        <v>402</v>
      </c>
      <c r="C1222">
        <v>26</v>
      </c>
      <c r="D1222">
        <v>300</v>
      </c>
      <c r="E1222" t="s">
        <v>570</v>
      </c>
      <c r="F1222">
        <f>VLOOKUP(B1222,Nodes!$B$2:$C$681,2,FALSE)</f>
        <v>21</v>
      </c>
      <c r="G1222" t="str">
        <f t="shared" si="103"/>
        <v>402,26,300,entrance,21</v>
      </c>
      <c r="H1222" t="s">
        <v>1013</v>
      </c>
      <c r="I1222" t="str">
        <f>VLOOKUP(B1222,Nodes!$B$2:$F$681,3)</f>
        <v>Bercy</v>
      </c>
      <c r="J1222" t="str">
        <f>VLOOKUP(C1222,Nodes!$B$2:$F$681,3)</f>
        <v>Bercy</v>
      </c>
      <c r="K1222" t="e">
        <f>VLOOKUP(A1222,$A$1:A1221,1,FALSE)</f>
        <v>#N/A</v>
      </c>
      <c r="L1222">
        <f>IF(ISNA(K1222),D1222,VLOOKUP(A1222,$A$1:D1221,4,FALSE))</f>
        <v>300</v>
      </c>
      <c r="M1222">
        <f t="shared" si="99"/>
        <v>300</v>
      </c>
      <c r="N1222">
        <f t="shared" si="100"/>
        <v>300</v>
      </c>
      <c r="P1222" t="e">
        <f>VLOOKUP(A1222,estimator!$A$2:$D$726,4,FALSE)</f>
        <v>#N/A</v>
      </c>
      <c r="Q1222">
        <f t="shared" si="102"/>
        <v>300</v>
      </c>
    </row>
    <row r="1223" spans="1:17">
      <c r="A1223" t="str">
        <f t="shared" si="101"/>
        <v>402,27</v>
      </c>
      <c r="B1223">
        <v>402</v>
      </c>
      <c r="C1223">
        <v>27</v>
      </c>
      <c r="D1223">
        <v>300</v>
      </c>
      <c r="E1223" t="s">
        <v>570</v>
      </c>
      <c r="F1223">
        <f>VLOOKUP(B1223,Nodes!$B$2:$C$681,2,FALSE)</f>
        <v>21</v>
      </c>
      <c r="G1223" t="str">
        <f t="shared" si="103"/>
        <v>402,27,300,entrance,21</v>
      </c>
      <c r="H1223" t="s">
        <v>1013</v>
      </c>
      <c r="I1223" t="str">
        <f>VLOOKUP(B1223,Nodes!$B$2:$F$681,3)</f>
        <v>Bercy</v>
      </c>
      <c r="J1223" t="str">
        <f>VLOOKUP(C1223,Nodes!$B$2:$F$681,3)</f>
        <v>Bercy</v>
      </c>
      <c r="K1223" t="e">
        <f>VLOOKUP(A1223,$A$1:A1222,1,FALSE)</f>
        <v>#N/A</v>
      </c>
      <c r="L1223">
        <f>IF(ISNA(K1223),D1223,VLOOKUP(A1223,$A$1:D1222,4,FALSE))</f>
        <v>300</v>
      </c>
      <c r="M1223">
        <f t="shared" si="99"/>
        <v>300</v>
      </c>
      <c r="N1223">
        <f t="shared" si="100"/>
        <v>300</v>
      </c>
      <c r="P1223" t="e">
        <f>VLOOKUP(A1223,estimator!$A$2:$D$726,4,FALSE)</f>
        <v>#N/A</v>
      </c>
      <c r="Q1223">
        <f t="shared" si="102"/>
        <v>300</v>
      </c>
    </row>
    <row r="1224" spans="1:17">
      <c r="A1224" t="str">
        <f t="shared" si="101"/>
        <v>403,28</v>
      </c>
      <c r="B1224">
        <v>403</v>
      </c>
      <c r="C1224">
        <v>28</v>
      </c>
      <c r="D1224">
        <v>300</v>
      </c>
      <c r="E1224" t="s">
        <v>570</v>
      </c>
      <c r="F1224">
        <f>VLOOKUP(B1224,Nodes!$B$2:$C$681,2,FALSE)</f>
        <v>22</v>
      </c>
      <c r="G1224" t="str">
        <f t="shared" si="103"/>
        <v>403,28,300,entrance,22</v>
      </c>
      <c r="H1224" t="s">
        <v>1013</v>
      </c>
      <c r="I1224" t="str">
        <f>VLOOKUP(B1224,Nodes!$B$2:$F$681,3)</f>
        <v>Bibliothèque François Mitterrand</v>
      </c>
      <c r="J1224" t="str">
        <f>VLOOKUP(C1224,Nodes!$B$2:$F$681,3)</f>
        <v>Bibliothèque François Mitterrand</v>
      </c>
      <c r="K1224" t="e">
        <f>VLOOKUP(A1224,$A$1:A1223,1,FALSE)</f>
        <v>#N/A</v>
      </c>
      <c r="L1224">
        <f>IF(ISNA(K1224),D1224,VLOOKUP(A1224,$A$1:D1223,4,FALSE))</f>
        <v>300</v>
      </c>
      <c r="M1224">
        <f t="shared" si="99"/>
        <v>300</v>
      </c>
      <c r="N1224">
        <f t="shared" si="100"/>
        <v>300</v>
      </c>
      <c r="P1224" t="e">
        <f>VLOOKUP(A1224,estimator!$A$2:$D$726,4,FALSE)</f>
        <v>#N/A</v>
      </c>
      <c r="Q1224">
        <f t="shared" si="102"/>
        <v>300</v>
      </c>
    </row>
    <row r="1225" spans="1:17">
      <c r="A1225" t="str">
        <f t="shared" si="101"/>
        <v>404,29</v>
      </c>
      <c r="B1225">
        <v>404</v>
      </c>
      <c r="C1225">
        <v>29</v>
      </c>
      <c r="D1225">
        <v>300</v>
      </c>
      <c r="E1225" t="s">
        <v>570</v>
      </c>
      <c r="F1225">
        <f>VLOOKUP(B1225,Nodes!$B$2:$C$681,2,FALSE)</f>
        <v>23</v>
      </c>
      <c r="G1225" t="str">
        <f t="shared" si="103"/>
        <v>404,29,300,entrance,23</v>
      </c>
      <c r="H1225" t="s">
        <v>1013</v>
      </c>
      <c r="I1225" t="str">
        <f>VLOOKUP(B1225,Nodes!$B$2:$F$681,3)</f>
        <v>Billancourt</v>
      </c>
      <c r="J1225" t="str">
        <f>VLOOKUP(C1225,Nodes!$B$2:$F$681,3)</f>
        <v>Billancourt</v>
      </c>
      <c r="K1225" t="e">
        <f>VLOOKUP(A1225,$A$1:A1224,1,FALSE)</f>
        <v>#N/A</v>
      </c>
      <c r="L1225">
        <f>IF(ISNA(K1225),D1225,VLOOKUP(A1225,$A$1:D1224,4,FALSE))</f>
        <v>300</v>
      </c>
      <c r="M1225">
        <f t="shared" ref="M1225:M1288" si="104">D1225</f>
        <v>300</v>
      </c>
      <c r="N1225">
        <f t="shared" ref="N1225:N1288" si="105">AVERAGE(L1225,M1225)</f>
        <v>300</v>
      </c>
      <c r="P1225" t="e">
        <f>VLOOKUP(A1225,estimator!$A$2:$D$726,4,FALSE)</f>
        <v>#N/A</v>
      </c>
      <c r="Q1225">
        <f t="shared" si="102"/>
        <v>300</v>
      </c>
    </row>
    <row r="1226" spans="1:17">
      <c r="A1226" t="str">
        <f t="shared" si="101"/>
        <v>405,30</v>
      </c>
      <c r="B1226">
        <v>405</v>
      </c>
      <c r="C1226">
        <v>30</v>
      </c>
      <c r="D1226">
        <v>300</v>
      </c>
      <c r="E1226" t="s">
        <v>570</v>
      </c>
      <c r="F1226">
        <f>VLOOKUP(B1226,Nodes!$B$2:$C$681,2,FALSE)</f>
        <v>24</v>
      </c>
      <c r="G1226" t="str">
        <f t="shared" si="103"/>
        <v>405,30,300,entrance,24</v>
      </c>
      <c r="H1226" t="s">
        <v>1013</v>
      </c>
      <c r="I1226" t="str">
        <f>VLOOKUP(B1226,Nodes!$B$2:$F$681,3)</f>
        <v>Bir-Hakeim</v>
      </c>
      <c r="J1226" t="str">
        <f>VLOOKUP(C1226,Nodes!$B$2:$F$681,3)</f>
        <v>Bir-Hakeim</v>
      </c>
      <c r="K1226" t="e">
        <f>VLOOKUP(A1226,$A$1:A1225,1,FALSE)</f>
        <v>#N/A</v>
      </c>
      <c r="L1226">
        <f>IF(ISNA(K1226),D1226,VLOOKUP(A1226,$A$1:D1225,4,FALSE))</f>
        <v>300</v>
      </c>
      <c r="M1226">
        <f t="shared" si="104"/>
        <v>300</v>
      </c>
      <c r="N1226">
        <f t="shared" si="105"/>
        <v>300</v>
      </c>
      <c r="P1226" t="e">
        <f>VLOOKUP(A1226,estimator!$A$2:$D$726,4,FALSE)</f>
        <v>#N/A</v>
      </c>
      <c r="Q1226">
        <f t="shared" si="102"/>
        <v>300</v>
      </c>
    </row>
    <row r="1227" spans="1:17">
      <c r="A1227" t="str">
        <f t="shared" si="101"/>
        <v>406,31</v>
      </c>
      <c r="B1227">
        <v>406</v>
      </c>
      <c r="C1227">
        <v>31</v>
      </c>
      <c r="D1227">
        <v>300</v>
      </c>
      <c r="E1227" t="s">
        <v>570</v>
      </c>
      <c r="F1227">
        <f>VLOOKUP(B1227,Nodes!$B$2:$C$681,2,FALSE)</f>
        <v>25</v>
      </c>
      <c r="G1227" t="str">
        <f t="shared" si="103"/>
        <v>406,31,300,entrance,25</v>
      </c>
      <c r="H1227" t="s">
        <v>1013</v>
      </c>
      <c r="I1227" t="str">
        <f>VLOOKUP(B1227,Nodes!$B$2:$F$681,3)</f>
        <v>Blanche</v>
      </c>
      <c r="J1227" t="str">
        <f>VLOOKUP(C1227,Nodes!$B$2:$F$681,3)</f>
        <v>Blanche</v>
      </c>
      <c r="K1227" t="e">
        <f>VLOOKUP(A1227,$A$1:A1226,1,FALSE)</f>
        <v>#N/A</v>
      </c>
      <c r="L1227">
        <f>IF(ISNA(K1227),D1227,VLOOKUP(A1227,$A$1:D1226,4,FALSE))</f>
        <v>300</v>
      </c>
      <c r="M1227">
        <f t="shared" si="104"/>
        <v>300</v>
      </c>
      <c r="N1227">
        <f t="shared" si="105"/>
        <v>300</v>
      </c>
      <c r="P1227" t="e">
        <f>VLOOKUP(A1227,estimator!$A$2:$D$726,4,FALSE)</f>
        <v>#N/A</v>
      </c>
      <c r="Q1227">
        <f t="shared" si="102"/>
        <v>300</v>
      </c>
    </row>
    <row r="1228" spans="1:17">
      <c r="A1228" t="str">
        <f t="shared" si="101"/>
        <v>407,32</v>
      </c>
      <c r="B1228">
        <v>407</v>
      </c>
      <c r="C1228">
        <v>32</v>
      </c>
      <c r="D1228">
        <v>300</v>
      </c>
      <c r="E1228" t="s">
        <v>570</v>
      </c>
      <c r="F1228">
        <f>VLOOKUP(B1228,Nodes!$B$2:$C$681,2,FALSE)</f>
        <v>26</v>
      </c>
      <c r="G1228" t="str">
        <f t="shared" si="103"/>
        <v>407,32,300,entrance,26</v>
      </c>
      <c r="H1228" t="s">
        <v>1013</v>
      </c>
      <c r="I1228" t="str">
        <f>VLOOKUP(B1228,Nodes!$B$2:$F$681,3)</f>
        <v>Bobigny — Pablo Picasso</v>
      </c>
      <c r="J1228" t="str">
        <f>VLOOKUP(C1228,Nodes!$B$2:$F$681,3)</f>
        <v>Bobigny — Pablo Picasso</v>
      </c>
      <c r="K1228" t="e">
        <f>VLOOKUP(A1228,$A$1:A1227,1,FALSE)</f>
        <v>#N/A</v>
      </c>
      <c r="L1228">
        <f>IF(ISNA(K1228),D1228,VLOOKUP(A1228,$A$1:D1227,4,FALSE))</f>
        <v>300</v>
      </c>
      <c r="M1228">
        <f t="shared" si="104"/>
        <v>300</v>
      </c>
      <c r="N1228">
        <f t="shared" si="105"/>
        <v>300</v>
      </c>
      <c r="P1228" t="e">
        <f>VLOOKUP(A1228,estimator!$A$2:$D$726,4,FALSE)</f>
        <v>#N/A</v>
      </c>
      <c r="Q1228">
        <f t="shared" si="102"/>
        <v>300</v>
      </c>
    </row>
    <row r="1229" spans="1:17">
      <c r="A1229" t="str">
        <f t="shared" si="101"/>
        <v>408,33</v>
      </c>
      <c r="B1229">
        <v>408</v>
      </c>
      <c r="C1229">
        <v>33</v>
      </c>
      <c r="D1229">
        <v>300</v>
      </c>
      <c r="E1229" t="s">
        <v>570</v>
      </c>
      <c r="F1229">
        <f>VLOOKUP(B1229,Nodes!$B$2:$C$681,2,FALSE)</f>
        <v>27</v>
      </c>
      <c r="G1229" t="str">
        <f t="shared" si="103"/>
        <v>408,33,300,entrance,27</v>
      </c>
      <c r="H1229" t="s">
        <v>1013</v>
      </c>
      <c r="I1229" t="str">
        <f>VLOOKUP(B1229,Nodes!$B$2:$F$681,3)</f>
        <v>Bobigny — Pantin — Raymond Queneau</v>
      </c>
      <c r="J1229" t="str">
        <f>VLOOKUP(C1229,Nodes!$B$2:$F$681,3)</f>
        <v>Bobigny — Pantin — Raymond Queneau</v>
      </c>
      <c r="K1229" t="e">
        <f>VLOOKUP(A1229,$A$1:A1228,1,FALSE)</f>
        <v>#N/A</v>
      </c>
      <c r="L1229">
        <f>IF(ISNA(K1229),D1229,VLOOKUP(A1229,$A$1:D1228,4,FALSE))</f>
        <v>300</v>
      </c>
      <c r="M1229">
        <f t="shared" si="104"/>
        <v>300</v>
      </c>
      <c r="N1229">
        <f t="shared" si="105"/>
        <v>300</v>
      </c>
      <c r="P1229" t="e">
        <f>VLOOKUP(A1229,estimator!$A$2:$D$726,4,FALSE)</f>
        <v>#N/A</v>
      </c>
      <c r="Q1229">
        <f t="shared" si="102"/>
        <v>300</v>
      </c>
    </row>
    <row r="1230" spans="1:17">
      <c r="A1230" t="str">
        <f t="shared" si="101"/>
        <v>409,34</v>
      </c>
      <c r="B1230">
        <v>409</v>
      </c>
      <c r="C1230">
        <v>34</v>
      </c>
      <c r="D1230">
        <v>300</v>
      </c>
      <c r="E1230" t="s">
        <v>570</v>
      </c>
      <c r="F1230">
        <f>VLOOKUP(B1230,Nodes!$B$2:$C$681,2,FALSE)</f>
        <v>28</v>
      </c>
      <c r="G1230" t="str">
        <f t="shared" si="103"/>
        <v>409,34,300,entrance,28</v>
      </c>
      <c r="H1230" t="s">
        <v>1013</v>
      </c>
      <c r="I1230" t="str">
        <f>VLOOKUP(B1230,Nodes!$B$2:$F$681,3)</f>
        <v>Boissière</v>
      </c>
      <c r="J1230" t="str">
        <f>VLOOKUP(C1230,Nodes!$B$2:$F$681,3)</f>
        <v>Boissière</v>
      </c>
      <c r="K1230" t="e">
        <f>VLOOKUP(A1230,$A$1:A1229,1,FALSE)</f>
        <v>#N/A</v>
      </c>
      <c r="L1230">
        <f>IF(ISNA(K1230),D1230,VLOOKUP(A1230,$A$1:D1229,4,FALSE))</f>
        <v>300</v>
      </c>
      <c r="M1230">
        <f t="shared" si="104"/>
        <v>300</v>
      </c>
      <c r="N1230">
        <f t="shared" si="105"/>
        <v>300</v>
      </c>
      <c r="P1230" t="e">
        <f>VLOOKUP(A1230,estimator!$A$2:$D$726,4,FALSE)</f>
        <v>#N/A</v>
      </c>
      <c r="Q1230">
        <f t="shared" si="102"/>
        <v>300</v>
      </c>
    </row>
    <row r="1231" spans="1:17">
      <c r="A1231" t="str">
        <f t="shared" si="101"/>
        <v>410,35</v>
      </c>
      <c r="B1231">
        <v>410</v>
      </c>
      <c r="C1231">
        <v>35</v>
      </c>
      <c r="D1231">
        <v>300</v>
      </c>
      <c r="E1231" t="s">
        <v>570</v>
      </c>
      <c r="F1231">
        <f>VLOOKUP(B1231,Nodes!$B$2:$C$681,2,FALSE)</f>
        <v>29</v>
      </c>
      <c r="G1231" t="str">
        <f t="shared" si="103"/>
        <v>410,35,300,entrance,29</v>
      </c>
      <c r="H1231" t="s">
        <v>1013</v>
      </c>
      <c r="I1231" t="str">
        <f>VLOOKUP(B1231,Nodes!$B$2:$F$681,3)</f>
        <v>Bolivar</v>
      </c>
      <c r="J1231" t="str">
        <f>VLOOKUP(C1231,Nodes!$B$2:$F$681,3)</f>
        <v>Bolivar</v>
      </c>
      <c r="K1231" t="e">
        <f>VLOOKUP(A1231,$A$1:A1230,1,FALSE)</f>
        <v>#N/A</v>
      </c>
      <c r="L1231">
        <f>IF(ISNA(K1231),D1231,VLOOKUP(A1231,$A$1:D1230,4,FALSE))</f>
        <v>300</v>
      </c>
      <c r="M1231">
        <f t="shared" si="104"/>
        <v>300</v>
      </c>
      <c r="N1231">
        <f t="shared" si="105"/>
        <v>300</v>
      </c>
      <c r="P1231" t="e">
        <f>VLOOKUP(A1231,estimator!$A$2:$D$726,4,FALSE)</f>
        <v>#N/A</v>
      </c>
      <c r="Q1231">
        <f t="shared" si="102"/>
        <v>300</v>
      </c>
    </row>
    <row r="1232" spans="1:17">
      <c r="A1232" t="str">
        <f t="shared" si="101"/>
        <v>411,36</v>
      </c>
      <c r="B1232">
        <v>411</v>
      </c>
      <c r="C1232">
        <v>36</v>
      </c>
      <c r="D1232">
        <v>300</v>
      </c>
      <c r="E1232" t="s">
        <v>570</v>
      </c>
      <c r="F1232">
        <f>VLOOKUP(B1232,Nodes!$B$2:$C$681,2,FALSE)</f>
        <v>30</v>
      </c>
      <c r="G1232" t="str">
        <f t="shared" si="103"/>
        <v>411,36,300,entrance,30</v>
      </c>
      <c r="H1232" t="s">
        <v>1013</v>
      </c>
      <c r="I1232" t="str">
        <f>VLOOKUP(B1232,Nodes!$B$2:$F$681,3)</f>
        <v>Bonne Nouvelle</v>
      </c>
      <c r="J1232" t="str">
        <f>VLOOKUP(C1232,Nodes!$B$2:$F$681,3)</f>
        <v>Bonne Nouvelle</v>
      </c>
      <c r="K1232" t="e">
        <f>VLOOKUP(A1232,$A$1:A1231,1,FALSE)</f>
        <v>#N/A</v>
      </c>
      <c r="L1232">
        <f>IF(ISNA(K1232),D1232,VLOOKUP(A1232,$A$1:D1231,4,FALSE))</f>
        <v>300</v>
      </c>
      <c r="M1232">
        <f t="shared" si="104"/>
        <v>300</v>
      </c>
      <c r="N1232">
        <f t="shared" si="105"/>
        <v>300</v>
      </c>
      <c r="P1232" t="e">
        <f>VLOOKUP(A1232,estimator!$A$2:$D$726,4,FALSE)</f>
        <v>#N/A</v>
      </c>
      <c r="Q1232">
        <f t="shared" si="102"/>
        <v>300</v>
      </c>
    </row>
    <row r="1233" spans="1:17">
      <c r="A1233" t="str">
        <f t="shared" si="101"/>
        <v>411,37</v>
      </c>
      <c r="B1233">
        <v>411</v>
      </c>
      <c r="C1233">
        <v>37</v>
      </c>
      <c r="D1233">
        <v>300</v>
      </c>
      <c r="E1233" t="s">
        <v>570</v>
      </c>
      <c r="F1233">
        <f>VLOOKUP(B1233,Nodes!$B$2:$C$681,2,FALSE)</f>
        <v>30</v>
      </c>
      <c r="G1233" t="str">
        <f t="shared" si="103"/>
        <v>411,37,300,entrance,30</v>
      </c>
      <c r="H1233" t="s">
        <v>1013</v>
      </c>
      <c r="I1233" t="str">
        <f>VLOOKUP(B1233,Nodes!$B$2:$F$681,3)</f>
        <v>Bonne Nouvelle</v>
      </c>
      <c r="J1233" t="str">
        <f>VLOOKUP(C1233,Nodes!$B$2:$F$681,3)</f>
        <v>Bonne Nouvelle</v>
      </c>
      <c r="K1233" t="e">
        <f>VLOOKUP(A1233,$A$1:A1232,1,FALSE)</f>
        <v>#N/A</v>
      </c>
      <c r="L1233">
        <f>IF(ISNA(K1233),D1233,VLOOKUP(A1233,$A$1:D1232,4,FALSE))</f>
        <v>300</v>
      </c>
      <c r="M1233">
        <f t="shared" si="104"/>
        <v>300</v>
      </c>
      <c r="N1233">
        <f t="shared" si="105"/>
        <v>300</v>
      </c>
      <c r="P1233" t="e">
        <f>VLOOKUP(A1233,estimator!$A$2:$D$726,4,FALSE)</f>
        <v>#N/A</v>
      </c>
      <c r="Q1233">
        <f t="shared" si="102"/>
        <v>300</v>
      </c>
    </row>
    <row r="1234" spans="1:17">
      <c r="A1234" t="str">
        <f t="shared" si="101"/>
        <v>412,38</v>
      </c>
      <c r="B1234">
        <v>412</v>
      </c>
      <c r="C1234">
        <v>38</v>
      </c>
      <c r="D1234">
        <v>300</v>
      </c>
      <c r="E1234" t="s">
        <v>570</v>
      </c>
      <c r="F1234">
        <f>VLOOKUP(B1234,Nodes!$B$2:$C$681,2,FALSE)</f>
        <v>31</v>
      </c>
      <c r="G1234" t="str">
        <f t="shared" si="103"/>
        <v>412,38,300,entrance,31</v>
      </c>
      <c r="H1234" t="s">
        <v>1013</v>
      </c>
      <c r="I1234" t="str">
        <f>VLOOKUP(B1234,Nodes!$B$2:$F$681,3)</f>
        <v>Botzaris</v>
      </c>
      <c r="J1234" t="str">
        <f>VLOOKUP(C1234,Nodes!$B$2:$F$681,3)</f>
        <v>Botzaris</v>
      </c>
      <c r="K1234" t="e">
        <f>VLOOKUP(A1234,$A$1:A1233,1,FALSE)</f>
        <v>#N/A</v>
      </c>
      <c r="L1234">
        <f>IF(ISNA(K1234),D1234,VLOOKUP(A1234,$A$1:D1233,4,FALSE))</f>
        <v>300</v>
      </c>
      <c r="M1234">
        <f t="shared" si="104"/>
        <v>300</v>
      </c>
      <c r="N1234">
        <f t="shared" si="105"/>
        <v>300</v>
      </c>
      <c r="P1234" t="e">
        <f>VLOOKUP(A1234,estimator!$A$2:$D$726,4,FALSE)</f>
        <v>#N/A</v>
      </c>
      <c r="Q1234">
        <f t="shared" si="102"/>
        <v>300</v>
      </c>
    </row>
    <row r="1235" spans="1:17">
      <c r="A1235" t="str">
        <f t="shared" ref="A1235:A1298" si="106">B1235&amp;","&amp;C1235</f>
        <v>413,39</v>
      </c>
      <c r="B1235">
        <v>413</v>
      </c>
      <c r="C1235">
        <v>39</v>
      </c>
      <c r="D1235">
        <v>300</v>
      </c>
      <c r="E1235" t="s">
        <v>570</v>
      </c>
      <c r="F1235">
        <f>VLOOKUP(B1235,Nodes!$B$2:$C$681,2,FALSE)</f>
        <v>32</v>
      </c>
      <c r="G1235" t="str">
        <f t="shared" si="103"/>
        <v>413,39,300,entrance,32</v>
      </c>
      <c r="H1235" t="s">
        <v>1013</v>
      </c>
      <c r="I1235" t="str">
        <f>VLOOKUP(B1235,Nodes!$B$2:$F$681,3)</f>
        <v>Boucicaut</v>
      </c>
      <c r="J1235" t="str">
        <f>VLOOKUP(C1235,Nodes!$B$2:$F$681,3)</f>
        <v>Boucicaut</v>
      </c>
      <c r="K1235" t="e">
        <f>VLOOKUP(A1235,$A$1:A1234,1,FALSE)</f>
        <v>#N/A</v>
      </c>
      <c r="L1235">
        <f>IF(ISNA(K1235),D1235,VLOOKUP(A1235,$A$1:D1234,4,FALSE))</f>
        <v>300</v>
      </c>
      <c r="M1235">
        <f t="shared" si="104"/>
        <v>300</v>
      </c>
      <c r="N1235">
        <f t="shared" si="105"/>
        <v>300</v>
      </c>
      <c r="P1235" t="e">
        <f>VLOOKUP(A1235,estimator!$A$2:$D$726,4,FALSE)</f>
        <v>#N/A</v>
      </c>
      <c r="Q1235">
        <f t="shared" si="102"/>
        <v>300</v>
      </c>
    </row>
    <row r="1236" spans="1:17">
      <c r="A1236" t="str">
        <f t="shared" si="106"/>
        <v>414,40</v>
      </c>
      <c r="B1236">
        <v>414</v>
      </c>
      <c r="C1236">
        <v>40</v>
      </c>
      <c r="D1236">
        <v>300</v>
      </c>
      <c r="E1236" t="s">
        <v>570</v>
      </c>
      <c r="F1236">
        <f>VLOOKUP(B1236,Nodes!$B$2:$C$681,2,FALSE)</f>
        <v>33</v>
      </c>
      <c r="G1236" t="str">
        <f t="shared" si="103"/>
        <v>414,40,300,entrance,33</v>
      </c>
      <c r="H1236" t="s">
        <v>1013</v>
      </c>
      <c r="I1236" t="str">
        <f>VLOOKUP(B1236,Nodes!$B$2:$F$681,3)</f>
        <v>Boulogne — Jean-Jaurès</v>
      </c>
      <c r="J1236" t="str">
        <f>VLOOKUP(C1236,Nodes!$B$2:$F$681,3)</f>
        <v>Boulogne — Jean-Jaurès</v>
      </c>
      <c r="K1236" t="e">
        <f>VLOOKUP(A1236,$A$1:A1235,1,FALSE)</f>
        <v>#N/A</v>
      </c>
      <c r="L1236">
        <f>IF(ISNA(K1236),D1236,VLOOKUP(A1236,$A$1:D1235,4,FALSE))</f>
        <v>300</v>
      </c>
      <c r="M1236">
        <f t="shared" si="104"/>
        <v>300</v>
      </c>
      <c r="N1236">
        <f t="shared" si="105"/>
        <v>300</v>
      </c>
      <c r="P1236" t="e">
        <f>VLOOKUP(A1236,estimator!$A$2:$D$726,4,FALSE)</f>
        <v>#N/A</v>
      </c>
      <c r="Q1236">
        <f t="shared" si="102"/>
        <v>300</v>
      </c>
    </row>
    <row r="1237" spans="1:17">
      <c r="A1237" t="str">
        <f t="shared" si="106"/>
        <v>415,41</v>
      </c>
      <c r="B1237">
        <v>415</v>
      </c>
      <c r="C1237">
        <v>41</v>
      </c>
      <c r="D1237">
        <v>300</v>
      </c>
      <c r="E1237" t="s">
        <v>570</v>
      </c>
      <c r="F1237">
        <f>VLOOKUP(B1237,Nodes!$B$2:$C$681,2,FALSE)</f>
        <v>34</v>
      </c>
      <c r="G1237" t="str">
        <f t="shared" si="103"/>
        <v>415,41,300,entrance,34</v>
      </c>
      <c r="H1237" t="s">
        <v>1013</v>
      </c>
      <c r="I1237" t="str">
        <f>VLOOKUP(B1237,Nodes!$B$2:$F$681,3)</f>
        <v>Boulogne — Pont de Saint-Cloud</v>
      </c>
      <c r="J1237" t="str">
        <f>VLOOKUP(C1237,Nodes!$B$2:$F$681,3)</f>
        <v>Boulogne — Pont de Saint-Cloud</v>
      </c>
      <c r="K1237" t="e">
        <f>VLOOKUP(A1237,$A$1:A1236,1,FALSE)</f>
        <v>#N/A</v>
      </c>
      <c r="L1237">
        <f>IF(ISNA(K1237),D1237,VLOOKUP(A1237,$A$1:D1236,4,FALSE))</f>
        <v>300</v>
      </c>
      <c r="M1237">
        <f t="shared" si="104"/>
        <v>300</v>
      </c>
      <c r="N1237">
        <f t="shared" si="105"/>
        <v>300</v>
      </c>
      <c r="P1237" t="e">
        <f>VLOOKUP(A1237,estimator!$A$2:$D$726,4,FALSE)</f>
        <v>#N/A</v>
      </c>
      <c r="Q1237">
        <f t="shared" si="102"/>
        <v>300</v>
      </c>
    </row>
    <row r="1238" spans="1:17">
      <c r="A1238" t="str">
        <f t="shared" si="106"/>
        <v>415,42</v>
      </c>
      <c r="B1238">
        <v>415</v>
      </c>
      <c r="C1238">
        <v>42</v>
      </c>
      <c r="D1238">
        <v>300</v>
      </c>
      <c r="E1238" t="s">
        <v>570</v>
      </c>
      <c r="F1238">
        <f>VLOOKUP(B1238,Nodes!$B$2:$C$681,2,FALSE)</f>
        <v>34</v>
      </c>
      <c r="G1238" t="str">
        <f t="shared" si="103"/>
        <v>415,42,300,entrance,34</v>
      </c>
      <c r="H1238" t="s">
        <v>1013</v>
      </c>
      <c r="I1238" t="str">
        <f>VLOOKUP(B1238,Nodes!$B$2:$F$681,3)</f>
        <v>Boulogne — Pont de Saint-Cloud</v>
      </c>
      <c r="J1238" t="str">
        <f>VLOOKUP(C1238,Nodes!$B$2:$F$681,3)</f>
        <v>Boulogne — Pont de Saint-Cloud</v>
      </c>
      <c r="K1238" t="e">
        <f>VLOOKUP(A1238,$A$1:A1237,1,FALSE)</f>
        <v>#N/A</v>
      </c>
      <c r="L1238">
        <f>IF(ISNA(K1238),D1238,VLOOKUP(A1238,$A$1:D1237,4,FALSE))</f>
        <v>300</v>
      </c>
      <c r="M1238">
        <f t="shared" si="104"/>
        <v>300</v>
      </c>
      <c r="N1238">
        <f t="shared" si="105"/>
        <v>300</v>
      </c>
      <c r="P1238" t="e">
        <f>VLOOKUP(A1238,estimator!$A$2:$D$726,4,FALSE)</f>
        <v>#N/A</v>
      </c>
      <c r="Q1238">
        <f t="shared" si="102"/>
        <v>300</v>
      </c>
    </row>
    <row r="1239" spans="1:17">
      <c r="A1239" t="str">
        <f t="shared" si="106"/>
        <v>416,43</v>
      </c>
      <c r="B1239">
        <v>416</v>
      </c>
      <c r="C1239">
        <v>43</v>
      </c>
      <c r="D1239">
        <v>300</v>
      </c>
      <c r="E1239" t="s">
        <v>570</v>
      </c>
      <c r="F1239">
        <f>VLOOKUP(B1239,Nodes!$B$2:$C$681,2,FALSE)</f>
        <v>35</v>
      </c>
      <c r="G1239" t="str">
        <f t="shared" si="103"/>
        <v>416,43,300,entrance,35</v>
      </c>
      <c r="H1239" t="s">
        <v>1013</v>
      </c>
      <c r="I1239" t="str">
        <f>VLOOKUP(B1239,Nodes!$B$2:$F$681,3)</f>
        <v>Bourse</v>
      </c>
      <c r="J1239" t="str">
        <f>VLOOKUP(C1239,Nodes!$B$2:$F$681,3)</f>
        <v>Bourse</v>
      </c>
      <c r="K1239" t="e">
        <f>VLOOKUP(A1239,$A$1:A1238,1,FALSE)</f>
        <v>#N/A</v>
      </c>
      <c r="L1239">
        <f>IF(ISNA(K1239),D1239,VLOOKUP(A1239,$A$1:D1238,4,FALSE))</f>
        <v>300</v>
      </c>
      <c r="M1239">
        <f t="shared" si="104"/>
        <v>300</v>
      </c>
      <c r="N1239">
        <f t="shared" si="105"/>
        <v>300</v>
      </c>
      <c r="P1239" t="e">
        <f>VLOOKUP(A1239,estimator!$A$2:$D$726,4,FALSE)</f>
        <v>#N/A</v>
      </c>
      <c r="Q1239">
        <f t="shared" si="102"/>
        <v>300</v>
      </c>
    </row>
    <row r="1240" spans="1:17">
      <c r="A1240" t="str">
        <f t="shared" si="106"/>
        <v>417,44</v>
      </c>
      <c r="B1240">
        <v>417</v>
      </c>
      <c r="C1240">
        <v>44</v>
      </c>
      <c r="D1240">
        <v>300</v>
      </c>
      <c r="E1240" t="s">
        <v>570</v>
      </c>
      <c r="F1240">
        <f>VLOOKUP(B1240,Nodes!$B$2:$C$681,2,FALSE)</f>
        <v>36</v>
      </c>
      <c r="G1240" t="str">
        <f t="shared" si="103"/>
        <v>417,44,300,entrance,36</v>
      </c>
      <c r="H1240" t="s">
        <v>1013</v>
      </c>
      <c r="I1240" t="str">
        <f>VLOOKUP(B1240,Nodes!$B$2:$F$681,3)</f>
        <v>Bréguet — Sabin</v>
      </c>
      <c r="J1240" t="str">
        <f>VLOOKUP(C1240,Nodes!$B$2:$F$681,3)</f>
        <v>Bréguet — Sabin</v>
      </c>
      <c r="K1240" t="e">
        <f>VLOOKUP(A1240,$A$1:A1239,1,FALSE)</f>
        <v>#N/A</v>
      </c>
      <c r="L1240">
        <f>IF(ISNA(K1240),D1240,VLOOKUP(A1240,$A$1:D1239,4,FALSE))</f>
        <v>300</v>
      </c>
      <c r="M1240">
        <f t="shared" si="104"/>
        <v>300</v>
      </c>
      <c r="N1240">
        <f t="shared" si="105"/>
        <v>300</v>
      </c>
      <c r="P1240" t="e">
        <f>VLOOKUP(A1240,estimator!$A$2:$D$726,4,FALSE)</f>
        <v>#N/A</v>
      </c>
      <c r="Q1240">
        <f t="shared" si="102"/>
        <v>300</v>
      </c>
    </row>
    <row r="1241" spans="1:17">
      <c r="A1241" t="str">
        <f t="shared" si="106"/>
        <v>418,45</v>
      </c>
      <c r="B1241">
        <v>418</v>
      </c>
      <c r="C1241">
        <v>45</v>
      </c>
      <c r="D1241">
        <v>300</v>
      </c>
      <c r="E1241" t="s">
        <v>570</v>
      </c>
      <c r="F1241">
        <f>VLOOKUP(B1241,Nodes!$B$2:$C$681,2,FALSE)</f>
        <v>37</v>
      </c>
      <c r="G1241" t="str">
        <f t="shared" si="103"/>
        <v>418,45,300,entrance,37</v>
      </c>
      <c r="H1241" t="s">
        <v>1013</v>
      </c>
      <c r="I1241" t="str">
        <f>VLOOKUP(B1241,Nodes!$B$2:$F$681,3)</f>
        <v>Brochant</v>
      </c>
      <c r="J1241" t="str">
        <f>VLOOKUP(C1241,Nodes!$B$2:$F$681,3)</f>
        <v>Brochant</v>
      </c>
      <c r="K1241" t="e">
        <f>VLOOKUP(A1241,$A$1:A1240,1,FALSE)</f>
        <v>#N/A</v>
      </c>
      <c r="L1241">
        <f>IF(ISNA(K1241),D1241,VLOOKUP(A1241,$A$1:D1240,4,FALSE))</f>
        <v>300</v>
      </c>
      <c r="M1241">
        <f t="shared" si="104"/>
        <v>300</v>
      </c>
      <c r="N1241">
        <f t="shared" si="105"/>
        <v>300</v>
      </c>
      <c r="P1241" t="e">
        <f>VLOOKUP(A1241,estimator!$A$2:$D$726,4,FALSE)</f>
        <v>#N/A</v>
      </c>
      <c r="Q1241">
        <f t="shared" si="102"/>
        <v>300</v>
      </c>
    </row>
    <row r="1242" spans="1:17">
      <c r="A1242" t="str">
        <f t="shared" si="106"/>
        <v>419,46</v>
      </c>
      <c r="B1242">
        <v>419</v>
      </c>
      <c r="C1242">
        <v>46</v>
      </c>
      <c r="D1242">
        <v>300</v>
      </c>
      <c r="E1242" t="s">
        <v>570</v>
      </c>
      <c r="F1242">
        <f>VLOOKUP(B1242,Nodes!$B$2:$C$681,2,FALSE)</f>
        <v>38</v>
      </c>
      <c r="G1242" t="str">
        <f t="shared" si="103"/>
        <v>419,46,300,entrance,38</v>
      </c>
      <c r="H1242" t="s">
        <v>1013</v>
      </c>
      <c r="I1242" t="str">
        <f>VLOOKUP(B1242,Nodes!$B$2:$F$681,3)</f>
        <v>Buttes Chaumont</v>
      </c>
      <c r="J1242" t="str">
        <f>VLOOKUP(C1242,Nodes!$B$2:$F$681,3)</f>
        <v>Buttes Chaumont</v>
      </c>
      <c r="K1242" t="e">
        <f>VLOOKUP(A1242,$A$1:A1241,1,FALSE)</f>
        <v>#N/A</v>
      </c>
      <c r="L1242">
        <f>IF(ISNA(K1242),D1242,VLOOKUP(A1242,$A$1:D1241,4,FALSE))</f>
        <v>300</v>
      </c>
      <c r="M1242">
        <f t="shared" si="104"/>
        <v>300</v>
      </c>
      <c r="N1242">
        <f t="shared" si="105"/>
        <v>300</v>
      </c>
      <c r="P1242" t="e">
        <f>VLOOKUP(A1242,estimator!$A$2:$D$726,4,FALSE)</f>
        <v>#N/A</v>
      </c>
      <c r="Q1242">
        <f t="shared" si="102"/>
        <v>300</v>
      </c>
    </row>
    <row r="1243" spans="1:17">
      <c r="A1243" t="str">
        <f t="shared" si="106"/>
        <v>420,47</v>
      </c>
      <c r="B1243">
        <v>420</v>
      </c>
      <c r="C1243">
        <v>47</v>
      </c>
      <c r="D1243">
        <v>300</v>
      </c>
      <c r="E1243" t="s">
        <v>570</v>
      </c>
      <c r="F1243">
        <f>VLOOKUP(B1243,Nodes!$B$2:$C$681,2,FALSE)</f>
        <v>39</v>
      </c>
      <c r="G1243" t="str">
        <f t="shared" si="103"/>
        <v>420,47,300,entrance,39</v>
      </c>
      <c r="H1243" t="s">
        <v>1013</v>
      </c>
      <c r="I1243" t="str">
        <f>VLOOKUP(B1243,Nodes!$B$2:$F$681,3)</f>
        <v>Buzenval</v>
      </c>
      <c r="J1243" t="str">
        <f>VLOOKUP(C1243,Nodes!$B$2:$F$681,3)</f>
        <v>Buzenval</v>
      </c>
      <c r="K1243" t="e">
        <f>VLOOKUP(A1243,$A$1:A1242,1,FALSE)</f>
        <v>#N/A</v>
      </c>
      <c r="L1243">
        <f>IF(ISNA(K1243),D1243,VLOOKUP(A1243,$A$1:D1242,4,FALSE))</f>
        <v>300</v>
      </c>
      <c r="M1243">
        <f t="shared" si="104"/>
        <v>300</v>
      </c>
      <c r="N1243">
        <f t="shared" si="105"/>
        <v>300</v>
      </c>
      <c r="P1243" t="e">
        <f>VLOOKUP(A1243,estimator!$A$2:$D$726,4,FALSE)</f>
        <v>#N/A</v>
      </c>
      <c r="Q1243">
        <f t="shared" si="102"/>
        <v>300</v>
      </c>
    </row>
    <row r="1244" spans="1:17">
      <c r="A1244" t="str">
        <f t="shared" si="106"/>
        <v>421,48</v>
      </c>
      <c r="B1244">
        <v>421</v>
      </c>
      <c r="C1244">
        <v>48</v>
      </c>
      <c r="D1244">
        <v>300</v>
      </c>
      <c r="E1244" t="s">
        <v>570</v>
      </c>
      <c r="F1244">
        <f>VLOOKUP(B1244,Nodes!$B$2:$C$681,2,FALSE)</f>
        <v>40</v>
      </c>
      <c r="G1244" t="str">
        <f t="shared" si="103"/>
        <v>421,48,300,entrance,40</v>
      </c>
      <c r="H1244" t="s">
        <v>1013</v>
      </c>
      <c r="I1244" t="str">
        <f>VLOOKUP(B1244,Nodes!$B$2:$F$681,3)</f>
        <v>Cadet</v>
      </c>
      <c r="J1244" t="str">
        <f>VLOOKUP(C1244,Nodes!$B$2:$F$681,3)</f>
        <v>Cadet</v>
      </c>
      <c r="K1244" t="e">
        <f>VLOOKUP(A1244,$A$1:A1243,1,FALSE)</f>
        <v>#N/A</v>
      </c>
      <c r="L1244">
        <f>IF(ISNA(K1244),D1244,VLOOKUP(A1244,$A$1:D1243,4,FALSE))</f>
        <v>300</v>
      </c>
      <c r="M1244">
        <f t="shared" si="104"/>
        <v>300</v>
      </c>
      <c r="N1244">
        <f t="shared" si="105"/>
        <v>300</v>
      </c>
      <c r="P1244" t="e">
        <f>VLOOKUP(A1244,estimator!$A$2:$D$726,4,FALSE)</f>
        <v>#N/A</v>
      </c>
      <c r="Q1244">
        <f t="shared" si="102"/>
        <v>300</v>
      </c>
    </row>
    <row r="1245" spans="1:17">
      <c r="A1245" t="str">
        <f t="shared" si="106"/>
        <v>422,49</v>
      </c>
      <c r="B1245">
        <v>422</v>
      </c>
      <c r="C1245">
        <v>49</v>
      </c>
      <c r="D1245">
        <v>300</v>
      </c>
      <c r="E1245" t="s">
        <v>570</v>
      </c>
      <c r="F1245">
        <f>VLOOKUP(B1245,Nodes!$B$2:$C$681,2,FALSE)</f>
        <v>41</v>
      </c>
      <c r="G1245" t="str">
        <f t="shared" si="103"/>
        <v>422,49,300,entrance,41</v>
      </c>
      <c r="H1245" t="s">
        <v>1013</v>
      </c>
      <c r="I1245" t="str">
        <f>VLOOKUP(B1245,Nodes!$B$2:$F$681,3)</f>
        <v>Cambronne</v>
      </c>
      <c r="J1245" t="str">
        <f>VLOOKUP(C1245,Nodes!$B$2:$F$681,3)</f>
        <v>Cambronne</v>
      </c>
      <c r="K1245" t="e">
        <f>VLOOKUP(A1245,$A$1:A1244,1,FALSE)</f>
        <v>#N/A</v>
      </c>
      <c r="L1245">
        <f>IF(ISNA(K1245),D1245,VLOOKUP(A1245,$A$1:D1244,4,FALSE))</f>
        <v>300</v>
      </c>
      <c r="M1245">
        <f t="shared" si="104"/>
        <v>300</v>
      </c>
      <c r="N1245">
        <f t="shared" si="105"/>
        <v>300</v>
      </c>
      <c r="P1245" t="e">
        <f>VLOOKUP(A1245,estimator!$A$2:$D$726,4,FALSE)</f>
        <v>#N/A</v>
      </c>
      <c r="Q1245">
        <f t="shared" si="102"/>
        <v>300</v>
      </c>
    </row>
    <row r="1246" spans="1:17">
      <c r="A1246" t="str">
        <f t="shared" si="106"/>
        <v>423,50</v>
      </c>
      <c r="B1246">
        <v>423</v>
      </c>
      <c r="C1246">
        <v>50</v>
      </c>
      <c r="D1246">
        <v>300</v>
      </c>
      <c r="E1246" t="s">
        <v>570</v>
      </c>
      <c r="F1246">
        <f>VLOOKUP(B1246,Nodes!$B$2:$C$681,2,FALSE)</f>
        <v>42</v>
      </c>
      <c r="G1246" t="str">
        <f t="shared" si="103"/>
        <v>423,50,300,entrance,42</v>
      </c>
      <c r="H1246" t="s">
        <v>1013</v>
      </c>
      <c r="I1246" t="str">
        <f>VLOOKUP(B1246,Nodes!$B$2:$F$681,3)</f>
        <v>Campo-Formio</v>
      </c>
      <c r="J1246" t="str">
        <f>VLOOKUP(C1246,Nodes!$B$2:$F$681,3)</f>
        <v>Campo-Formio</v>
      </c>
      <c r="K1246" t="e">
        <f>VLOOKUP(A1246,$A$1:A1245,1,FALSE)</f>
        <v>#N/A</v>
      </c>
      <c r="L1246">
        <f>IF(ISNA(K1246),D1246,VLOOKUP(A1246,$A$1:D1245,4,FALSE))</f>
        <v>300</v>
      </c>
      <c r="M1246">
        <f t="shared" si="104"/>
        <v>300</v>
      </c>
      <c r="N1246">
        <f t="shared" si="105"/>
        <v>300</v>
      </c>
      <c r="P1246" t="e">
        <f>VLOOKUP(A1246,estimator!$A$2:$D$726,4,FALSE)</f>
        <v>#N/A</v>
      </c>
      <c r="Q1246">
        <f t="shared" si="102"/>
        <v>300</v>
      </c>
    </row>
    <row r="1247" spans="1:17">
      <c r="A1247" t="str">
        <f t="shared" si="106"/>
        <v>424,51</v>
      </c>
      <c r="B1247">
        <v>424</v>
      </c>
      <c r="C1247">
        <v>51</v>
      </c>
      <c r="D1247">
        <v>300</v>
      </c>
      <c r="E1247" t="s">
        <v>570</v>
      </c>
      <c r="F1247">
        <f>VLOOKUP(B1247,Nodes!$B$2:$C$681,2,FALSE)</f>
        <v>43</v>
      </c>
      <c r="G1247" t="str">
        <f t="shared" si="103"/>
        <v>424,51,300,entrance,43</v>
      </c>
      <c r="H1247" t="s">
        <v>1013</v>
      </c>
      <c r="I1247" t="str">
        <f>VLOOKUP(B1247,Nodes!$B$2:$F$681,3)</f>
        <v>Cardinal Lemoine</v>
      </c>
      <c r="J1247" t="str">
        <f>VLOOKUP(C1247,Nodes!$B$2:$F$681,3)</f>
        <v>Cardinal Lemoine</v>
      </c>
      <c r="K1247" t="e">
        <f>VLOOKUP(A1247,$A$1:A1246,1,FALSE)</f>
        <v>#N/A</v>
      </c>
      <c r="L1247">
        <f>IF(ISNA(K1247),D1247,VLOOKUP(A1247,$A$1:D1246,4,FALSE))</f>
        <v>300</v>
      </c>
      <c r="M1247">
        <f t="shared" si="104"/>
        <v>300</v>
      </c>
      <c r="N1247">
        <f t="shared" si="105"/>
        <v>300</v>
      </c>
      <c r="P1247" t="e">
        <f>VLOOKUP(A1247,estimator!$A$2:$D$726,4,FALSE)</f>
        <v>#N/A</v>
      </c>
      <c r="Q1247">
        <f t="shared" si="102"/>
        <v>300</v>
      </c>
    </row>
    <row r="1248" spans="1:17">
      <c r="A1248" t="str">
        <f t="shared" si="106"/>
        <v>425,52</v>
      </c>
      <c r="B1248">
        <v>425</v>
      </c>
      <c r="C1248">
        <v>52</v>
      </c>
      <c r="D1248">
        <v>300</v>
      </c>
      <c r="E1248" t="s">
        <v>570</v>
      </c>
      <c r="F1248">
        <f>VLOOKUP(B1248,Nodes!$B$2:$C$681,2,FALSE)</f>
        <v>44</v>
      </c>
      <c r="G1248" t="str">
        <f t="shared" si="103"/>
        <v>425,52,300,entrance,44</v>
      </c>
      <c r="H1248" t="s">
        <v>1013</v>
      </c>
      <c r="I1248" t="str">
        <f>VLOOKUP(B1248,Nodes!$B$2:$F$681,3)</f>
        <v>Carrefour Pleyel</v>
      </c>
      <c r="J1248" t="str">
        <f>VLOOKUP(C1248,Nodes!$B$2:$F$681,3)</f>
        <v>Carrefour Pleyel</v>
      </c>
      <c r="K1248" t="e">
        <f>VLOOKUP(A1248,$A$1:A1247,1,FALSE)</f>
        <v>#N/A</v>
      </c>
      <c r="L1248">
        <f>IF(ISNA(K1248),D1248,VLOOKUP(A1248,$A$1:D1247,4,FALSE))</f>
        <v>300</v>
      </c>
      <c r="M1248">
        <f t="shared" si="104"/>
        <v>300</v>
      </c>
      <c r="N1248">
        <f t="shared" si="105"/>
        <v>300</v>
      </c>
      <c r="P1248" t="e">
        <f>VLOOKUP(A1248,estimator!$A$2:$D$726,4,FALSE)</f>
        <v>#N/A</v>
      </c>
      <c r="Q1248">
        <f t="shared" si="102"/>
        <v>300</v>
      </c>
    </row>
    <row r="1249" spans="1:17">
      <c r="A1249" t="str">
        <f t="shared" si="106"/>
        <v>426,53</v>
      </c>
      <c r="B1249">
        <v>426</v>
      </c>
      <c r="C1249">
        <v>53</v>
      </c>
      <c r="D1249">
        <v>300</v>
      </c>
      <c r="E1249" t="s">
        <v>570</v>
      </c>
      <c r="F1249">
        <f>VLOOKUP(B1249,Nodes!$B$2:$C$681,2,FALSE)</f>
        <v>45</v>
      </c>
      <c r="G1249" t="str">
        <f t="shared" si="103"/>
        <v>426,53,300,entrance,45</v>
      </c>
      <c r="H1249" t="s">
        <v>1013</v>
      </c>
      <c r="I1249" t="str">
        <f>VLOOKUP(B1249,Nodes!$B$2:$F$681,3)</f>
        <v>Censier — Daubenton</v>
      </c>
      <c r="J1249" t="str">
        <f>VLOOKUP(C1249,Nodes!$B$2:$F$681,3)</f>
        <v>Censier — Daubenton</v>
      </c>
      <c r="K1249" t="e">
        <f>VLOOKUP(A1249,$A$1:A1248,1,FALSE)</f>
        <v>#N/A</v>
      </c>
      <c r="L1249">
        <f>IF(ISNA(K1249),D1249,VLOOKUP(A1249,$A$1:D1248,4,FALSE))</f>
        <v>300</v>
      </c>
      <c r="M1249">
        <f t="shared" si="104"/>
        <v>300</v>
      </c>
      <c r="N1249">
        <f t="shared" si="105"/>
        <v>300</v>
      </c>
      <c r="P1249" t="e">
        <f>VLOOKUP(A1249,estimator!$A$2:$D$726,4,FALSE)</f>
        <v>#N/A</v>
      </c>
      <c r="Q1249">
        <f t="shared" si="102"/>
        <v>300</v>
      </c>
    </row>
    <row r="1250" spans="1:17">
      <c r="A1250" t="str">
        <f t="shared" si="106"/>
        <v>427,54</v>
      </c>
      <c r="B1250">
        <v>427</v>
      </c>
      <c r="C1250">
        <v>54</v>
      </c>
      <c r="D1250">
        <v>300</v>
      </c>
      <c r="E1250" t="s">
        <v>570</v>
      </c>
      <c r="F1250">
        <f>VLOOKUP(B1250,Nodes!$B$2:$C$681,2,FALSE)</f>
        <v>46</v>
      </c>
      <c r="G1250" t="str">
        <f t="shared" si="103"/>
        <v>427,54,300,entrance,46</v>
      </c>
      <c r="H1250" t="s">
        <v>1013</v>
      </c>
      <c r="I1250" t="str">
        <f>VLOOKUP(B1250,Nodes!$B$2:$F$681,3)</f>
        <v>Champs-Élysées — Clemenceau</v>
      </c>
      <c r="J1250" t="str">
        <f>VLOOKUP(C1250,Nodes!$B$2:$F$681,3)</f>
        <v>Champs-Élysées — Clemenceau</v>
      </c>
      <c r="K1250" t="e">
        <f>VLOOKUP(A1250,$A$1:A1249,1,FALSE)</f>
        <v>#N/A</v>
      </c>
      <c r="L1250">
        <f>IF(ISNA(K1250),D1250,VLOOKUP(A1250,$A$1:D1249,4,FALSE))</f>
        <v>300</v>
      </c>
      <c r="M1250">
        <f t="shared" si="104"/>
        <v>300</v>
      </c>
      <c r="N1250">
        <f t="shared" si="105"/>
        <v>300</v>
      </c>
      <c r="P1250" t="e">
        <f>VLOOKUP(A1250,estimator!$A$2:$D$726,4,FALSE)</f>
        <v>#N/A</v>
      </c>
      <c r="Q1250">
        <f t="shared" si="102"/>
        <v>300</v>
      </c>
    </row>
    <row r="1251" spans="1:17">
      <c r="A1251" t="str">
        <f t="shared" si="106"/>
        <v>427,55</v>
      </c>
      <c r="B1251">
        <v>427</v>
      </c>
      <c r="C1251">
        <v>55</v>
      </c>
      <c r="D1251">
        <v>300</v>
      </c>
      <c r="E1251" t="s">
        <v>570</v>
      </c>
      <c r="F1251">
        <f>VLOOKUP(B1251,Nodes!$B$2:$C$681,2,FALSE)</f>
        <v>46</v>
      </c>
      <c r="G1251" t="str">
        <f t="shared" si="103"/>
        <v>427,55,300,entrance,46</v>
      </c>
      <c r="H1251" t="s">
        <v>1013</v>
      </c>
      <c r="I1251" t="str">
        <f>VLOOKUP(B1251,Nodes!$B$2:$F$681,3)</f>
        <v>Champs-Élysées — Clemenceau</v>
      </c>
      <c r="J1251" t="str">
        <f>VLOOKUP(C1251,Nodes!$B$2:$F$681,3)</f>
        <v>Champs-Élysées — Clemenceau</v>
      </c>
      <c r="K1251" t="e">
        <f>VLOOKUP(A1251,$A$1:A1250,1,FALSE)</f>
        <v>#N/A</v>
      </c>
      <c r="L1251">
        <f>IF(ISNA(K1251),D1251,VLOOKUP(A1251,$A$1:D1250,4,FALSE))</f>
        <v>300</v>
      </c>
      <c r="M1251">
        <f t="shared" si="104"/>
        <v>300</v>
      </c>
      <c r="N1251">
        <f t="shared" si="105"/>
        <v>300</v>
      </c>
      <c r="P1251" t="e">
        <f>VLOOKUP(A1251,estimator!$A$2:$D$726,4,FALSE)</f>
        <v>#N/A</v>
      </c>
      <c r="Q1251">
        <f t="shared" si="102"/>
        <v>300</v>
      </c>
    </row>
    <row r="1252" spans="1:17">
      <c r="A1252" t="str">
        <f t="shared" si="106"/>
        <v>428,56</v>
      </c>
      <c r="B1252">
        <v>428</v>
      </c>
      <c r="C1252">
        <v>56</v>
      </c>
      <c r="D1252">
        <v>300</v>
      </c>
      <c r="E1252" t="s">
        <v>570</v>
      </c>
      <c r="F1252">
        <f>VLOOKUP(B1252,Nodes!$B$2:$C$681,2,FALSE)</f>
        <v>47</v>
      </c>
      <c r="G1252" t="str">
        <f t="shared" si="103"/>
        <v>428,56,300,entrance,47</v>
      </c>
      <c r="H1252" t="s">
        <v>1013</v>
      </c>
      <c r="I1252" t="str">
        <f>VLOOKUP(B1252,Nodes!$B$2:$F$681,3)</f>
        <v>Chardon-Lagache</v>
      </c>
      <c r="J1252" t="str">
        <f>VLOOKUP(C1252,Nodes!$B$2:$F$681,3)</f>
        <v>Chardon-Lagache</v>
      </c>
      <c r="K1252" t="e">
        <f>VLOOKUP(A1252,$A$1:A1251,1,FALSE)</f>
        <v>#N/A</v>
      </c>
      <c r="L1252">
        <f>IF(ISNA(K1252),D1252,VLOOKUP(A1252,$A$1:D1251,4,FALSE))</f>
        <v>300</v>
      </c>
      <c r="M1252">
        <f t="shared" si="104"/>
        <v>300</v>
      </c>
      <c r="N1252">
        <f t="shared" si="105"/>
        <v>300</v>
      </c>
      <c r="P1252" t="e">
        <f>VLOOKUP(A1252,estimator!$A$2:$D$726,4,FALSE)</f>
        <v>#N/A</v>
      </c>
      <c r="Q1252">
        <f t="shared" si="102"/>
        <v>300</v>
      </c>
    </row>
    <row r="1253" spans="1:17">
      <c r="A1253" t="str">
        <f t="shared" si="106"/>
        <v>429,57</v>
      </c>
      <c r="B1253">
        <v>429</v>
      </c>
      <c r="C1253">
        <v>57</v>
      </c>
      <c r="D1253">
        <v>300</v>
      </c>
      <c r="E1253" t="s">
        <v>570</v>
      </c>
      <c r="F1253">
        <f>VLOOKUP(B1253,Nodes!$B$2:$C$681,2,FALSE)</f>
        <v>48</v>
      </c>
      <c r="G1253" t="str">
        <f t="shared" si="103"/>
        <v>429,57,300,entrance,48</v>
      </c>
      <c r="H1253" t="s">
        <v>1013</v>
      </c>
      <c r="I1253" t="str">
        <f>VLOOKUP(B1253,Nodes!$B$2:$F$681,3)</f>
        <v>Charenton — Écoles</v>
      </c>
      <c r="J1253" t="str">
        <f>VLOOKUP(C1253,Nodes!$B$2:$F$681,3)</f>
        <v>Charenton — Écoles</v>
      </c>
      <c r="K1253" t="e">
        <f>VLOOKUP(A1253,$A$1:A1252,1,FALSE)</f>
        <v>#N/A</v>
      </c>
      <c r="L1253">
        <f>IF(ISNA(K1253),D1253,VLOOKUP(A1253,$A$1:D1252,4,FALSE))</f>
        <v>300</v>
      </c>
      <c r="M1253">
        <f t="shared" si="104"/>
        <v>300</v>
      </c>
      <c r="N1253">
        <f t="shared" si="105"/>
        <v>300</v>
      </c>
      <c r="P1253" t="e">
        <f>VLOOKUP(A1253,estimator!$A$2:$D$726,4,FALSE)</f>
        <v>#N/A</v>
      </c>
      <c r="Q1253">
        <f t="shared" si="102"/>
        <v>300</v>
      </c>
    </row>
    <row r="1254" spans="1:17">
      <c r="A1254" t="str">
        <f t="shared" si="106"/>
        <v>430,58</v>
      </c>
      <c r="B1254">
        <v>430</v>
      </c>
      <c r="C1254">
        <v>58</v>
      </c>
      <c r="D1254">
        <v>300</v>
      </c>
      <c r="E1254" t="s">
        <v>570</v>
      </c>
      <c r="F1254">
        <f>VLOOKUP(B1254,Nodes!$B$2:$C$681,2,FALSE)</f>
        <v>49</v>
      </c>
      <c r="G1254" t="str">
        <f t="shared" si="103"/>
        <v>430,58,300,entrance,49</v>
      </c>
      <c r="H1254" t="s">
        <v>1013</v>
      </c>
      <c r="I1254" t="str">
        <f>VLOOKUP(B1254,Nodes!$B$2:$F$681,3)</f>
        <v>Charles de Gaulle — Étoile</v>
      </c>
      <c r="J1254" t="str">
        <f>VLOOKUP(C1254,Nodes!$B$2:$F$681,3)</f>
        <v>Charles de Gaulle — Étoile</v>
      </c>
      <c r="K1254" t="e">
        <f>VLOOKUP(A1254,$A$1:A1253,1,FALSE)</f>
        <v>#N/A</v>
      </c>
      <c r="L1254">
        <f>IF(ISNA(K1254),D1254,VLOOKUP(A1254,$A$1:D1253,4,FALSE))</f>
        <v>300</v>
      </c>
      <c r="M1254">
        <f t="shared" si="104"/>
        <v>300</v>
      </c>
      <c r="N1254">
        <f t="shared" si="105"/>
        <v>300</v>
      </c>
      <c r="P1254" t="e">
        <f>VLOOKUP(A1254,estimator!$A$2:$D$726,4,FALSE)</f>
        <v>#N/A</v>
      </c>
      <c r="Q1254">
        <f t="shared" si="102"/>
        <v>300</v>
      </c>
    </row>
    <row r="1255" spans="1:17">
      <c r="A1255" t="str">
        <f t="shared" si="106"/>
        <v>430,59</v>
      </c>
      <c r="B1255">
        <v>430</v>
      </c>
      <c r="C1255">
        <v>59</v>
      </c>
      <c r="D1255">
        <v>300</v>
      </c>
      <c r="E1255" t="s">
        <v>570</v>
      </c>
      <c r="F1255">
        <f>VLOOKUP(B1255,Nodes!$B$2:$C$681,2,FALSE)</f>
        <v>49</v>
      </c>
      <c r="G1255" t="str">
        <f t="shared" si="103"/>
        <v>430,59,300,entrance,49</v>
      </c>
      <c r="H1255" t="s">
        <v>1013</v>
      </c>
      <c r="I1255" t="str">
        <f>VLOOKUP(B1255,Nodes!$B$2:$F$681,3)</f>
        <v>Charles de Gaulle — Étoile</v>
      </c>
      <c r="J1255" t="str">
        <f>VLOOKUP(C1255,Nodes!$B$2:$F$681,3)</f>
        <v>Charles de Gaulle — Étoile</v>
      </c>
      <c r="K1255" t="e">
        <f>VLOOKUP(A1255,$A$1:A1254,1,FALSE)</f>
        <v>#N/A</v>
      </c>
      <c r="L1255">
        <f>IF(ISNA(K1255),D1255,VLOOKUP(A1255,$A$1:D1254,4,FALSE))</f>
        <v>300</v>
      </c>
      <c r="M1255">
        <f t="shared" si="104"/>
        <v>300</v>
      </c>
      <c r="N1255">
        <f t="shared" si="105"/>
        <v>300</v>
      </c>
      <c r="P1255" t="e">
        <f>VLOOKUP(A1255,estimator!$A$2:$D$726,4,FALSE)</f>
        <v>#N/A</v>
      </c>
      <c r="Q1255">
        <f t="shared" si="102"/>
        <v>300</v>
      </c>
    </row>
    <row r="1256" spans="1:17">
      <c r="A1256" t="str">
        <f t="shared" si="106"/>
        <v>430,60</v>
      </c>
      <c r="B1256">
        <v>430</v>
      </c>
      <c r="C1256">
        <v>60</v>
      </c>
      <c r="D1256">
        <v>300</v>
      </c>
      <c r="E1256" t="s">
        <v>570</v>
      </c>
      <c r="F1256">
        <f>VLOOKUP(B1256,Nodes!$B$2:$C$681,2,FALSE)</f>
        <v>49</v>
      </c>
      <c r="G1256" t="str">
        <f t="shared" si="103"/>
        <v>430,60,300,entrance,49</v>
      </c>
      <c r="H1256" t="s">
        <v>1013</v>
      </c>
      <c r="I1256" t="str">
        <f>VLOOKUP(B1256,Nodes!$B$2:$F$681,3)</f>
        <v>Charles de Gaulle — Étoile</v>
      </c>
      <c r="J1256" t="str">
        <f>VLOOKUP(C1256,Nodes!$B$2:$F$681,3)</f>
        <v>Charles de Gaulle — Étoile</v>
      </c>
      <c r="K1256" t="e">
        <f>VLOOKUP(A1256,$A$1:A1255,1,FALSE)</f>
        <v>#N/A</v>
      </c>
      <c r="L1256">
        <f>IF(ISNA(K1256),D1256,VLOOKUP(A1256,$A$1:D1255,4,FALSE))</f>
        <v>300</v>
      </c>
      <c r="M1256">
        <f t="shared" si="104"/>
        <v>300</v>
      </c>
      <c r="N1256">
        <f t="shared" si="105"/>
        <v>300</v>
      </c>
      <c r="P1256" t="e">
        <f>VLOOKUP(A1256,estimator!$A$2:$D$726,4,FALSE)</f>
        <v>#N/A</v>
      </c>
      <c r="Q1256">
        <f t="shared" si="102"/>
        <v>300</v>
      </c>
    </row>
    <row r="1257" spans="1:17">
      <c r="A1257" t="str">
        <f t="shared" si="106"/>
        <v>431,61</v>
      </c>
      <c r="B1257">
        <v>431</v>
      </c>
      <c r="C1257">
        <v>61</v>
      </c>
      <c r="D1257">
        <v>300</v>
      </c>
      <c r="E1257" t="s">
        <v>570</v>
      </c>
      <c r="F1257">
        <f>VLOOKUP(B1257,Nodes!$B$2:$C$681,2,FALSE)</f>
        <v>50</v>
      </c>
      <c r="G1257" t="str">
        <f t="shared" si="103"/>
        <v>431,61,300,entrance,50</v>
      </c>
      <c r="H1257" t="s">
        <v>1013</v>
      </c>
      <c r="I1257" t="str">
        <f>VLOOKUP(B1257,Nodes!$B$2:$F$681,3)</f>
        <v>Charles Michels</v>
      </c>
      <c r="J1257" t="str">
        <f>VLOOKUP(C1257,Nodes!$B$2:$F$681,3)</f>
        <v>Charles Michels</v>
      </c>
      <c r="K1257" t="e">
        <f>VLOOKUP(A1257,$A$1:A1256,1,FALSE)</f>
        <v>#N/A</v>
      </c>
      <c r="L1257">
        <f>IF(ISNA(K1257),D1257,VLOOKUP(A1257,$A$1:D1256,4,FALSE))</f>
        <v>300</v>
      </c>
      <c r="M1257">
        <f t="shared" si="104"/>
        <v>300</v>
      </c>
      <c r="N1257">
        <f t="shared" si="105"/>
        <v>300</v>
      </c>
      <c r="P1257" t="e">
        <f>VLOOKUP(A1257,estimator!$A$2:$D$726,4,FALSE)</f>
        <v>#N/A</v>
      </c>
      <c r="Q1257">
        <f t="shared" si="102"/>
        <v>300</v>
      </c>
    </row>
    <row r="1258" spans="1:17">
      <c r="A1258" t="str">
        <f t="shared" si="106"/>
        <v>432,62</v>
      </c>
      <c r="B1258">
        <v>432</v>
      </c>
      <c r="C1258">
        <v>62</v>
      </c>
      <c r="D1258">
        <v>300</v>
      </c>
      <c r="E1258" t="s">
        <v>570</v>
      </c>
      <c r="F1258">
        <f>VLOOKUP(B1258,Nodes!$B$2:$C$681,2,FALSE)</f>
        <v>51</v>
      </c>
      <c r="G1258" t="str">
        <f t="shared" si="103"/>
        <v>432,62,300,entrance,51</v>
      </c>
      <c r="H1258" t="s">
        <v>1013</v>
      </c>
      <c r="I1258" t="str">
        <f>VLOOKUP(B1258,Nodes!$B$2:$F$681,3)</f>
        <v>Charonne</v>
      </c>
      <c r="J1258" t="str">
        <f>VLOOKUP(C1258,Nodes!$B$2:$F$681,3)</f>
        <v>Charonne</v>
      </c>
      <c r="K1258" t="e">
        <f>VLOOKUP(A1258,$A$1:A1257,1,FALSE)</f>
        <v>#N/A</v>
      </c>
      <c r="L1258">
        <f>IF(ISNA(K1258),D1258,VLOOKUP(A1258,$A$1:D1257,4,FALSE))</f>
        <v>300</v>
      </c>
      <c r="M1258">
        <f t="shared" si="104"/>
        <v>300</v>
      </c>
      <c r="N1258">
        <f t="shared" si="105"/>
        <v>300</v>
      </c>
      <c r="P1258" t="e">
        <f>VLOOKUP(A1258,estimator!$A$2:$D$726,4,FALSE)</f>
        <v>#N/A</v>
      </c>
      <c r="Q1258">
        <f t="shared" si="102"/>
        <v>300</v>
      </c>
    </row>
    <row r="1259" spans="1:17">
      <c r="A1259" t="str">
        <f t="shared" si="106"/>
        <v>433,63</v>
      </c>
      <c r="B1259">
        <v>433</v>
      </c>
      <c r="C1259">
        <v>63</v>
      </c>
      <c r="D1259">
        <v>300</v>
      </c>
      <c r="E1259" t="s">
        <v>570</v>
      </c>
      <c r="F1259">
        <f>VLOOKUP(B1259,Nodes!$B$2:$C$681,2,FALSE)</f>
        <v>52</v>
      </c>
      <c r="G1259" t="str">
        <f t="shared" si="103"/>
        <v>433,63,300,entrance,52</v>
      </c>
      <c r="H1259" t="s">
        <v>1013</v>
      </c>
      <c r="I1259" t="str">
        <f>VLOOKUP(B1259,Nodes!$B$2:$F$681,3)</f>
        <v>Château de Vincennes</v>
      </c>
      <c r="J1259" t="str">
        <f>VLOOKUP(C1259,Nodes!$B$2:$F$681,3)</f>
        <v>Château de Vincennes</v>
      </c>
      <c r="K1259" t="e">
        <f>VLOOKUP(A1259,$A$1:A1258,1,FALSE)</f>
        <v>#N/A</v>
      </c>
      <c r="L1259">
        <f>IF(ISNA(K1259),D1259,VLOOKUP(A1259,$A$1:D1258,4,FALSE))</f>
        <v>300</v>
      </c>
      <c r="M1259">
        <f t="shared" si="104"/>
        <v>300</v>
      </c>
      <c r="N1259">
        <f t="shared" si="105"/>
        <v>300</v>
      </c>
      <c r="P1259" t="e">
        <f>VLOOKUP(A1259,estimator!$A$2:$D$726,4,FALSE)</f>
        <v>#N/A</v>
      </c>
      <c r="Q1259">
        <f t="shared" si="102"/>
        <v>300</v>
      </c>
    </row>
    <row r="1260" spans="1:17">
      <c r="A1260" t="str">
        <f t="shared" si="106"/>
        <v>434,64</v>
      </c>
      <c r="B1260">
        <v>434</v>
      </c>
      <c r="C1260">
        <v>64</v>
      </c>
      <c r="D1260">
        <v>300</v>
      </c>
      <c r="E1260" t="s">
        <v>570</v>
      </c>
      <c r="F1260">
        <f>VLOOKUP(B1260,Nodes!$B$2:$C$681,2,FALSE)</f>
        <v>53</v>
      </c>
      <c r="G1260" t="str">
        <f t="shared" si="103"/>
        <v>434,64,300,entrance,53</v>
      </c>
      <c r="H1260" t="s">
        <v>1013</v>
      </c>
      <c r="I1260" t="str">
        <f>VLOOKUP(B1260,Nodes!$B$2:$F$681,3)</f>
        <v>Château d'Eau</v>
      </c>
      <c r="J1260" t="str">
        <f>VLOOKUP(C1260,Nodes!$B$2:$F$681,3)</f>
        <v>Château d'Eau</v>
      </c>
      <c r="K1260" t="e">
        <f>VLOOKUP(A1260,$A$1:A1259,1,FALSE)</f>
        <v>#N/A</v>
      </c>
      <c r="L1260">
        <f>IF(ISNA(K1260),D1260,VLOOKUP(A1260,$A$1:D1259,4,FALSE))</f>
        <v>300</v>
      </c>
      <c r="M1260">
        <f t="shared" si="104"/>
        <v>300</v>
      </c>
      <c r="N1260">
        <f t="shared" si="105"/>
        <v>300</v>
      </c>
      <c r="P1260" t="e">
        <f>VLOOKUP(A1260,estimator!$A$2:$D$726,4,FALSE)</f>
        <v>#N/A</v>
      </c>
      <c r="Q1260">
        <f t="shared" si="102"/>
        <v>300</v>
      </c>
    </row>
    <row r="1261" spans="1:17">
      <c r="A1261" t="str">
        <f t="shared" si="106"/>
        <v>435,65</v>
      </c>
      <c r="B1261">
        <v>435</v>
      </c>
      <c r="C1261">
        <v>65</v>
      </c>
      <c r="D1261">
        <v>300</v>
      </c>
      <c r="E1261" t="s">
        <v>570</v>
      </c>
      <c r="F1261">
        <f>VLOOKUP(B1261,Nodes!$B$2:$C$681,2,FALSE)</f>
        <v>54</v>
      </c>
      <c r="G1261" t="str">
        <f t="shared" si="103"/>
        <v>435,65,300,entrance,54</v>
      </c>
      <c r="H1261" t="s">
        <v>1013</v>
      </c>
      <c r="I1261" t="str">
        <f>VLOOKUP(B1261,Nodes!$B$2:$F$681,3)</f>
        <v>Château Rouge</v>
      </c>
      <c r="J1261" t="str">
        <f>VLOOKUP(C1261,Nodes!$B$2:$F$681,3)</f>
        <v>Château Rouge</v>
      </c>
      <c r="K1261" t="e">
        <f>VLOOKUP(A1261,$A$1:A1260,1,FALSE)</f>
        <v>#N/A</v>
      </c>
      <c r="L1261">
        <f>IF(ISNA(K1261),D1261,VLOOKUP(A1261,$A$1:D1260,4,FALSE))</f>
        <v>300</v>
      </c>
      <c r="M1261">
        <f t="shared" si="104"/>
        <v>300</v>
      </c>
      <c r="N1261">
        <f t="shared" si="105"/>
        <v>300</v>
      </c>
      <c r="P1261" t="e">
        <f>VLOOKUP(A1261,estimator!$A$2:$D$726,4,FALSE)</f>
        <v>#N/A</v>
      </c>
      <c r="Q1261">
        <f t="shared" si="102"/>
        <v>300</v>
      </c>
    </row>
    <row r="1262" spans="1:17">
      <c r="A1262" t="str">
        <f t="shared" si="106"/>
        <v>436,66</v>
      </c>
      <c r="B1262">
        <v>436</v>
      </c>
      <c r="C1262">
        <v>66</v>
      </c>
      <c r="D1262">
        <v>300</v>
      </c>
      <c r="E1262" t="s">
        <v>570</v>
      </c>
      <c r="F1262">
        <f>VLOOKUP(B1262,Nodes!$B$2:$C$681,2,FALSE)</f>
        <v>55</v>
      </c>
      <c r="G1262" t="str">
        <f t="shared" si="103"/>
        <v>436,66,300,entrance,55</v>
      </c>
      <c r="H1262" t="s">
        <v>1013</v>
      </c>
      <c r="I1262" t="str">
        <f>VLOOKUP(B1262,Nodes!$B$2:$F$681,3)</f>
        <v>Château-Landon</v>
      </c>
      <c r="J1262" t="str">
        <f>VLOOKUP(C1262,Nodes!$B$2:$F$681,3)</f>
        <v>Château-Landon</v>
      </c>
      <c r="K1262" t="e">
        <f>VLOOKUP(A1262,$A$1:A1261,1,FALSE)</f>
        <v>#N/A</v>
      </c>
      <c r="L1262">
        <f>IF(ISNA(K1262),D1262,VLOOKUP(A1262,$A$1:D1261,4,FALSE))</f>
        <v>300</v>
      </c>
      <c r="M1262">
        <f t="shared" si="104"/>
        <v>300</v>
      </c>
      <c r="N1262">
        <f t="shared" si="105"/>
        <v>300</v>
      </c>
      <c r="P1262" t="e">
        <f>VLOOKUP(A1262,estimator!$A$2:$D$726,4,FALSE)</f>
        <v>#N/A</v>
      </c>
      <c r="Q1262">
        <f t="shared" si="102"/>
        <v>300</v>
      </c>
    </row>
    <row r="1263" spans="1:17">
      <c r="A1263" t="str">
        <f t="shared" si="106"/>
        <v>437,67</v>
      </c>
      <c r="B1263">
        <v>437</v>
      </c>
      <c r="C1263">
        <v>67</v>
      </c>
      <c r="D1263">
        <v>300</v>
      </c>
      <c r="E1263" t="s">
        <v>570</v>
      </c>
      <c r="F1263">
        <f>VLOOKUP(B1263,Nodes!$B$2:$C$681,2,FALSE)</f>
        <v>56</v>
      </c>
      <c r="G1263" t="str">
        <f t="shared" si="103"/>
        <v>437,67,300,entrance,56</v>
      </c>
      <c r="H1263" t="s">
        <v>1013</v>
      </c>
      <c r="I1263" t="str">
        <f>VLOOKUP(B1263,Nodes!$B$2:$F$681,3)</f>
        <v>Châtelet</v>
      </c>
      <c r="J1263" t="str">
        <f>VLOOKUP(C1263,Nodes!$B$2:$F$681,3)</f>
        <v>Châtelet</v>
      </c>
      <c r="K1263" t="e">
        <f>VLOOKUP(A1263,$A$1:A1262,1,FALSE)</f>
        <v>#N/A</v>
      </c>
      <c r="L1263">
        <f>IF(ISNA(K1263),D1263,VLOOKUP(A1263,$A$1:D1262,4,FALSE))</f>
        <v>300</v>
      </c>
      <c r="M1263">
        <f t="shared" si="104"/>
        <v>300</v>
      </c>
      <c r="N1263">
        <f t="shared" si="105"/>
        <v>300</v>
      </c>
      <c r="P1263" t="e">
        <f>VLOOKUP(A1263,estimator!$A$2:$D$726,4,FALSE)</f>
        <v>#N/A</v>
      </c>
      <c r="Q1263">
        <f t="shared" si="102"/>
        <v>300</v>
      </c>
    </row>
    <row r="1264" spans="1:17">
      <c r="A1264" t="str">
        <f t="shared" si="106"/>
        <v>437,68</v>
      </c>
      <c r="B1264">
        <v>437</v>
      </c>
      <c r="C1264">
        <v>68</v>
      </c>
      <c r="D1264">
        <v>300</v>
      </c>
      <c r="E1264" t="s">
        <v>570</v>
      </c>
      <c r="F1264">
        <f>VLOOKUP(B1264,Nodes!$B$2:$C$681,2,FALSE)</f>
        <v>56</v>
      </c>
      <c r="G1264" t="str">
        <f t="shared" si="103"/>
        <v>437,68,300,entrance,56</v>
      </c>
      <c r="H1264" t="s">
        <v>1013</v>
      </c>
      <c r="I1264" t="str">
        <f>VLOOKUP(B1264,Nodes!$B$2:$F$681,3)</f>
        <v>Châtelet</v>
      </c>
      <c r="J1264" t="str">
        <f>VLOOKUP(C1264,Nodes!$B$2:$F$681,3)</f>
        <v>Châtelet</v>
      </c>
      <c r="K1264" t="e">
        <f>VLOOKUP(A1264,$A$1:A1263,1,FALSE)</f>
        <v>#N/A</v>
      </c>
      <c r="L1264">
        <f>IF(ISNA(K1264),D1264,VLOOKUP(A1264,$A$1:D1263,4,FALSE))</f>
        <v>300</v>
      </c>
      <c r="M1264">
        <f t="shared" si="104"/>
        <v>300</v>
      </c>
      <c r="N1264">
        <f t="shared" si="105"/>
        <v>300</v>
      </c>
      <c r="P1264" t="e">
        <f>VLOOKUP(A1264,estimator!$A$2:$D$726,4,FALSE)</f>
        <v>#N/A</v>
      </c>
      <c r="Q1264">
        <f t="shared" si="102"/>
        <v>300</v>
      </c>
    </row>
    <row r="1265" spans="1:17">
      <c r="A1265" t="str">
        <f t="shared" si="106"/>
        <v>437,69</v>
      </c>
      <c r="B1265">
        <v>437</v>
      </c>
      <c r="C1265">
        <v>69</v>
      </c>
      <c r="D1265">
        <v>300</v>
      </c>
      <c r="E1265" t="s">
        <v>570</v>
      </c>
      <c r="F1265">
        <f>VLOOKUP(B1265,Nodes!$B$2:$C$681,2,FALSE)</f>
        <v>56</v>
      </c>
      <c r="G1265" t="str">
        <f t="shared" si="103"/>
        <v>437,69,300,entrance,56</v>
      </c>
      <c r="H1265" t="s">
        <v>1013</v>
      </c>
      <c r="I1265" t="str">
        <f>VLOOKUP(B1265,Nodes!$B$2:$F$681,3)</f>
        <v>Châtelet</v>
      </c>
      <c r="J1265" t="str">
        <f>VLOOKUP(C1265,Nodes!$B$2:$F$681,3)</f>
        <v>Châtelet</v>
      </c>
      <c r="K1265" t="e">
        <f>VLOOKUP(A1265,$A$1:A1264,1,FALSE)</f>
        <v>#N/A</v>
      </c>
      <c r="L1265">
        <f>IF(ISNA(K1265),D1265,VLOOKUP(A1265,$A$1:D1264,4,FALSE))</f>
        <v>300</v>
      </c>
      <c r="M1265">
        <f t="shared" si="104"/>
        <v>300</v>
      </c>
      <c r="N1265">
        <f t="shared" si="105"/>
        <v>300</v>
      </c>
      <c r="P1265" t="e">
        <f>VLOOKUP(A1265,estimator!$A$2:$D$726,4,FALSE)</f>
        <v>#N/A</v>
      </c>
      <c r="Q1265">
        <f t="shared" si="102"/>
        <v>300</v>
      </c>
    </row>
    <row r="1266" spans="1:17">
      <c r="A1266" t="str">
        <f t="shared" si="106"/>
        <v>437,70</v>
      </c>
      <c r="B1266">
        <v>437</v>
      </c>
      <c r="C1266">
        <v>70</v>
      </c>
      <c r="D1266">
        <v>300</v>
      </c>
      <c r="E1266" t="s">
        <v>570</v>
      </c>
      <c r="F1266">
        <f>VLOOKUP(B1266,Nodes!$B$2:$C$681,2,FALSE)</f>
        <v>56</v>
      </c>
      <c r="G1266" t="str">
        <f t="shared" si="103"/>
        <v>437,70,300,entrance,56</v>
      </c>
      <c r="H1266" t="s">
        <v>1013</v>
      </c>
      <c r="I1266" t="str">
        <f>VLOOKUP(B1266,Nodes!$B$2:$F$681,3)</f>
        <v>Châtelet</v>
      </c>
      <c r="J1266" t="str">
        <f>VLOOKUP(C1266,Nodes!$B$2:$F$681,3)</f>
        <v>Châtelet</v>
      </c>
      <c r="K1266" t="e">
        <f>VLOOKUP(A1266,$A$1:A1265,1,FALSE)</f>
        <v>#N/A</v>
      </c>
      <c r="L1266">
        <f>IF(ISNA(K1266),D1266,VLOOKUP(A1266,$A$1:D1265,4,FALSE))</f>
        <v>300</v>
      </c>
      <c r="M1266">
        <f t="shared" si="104"/>
        <v>300</v>
      </c>
      <c r="N1266">
        <f t="shared" si="105"/>
        <v>300</v>
      </c>
      <c r="P1266" t="e">
        <f>VLOOKUP(A1266,estimator!$A$2:$D$726,4,FALSE)</f>
        <v>#N/A</v>
      </c>
      <c r="Q1266">
        <f t="shared" si="102"/>
        <v>300</v>
      </c>
    </row>
    <row r="1267" spans="1:17">
      <c r="A1267" t="str">
        <f t="shared" si="106"/>
        <v>437,71</v>
      </c>
      <c r="B1267">
        <v>437</v>
      </c>
      <c r="C1267">
        <v>71</v>
      </c>
      <c r="D1267">
        <v>300</v>
      </c>
      <c r="E1267" t="s">
        <v>570</v>
      </c>
      <c r="F1267">
        <f>VLOOKUP(B1267,Nodes!$B$2:$C$681,2,FALSE)</f>
        <v>56</v>
      </c>
      <c r="G1267" t="str">
        <f t="shared" si="103"/>
        <v>437,71,300,entrance,56</v>
      </c>
      <c r="H1267" t="s">
        <v>1013</v>
      </c>
      <c r="I1267" t="str">
        <f>VLOOKUP(B1267,Nodes!$B$2:$F$681,3)</f>
        <v>Châtelet</v>
      </c>
      <c r="J1267" t="str">
        <f>VLOOKUP(C1267,Nodes!$B$2:$F$681,3)</f>
        <v>Châtelet</v>
      </c>
      <c r="K1267" t="e">
        <f>VLOOKUP(A1267,$A$1:A1266,1,FALSE)</f>
        <v>#N/A</v>
      </c>
      <c r="L1267">
        <f>IF(ISNA(K1267),D1267,VLOOKUP(A1267,$A$1:D1266,4,FALSE))</f>
        <v>300</v>
      </c>
      <c r="M1267">
        <f t="shared" si="104"/>
        <v>300</v>
      </c>
      <c r="N1267">
        <f t="shared" si="105"/>
        <v>300</v>
      </c>
      <c r="P1267" t="e">
        <f>VLOOKUP(A1267,estimator!$A$2:$D$726,4,FALSE)</f>
        <v>#N/A</v>
      </c>
      <c r="Q1267">
        <f t="shared" si="102"/>
        <v>300</v>
      </c>
    </row>
    <row r="1268" spans="1:17">
      <c r="A1268" t="str">
        <f t="shared" si="106"/>
        <v>438,72</v>
      </c>
      <c r="B1268">
        <v>438</v>
      </c>
      <c r="C1268">
        <v>72</v>
      </c>
      <c r="D1268">
        <v>300</v>
      </c>
      <c r="E1268" t="s">
        <v>570</v>
      </c>
      <c r="F1268">
        <f>VLOOKUP(B1268,Nodes!$B$2:$C$681,2,FALSE)</f>
        <v>57</v>
      </c>
      <c r="G1268" t="str">
        <f t="shared" si="103"/>
        <v>438,72,300,entrance,57</v>
      </c>
      <c r="H1268" t="s">
        <v>1013</v>
      </c>
      <c r="I1268" t="str">
        <f>VLOOKUP(B1268,Nodes!$B$2:$F$681,3)</f>
        <v>Châtillon — Montrouge</v>
      </c>
      <c r="J1268" t="str">
        <f>VLOOKUP(C1268,Nodes!$B$2:$F$681,3)</f>
        <v>Châtillon — Montrouge</v>
      </c>
      <c r="K1268" t="e">
        <f>VLOOKUP(A1268,$A$1:A1267,1,FALSE)</f>
        <v>#N/A</v>
      </c>
      <c r="L1268">
        <f>IF(ISNA(K1268),D1268,VLOOKUP(A1268,$A$1:D1267,4,FALSE))</f>
        <v>300</v>
      </c>
      <c r="M1268">
        <f t="shared" si="104"/>
        <v>300</v>
      </c>
      <c r="N1268">
        <f t="shared" si="105"/>
        <v>300</v>
      </c>
      <c r="P1268" t="e">
        <f>VLOOKUP(A1268,estimator!$A$2:$D$726,4,FALSE)</f>
        <v>#N/A</v>
      </c>
      <c r="Q1268">
        <f t="shared" si="102"/>
        <v>300</v>
      </c>
    </row>
    <row r="1269" spans="1:17">
      <c r="A1269" t="str">
        <f t="shared" si="106"/>
        <v>439,73</v>
      </c>
      <c r="B1269">
        <v>439</v>
      </c>
      <c r="C1269">
        <v>73</v>
      </c>
      <c r="D1269">
        <v>300</v>
      </c>
      <c r="E1269" t="s">
        <v>570</v>
      </c>
      <c r="F1269">
        <f>VLOOKUP(B1269,Nodes!$B$2:$C$681,2,FALSE)</f>
        <v>58</v>
      </c>
      <c r="G1269" t="str">
        <f t="shared" si="103"/>
        <v>439,73,300,entrance,58</v>
      </c>
      <c r="H1269" t="s">
        <v>1013</v>
      </c>
      <c r="I1269" t="str">
        <f>VLOOKUP(B1269,Nodes!$B$2:$F$681,3)</f>
        <v>Chaussée d'Antin — La Fayette</v>
      </c>
      <c r="J1269" t="str">
        <f>VLOOKUP(C1269,Nodes!$B$2:$F$681,3)</f>
        <v>Chaussée d'Antin — La Fayette</v>
      </c>
      <c r="K1269" t="e">
        <f>VLOOKUP(A1269,$A$1:A1268,1,FALSE)</f>
        <v>#N/A</v>
      </c>
      <c r="L1269">
        <f>IF(ISNA(K1269),D1269,VLOOKUP(A1269,$A$1:D1268,4,FALSE))</f>
        <v>300</v>
      </c>
      <c r="M1269">
        <f t="shared" si="104"/>
        <v>300</v>
      </c>
      <c r="N1269">
        <f t="shared" si="105"/>
        <v>300</v>
      </c>
      <c r="P1269" t="e">
        <f>VLOOKUP(A1269,estimator!$A$2:$D$726,4,FALSE)</f>
        <v>#N/A</v>
      </c>
      <c r="Q1269">
        <f t="shared" si="102"/>
        <v>300</v>
      </c>
    </row>
    <row r="1270" spans="1:17">
      <c r="A1270" t="str">
        <f t="shared" si="106"/>
        <v>439,74</v>
      </c>
      <c r="B1270">
        <v>439</v>
      </c>
      <c r="C1270">
        <v>74</v>
      </c>
      <c r="D1270">
        <v>300</v>
      </c>
      <c r="E1270" t="s">
        <v>570</v>
      </c>
      <c r="F1270">
        <f>VLOOKUP(B1270,Nodes!$B$2:$C$681,2,FALSE)</f>
        <v>58</v>
      </c>
      <c r="G1270" t="str">
        <f t="shared" si="103"/>
        <v>439,74,300,entrance,58</v>
      </c>
      <c r="H1270" t="s">
        <v>1013</v>
      </c>
      <c r="I1270" t="str">
        <f>VLOOKUP(B1270,Nodes!$B$2:$F$681,3)</f>
        <v>Chaussée d'Antin — La Fayette</v>
      </c>
      <c r="J1270" t="str">
        <f>VLOOKUP(C1270,Nodes!$B$2:$F$681,3)</f>
        <v>Chaussée d'Antin — La Fayette</v>
      </c>
      <c r="K1270" t="e">
        <f>VLOOKUP(A1270,$A$1:A1269,1,FALSE)</f>
        <v>#N/A</v>
      </c>
      <c r="L1270">
        <f>IF(ISNA(K1270),D1270,VLOOKUP(A1270,$A$1:D1269,4,FALSE))</f>
        <v>300</v>
      </c>
      <c r="M1270">
        <f t="shared" si="104"/>
        <v>300</v>
      </c>
      <c r="N1270">
        <f t="shared" si="105"/>
        <v>300</v>
      </c>
      <c r="P1270" t="e">
        <f>VLOOKUP(A1270,estimator!$A$2:$D$726,4,FALSE)</f>
        <v>#N/A</v>
      </c>
      <c r="Q1270">
        <f t="shared" si="102"/>
        <v>300</v>
      </c>
    </row>
    <row r="1271" spans="1:17">
      <c r="A1271" t="str">
        <f t="shared" si="106"/>
        <v>440,75</v>
      </c>
      <c r="B1271">
        <v>440</v>
      </c>
      <c r="C1271">
        <v>75</v>
      </c>
      <c r="D1271">
        <v>300</v>
      </c>
      <c r="E1271" t="s">
        <v>570</v>
      </c>
      <c r="F1271">
        <f>VLOOKUP(B1271,Nodes!$B$2:$C$681,2,FALSE)</f>
        <v>59</v>
      </c>
      <c r="G1271" t="str">
        <f t="shared" si="103"/>
        <v>440,75,300,entrance,59</v>
      </c>
      <c r="H1271" t="s">
        <v>1013</v>
      </c>
      <c r="I1271" t="str">
        <f>VLOOKUP(B1271,Nodes!$B$2:$F$681,3)</f>
        <v>Chemin Vert</v>
      </c>
      <c r="J1271" t="str">
        <f>VLOOKUP(C1271,Nodes!$B$2:$F$681,3)</f>
        <v>Chemin Vert</v>
      </c>
      <c r="K1271" t="e">
        <f>VLOOKUP(A1271,$A$1:A1270,1,FALSE)</f>
        <v>#N/A</v>
      </c>
      <c r="L1271">
        <f>IF(ISNA(K1271),D1271,VLOOKUP(A1271,$A$1:D1270,4,FALSE))</f>
        <v>300</v>
      </c>
      <c r="M1271">
        <f t="shared" si="104"/>
        <v>300</v>
      </c>
      <c r="N1271">
        <f t="shared" si="105"/>
        <v>300</v>
      </c>
      <c r="P1271" t="e">
        <f>VLOOKUP(A1271,estimator!$A$2:$D$726,4,FALSE)</f>
        <v>#N/A</v>
      </c>
      <c r="Q1271">
        <f t="shared" si="102"/>
        <v>300</v>
      </c>
    </row>
    <row r="1272" spans="1:17">
      <c r="A1272" t="str">
        <f t="shared" si="106"/>
        <v>441,76</v>
      </c>
      <c r="B1272">
        <v>441</v>
      </c>
      <c r="C1272">
        <v>76</v>
      </c>
      <c r="D1272">
        <v>300</v>
      </c>
      <c r="E1272" t="s">
        <v>570</v>
      </c>
      <c r="F1272">
        <f>VLOOKUP(B1272,Nodes!$B$2:$C$681,2,FALSE)</f>
        <v>60</v>
      </c>
      <c r="G1272" t="str">
        <f t="shared" si="103"/>
        <v>441,76,300,entrance,60</v>
      </c>
      <c r="H1272" t="s">
        <v>1013</v>
      </c>
      <c r="I1272" t="str">
        <f>VLOOKUP(B1272,Nodes!$B$2:$F$681,3)</f>
        <v>Chevaleret</v>
      </c>
      <c r="J1272" t="str">
        <f>VLOOKUP(C1272,Nodes!$B$2:$F$681,3)</f>
        <v>Chevaleret</v>
      </c>
      <c r="K1272" t="e">
        <f>VLOOKUP(A1272,$A$1:A1271,1,FALSE)</f>
        <v>#N/A</v>
      </c>
      <c r="L1272">
        <f>IF(ISNA(K1272),D1272,VLOOKUP(A1272,$A$1:D1271,4,FALSE))</f>
        <v>300</v>
      </c>
      <c r="M1272">
        <f t="shared" si="104"/>
        <v>300</v>
      </c>
      <c r="N1272">
        <f t="shared" si="105"/>
        <v>300</v>
      </c>
      <c r="P1272" t="e">
        <f>VLOOKUP(A1272,estimator!$A$2:$D$726,4,FALSE)</f>
        <v>#N/A</v>
      </c>
      <c r="Q1272">
        <f t="shared" si="102"/>
        <v>300</v>
      </c>
    </row>
    <row r="1273" spans="1:17">
      <c r="A1273" t="str">
        <f t="shared" si="106"/>
        <v>442,77</v>
      </c>
      <c r="B1273">
        <v>442</v>
      </c>
      <c r="C1273">
        <v>77</v>
      </c>
      <c r="D1273">
        <v>300</v>
      </c>
      <c r="E1273" t="s">
        <v>570</v>
      </c>
      <c r="F1273">
        <f>VLOOKUP(B1273,Nodes!$B$2:$C$681,2,FALSE)</f>
        <v>61</v>
      </c>
      <c r="G1273" t="str">
        <f t="shared" si="103"/>
        <v>442,77,300,entrance,61</v>
      </c>
      <c r="H1273" t="s">
        <v>1013</v>
      </c>
      <c r="I1273" t="str">
        <f>VLOOKUP(B1273,Nodes!$B$2:$F$681,3)</f>
        <v>Cité</v>
      </c>
      <c r="J1273" t="str">
        <f>VLOOKUP(C1273,Nodes!$B$2:$F$681,3)</f>
        <v>Cité</v>
      </c>
      <c r="K1273" t="e">
        <f>VLOOKUP(A1273,$A$1:A1272,1,FALSE)</f>
        <v>#N/A</v>
      </c>
      <c r="L1273">
        <f>IF(ISNA(K1273),D1273,VLOOKUP(A1273,$A$1:D1272,4,FALSE))</f>
        <v>300</v>
      </c>
      <c r="M1273">
        <f t="shared" si="104"/>
        <v>300</v>
      </c>
      <c r="N1273">
        <f t="shared" si="105"/>
        <v>300</v>
      </c>
      <c r="P1273" t="e">
        <f>VLOOKUP(A1273,estimator!$A$2:$D$726,4,FALSE)</f>
        <v>#N/A</v>
      </c>
      <c r="Q1273">
        <f t="shared" si="102"/>
        <v>300</v>
      </c>
    </row>
    <row r="1274" spans="1:17">
      <c r="A1274" t="str">
        <f t="shared" si="106"/>
        <v>443,78</v>
      </c>
      <c r="B1274">
        <v>443</v>
      </c>
      <c r="C1274">
        <v>78</v>
      </c>
      <c r="D1274">
        <v>300</v>
      </c>
      <c r="E1274" t="s">
        <v>570</v>
      </c>
      <c r="F1274">
        <f>VLOOKUP(B1274,Nodes!$B$2:$C$681,2,FALSE)</f>
        <v>62</v>
      </c>
      <c r="G1274" t="str">
        <f t="shared" si="103"/>
        <v>443,78,300,entrance,62</v>
      </c>
      <c r="H1274" t="s">
        <v>1013</v>
      </c>
      <c r="I1274" t="str">
        <f>VLOOKUP(B1274,Nodes!$B$2:$F$681,3)</f>
        <v>Cluny — La Sorbonne</v>
      </c>
      <c r="J1274" t="str">
        <f>VLOOKUP(C1274,Nodes!$B$2:$F$681,3)</f>
        <v>Cluny — La Sorbonne</v>
      </c>
      <c r="K1274" t="e">
        <f>VLOOKUP(A1274,$A$1:A1273,1,FALSE)</f>
        <v>#N/A</v>
      </c>
      <c r="L1274">
        <f>IF(ISNA(K1274),D1274,VLOOKUP(A1274,$A$1:D1273,4,FALSE))</f>
        <v>300</v>
      </c>
      <c r="M1274">
        <f t="shared" si="104"/>
        <v>300</v>
      </c>
      <c r="N1274">
        <f t="shared" si="105"/>
        <v>300</v>
      </c>
      <c r="P1274" t="e">
        <f>VLOOKUP(A1274,estimator!$A$2:$D$726,4,FALSE)</f>
        <v>#N/A</v>
      </c>
      <c r="Q1274">
        <f t="shared" si="102"/>
        <v>300</v>
      </c>
    </row>
    <row r="1275" spans="1:17">
      <c r="A1275" t="str">
        <f t="shared" si="106"/>
        <v>444,79</v>
      </c>
      <c r="B1275">
        <v>444</v>
      </c>
      <c r="C1275">
        <v>79</v>
      </c>
      <c r="D1275">
        <v>300</v>
      </c>
      <c r="E1275" t="s">
        <v>570</v>
      </c>
      <c r="F1275">
        <f>VLOOKUP(B1275,Nodes!$B$2:$C$681,2,FALSE)</f>
        <v>63</v>
      </c>
      <c r="G1275" t="str">
        <f t="shared" si="103"/>
        <v>444,79,300,entrance,63</v>
      </c>
      <c r="H1275" t="s">
        <v>1013</v>
      </c>
      <c r="I1275" t="str">
        <f>VLOOKUP(B1275,Nodes!$B$2:$F$681,3)</f>
        <v>Colonel Fabien</v>
      </c>
      <c r="J1275" t="str">
        <f>VLOOKUP(C1275,Nodes!$B$2:$F$681,3)</f>
        <v>Colonel Fabien</v>
      </c>
      <c r="K1275" t="e">
        <f>VLOOKUP(A1275,$A$1:A1274,1,FALSE)</f>
        <v>#N/A</v>
      </c>
      <c r="L1275">
        <f>IF(ISNA(K1275),D1275,VLOOKUP(A1275,$A$1:D1274,4,FALSE))</f>
        <v>300</v>
      </c>
      <c r="M1275">
        <f t="shared" si="104"/>
        <v>300</v>
      </c>
      <c r="N1275">
        <f t="shared" si="105"/>
        <v>300</v>
      </c>
      <c r="P1275" t="e">
        <f>VLOOKUP(A1275,estimator!$A$2:$D$726,4,FALSE)</f>
        <v>#N/A</v>
      </c>
      <c r="Q1275">
        <f t="shared" si="102"/>
        <v>300</v>
      </c>
    </row>
    <row r="1276" spans="1:17">
      <c r="A1276" t="str">
        <f t="shared" si="106"/>
        <v>445,80</v>
      </c>
      <c r="B1276">
        <v>445</v>
      </c>
      <c r="C1276">
        <v>80</v>
      </c>
      <c r="D1276">
        <v>300</v>
      </c>
      <c r="E1276" t="s">
        <v>570</v>
      </c>
      <c r="F1276">
        <f>VLOOKUP(B1276,Nodes!$B$2:$C$681,2,FALSE)</f>
        <v>64</v>
      </c>
      <c r="G1276" t="str">
        <f t="shared" si="103"/>
        <v>445,80,300,entrance,64</v>
      </c>
      <c r="H1276" t="s">
        <v>1013</v>
      </c>
      <c r="I1276" t="str">
        <f>VLOOKUP(B1276,Nodes!$B$2:$F$681,3)</f>
        <v>Commerce</v>
      </c>
      <c r="J1276" t="str">
        <f>VLOOKUP(C1276,Nodes!$B$2:$F$681,3)</f>
        <v>Commerce</v>
      </c>
      <c r="K1276" t="e">
        <f>VLOOKUP(A1276,$A$1:A1275,1,FALSE)</f>
        <v>#N/A</v>
      </c>
      <c r="L1276">
        <f>IF(ISNA(K1276),D1276,VLOOKUP(A1276,$A$1:D1275,4,FALSE))</f>
        <v>300</v>
      </c>
      <c r="M1276">
        <f t="shared" si="104"/>
        <v>300</v>
      </c>
      <c r="N1276">
        <f t="shared" si="105"/>
        <v>300</v>
      </c>
      <c r="P1276" t="e">
        <f>VLOOKUP(A1276,estimator!$A$2:$D$726,4,FALSE)</f>
        <v>#N/A</v>
      </c>
      <c r="Q1276">
        <f t="shared" si="102"/>
        <v>300</v>
      </c>
    </row>
    <row r="1277" spans="1:17">
      <c r="A1277" t="str">
        <f t="shared" si="106"/>
        <v>446,81</v>
      </c>
      <c r="B1277">
        <v>446</v>
      </c>
      <c r="C1277">
        <v>81</v>
      </c>
      <c r="D1277">
        <v>300</v>
      </c>
      <c r="E1277" t="s">
        <v>570</v>
      </c>
      <c r="F1277">
        <f>VLOOKUP(B1277,Nodes!$B$2:$C$681,2,FALSE)</f>
        <v>65</v>
      </c>
      <c r="G1277" t="str">
        <f t="shared" si="103"/>
        <v>446,81,300,entrance,65</v>
      </c>
      <c r="H1277" t="s">
        <v>1013</v>
      </c>
      <c r="I1277" t="str">
        <f>VLOOKUP(B1277,Nodes!$B$2:$F$681,3)</f>
        <v>Concorde</v>
      </c>
      <c r="J1277" t="str">
        <f>VLOOKUP(C1277,Nodes!$B$2:$F$681,3)</f>
        <v>Concorde</v>
      </c>
      <c r="K1277" t="e">
        <f>VLOOKUP(A1277,$A$1:A1276,1,FALSE)</f>
        <v>#N/A</v>
      </c>
      <c r="L1277">
        <f>IF(ISNA(K1277),D1277,VLOOKUP(A1277,$A$1:D1276,4,FALSE))</f>
        <v>300</v>
      </c>
      <c r="M1277">
        <f t="shared" si="104"/>
        <v>300</v>
      </c>
      <c r="N1277">
        <f t="shared" si="105"/>
        <v>300</v>
      </c>
      <c r="P1277" t="e">
        <f>VLOOKUP(A1277,estimator!$A$2:$D$726,4,FALSE)</f>
        <v>#N/A</v>
      </c>
      <c r="Q1277">
        <f t="shared" si="102"/>
        <v>300</v>
      </c>
    </row>
    <row r="1278" spans="1:17">
      <c r="A1278" t="str">
        <f t="shared" si="106"/>
        <v>446,82</v>
      </c>
      <c r="B1278">
        <v>446</v>
      </c>
      <c r="C1278">
        <v>82</v>
      </c>
      <c r="D1278">
        <v>300</v>
      </c>
      <c r="E1278" t="s">
        <v>570</v>
      </c>
      <c r="F1278">
        <f>VLOOKUP(B1278,Nodes!$B$2:$C$681,2,FALSE)</f>
        <v>65</v>
      </c>
      <c r="G1278" t="str">
        <f t="shared" si="103"/>
        <v>446,82,300,entrance,65</v>
      </c>
      <c r="H1278" t="s">
        <v>1013</v>
      </c>
      <c r="I1278" t="str">
        <f>VLOOKUP(B1278,Nodes!$B$2:$F$681,3)</f>
        <v>Concorde</v>
      </c>
      <c r="J1278" t="str">
        <f>VLOOKUP(C1278,Nodes!$B$2:$F$681,3)</f>
        <v>Concorde</v>
      </c>
      <c r="K1278" t="e">
        <f>VLOOKUP(A1278,$A$1:A1277,1,FALSE)</f>
        <v>#N/A</v>
      </c>
      <c r="L1278">
        <f>IF(ISNA(K1278),D1278,VLOOKUP(A1278,$A$1:D1277,4,FALSE))</f>
        <v>300</v>
      </c>
      <c r="M1278">
        <f t="shared" si="104"/>
        <v>300</v>
      </c>
      <c r="N1278">
        <f t="shared" si="105"/>
        <v>300</v>
      </c>
      <c r="P1278" t="e">
        <f>VLOOKUP(A1278,estimator!$A$2:$D$726,4,FALSE)</f>
        <v>#N/A</v>
      </c>
      <c r="Q1278">
        <f t="shared" si="102"/>
        <v>300</v>
      </c>
    </row>
    <row r="1279" spans="1:17">
      <c r="A1279" t="str">
        <f t="shared" si="106"/>
        <v>446,83</v>
      </c>
      <c r="B1279">
        <v>446</v>
      </c>
      <c r="C1279">
        <v>83</v>
      </c>
      <c r="D1279">
        <v>300</v>
      </c>
      <c r="E1279" t="s">
        <v>570</v>
      </c>
      <c r="F1279">
        <f>VLOOKUP(B1279,Nodes!$B$2:$C$681,2,FALSE)</f>
        <v>65</v>
      </c>
      <c r="G1279" t="str">
        <f t="shared" si="103"/>
        <v>446,83,300,entrance,65</v>
      </c>
      <c r="H1279" t="s">
        <v>1013</v>
      </c>
      <c r="I1279" t="str">
        <f>VLOOKUP(B1279,Nodes!$B$2:$F$681,3)</f>
        <v>Concorde</v>
      </c>
      <c r="J1279" t="str">
        <f>VLOOKUP(C1279,Nodes!$B$2:$F$681,3)</f>
        <v>Concorde</v>
      </c>
      <c r="K1279" t="e">
        <f>VLOOKUP(A1279,$A$1:A1278,1,FALSE)</f>
        <v>#N/A</v>
      </c>
      <c r="L1279">
        <f>IF(ISNA(K1279),D1279,VLOOKUP(A1279,$A$1:D1278,4,FALSE))</f>
        <v>300</v>
      </c>
      <c r="M1279">
        <f t="shared" si="104"/>
        <v>300</v>
      </c>
      <c r="N1279">
        <f t="shared" si="105"/>
        <v>300</v>
      </c>
      <c r="P1279" t="e">
        <f>VLOOKUP(A1279,estimator!$A$2:$D$726,4,FALSE)</f>
        <v>#N/A</v>
      </c>
      <c r="Q1279">
        <f t="shared" si="102"/>
        <v>300</v>
      </c>
    </row>
    <row r="1280" spans="1:17">
      <c r="A1280" t="str">
        <f t="shared" si="106"/>
        <v>447,84</v>
      </c>
      <c r="B1280">
        <v>447</v>
      </c>
      <c r="C1280">
        <v>84</v>
      </c>
      <c r="D1280">
        <v>300</v>
      </c>
      <c r="E1280" t="s">
        <v>570</v>
      </c>
      <c r="F1280">
        <f>VLOOKUP(B1280,Nodes!$B$2:$C$681,2,FALSE)</f>
        <v>66</v>
      </c>
      <c r="G1280" t="str">
        <f t="shared" si="103"/>
        <v>447,84,300,entrance,66</v>
      </c>
      <c r="H1280" t="s">
        <v>1013</v>
      </c>
      <c r="I1280" t="str">
        <f>VLOOKUP(B1280,Nodes!$B$2:$F$681,3)</f>
        <v>Convention</v>
      </c>
      <c r="J1280" t="str">
        <f>VLOOKUP(C1280,Nodes!$B$2:$F$681,3)</f>
        <v>Convention</v>
      </c>
      <c r="K1280" t="e">
        <f>VLOOKUP(A1280,$A$1:A1279,1,FALSE)</f>
        <v>#N/A</v>
      </c>
      <c r="L1280">
        <f>IF(ISNA(K1280),D1280,VLOOKUP(A1280,$A$1:D1279,4,FALSE))</f>
        <v>300</v>
      </c>
      <c r="M1280">
        <f t="shared" si="104"/>
        <v>300</v>
      </c>
      <c r="N1280">
        <f t="shared" si="105"/>
        <v>300</v>
      </c>
      <c r="P1280" t="e">
        <f>VLOOKUP(A1280,estimator!$A$2:$D$726,4,FALSE)</f>
        <v>#N/A</v>
      </c>
      <c r="Q1280">
        <f t="shared" si="102"/>
        <v>300</v>
      </c>
    </row>
    <row r="1281" spans="1:17">
      <c r="A1281" t="str">
        <f t="shared" si="106"/>
        <v>448,85</v>
      </c>
      <c r="B1281">
        <v>448</v>
      </c>
      <c r="C1281">
        <v>85</v>
      </c>
      <c r="D1281">
        <v>300</v>
      </c>
      <c r="E1281" t="s">
        <v>570</v>
      </c>
      <c r="F1281">
        <f>VLOOKUP(B1281,Nodes!$B$2:$C$681,2,FALSE)</f>
        <v>67</v>
      </c>
      <c r="G1281" t="str">
        <f t="shared" si="103"/>
        <v>448,85,300,entrance,67</v>
      </c>
      <c r="H1281" t="s">
        <v>1013</v>
      </c>
      <c r="I1281" t="str">
        <f>VLOOKUP(B1281,Nodes!$B$2:$F$681,3)</f>
        <v>Corentin Cariou</v>
      </c>
      <c r="J1281" t="str">
        <f>VLOOKUP(C1281,Nodes!$B$2:$F$681,3)</f>
        <v>Corentin Cariou</v>
      </c>
      <c r="K1281" t="e">
        <f>VLOOKUP(A1281,$A$1:A1280,1,FALSE)</f>
        <v>#N/A</v>
      </c>
      <c r="L1281">
        <f>IF(ISNA(K1281),D1281,VLOOKUP(A1281,$A$1:D1280,4,FALSE))</f>
        <v>300</v>
      </c>
      <c r="M1281">
        <f t="shared" si="104"/>
        <v>300</v>
      </c>
      <c r="N1281">
        <f t="shared" si="105"/>
        <v>300</v>
      </c>
      <c r="P1281" t="e">
        <f>VLOOKUP(A1281,estimator!$A$2:$D$726,4,FALSE)</f>
        <v>#N/A</v>
      </c>
      <c r="Q1281">
        <f t="shared" si="102"/>
        <v>300</v>
      </c>
    </row>
    <row r="1282" spans="1:17">
      <c r="A1282" t="str">
        <f t="shared" si="106"/>
        <v>449,86</v>
      </c>
      <c r="B1282">
        <v>449</v>
      </c>
      <c r="C1282">
        <v>86</v>
      </c>
      <c r="D1282">
        <v>300</v>
      </c>
      <c r="E1282" t="s">
        <v>570</v>
      </c>
      <c r="F1282">
        <f>VLOOKUP(B1282,Nodes!$B$2:$C$681,2,FALSE)</f>
        <v>68</v>
      </c>
      <c r="G1282" t="str">
        <f t="shared" si="103"/>
        <v>449,86,300,entrance,68</v>
      </c>
      <c r="H1282" t="s">
        <v>1013</v>
      </c>
      <c r="I1282" t="str">
        <f>VLOOKUP(B1282,Nodes!$B$2:$F$681,3)</f>
        <v>Corentin Celton</v>
      </c>
      <c r="J1282" t="str">
        <f>VLOOKUP(C1282,Nodes!$B$2:$F$681,3)</f>
        <v>Corentin Celton</v>
      </c>
      <c r="K1282" t="e">
        <f>VLOOKUP(A1282,$A$1:A1281,1,FALSE)</f>
        <v>#N/A</v>
      </c>
      <c r="L1282">
        <f>IF(ISNA(K1282),D1282,VLOOKUP(A1282,$A$1:D1281,4,FALSE))</f>
        <v>300</v>
      </c>
      <c r="M1282">
        <f t="shared" si="104"/>
        <v>300</v>
      </c>
      <c r="N1282">
        <f t="shared" si="105"/>
        <v>300</v>
      </c>
      <c r="P1282" t="e">
        <f>VLOOKUP(A1282,estimator!$A$2:$D$726,4,FALSE)</f>
        <v>#N/A</v>
      </c>
      <c r="Q1282">
        <f t="shared" ref="Q1282:Q1345" si="107">IF(ISNA(P1282),D1282,P1282)</f>
        <v>300</v>
      </c>
    </row>
    <row r="1283" spans="1:17">
      <c r="A1283" t="str">
        <f t="shared" si="106"/>
        <v>450,87</v>
      </c>
      <c r="B1283">
        <v>450</v>
      </c>
      <c r="C1283">
        <v>87</v>
      </c>
      <c r="D1283">
        <v>300</v>
      </c>
      <c r="E1283" t="s">
        <v>570</v>
      </c>
      <c r="F1283">
        <f>VLOOKUP(B1283,Nodes!$B$2:$C$681,2,FALSE)</f>
        <v>69</v>
      </c>
      <c r="G1283" t="str">
        <f t="shared" ref="G1283:G1346" si="108">B1283&amp;","&amp;C1283&amp;","&amp;ROUND(D1283,0)&amp;","&amp;E1283&amp;","&amp;F1283</f>
        <v>450,87,300,entrance,69</v>
      </c>
      <c r="H1283" t="s">
        <v>1013</v>
      </c>
      <c r="I1283" t="str">
        <f>VLOOKUP(B1283,Nodes!$B$2:$F$681,3)</f>
        <v>Corvisart</v>
      </c>
      <c r="J1283" t="str">
        <f>VLOOKUP(C1283,Nodes!$B$2:$F$681,3)</f>
        <v>Corvisart</v>
      </c>
      <c r="K1283" t="e">
        <f>VLOOKUP(A1283,$A$1:A1282,1,FALSE)</f>
        <v>#N/A</v>
      </c>
      <c r="L1283">
        <f>IF(ISNA(K1283),D1283,VLOOKUP(A1283,$A$1:D1282,4,FALSE))</f>
        <v>300</v>
      </c>
      <c r="M1283">
        <f t="shared" si="104"/>
        <v>300</v>
      </c>
      <c r="N1283">
        <f t="shared" si="105"/>
        <v>300</v>
      </c>
      <c r="P1283" t="e">
        <f>VLOOKUP(A1283,estimator!$A$2:$D$726,4,FALSE)</f>
        <v>#N/A</v>
      </c>
      <c r="Q1283">
        <f t="shared" si="107"/>
        <v>300</v>
      </c>
    </row>
    <row r="1284" spans="1:17">
      <c r="A1284" t="str">
        <f t="shared" si="106"/>
        <v>451,88</v>
      </c>
      <c r="B1284">
        <v>451</v>
      </c>
      <c r="C1284">
        <v>88</v>
      </c>
      <c r="D1284">
        <v>300</v>
      </c>
      <c r="E1284" t="s">
        <v>570</v>
      </c>
      <c r="F1284">
        <f>VLOOKUP(B1284,Nodes!$B$2:$C$681,2,FALSE)</f>
        <v>70</v>
      </c>
      <c r="G1284" t="str">
        <f t="shared" si="108"/>
        <v>451,88,300,entrance,70</v>
      </c>
      <c r="H1284" t="s">
        <v>1013</v>
      </c>
      <c r="I1284" t="str">
        <f>VLOOKUP(B1284,Nodes!$B$2:$F$681,3)</f>
        <v>Cour Saint-Émilion</v>
      </c>
      <c r="J1284" t="str">
        <f>VLOOKUP(C1284,Nodes!$B$2:$F$681,3)</f>
        <v>Cour Saint-Émilion</v>
      </c>
      <c r="K1284" t="e">
        <f>VLOOKUP(A1284,$A$1:A1283,1,FALSE)</f>
        <v>#N/A</v>
      </c>
      <c r="L1284">
        <f>IF(ISNA(K1284),D1284,VLOOKUP(A1284,$A$1:D1283,4,FALSE))</f>
        <v>300</v>
      </c>
      <c r="M1284">
        <f t="shared" si="104"/>
        <v>300</v>
      </c>
      <c r="N1284">
        <f t="shared" si="105"/>
        <v>300</v>
      </c>
      <c r="P1284" t="e">
        <f>VLOOKUP(A1284,estimator!$A$2:$D$726,4,FALSE)</f>
        <v>#N/A</v>
      </c>
      <c r="Q1284">
        <f t="shared" si="107"/>
        <v>300</v>
      </c>
    </row>
    <row r="1285" spans="1:17">
      <c r="A1285" t="str">
        <f t="shared" si="106"/>
        <v>452,89</v>
      </c>
      <c r="B1285">
        <v>452</v>
      </c>
      <c r="C1285">
        <v>89</v>
      </c>
      <c r="D1285">
        <v>300</v>
      </c>
      <c r="E1285" t="s">
        <v>570</v>
      </c>
      <c r="F1285">
        <f>VLOOKUP(B1285,Nodes!$B$2:$C$681,2,FALSE)</f>
        <v>71</v>
      </c>
      <c r="G1285" t="str">
        <f t="shared" si="108"/>
        <v>452,89,300,entrance,71</v>
      </c>
      <c r="H1285" t="s">
        <v>1013</v>
      </c>
      <c r="I1285" t="str">
        <f>VLOOKUP(B1285,Nodes!$B$2:$F$681,3)</f>
        <v>Courcelles</v>
      </c>
      <c r="J1285" t="str">
        <f>VLOOKUP(C1285,Nodes!$B$2:$F$681,3)</f>
        <v>Courcelles</v>
      </c>
      <c r="K1285" t="e">
        <f>VLOOKUP(A1285,$A$1:A1284,1,FALSE)</f>
        <v>#N/A</v>
      </c>
      <c r="L1285">
        <f>IF(ISNA(K1285),D1285,VLOOKUP(A1285,$A$1:D1284,4,FALSE))</f>
        <v>300</v>
      </c>
      <c r="M1285">
        <f t="shared" si="104"/>
        <v>300</v>
      </c>
      <c r="N1285">
        <f t="shared" si="105"/>
        <v>300</v>
      </c>
      <c r="P1285" t="e">
        <f>VLOOKUP(A1285,estimator!$A$2:$D$726,4,FALSE)</f>
        <v>#N/A</v>
      </c>
      <c r="Q1285">
        <f t="shared" si="107"/>
        <v>300</v>
      </c>
    </row>
    <row r="1286" spans="1:17">
      <c r="A1286" t="str">
        <f t="shared" si="106"/>
        <v>453,90</v>
      </c>
      <c r="B1286">
        <v>453</v>
      </c>
      <c r="C1286">
        <v>90</v>
      </c>
      <c r="D1286">
        <v>300</v>
      </c>
      <c r="E1286" t="s">
        <v>570</v>
      </c>
      <c r="F1286">
        <f>VLOOKUP(B1286,Nodes!$B$2:$C$681,2,FALSE)</f>
        <v>72</v>
      </c>
      <c r="G1286" t="str">
        <f t="shared" si="108"/>
        <v>453,90,300,entrance,72</v>
      </c>
      <c r="H1286" t="s">
        <v>1013</v>
      </c>
      <c r="I1286" t="str">
        <f>VLOOKUP(B1286,Nodes!$B$2:$F$681,3)</f>
        <v>Couronnes</v>
      </c>
      <c r="J1286" t="str">
        <f>VLOOKUP(C1286,Nodes!$B$2:$F$681,3)</f>
        <v>Couronnes</v>
      </c>
      <c r="K1286" t="e">
        <f>VLOOKUP(A1286,$A$1:A1285,1,FALSE)</f>
        <v>#N/A</v>
      </c>
      <c r="L1286">
        <f>IF(ISNA(K1286),D1286,VLOOKUP(A1286,$A$1:D1285,4,FALSE))</f>
        <v>300</v>
      </c>
      <c r="M1286">
        <f t="shared" si="104"/>
        <v>300</v>
      </c>
      <c r="N1286">
        <f t="shared" si="105"/>
        <v>300</v>
      </c>
      <c r="P1286" t="e">
        <f>VLOOKUP(A1286,estimator!$A$2:$D$726,4,FALSE)</f>
        <v>#N/A</v>
      </c>
      <c r="Q1286">
        <f t="shared" si="107"/>
        <v>300</v>
      </c>
    </row>
    <row r="1287" spans="1:17">
      <c r="A1287" t="str">
        <f t="shared" si="106"/>
        <v>454,91</v>
      </c>
      <c r="B1287">
        <v>454</v>
      </c>
      <c r="C1287">
        <v>91</v>
      </c>
      <c r="D1287">
        <v>300</v>
      </c>
      <c r="E1287" t="s">
        <v>570</v>
      </c>
      <c r="F1287">
        <f>VLOOKUP(B1287,Nodes!$B$2:$C$681,2,FALSE)</f>
        <v>73</v>
      </c>
      <c r="G1287" t="str">
        <f t="shared" si="108"/>
        <v>454,91,300,entrance,73</v>
      </c>
      <c r="H1287" t="s">
        <v>1013</v>
      </c>
      <c r="I1287" t="str">
        <f>VLOOKUP(B1287,Nodes!$B$2:$F$681,3)</f>
        <v>Créteil — L'Échat</v>
      </c>
      <c r="J1287" t="str">
        <f>VLOOKUP(C1287,Nodes!$B$2:$F$681,3)</f>
        <v>Créteil — L'Échat</v>
      </c>
      <c r="K1287" t="e">
        <f>VLOOKUP(A1287,$A$1:A1286,1,FALSE)</f>
        <v>#N/A</v>
      </c>
      <c r="L1287">
        <f>IF(ISNA(K1287),D1287,VLOOKUP(A1287,$A$1:D1286,4,FALSE))</f>
        <v>300</v>
      </c>
      <c r="M1287">
        <f t="shared" si="104"/>
        <v>300</v>
      </c>
      <c r="N1287">
        <f t="shared" si="105"/>
        <v>300</v>
      </c>
      <c r="P1287" t="e">
        <f>VLOOKUP(A1287,estimator!$A$2:$D$726,4,FALSE)</f>
        <v>#N/A</v>
      </c>
      <c r="Q1287">
        <f t="shared" si="107"/>
        <v>300</v>
      </c>
    </row>
    <row r="1288" spans="1:17">
      <c r="A1288" t="str">
        <f t="shared" si="106"/>
        <v>455,92</v>
      </c>
      <c r="B1288">
        <v>455</v>
      </c>
      <c r="C1288">
        <v>92</v>
      </c>
      <c r="D1288">
        <v>300</v>
      </c>
      <c r="E1288" t="s">
        <v>570</v>
      </c>
      <c r="F1288">
        <f>VLOOKUP(B1288,Nodes!$B$2:$C$681,2,FALSE)</f>
        <v>74</v>
      </c>
      <c r="G1288" t="str">
        <f t="shared" si="108"/>
        <v>455,92,300,entrance,74</v>
      </c>
      <c r="H1288" t="s">
        <v>1013</v>
      </c>
      <c r="I1288" t="str">
        <f>VLOOKUP(B1288,Nodes!$B$2:$F$681,3)</f>
        <v>Créteil — Préfecture</v>
      </c>
      <c r="J1288" t="str">
        <f>VLOOKUP(C1288,Nodes!$B$2:$F$681,3)</f>
        <v>Créteil — Préfecture</v>
      </c>
      <c r="K1288" t="e">
        <f>VLOOKUP(A1288,$A$1:A1287,1,FALSE)</f>
        <v>#N/A</v>
      </c>
      <c r="L1288">
        <f>IF(ISNA(K1288),D1288,VLOOKUP(A1288,$A$1:D1287,4,FALSE))</f>
        <v>300</v>
      </c>
      <c r="M1288">
        <f t="shared" si="104"/>
        <v>300</v>
      </c>
      <c r="N1288">
        <f t="shared" si="105"/>
        <v>300</v>
      </c>
      <c r="P1288" t="e">
        <f>VLOOKUP(A1288,estimator!$A$2:$D$726,4,FALSE)</f>
        <v>#N/A</v>
      </c>
      <c r="Q1288">
        <f t="shared" si="107"/>
        <v>300</v>
      </c>
    </row>
    <row r="1289" spans="1:17">
      <c r="A1289" t="str">
        <f t="shared" si="106"/>
        <v>456,93</v>
      </c>
      <c r="B1289">
        <v>456</v>
      </c>
      <c r="C1289">
        <v>93</v>
      </c>
      <c r="D1289">
        <v>300</v>
      </c>
      <c r="E1289" t="s">
        <v>570</v>
      </c>
      <c r="F1289">
        <f>VLOOKUP(B1289,Nodes!$B$2:$C$681,2,FALSE)</f>
        <v>75</v>
      </c>
      <c r="G1289" t="str">
        <f t="shared" si="108"/>
        <v>456,93,300,entrance,75</v>
      </c>
      <c r="H1289" t="s">
        <v>1013</v>
      </c>
      <c r="I1289" t="str">
        <f>VLOOKUP(B1289,Nodes!$B$2:$F$681,3)</f>
        <v>Créteil — Université</v>
      </c>
      <c r="J1289" t="str">
        <f>VLOOKUP(C1289,Nodes!$B$2:$F$681,3)</f>
        <v>Créteil — Université</v>
      </c>
      <c r="K1289" t="e">
        <f>VLOOKUP(A1289,$A$1:A1288,1,FALSE)</f>
        <v>#N/A</v>
      </c>
      <c r="L1289">
        <f>IF(ISNA(K1289),D1289,VLOOKUP(A1289,$A$1:D1288,4,FALSE))</f>
        <v>300</v>
      </c>
      <c r="M1289">
        <f t="shared" ref="M1289:M1352" si="109">D1289</f>
        <v>300</v>
      </c>
      <c r="N1289">
        <f t="shared" ref="N1289:N1352" si="110">AVERAGE(L1289,M1289)</f>
        <v>300</v>
      </c>
      <c r="P1289" t="e">
        <f>VLOOKUP(A1289,estimator!$A$2:$D$726,4,FALSE)</f>
        <v>#N/A</v>
      </c>
      <c r="Q1289">
        <f t="shared" si="107"/>
        <v>300</v>
      </c>
    </row>
    <row r="1290" spans="1:17">
      <c r="A1290" t="str">
        <f t="shared" si="106"/>
        <v>457,94</v>
      </c>
      <c r="B1290">
        <v>457</v>
      </c>
      <c r="C1290">
        <v>94</v>
      </c>
      <c r="D1290">
        <v>300</v>
      </c>
      <c r="E1290" t="s">
        <v>570</v>
      </c>
      <c r="F1290">
        <f>VLOOKUP(B1290,Nodes!$B$2:$C$681,2,FALSE)</f>
        <v>76</v>
      </c>
      <c r="G1290" t="str">
        <f t="shared" si="108"/>
        <v>457,94,300,entrance,76</v>
      </c>
      <c r="H1290" t="s">
        <v>1013</v>
      </c>
      <c r="I1290" t="str">
        <f>VLOOKUP(B1290,Nodes!$B$2:$F$681,3)</f>
        <v>Crimée</v>
      </c>
      <c r="J1290" t="str">
        <f>VLOOKUP(C1290,Nodes!$B$2:$F$681,3)</f>
        <v>Crimée</v>
      </c>
      <c r="K1290" t="e">
        <f>VLOOKUP(A1290,$A$1:A1289,1,FALSE)</f>
        <v>#N/A</v>
      </c>
      <c r="L1290">
        <f>IF(ISNA(K1290),D1290,VLOOKUP(A1290,$A$1:D1289,4,FALSE))</f>
        <v>300</v>
      </c>
      <c r="M1290">
        <f t="shared" si="109"/>
        <v>300</v>
      </c>
      <c r="N1290">
        <f t="shared" si="110"/>
        <v>300</v>
      </c>
      <c r="P1290" t="e">
        <f>VLOOKUP(A1290,estimator!$A$2:$D$726,4,FALSE)</f>
        <v>#N/A</v>
      </c>
      <c r="Q1290">
        <f t="shared" si="107"/>
        <v>300</v>
      </c>
    </row>
    <row r="1291" spans="1:17">
      <c r="A1291" t="str">
        <f t="shared" si="106"/>
        <v>458,95</v>
      </c>
      <c r="B1291">
        <v>458</v>
      </c>
      <c r="C1291">
        <v>95</v>
      </c>
      <c r="D1291">
        <v>300</v>
      </c>
      <c r="E1291" t="s">
        <v>570</v>
      </c>
      <c r="F1291">
        <f>VLOOKUP(B1291,Nodes!$B$2:$C$681,2,FALSE)</f>
        <v>77</v>
      </c>
      <c r="G1291" t="str">
        <f t="shared" si="108"/>
        <v>458,95,300,entrance,77</v>
      </c>
      <c r="H1291" t="s">
        <v>1013</v>
      </c>
      <c r="I1291" t="str">
        <f>VLOOKUP(B1291,Nodes!$B$2:$F$681,3)</f>
        <v>Croix de Chavaux</v>
      </c>
      <c r="J1291" t="str">
        <f>VLOOKUP(C1291,Nodes!$B$2:$F$681,3)</f>
        <v>Croix de Chavaux</v>
      </c>
      <c r="K1291" t="e">
        <f>VLOOKUP(A1291,$A$1:A1290,1,FALSE)</f>
        <v>#N/A</v>
      </c>
      <c r="L1291">
        <f>IF(ISNA(K1291),D1291,VLOOKUP(A1291,$A$1:D1290,4,FALSE))</f>
        <v>300</v>
      </c>
      <c r="M1291">
        <f t="shared" si="109"/>
        <v>300</v>
      </c>
      <c r="N1291">
        <f t="shared" si="110"/>
        <v>300</v>
      </c>
      <c r="P1291" t="e">
        <f>VLOOKUP(A1291,estimator!$A$2:$D$726,4,FALSE)</f>
        <v>#N/A</v>
      </c>
      <c r="Q1291">
        <f t="shared" si="107"/>
        <v>300</v>
      </c>
    </row>
    <row r="1292" spans="1:17">
      <c r="A1292" t="str">
        <f t="shared" si="106"/>
        <v>459,96</v>
      </c>
      <c r="B1292">
        <v>459</v>
      </c>
      <c r="C1292">
        <v>96</v>
      </c>
      <c r="D1292">
        <v>300</v>
      </c>
      <c r="E1292" t="s">
        <v>570</v>
      </c>
      <c r="F1292">
        <f>VLOOKUP(B1292,Nodes!$B$2:$C$681,2,FALSE)</f>
        <v>78</v>
      </c>
      <c r="G1292" t="str">
        <f t="shared" si="108"/>
        <v>459,96,300,entrance,78</v>
      </c>
      <c r="H1292" t="s">
        <v>1013</v>
      </c>
      <c r="I1292" t="str">
        <f>VLOOKUP(B1292,Nodes!$B$2:$F$681,3)</f>
        <v>Danube</v>
      </c>
      <c r="J1292" t="str">
        <f>VLOOKUP(C1292,Nodes!$B$2:$F$681,3)</f>
        <v>Danube</v>
      </c>
      <c r="K1292" t="e">
        <f>VLOOKUP(A1292,$A$1:A1291,1,FALSE)</f>
        <v>#N/A</v>
      </c>
      <c r="L1292">
        <f>IF(ISNA(K1292),D1292,VLOOKUP(A1292,$A$1:D1291,4,FALSE))</f>
        <v>300</v>
      </c>
      <c r="M1292">
        <f t="shared" si="109"/>
        <v>300</v>
      </c>
      <c r="N1292">
        <f t="shared" si="110"/>
        <v>300</v>
      </c>
      <c r="P1292" t="e">
        <f>VLOOKUP(A1292,estimator!$A$2:$D$726,4,FALSE)</f>
        <v>#N/A</v>
      </c>
      <c r="Q1292">
        <f t="shared" si="107"/>
        <v>300</v>
      </c>
    </row>
    <row r="1293" spans="1:17">
      <c r="A1293" t="str">
        <f t="shared" si="106"/>
        <v>460,97</v>
      </c>
      <c r="B1293">
        <v>460</v>
      </c>
      <c r="C1293">
        <v>97</v>
      </c>
      <c r="D1293">
        <v>300</v>
      </c>
      <c r="E1293" t="s">
        <v>570</v>
      </c>
      <c r="F1293">
        <f>VLOOKUP(B1293,Nodes!$B$2:$C$681,2,FALSE)</f>
        <v>79</v>
      </c>
      <c r="G1293" t="str">
        <f t="shared" si="108"/>
        <v>460,97,300,entrance,79</v>
      </c>
      <c r="H1293" t="s">
        <v>1013</v>
      </c>
      <c r="I1293" t="str">
        <f>VLOOKUP(B1293,Nodes!$B$2:$F$681,3)</f>
        <v>Daumesnil</v>
      </c>
      <c r="J1293" t="str">
        <f>VLOOKUP(C1293,Nodes!$B$2:$F$681,3)</f>
        <v>Daumesnil</v>
      </c>
      <c r="K1293" t="e">
        <f>VLOOKUP(A1293,$A$1:A1292,1,FALSE)</f>
        <v>#N/A</v>
      </c>
      <c r="L1293">
        <f>IF(ISNA(K1293),D1293,VLOOKUP(A1293,$A$1:D1292,4,FALSE))</f>
        <v>300</v>
      </c>
      <c r="M1293">
        <f t="shared" si="109"/>
        <v>300</v>
      </c>
      <c r="N1293">
        <f t="shared" si="110"/>
        <v>300</v>
      </c>
      <c r="P1293" t="e">
        <f>VLOOKUP(A1293,estimator!$A$2:$D$726,4,FALSE)</f>
        <v>#N/A</v>
      </c>
      <c r="Q1293">
        <f t="shared" si="107"/>
        <v>300</v>
      </c>
    </row>
    <row r="1294" spans="1:17">
      <c r="A1294" t="str">
        <f t="shared" si="106"/>
        <v>460,98</v>
      </c>
      <c r="B1294">
        <v>460</v>
      </c>
      <c r="C1294">
        <v>98</v>
      </c>
      <c r="D1294">
        <v>300</v>
      </c>
      <c r="E1294" t="s">
        <v>570</v>
      </c>
      <c r="F1294">
        <f>VLOOKUP(B1294,Nodes!$B$2:$C$681,2,FALSE)</f>
        <v>79</v>
      </c>
      <c r="G1294" t="str">
        <f t="shared" si="108"/>
        <v>460,98,300,entrance,79</v>
      </c>
      <c r="H1294" t="s">
        <v>1013</v>
      </c>
      <c r="I1294" t="str">
        <f>VLOOKUP(B1294,Nodes!$B$2:$F$681,3)</f>
        <v>Daumesnil</v>
      </c>
      <c r="J1294" t="str">
        <f>VLOOKUP(C1294,Nodes!$B$2:$F$681,3)</f>
        <v>Daumesnil</v>
      </c>
      <c r="K1294" t="e">
        <f>VLOOKUP(A1294,$A$1:A1293,1,FALSE)</f>
        <v>#N/A</v>
      </c>
      <c r="L1294">
        <f>IF(ISNA(K1294),D1294,VLOOKUP(A1294,$A$1:D1293,4,FALSE))</f>
        <v>300</v>
      </c>
      <c r="M1294">
        <f t="shared" si="109"/>
        <v>300</v>
      </c>
      <c r="N1294">
        <f t="shared" si="110"/>
        <v>300</v>
      </c>
      <c r="P1294" t="e">
        <f>VLOOKUP(A1294,estimator!$A$2:$D$726,4,FALSE)</f>
        <v>#N/A</v>
      </c>
      <c r="Q1294">
        <f t="shared" si="107"/>
        <v>300</v>
      </c>
    </row>
    <row r="1295" spans="1:17">
      <c r="A1295" t="str">
        <f t="shared" si="106"/>
        <v>461,99</v>
      </c>
      <c r="B1295">
        <v>461</v>
      </c>
      <c r="C1295">
        <v>99</v>
      </c>
      <c r="D1295">
        <v>300</v>
      </c>
      <c r="E1295" t="s">
        <v>570</v>
      </c>
      <c r="F1295">
        <f>VLOOKUP(B1295,Nodes!$B$2:$C$681,2,FALSE)</f>
        <v>80</v>
      </c>
      <c r="G1295" t="str">
        <f t="shared" si="108"/>
        <v>461,99,300,entrance,80</v>
      </c>
      <c r="H1295" t="s">
        <v>1013</v>
      </c>
      <c r="I1295" t="str">
        <f>VLOOKUP(B1295,Nodes!$B$2:$F$681,3)</f>
        <v>Denfert-Rochereau</v>
      </c>
      <c r="J1295" t="str">
        <f>VLOOKUP(C1295,Nodes!$B$2:$F$681,3)</f>
        <v>Denfert-Rochereau</v>
      </c>
      <c r="K1295" t="e">
        <f>VLOOKUP(A1295,$A$1:A1294,1,FALSE)</f>
        <v>#N/A</v>
      </c>
      <c r="L1295">
        <f>IF(ISNA(K1295),D1295,VLOOKUP(A1295,$A$1:D1294,4,FALSE))</f>
        <v>300</v>
      </c>
      <c r="M1295">
        <f t="shared" si="109"/>
        <v>300</v>
      </c>
      <c r="N1295">
        <f t="shared" si="110"/>
        <v>300</v>
      </c>
      <c r="P1295" t="e">
        <f>VLOOKUP(A1295,estimator!$A$2:$D$726,4,FALSE)</f>
        <v>#N/A</v>
      </c>
      <c r="Q1295">
        <f t="shared" si="107"/>
        <v>300</v>
      </c>
    </row>
    <row r="1296" spans="1:17">
      <c r="A1296" t="str">
        <f t="shared" si="106"/>
        <v>461,100</v>
      </c>
      <c r="B1296">
        <v>461</v>
      </c>
      <c r="C1296">
        <v>100</v>
      </c>
      <c r="D1296">
        <v>300</v>
      </c>
      <c r="E1296" t="s">
        <v>570</v>
      </c>
      <c r="F1296">
        <f>VLOOKUP(B1296,Nodes!$B$2:$C$681,2,FALSE)</f>
        <v>80</v>
      </c>
      <c r="G1296" t="str">
        <f t="shared" si="108"/>
        <v>461,100,300,entrance,80</v>
      </c>
      <c r="H1296" t="s">
        <v>1013</v>
      </c>
      <c r="I1296" t="str">
        <f>VLOOKUP(B1296,Nodes!$B$2:$F$681,3)</f>
        <v>Denfert-Rochereau</v>
      </c>
      <c r="J1296" t="str">
        <f>VLOOKUP(C1296,Nodes!$B$2:$F$681,3)</f>
        <v>Denfert-Rochereau</v>
      </c>
      <c r="K1296" t="e">
        <f>VLOOKUP(A1296,$A$1:A1295,1,FALSE)</f>
        <v>#N/A</v>
      </c>
      <c r="L1296">
        <f>IF(ISNA(K1296),D1296,VLOOKUP(A1296,$A$1:D1295,4,FALSE))</f>
        <v>300</v>
      </c>
      <c r="M1296">
        <f t="shared" si="109"/>
        <v>300</v>
      </c>
      <c r="N1296">
        <f t="shared" si="110"/>
        <v>300</v>
      </c>
      <c r="P1296" t="e">
        <f>VLOOKUP(A1296,estimator!$A$2:$D$726,4,FALSE)</f>
        <v>#N/A</v>
      </c>
      <c r="Q1296">
        <f t="shared" si="107"/>
        <v>300</v>
      </c>
    </row>
    <row r="1297" spans="1:17">
      <c r="A1297" t="str">
        <f t="shared" si="106"/>
        <v>462,101</v>
      </c>
      <c r="B1297">
        <v>462</v>
      </c>
      <c r="C1297">
        <v>101</v>
      </c>
      <c r="D1297">
        <v>300</v>
      </c>
      <c r="E1297" t="s">
        <v>570</v>
      </c>
      <c r="F1297">
        <f>VLOOKUP(B1297,Nodes!$B$2:$C$681,2,FALSE)</f>
        <v>81</v>
      </c>
      <c r="G1297" t="str">
        <f t="shared" si="108"/>
        <v>462,101,300,entrance,81</v>
      </c>
      <c r="H1297" t="s">
        <v>1013</v>
      </c>
      <c r="I1297" t="str">
        <f>VLOOKUP(B1297,Nodes!$B$2:$F$681,3)</f>
        <v>Dugommier</v>
      </c>
      <c r="J1297" t="str">
        <f>VLOOKUP(C1297,Nodes!$B$2:$F$681,3)</f>
        <v>Dugommier</v>
      </c>
      <c r="K1297" t="e">
        <f>VLOOKUP(A1297,$A$1:A1296,1,FALSE)</f>
        <v>#N/A</v>
      </c>
      <c r="L1297">
        <f>IF(ISNA(K1297),D1297,VLOOKUP(A1297,$A$1:D1296,4,FALSE))</f>
        <v>300</v>
      </c>
      <c r="M1297">
        <f t="shared" si="109"/>
        <v>300</v>
      </c>
      <c r="N1297">
        <f t="shared" si="110"/>
        <v>300</v>
      </c>
      <c r="P1297" t="e">
        <f>VLOOKUP(A1297,estimator!$A$2:$D$726,4,FALSE)</f>
        <v>#N/A</v>
      </c>
      <c r="Q1297">
        <f t="shared" si="107"/>
        <v>300</v>
      </c>
    </row>
    <row r="1298" spans="1:17">
      <c r="A1298" t="str">
        <f t="shared" si="106"/>
        <v>463,102</v>
      </c>
      <c r="B1298">
        <v>463</v>
      </c>
      <c r="C1298">
        <v>102</v>
      </c>
      <c r="D1298">
        <v>300</v>
      </c>
      <c r="E1298" t="s">
        <v>570</v>
      </c>
      <c r="F1298">
        <f>VLOOKUP(B1298,Nodes!$B$2:$C$681,2,FALSE)</f>
        <v>82</v>
      </c>
      <c r="G1298" t="str">
        <f t="shared" si="108"/>
        <v>463,102,300,entrance,82</v>
      </c>
      <c r="H1298" t="s">
        <v>1013</v>
      </c>
      <c r="I1298" t="str">
        <f>VLOOKUP(B1298,Nodes!$B$2:$F$681,3)</f>
        <v>Dupleix</v>
      </c>
      <c r="J1298" t="str">
        <f>VLOOKUP(C1298,Nodes!$B$2:$F$681,3)</f>
        <v>Dupleix</v>
      </c>
      <c r="K1298" t="e">
        <f>VLOOKUP(A1298,$A$1:A1297,1,FALSE)</f>
        <v>#N/A</v>
      </c>
      <c r="L1298">
        <f>IF(ISNA(K1298),D1298,VLOOKUP(A1298,$A$1:D1297,4,FALSE))</f>
        <v>300</v>
      </c>
      <c r="M1298">
        <f t="shared" si="109"/>
        <v>300</v>
      </c>
      <c r="N1298">
        <f t="shared" si="110"/>
        <v>300</v>
      </c>
      <c r="P1298" t="e">
        <f>VLOOKUP(A1298,estimator!$A$2:$D$726,4,FALSE)</f>
        <v>#N/A</v>
      </c>
      <c r="Q1298">
        <f t="shared" si="107"/>
        <v>300</v>
      </c>
    </row>
    <row r="1299" spans="1:17">
      <c r="A1299" t="str">
        <f t="shared" ref="A1299:A1362" si="111">B1299&amp;","&amp;C1299</f>
        <v>464,103</v>
      </c>
      <c r="B1299">
        <v>464</v>
      </c>
      <c r="C1299">
        <v>103</v>
      </c>
      <c r="D1299">
        <v>300</v>
      </c>
      <c r="E1299" t="s">
        <v>570</v>
      </c>
      <c r="F1299">
        <f>VLOOKUP(B1299,Nodes!$B$2:$C$681,2,FALSE)</f>
        <v>83</v>
      </c>
      <c r="G1299" t="str">
        <f t="shared" si="108"/>
        <v>464,103,300,entrance,83</v>
      </c>
      <c r="H1299" t="s">
        <v>1013</v>
      </c>
      <c r="I1299" t="str">
        <f>VLOOKUP(B1299,Nodes!$B$2:$F$681,3)</f>
        <v>Duroc</v>
      </c>
      <c r="J1299" t="str">
        <f>VLOOKUP(C1299,Nodes!$B$2:$F$681,3)</f>
        <v>Duroc</v>
      </c>
      <c r="K1299" t="e">
        <f>VLOOKUP(A1299,$A$1:A1298,1,FALSE)</f>
        <v>#N/A</v>
      </c>
      <c r="L1299">
        <f>IF(ISNA(K1299),D1299,VLOOKUP(A1299,$A$1:D1298,4,FALSE))</f>
        <v>300</v>
      </c>
      <c r="M1299">
        <f t="shared" si="109"/>
        <v>300</v>
      </c>
      <c r="N1299">
        <f t="shared" si="110"/>
        <v>300</v>
      </c>
      <c r="P1299" t="e">
        <f>VLOOKUP(A1299,estimator!$A$2:$D$726,4,FALSE)</f>
        <v>#N/A</v>
      </c>
      <c r="Q1299">
        <f t="shared" si="107"/>
        <v>300</v>
      </c>
    </row>
    <row r="1300" spans="1:17">
      <c r="A1300" t="str">
        <f t="shared" si="111"/>
        <v>464,104</v>
      </c>
      <c r="B1300">
        <v>464</v>
      </c>
      <c r="C1300">
        <v>104</v>
      </c>
      <c r="D1300">
        <v>300</v>
      </c>
      <c r="E1300" t="s">
        <v>570</v>
      </c>
      <c r="F1300">
        <f>VLOOKUP(B1300,Nodes!$B$2:$C$681,2,FALSE)</f>
        <v>83</v>
      </c>
      <c r="G1300" t="str">
        <f t="shared" si="108"/>
        <v>464,104,300,entrance,83</v>
      </c>
      <c r="H1300" t="s">
        <v>1013</v>
      </c>
      <c r="I1300" t="str">
        <f>VLOOKUP(B1300,Nodes!$B$2:$F$681,3)</f>
        <v>Duroc</v>
      </c>
      <c r="J1300" t="str">
        <f>VLOOKUP(C1300,Nodes!$B$2:$F$681,3)</f>
        <v>Duroc</v>
      </c>
      <c r="K1300" t="e">
        <f>VLOOKUP(A1300,$A$1:A1299,1,FALSE)</f>
        <v>#N/A</v>
      </c>
      <c r="L1300">
        <f>IF(ISNA(K1300),D1300,VLOOKUP(A1300,$A$1:D1299,4,FALSE))</f>
        <v>300</v>
      </c>
      <c r="M1300">
        <f t="shared" si="109"/>
        <v>300</v>
      </c>
      <c r="N1300">
        <f t="shared" si="110"/>
        <v>300</v>
      </c>
      <c r="P1300" t="e">
        <f>VLOOKUP(A1300,estimator!$A$2:$D$726,4,FALSE)</f>
        <v>#N/A</v>
      </c>
      <c r="Q1300">
        <f t="shared" si="107"/>
        <v>300</v>
      </c>
    </row>
    <row r="1301" spans="1:17">
      <c r="A1301" t="str">
        <f t="shared" si="111"/>
        <v>465,105</v>
      </c>
      <c r="B1301">
        <v>465</v>
      </c>
      <c r="C1301">
        <v>105</v>
      </c>
      <c r="D1301">
        <v>300</v>
      </c>
      <c r="E1301" t="s">
        <v>570</v>
      </c>
      <c r="F1301">
        <f>VLOOKUP(B1301,Nodes!$B$2:$C$681,2,FALSE)</f>
        <v>84</v>
      </c>
      <c r="G1301" t="str">
        <f t="shared" si="108"/>
        <v>465,105,300,entrance,84</v>
      </c>
      <c r="H1301" t="s">
        <v>1013</v>
      </c>
      <c r="I1301" t="str">
        <f>VLOOKUP(B1301,Nodes!$B$2:$F$681,3)</f>
        <v>École Militaire</v>
      </c>
      <c r="J1301" t="str">
        <f>VLOOKUP(C1301,Nodes!$B$2:$F$681,3)</f>
        <v>École Militaire</v>
      </c>
      <c r="K1301" t="e">
        <f>VLOOKUP(A1301,$A$1:A1300,1,FALSE)</f>
        <v>#N/A</v>
      </c>
      <c r="L1301">
        <f>IF(ISNA(K1301),D1301,VLOOKUP(A1301,$A$1:D1300,4,FALSE))</f>
        <v>300</v>
      </c>
      <c r="M1301">
        <f t="shared" si="109"/>
        <v>300</v>
      </c>
      <c r="N1301">
        <f t="shared" si="110"/>
        <v>300</v>
      </c>
      <c r="P1301" t="e">
        <f>VLOOKUP(A1301,estimator!$A$2:$D$726,4,FALSE)</f>
        <v>#N/A</v>
      </c>
      <c r="Q1301">
        <f t="shared" si="107"/>
        <v>300</v>
      </c>
    </row>
    <row r="1302" spans="1:17">
      <c r="A1302" t="str">
        <f t="shared" si="111"/>
        <v>466,106</v>
      </c>
      <c r="B1302">
        <v>466</v>
      </c>
      <c r="C1302">
        <v>106</v>
      </c>
      <c r="D1302">
        <v>300</v>
      </c>
      <c r="E1302" t="s">
        <v>570</v>
      </c>
      <c r="F1302">
        <f>VLOOKUP(B1302,Nodes!$B$2:$C$681,2,FALSE)</f>
        <v>85</v>
      </c>
      <c r="G1302" t="str">
        <f t="shared" si="108"/>
        <v>466,106,300,entrance,85</v>
      </c>
      <c r="H1302" t="s">
        <v>1013</v>
      </c>
      <c r="I1302" t="str">
        <f>VLOOKUP(B1302,Nodes!$B$2:$F$681,3)</f>
        <v>École Vétérinaire de Maisons-Alfort</v>
      </c>
      <c r="J1302" t="str">
        <f>VLOOKUP(C1302,Nodes!$B$2:$F$681,3)</f>
        <v>École Vétérinaire de Maisons-Alfort</v>
      </c>
      <c r="K1302" t="e">
        <f>VLOOKUP(A1302,$A$1:A1301,1,FALSE)</f>
        <v>#N/A</v>
      </c>
      <c r="L1302">
        <f>IF(ISNA(K1302),D1302,VLOOKUP(A1302,$A$1:D1301,4,FALSE))</f>
        <v>300</v>
      </c>
      <c r="M1302">
        <f t="shared" si="109"/>
        <v>300</v>
      </c>
      <c r="N1302">
        <f t="shared" si="110"/>
        <v>300</v>
      </c>
      <c r="P1302" t="e">
        <f>VLOOKUP(A1302,estimator!$A$2:$D$726,4,FALSE)</f>
        <v>#N/A</v>
      </c>
      <c r="Q1302">
        <f t="shared" si="107"/>
        <v>300</v>
      </c>
    </row>
    <row r="1303" spans="1:17">
      <c r="A1303" t="str">
        <f t="shared" si="111"/>
        <v>467,107</v>
      </c>
      <c r="B1303">
        <v>467</v>
      </c>
      <c r="C1303">
        <v>107</v>
      </c>
      <c r="D1303">
        <v>300</v>
      </c>
      <c r="E1303" t="s">
        <v>570</v>
      </c>
      <c r="F1303">
        <f>VLOOKUP(B1303,Nodes!$B$2:$C$681,2,FALSE)</f>
        <v>86</v>
      </c>
      <c r="G1303" t="str">
        <f t="shared" si="108"/>
        <v>467,107,300,entrance,86</v>
      </c>
      <c r="H1303" t="s">
        <v>1013</v>
      </c>
      <c r="I1303" t="str">
        <f>VLOOKUP(B1303,Nodes!$B$2:$F$681,3)</f>
        <v>Edgar Quinet</v>
      </c>
      <c r="J1303" t="str">
        <f>VLOOKUP(C1303,Nodes!$B$2:$F$681,3)</f>
        <v>Edgar Quinet</v>
      </c>
      <c r="K1303" t="e">
        <f>VLOOKUP(A1303,$A$1:A1302,1,FALSE)</f>
        <v>#N/A</v>
      </c>
      <c r="L1303">
        <f>IF(ISNA(K1303),D1303,VLOOKUP(A1303,$A$1:D1302,4,FALSE))</f>
        <v>300</v>
      </c>
      <c r="M1303">
        <f t="shared" si="109"/>
        <v>300</v>
      </c>
      <c r="N1303">
        <f t="shared" si="110"/>
        <v>300</v>
      </c>
      <c r="P1303" t="e">
        <f>VLOOKUP(A1303,estimator!$A$2:$D$726,4,FALSE)</f>
        <v>#N/A</v>
      </c>
      <c r="Q1303">
        <f t="shared" si="107"/>
        <v>300</v>
      </c>
    </row>
    <row r="1304" spans="1:17">
      <c r="A1304" t="str">
        <f t="shared" si="111"/>
        <v>468,108</v>
      </c>
      <c r="B1304">
        <v>468</v>
      </c>
      <c r="C1304">
        <v>108</v>
      </c>
      <c r="D1304">
        <v>300</v>
      </c>
      <c r="E1304" t="s">
        <v>570</v>
      </c>
      <c r="F1304">
        <f>VLOOKUP(B1304,Nodes!$B$2:$C$681,2,FALSE)</f>
        <v>87</v>
      </c>
      <c r="G1304" t="str">
        <f t="shared" si="108"/>
        <v>468,108,300,entrance,87</v>
      </c>
      <c r="H1304" t="s">
        <v>1013</v>
      </c>
      <c r="I1304" t="str">
        <f>VLOOKUP(B1304,Nodes!$B$2:$F$681,3)</f>
        <v>Église d'Auteuil</v>
      </c>
      <c r="J1304" t="str">
        <f>VLOOKUP(C1304,Nodes!$B$2:$F$681,3)</f>
        <v>Église d'Auteuil</v>
      </c>
      <c r="K1304" t="e">
        <f>VLOOKUP(A1304,$A$1:A1303,1,FALSE)</f>
        <v>#N/A</v>
      </c>
      <c r="L1304">
        <f>IF(ISNA(K1304),D1304,VLOOKUP(A1304,$A$1:D1303,4,FALSE))</f>
        <v>300</v>
      </c>
      <c r="M1304">
        <f t="shared" si="109"/>
        <v>300</v>
      </c>
      <c r="N1304">
        <f t="shared" si="110"/>
        <v>300</v>
      </c>
      <c r="P1304" t="e">
        <f>VLOOKUP(A1304,estimator!$A$2:$D$726,4,FALSE)</f>
        <v>#N/A</v>
      </c>
      <c r="Q1304">
        <f t="shared" si="107"/>
        <v>300</v>
      </c>
    </row>
    <row r="1305" spans="1:17">
      <c r="A1305" t="str">
        <f t="shared" si="111"/>
        <v>469,109</v>
      </c>
      <c r="B1305">
        <v>469</v>
      </c>
      <c r="C1305">
        <v>109</v>
      </c>
      <c r="D1305">
        <v>300</v>
      </c>
      <c r="E1305" t="s">
        <v>570</v>
      </c>
      <c r="F1305">
        <f>VLOOKUP(B1305,Nodes!$B$2:$C$681,2,FALSE)</f>
        <v>88</v>
      </c>
      <c r="G1305" t="str">
        <f t="shared" si="108"/>
        <v>469,109,300,entrance,88</v>
      </c>
      <c r="H1305" t="s">
        <v>1013</v>
      </c>
      <c r="I1305" t="str">
        <f>VLOOKUP(B1305,Nodes!$B$2:$F$681,3)</f>
        <v>Église de Pantin</v>
      </c>
      <c r="J1305" t="str">
        <f>VLOOKUP(C1305,Nodes!$B$2:$F$681,3)</f>
        <v>Église de Pantin</v>
      </c>
      <c r="K1305" t="e">
        <f>VLOOKUP(A1305,$A$1:A1304,1,FALSE)</f>
        <v>#N/A</v>
      </c>
      <c r="L1305">
        <f>IF(ISNA(K1305),D1305,VLOOKUP(A1305,$A$1:D1304,4,FALSE))</f>
        <v>300</v>
      </c>
      <c r="M1305">
        <f t="shared" si="109"/>
        <v>300</v>
      </c>
      <c r="N1305">
        <f t="shared" si="110"/>
        <v>300</v>
      </c>
      <c r="P1305" t="e">
        <f>VLOOKUP(A1305,estimator!$A$2:$D$726,4,FALSE)</f>
        <v>#N/A</v>
      </c>
      <c r="Q1305">
        <f t="shared" si="107"/>
        <v>300</v>
      </c>
    </row>
    <row r="1306" spans="1:17">
      <c r="A1306" t="str">
        <f t="shared" si="111"/>
        <v>470,110</v>
      </c>
      <c r="B1306">
        <v>470</v>
      </c>
      <c r="C1306">
        <v>110</v>
      </c>
      <c r="D1306">
        <v>300</v>
      </c>
      <c r="E1306" t="s">
        <v>570</v>
      </c>
      <c r="F1306">
        <f>VLOOKUP(B1306,Nodes!$B$2:$C$681,2,FALSE)</f>
        <v>89</v>
      </c>
      <c r="G1306" t="str">
        <f t="shared" si="108"/>
        <v>470,110,300,entrance,89</v>
      </c>
      <c r="H1306" t="s">
        <v>1013</v>
      </c>
      <c r="I1306" t="str">
        <f>VLOOKUP(B1306,Nodes!$B$2:$F$681,3)</f>
        <v>Esplanade de la Défense</v>
      </c>
      <c r="J1306" t="str">
        <f>VLOOKUP(C1306,Nodes!$B$2:$F$681,3)</f>
        <v>Esplanade de la Défense</v>
      </c>
      <c r="K1306" t="e">
        <f>VLOOKUP(A1306,$A$1:A1305,1,FALSE)</f>
        <v>#N/A</v>
      </c>
      <c r="L1306">
        <f>IF(ISNA(K1306),D1306,VLOOKUP(A1306,$A$1:D1305,4,FALSE))</f>
        <v>300</v>
      </c>
      <c r="M1306">
        <f t="shared" si="109"/>
        <v>300</v>
      </c>
      <c r="N1306">
        <f t="shared" si="110"/>
        <v>300</v>
      </c>
      <c r="P1306" t="e">
        <f>VLOOKUP(A1306,estimator!$A$2:$D$726,4,FALSE)</f>
        <v>#N/A</v>
      </c>
      <c r="Q1306">
        <f t="shared" si="107"/>
        <v>300</v>
      </c>
    </row>
    <row r="1307" spans="1:17">
      <c r="A1307" t="str">
        <f t="shared" si="111"/>
        <v>471,111</v>
      </c>
      <c r="B1307">
        <v>471</v>
      </c>
      <c r="C1307">
        <v>111</v>
      </c>
      <c r="D1307">
        <v>300</v>
      </c>
      <c r="E1307" t="s">
        <v>570</v>
      </c>
      <c r="F1307">
        <f>VLOOKUP(B1307,Nodes!$B$2:$C$681,2,FALSE)</f>
        <v>90</v>
      </c>
      <c r="G1307" t="str">
        <f t="shared" si="108"/>
        <v>471,111,300,entrance,90</v>
      </c>
      <c r="H1307" t="s">
        <v>1013</v>
      </c>
      <c r="I1307" t="str">
        <f>VLOOKUP(B1307,Nodes!$B$2:$F$681,3)</f>
        <v>Étienne Marcel</v>
      </c>
      <c r="J1307" t="str">
        <f>VLOOKUP(C1307,Nodes!$B$2:$F$681,3)</f>
        <v>Étienne Marcel</v>
      </c>
      <c r="K1307" t="e">
        <f>VLOOKUP(A1307,$A$1:A1306,1,FALSE)</f>
        <v>#N/A</v>
      </c>
      <c r="L1307">
        <f>IF(ISNA(K1307),D1307,VLOOKUP(A1307,$A$1:D1306,4,FALSE))</f>
        <v>300</v>
      </c>
      <c r="M1307">
        <f t="shared" si="109"/>
        <v>300</v>
      </c>
      <c r="N1307">
        <f t="shared" si="110"/>
        <v>300</v>
      </c>
      <c r="P1307" t="e">
        <f>VLOOKUP(A1307,estimator!$A$2:$D$726,4,FALSE)</f>
        <v>#N/A</v>
      </c>
      <c r="Q1307">
        <f t="shared" si="107"/>
        <v>300</v>
      </c>
    </row>
    <row r="1308" spans="1:17">
      <c r="A1308" t="str">
        <f t="shared" si="111"/>
        <v>472,112</v>
      </c>
      <c r="B1308">
        <v>472</v>
      </c>
      <c r="C1308">
        <v>112</v>
      </c>
      <c r="D1308">
        <v>300</v>
      </c>
      <c r="E1308" t="s">
        <v>570</v>
      </c>
      <c r="F1308">
        <f>VLOOKUP(B1308,Nodes!$B$2:$C$681,2,FALSE)</f>
        <v>91</v>
      </c>
      <c r="G1308" t="str">
        <f t="shared" si="108"/>
        <v>472,112,300,entrance,91</v>
      </c>
      <c r="H1308" t="s">
        <v>1013</v>
      </c>
      <c r="I1308" t="str">
        <f>VLOOKUP(B1308,Nodes!$B$2:$F$681,3)</f>
        <v>Europe</v>
      </c>
      <c r="J1308" t="str">
        <f>VLOOKUP(C1308,Nodes!$B$2:$F$681,3)</f>
        <v>Europe</v>
      </c>
      <c r="K1308" t="e">
        <f>VLOOKUP(A1308,$A$1:A1307,1,FALSE)</f>
        <v>#N/A</v>
      </c>
      <c r="L1308">
        <f>IF(ISNA(K1308),D1308,VLOOKUP(A1308,$A$1:D1307,4,FALSE))</f>
        <v>300</v>
      </c>
      <c r="M1308">
        <f t="shared" si="109"/>
        <v>300</v>
      </c>
      <c r="N1308">
        <f t="shared" si="110"/>
        <v>300</v>
      </c>
      <c r="P1308" t="e">
        <f>VLOOKUP(A1308,estimator!$A$2:$D$726,4,FALSE)</f>
        <v>#N/A</v>
      </c>
      <c r="Q1308">
        <f t="shared" si="107"/>
        <v>300</v>
      </c>
    </row>
    <row r="1309" spans="1:17">
      <c r="A1309" t="str">
        <f t="shared" si="111"/>
        <v>473,113</v>
      </c>
      <c r="B1309">
        <v>473</v>
      </c>
      <c r="C1309">
        <v>113</v>
      </c>
      <c r="D1309">
        <v>300</v>
      </c>
      <c r="E1309" t="s">
        <v>570</v>
      </c>
      <c r="F1309">
        <f>VLOOKUP(B1309,Nodes!$B$2:$C$681,2,FALSE)</f>
        <v>92</v>
      </c>
      <c r="G1309" t="str">
        <f t="shared" si="108"/>
        <v>473,113,300,entrance,92</v>
      </c>
      <c r="H1309" t="s">
        <v>1013</v>
      </c>
      <c r="I1309" t="str">
        <f>VLOOKUP(B1309,Nodes!$B$2:$F$681,3)</f>
        <v>Exelmans</v>
      </c>
      <c r="J1309" t="str">
        <f>VLOOKUP(C1309,Nodes!$B$2:$F$681,3)</f>
        <v>Exelmans</v>
      </c>
      <c r="K1309" t="e">
        <f>VLOOKUP(A1309,$A$1:A1308,1,FALSE)</f>
        <v>#N/A</v>
      </c>
      <c r="L1309">
        <f>IF(ISNA(K1309),D1309,VLOOKUP(A1309,$A$1:D1308,4,FALSE))</f>
        <v>300</v>
      </c>
      <c r="M1309">
        <f t="shared" si="109"/>
        <v>300</v>
      </c>
      <c r="N1309">
        <f t="shared" si="110"/>
        <v>300</v>
      </c>
      <c r="P1309" t="e">
        <f>VLOOKUP(A1309,estimator!$A$2:$D$726,4,FALSE)</f>
        <v>#N/A</v>
      </c>
      <c r="Q1309">
        <f t="shared" si="107"/>
        <v>300</v>
      </c>
    </row>
    <row r="1310" spans="1:17">
      <c r="A1310" t="str">
        <f t="shared" si="111"/>
        <v>474,114</v>
      </c>
      <c r="B1310">
        <v>474</v>
      </c>
      <c r="C1310">
        <v>114</v>
      </c>
      <c r="D1310">
        <v>300</v>
      </c>
      <c r="E1310" t="s">
        <v>570</v>
      </c>
      <c r="F1310">
        <f>VLOOKUP(B1310,Nodes!$B$2:$C$681,2,FALSE)</f>
        <v>93</v>
      </c>
      <c r="G1310" t="str">
        <f t="shared" si="108"/>
        <v>474,114,300,entrance,93</v>
      </c>
      <c r="H1310" t="s">
        <v>1013</v>
      </c>
      <c r="I1310" t="str">
        <f>VLOOKUP(B1310,Nodes!$B$2:$F$681,3)</f>
        <v>Faidherbe — Chaligny</v>
      </c>
      <c r="J1310" t="str">
        <f>VLOOKUP(C1310,Nodes!$B$2:$F$681,3)</f>
        <v>Faidherbe — Chaligny</v>
      </c>
      <c r="K1310" t="e">
        <f>VLOOKUP(A1310,$A$1:A1309,1,FALSE)</f>
        <v>#N/A</v>
      </c>
      <c r="L1310">
        <f>IF(ISNA(K1310),D1310,VLOOKUP(A1310,$A$1:D1309,4,FALSE))</f>
        <v>300</v>
      </c>
      <c r="M1310">
        <f t="shared" si="109"/>
        <v>300</v>
      </c>
      <c r="N1310">
        <f t="shared" si="110"/>
        <v>300</v>
      </c>
      <c r="P1310" t="e">
        <f>VLOOKUP(A1310,estimator!$A$2:$D$726,4,FALSE)</f>
        <v>#N/A</v>
      </c>
      <c r="Q1310">
        <f t="shared" si="107"/>
        <v>300</v>
      </c>
    </row>
    <row r="1311" spans="1:17">
      <c r="A1311" t="str">
        <f t="shared" si="111"/>
        <v>475,115</v>
      </c>
      <c r="B1311">
        <v>475</v>
      </c>
      <c r="C1311">
        <v>115</v>
      </c>
      <c r="D1311">
        <v>300</v>
      </c>
      <c r="E1311" t="s">
        <v>570</v>
      </c>
      <c r="F1311">
        <f>VLOOKUP(B1311,Nodes!$B$2:$C$681,2,FALSE)</f>
        <v>94</v>
      </c>
      <c r="G1311" t="str">
        <f t="shared" si="108"/>
        <v>475,115,300,entrance,94</v>
      </c>
      <c r="H1311" t="s">
        <v>1013</v>
      </c>
      <c r="I1311" t="str">
        <f>VLOOKUP(B1311,Nodes!$B$2:$F$681,3)</f>
        <v>Falguière</v>
      </c>
      <c r="J1311" t="str">
        <f>VLOOKUP(C1311,Nodes!$B$2:$F$681,3)</f>
        <v>Falguière</v>
      </c>
      <c r="K1311" t="e">
        <f>VLOOKUP(A1311,$A$1:A1310,1,FALSE)</f>
        <v>#N/A</v>
      </c>
      <c r="L1311">
        <f>IF(ISNA(K1311),D1311,VLOOKUP(A1311,$A$1:D1310,4,FALSE))</f>
        <v>300</v>
      </c>
      <c r="M1311">
        <f t="shared" si="109"/>
        <v>300</v>
      </c>
      <c r="N1311">
        <f t="shared" si="110"/>
        <v>300</v>
      </c>
      <c r="P1311" t="e">
        <f>VLOOKUP(A1311,estimator!$A$2:$D$726,4,FALSE)</f>
        <v>#N/A</v>
      </c>
      <c r="Q1311">
        <f t="shared" si="107"/>
        <v>300</v>
      </c>
    </row>
    <row r="1312" spans="1:17">
      <c r="A1312" t="str">
        <f t="shared" si="111"/>
        <v>476,116</v>
      </c>
      <c r="B1312">
        <v>476</v>
      </c>
      <c r="C1312">
        <v>116</v>
      </c>
      <c r="D1312">
        <v>300</v>
      </c>
      <c r="E1312" t="s">
        <v>570</v>
      </c>
      <c r="F1312">
        <f>VLOOKUP(B1312,Nodes!$B$2:$C$681,2,FALSE)</f>
        <v>95</v>
      </c>
      <c r="G1312" t="str">
        <f t="shared" si="108"/>
        <v>476,116,300,entrance,95</v>
      </c>
      <c r="H1312" t="s">
        <v>1013</v>
      </c>
      <c r="I1312" t="str">
        <f>VLOOKUP(B1312,Nodes!$B$2:$F$681,3)</f>
        <v>Félix Faure</v>
      </c>
      <c r="J1312" t="str">
        <f>VLOOKUP(C1312,Nodes!$B$2:$F$681,3)</f>
        <v>Félix Faure</v>
      </c>
      <c r="K1312" t="e">
        <f>VLOOKUP(A1312,$A$1:A1311,1,FALSE)</f>
        <v>#N/A</v>
      </c>
      <c r="L1312">
        <f>IF(ISNA(K1312),D1312,VLOOKUP(A1312,$A$1:D1311,4,FALSE))</f>
        <v>300</v>
      </c>
      <c r="M1312">
        <f t="shared" si="109"/>
        <v>300</v>
      </c>
      <c r="N1312">
        <f t="shared" si="110"/>
        <v>300</v>
      </c>
      <c r="P1312" t="e">
        <f>VLOOKUP(A1312,estimator!$A$2:$D$726,4,FALSE)</f>
        <v>#N/A</v>
      </c>
      <c r="Q1312">
        <f t="shared" si="107"/>
        <v>300</v>
      </c>
    </row>
    <row r="1313" spans="1:17">
      <c r="A1313" t="str">
        <f t="shared" si="111"/>
        <v>477,117</v>
      </c>
      <c r="B1313">
        <v>477</v>
      </c>
      <c r="C1313">
        <v>117</v>
      </c>
      <c r="D1313">
        <v>300</v>
      </c>
      <c r="E1313" t="s">
        <v>570</v>
      </c>
      <c r="F1313">
        <f>VLOOKUP(B1313,Nodes!$B$2:$C$681,2,FALSE)</f>
        <v>96</v>
      </c>
      <c r="G1313" t="str">
        <f t="shared" si="108"/>
        <v>477,117,300,entrance,96</v>
      </c>
      <c r="H1313" t="s">
        <v>1013</v>
      </c>
      <c r="I1313" t="str">
        <f>VLOOKUP(B1313,Nodes!$B$2:$F$681,3)</f>
        <v>Filles du Calvaire</v>
      </c>
      <c r="J1313" t="str">
        <f>VLOOKUP(C1313,Nodes!$B$2:$F$681,3)</f>
        <v>Filles du Calvaire</v>
      </c>
      <c r="K1313" t="e">
        <f>VLOOKUP(A1313,$A$1:A1312,1,FALSE)</f>
        <v>#N/A</v>
      </c>
      <c r="L1313">
        <f>IF(ISNA(K1313),D1313,VLOOKUP(A1313,$A$1:D1312,4,FALSE))</f>
        <v>300</v>
      </c>
      <c r="M1313">
        <f t="shared" si="109"/>
        <v>300</v>
      </c>
      <c r="N1313">
        <f t="shared" si="110"/>
        <v>300</v>
      </c>
      <c r="P1313" t="e">
        <f>VLOOKUP(A1313,estimator!$A$2:$D$726,4,FALSE)</f>
        <v>#N/A</v>
      </c>
      <c r="Q1313">
        <f t="shared" si="107"/>
        <v>300</v>
      </c>
    </row>
    <row r="1314" spans="1:17">
      <c r="A1314" t="str">
        <f t="shared" si="111"/>
        <v>478,118</v>
      </c>
      <c r="B1314">
        <v>478</v>
      </c>
      <c r="C1314">
        <v>118</v>
      </c>
      <c r="D1314">
        <v>300</v>
      </c>
      <c r="E1314" t="s">
        <v>570</v>
      </c>
      <c r="F1314">
        <f>VLOOKUP(B1314,Nodes!$B$2:$C$681,2,FALSE)</f>
        <v>97</v>
      </c>
      <c r="G1314" t="str">
        <f t="shared" si="108"/>
        <v>478,118,300,entrance,97</v>
      </c>
      <c r="H1314" t="s">
        <v>1013</v>
      </c>
      <c r="I1314" t="str">
        <f>VLOOKUP(B1314,Nodes!$B$2:$F$681,3)</f>
        <v>Fort d'Aubervilliers</v>
      </c>
      <c r="J1314" t="str">
        <f>VLOOKUP(C1314,Nodes!$B$2:$F$681,3)</f>
        <v>Fort d'Aubervilliers</v>
      </c>
      <c r="K1314" t="e">
        <f>VLOOKUP(A1314,$A$1:A1313,1,FALSE)</f>
        <v>#N/A</v>
      </c>
      <c r="L1314">
        <f>IF(ISNA(K1314),D1314,VLOOKUP(A1314,$A$1:D1313,4,FALSE))</f>
        <v>300</v>
      </c>
      <c r="M1314">
        <f t="shared" si="109"/>
        <v>300</v>
      </c>
      <c r="N1314">
        <f t="shared" si="110"/>
        <v>300</v>
      </c>
      <c r="P1314" t="e">
        <f>VLOOKUP(A1314,estimator!$A$2:$D$726,4,FALSE)</f>
        <v>#N/A</v>
      </c>
      <c r="Q1314">
        <f t="shared" si="107"/>
        <v>300</v>
      </c>
    </row>
    <row r="1315" spans="1:17">
      <c r="A1315" t="str">
        <f t="shared" si="111"/>
        <v>479,119</v>
      </c>
      <c r="B1315">
        <v>479</v>
      </c>
      <c r="C1315">
        <v>119</v>
      </c>
      <c r="D1315">
        <v>300</v>
      </c>
      <c r="E1315" t="s">
        <v>570</v>
      </c>
      <c r="F1315">
        <f>VLOOKUP(B1315,Nodes!$B$2:$C$681,2,FALSE)</f>
        <v>98</v>
      </c>
      <c r="G1315" t="str">
        <f t="shared" si="108"/>
        <v>479,119,300,entrance,98</v>
      </c>
      <c r="H1315" t="s">
        <v>1013</v>
      </c>
      <c r="I1315" t="str">
        <f>VLOOKUP(B1315,Nodes!$B$2:$F$681,3)</f>
        <v>Franklin D. Roosevelt</v>
      </c>
      <c r="J1315" t="str">
        <f>VLOOKUP(C1315,Nodes!$B$2:$F$681,3)</f>
        <v>Franklin D. Roosevelt</v>
      </c>
      <c r="K1315" t="e">
        <f>VLOOKUP(A1315,$A$1:A1314,1,FALSE)</f>
        <v>#N/A</v>
      </c>
      <c r="L1315">
        <f>IF(ISNA(K1315),D1315,VLOOKUP(A1315,$A$1:D1314,4,FALSE))</f>
        <v>300</v>
      </c>
      <c r="M1315">
        <f t="shared" si="109"/>
        <v>300</v>
      </c>
      <c r="N1315">
        <f t="shared" si="110"/>
        <v>300</v>
      </c>
      <c r="P1315" t="e">
        <f>VLOOKUP(A1315,estimator!$A$2:$D$726,4,FALSE)</f>
        <v>#N/A</v>
      </c>
      <c r="Q1315">
        <f t="shared" si="107"/>
        <v>300</v>
      </c>
    </row>
    <row r="1316" spans="1:17">
      <c r="A1316" t="str">
        <f t="shared" si="111"/>
        <v>479,120</v>
      </c>
      <c r="B1316">
        <v>479</v>
      </c>
      <c r="C1316">
        <v>120</v>
      </c>
      <c r="D1316">
        <v>300</v>
      </c>
      <c r="E1316" t="s">
        <v>570</v>
      </c>
      <c r="F1316">
        <f>VLOOKUP(B1316,Nodes!$B$2:$C$681,2,FALSE)</f>
        <v>98</v>
      </c>
      <c r="G1316" t="str">
        <f t="shared" si="108"/>
        <v>479,120,300,entrance,98</v>
      </c>
      <c r="H1316" t="s">
        <v>1013</v>
      </c>
      <c r="I1316" t="str">
        <f>VLOOKUP(B1316,Nodes!$B$2:$F$681,3)</f>
        <v>Franklin D. Roosevelt</v>
      </c>
      <c r="J1316" t="str">
        <f>VLOOKUP(C1316,Nodes!$B$2:$F$681,3)</f>
        <v>Franklin D. Roosevelt</v>
      </c>
      <c r="K1316" t="e">
        <f>VLOOKUP(A1316,$A$1:A1315,1,FALSE)</f>
        <v>#N/A</v>
      </c>
      <c r="L1316">
        <f>IF(ISNA(K1316),D1316,VLOOKUP(A1316,$A$1:D1315,4,FALSE))</f>
        <v>300</v>
      </c>
      <c r="M1316">
        <f t="shared" si="109"/>
        <v>300</v>
      </c>
      <c r="N1316">
        <f t="shared" si="110"/>
        <v>300</v>
      </c>
      <c r="P1316" t="e">
        <f>VLOOKUP(A1316,estimator!$A$2:$D$726,4,FALSE)</f>
        <v>#N/A</v>
      </c>
      <c r="Q1316">
        <f t="shared" si="107"/>
        <v>300</v>
      </c>
    </row>
    <row r="1317" spans="1:17">
      <c r="A1317" t="str">
        <f t="shared" si="111"/>
        <v>480,121</v>
      </c>
      <c r="B1317">
        <v>480</v>
      </c>
      <c r="C1317">
        <v>121</v>
      </c>
      <c r="D1317">
        <v>300</v>
      </c>
      <c r="E1317" t="s">
        <v>570</v>
      </c>
      <c r="F1317">
        <f>VLOOKUP(B1317,Nodes!$B$2:$C$681,2,FALSE)</f>
        <v>99</v>
      </c>
      <c r="G1317" t="str">
        <f t="shared" si="108"/>
        <v>480,121,300,entrance,99</v>
      </c>
      <c r="H1317" t="s">
        <v>1013</v>
      </c>
      <c r="I1317" t="str">
        <f>VLOOKUP(B1317,Nodes!$B$2:$F$681,3)</f>
        <v>Gabriel Péri</v>
      </c>
      <c r="J1317" t="str">
        <f>VLOOKUP(C1317,Nodes!$B$2:$F$681,3)</f>
        <v>Gabriel Péri</v>
      </c>
      <c r="K1317" t="e">
        <f>VLOOKUP(A1317,$A$1:A1316,1,FALSE)</f>
        <v>#N/A</v>
      </c>
      <c r="L1317">
        <f>IF(ISNA(K1317),D1317,VLOOKUP(A1317,$A$1:D1316,4,FALSE))</f>
        <v>300</v>
      </c>
      <c r="M1317">
        <f t="shared" si="109"/>
        <v>300</v>
      </c>
      <c r="N1317">
        <f t="shared" si="110"/>
        <v>300</v>
      </c>
      <c r="P1317" t="e">
        <f>VLOOKUP(A1317,estimator!$A$2:$D$726,4,FALSE)</f>
        <v>#N/A</v>
      </c>
      <c r="Q1317">
        <f t="shared" si="107"/>
        <v>300</v>
      </c>
    </row>
    <row r="1318" spans="1:17">
      <c r="A1318" t="str">
        <f t="shared" si="111"/>
        <v>481,122</v>
      </c>
      <c r="B1318">
        <v>481</v>
      </c>
      <c r="C1318">
        <v>122</v>
      </c>
      <c r="D1318">
        <v>300</v>
      </c>
      <c r="E1318" t="s">
        <v>570</v>
      </c>
      <c r="F1318">
        <f>VLOOKUP(B1318,Nodes!$B$2:$C$681,2,FALSE)</f>
        <v>100</v>
      </c>
      <c r="G1318" t="str">
        <f t="shared" si="108"/>
        <v>481,122,300,entrance,100</v>
      </c>
      <c r="H1318" t="s">
        <v>1013</v>
      </c>
      <c r="I1318" t="str">
        <f>VLOOKUP(B1318,Nodes!$B$2:$F$681,3)</f>
        <v>Gaîté</v>
      </c>
      <c r="J1318" t="str">
        <f>VLOOKUP(C1318,Nodes!$B$2:$F$681,3)</f>
        <v>Gaîté</v>
      </c>
      <c r="K1318" t="e">
        <f>VLOOKUP(A1318,$A$1:A1317,1,FALSE)</f>
        <v>#N/A</v>
      </c>
      <c r="L1318">
        <f>IF(ISNA(K1318),D1318,VLOOKUP(A1318,$A$1:D1317,4,FALSE))</f>
        <v>300</v>
      </c>
      <c r="M1318">
        <f t="shared" si="109"/>
        <v>300</v>
      </c>
      <c r="N1318">
        <f t="shared" si="110"/>
        <v>300</v>
      </c>
      <c r="P1318" t="e">
        <f>VLOOKUP(A1318,estimator!$A$2:$D$726,4,FALSE)</f>
        <v>#N/A</v>
      </c>
      <c r="Q1318">
        <f t="shared" si="107"/>
        <v>300</v>
      </c>
    </row>
    <row r="1319" spans="1:17">
      <c r="A1319" t="str">
        <f t="shared" si="111"/>
        <v>482,123</v>
      </c>
      <c r="B1319">
        <v>482</v>
      </c>
      <c r="C1319">
        <v>123</v>
      </c>
      <c r="D1319">
        <v>300</v>
      </c>
      <c r="E1319" t="s">
        <v>570</v>
      </c>
      <c r="F1319">
        <f>VLOOKUP(B1319,Nodes!$B$2:$C$681,2,FALSE)</f>
        <v>101</v>
      </c>
      <c r="G1319" t="str">
        <f t="shared" si="108"/>
        <v>482,123,300,entrance,101</v>
      </c>
      <c r="H1319" t="s">
        <v>1013</v>
      </c>
      <c r="I1319" t="str">
        <f>VLOOKUP(B1319,Nodes!$B$2:$F$681,3)</f>
        <v>Gallieni</v>
      </c>
      <c r="J1319" t="str">
        <f>VLOOKUP(C1319,Nodes!$B$2:$F$681,3)</f>
        <v>Gallieni</v>
      </c>
      <c r="K1319" t="e">
        <f>VLOOKUP(A1319,$A$1:A1318,1,FALSE)</f>
        <v>#N/A</v>
      </c>
      <c r="L1319">
        <f>IF(ISNA(K1319),D1319,VLOOKUP(A1319,$A$1:D1318,4,FALSE))</f>
        <v>300</v>
      </c>
      <c r="M1319">
        <f t="shared" si="109"/>
        <v>300</v>
      </c>
      <c r="N1319">
        <f t="shared" si="110"/>
        <v>300</v>
      </c>
      <c r="P1319" t="e">
        <f>VLOOKUP(A1319,estimator!$A$2:$D$726,4,FALSE)</f>
        <v>#N/A</v>
      </c>
      <c r="Q1319">
        <f t="shared" si="107"/>
        <v>300</v>
      </c>
    </row>
    <row r="1320" spans="1:17">
      <c r="A1320" t="str">
        <f t="shared" si="111"/>
        <v>483,124</v>
      </c>
      <c r="B1320">
        <v>483</v>
      </c>
      <c r="C1320">
        <v>124</v>
      </c>
      <c r="D1320">
        <v>300</v>
      </c>
      <c r="E1320" t="s">
        <v>570</v>
      </c>
      <c r="F1320">
        <f>VLOOKUP(B1320,Nodes!$B$2:$C$681,2,FALSE)</f>
        <v>102</v>
      </c>
      <c r="G1320" t="str">
        <f t="shared" si="108"/>
        <v>483,124,300,entrance,102</v>
      </c>
      <c r="H1320" t="s">
        <v>1013</v>
      </c>
      <c r="I1320" t="str">
        <f>VLOOKUP(B1320,Nodes!$B$2:$F$681,3)</f>
        <v>Gambetta</v>
      </c>
      <c r="J1320" t="str">
        <f>VLOOKUP(C1320,Nodes!$B$2:$F$681,3)</f>
        <v>Gambetta</v>
      </c>
      <c r="K1320" t="e">
        <f>VLOOKUP(A1320,$A$1:A1319,1,FALSE)</f>
        <v>#N/A</v>
      </c>
      <c r="L1320">
        <f>IF(ISNA(K1320),D1320,VLOOKUP(A1320,$A$1:D1319,4,FALSE))</f>
        <v>300</v>
      </c>
      <c r="M1320">
        <f t="shared" si="109"/>
        <v>300</v>
      </c>
      <c r="N1320">
        <f t="shared" si="110"/>
        <v>300</v>
      </c>
      <c r="P1320" t="e">
        <f>VLOOKUP(A1320,estimator!$A$2:$D$726,4,FALSE)</f>
        <v>#N/A</v>
      </c>
      <c r="Q1320">
        <f t="shared" si="107"/>
        <v>300</v>
      </c>
    </row>
    <row r="1321" spans="1:17">
      <c r="A1321" t="str">
        <f t="shared" si="111"/>
        <v>483,125</v>
      </c>
      <c r="B1321">
        <v>483</v>
      </c>
      <c r="C1321">
        <v>125</v>
      </c>
      <c r="D1321">
        <v>300</v>
      </c>
      <c r="E1321" t="s">
        <v>570</v>
      </c>
      <c r="F1321">
        <f>VLOOKUP(B1321,Nodes!$B$2:$C$681,2,FALSE)</f>
        <v>102</v>
      </c>
      <c r="G1321" t="str">
        <f t="shared" si="108"/>
        <v>483,125,300,entrance,102</v>
      </c>
      <c r="H1321" t="s">
        <v>1013</v>
      </c>
      <c r="I1321" t="str">
        <f>VLOOKUP(B1321,Nodes!$B$2:$F$681,3)</f>
        <v>Gambetta</v>
      </c>
      <c r="J1321" t="str">
        <f>VLOOKUP(C1321,Nodes!$B$2:$F$681,3)</f>
        <v>Gambetta</v>
      </c>
      <c r="K1321" t="e">
        <f>VLOOKUP(A1321,$A$1:A1320,1,FALSE)</f>
        <v>#N/A</v>
      </c>
      <c r="L1321">
        <f>IF(ISNA(K1321),D1321,VLOOKUP(A1321,$A$1:D1320,4,FALSE))</f>
        <v>300</v>
      </c>
      <c r="M1321">
        <f t="shared" si="109"/>
        <v>300</v>
      </c>
      <c r="N1321">
        <f t="shared" si="110"/>
        <v>300</v>
      </c>
      <c r="P1321" t="e">
        <f>VLOOKUP(A1321,estimator!$A$2:$D$726,4,FALSE)</f>
        <v>#N/A</v>
      </c>
      <c r="Q1321">
        <f t="shared" si="107"/>
        <v>300</v>
      </c>
    </row>
    <row r="1322" spans="1:17">
      <c r="A1322" t="str">
        <f t="shared" si="111"/>
        <v>484,126</v>
      </c>
      <c r="B1322">
        <v>484</v>
      </c>
      <c r="C1322">
        <v>126</v>
      </c>
      <c r="D1322">
        <v>300</v>
      </c>
      <c r="E1322" t="s">
        <v>570</v>
      </c>
      <c r="F1322">
        <f>VLOOKUP(B1322,Nodes!$B$2:$C$681,2,FALSE)</f>
        <v>103</v>
      </c>
      <c r="G1322" t="str">
        <f t="shared" si="108"/>
        <v>484,126,300,entrance,103</v>
      </c>
      <c r="H1322" t="s">
        <v>1013</v>
      </c>
      <c r="I1322" t="str">
        <f>VLOOKUP(B1322,Nodes!$B$2:$F$681,3)</f>
        <v>Gare d'Austerlitz</v>
      </c>
      <c r="J1322" t="str">
        <f>VLOOKUP(C1322,Nodes!$B$2:$F$681,3)</f>
        <v>Gare d'Austerlitz</v>
      </c>
      <c r="K1322" t="e">
        <f>VLOOKUP(A1322,$A$1:A1321,1,FALSE)</f>
        <v>#N/A</v>
      </c>
      <c r="L1322">
        <f>IF(ISNA(K1322),D1322,VLOOKUP(A1322,$A$1:D1321,4,FALSE))</f>
        <v>300</v>
      </c>
      <c r="M1322">
        <f t="shared" si="109"/>
        <v>300</v>
      </c>
      <c r="N1322">
        <f t="shared" si="110"/>
        <v>300</v>
      </c>
      <c r="P1322" t="e">
        <f>VLOOKUP(A1322,estimator!$A$2:$D$726,4,FALSE)</f>
        <v>#N/A</v>
      </c>
      <c r="Q1322">
        <f t="shared" si="107"/>
        <v>300</v>
      </c>
    </row>
    <row r="1323" spans="1:17">
      <c r="A1323" t="str">
        <f t="shared" si="111"/>
        <v>484,127</v>
      </c>
      <c r="B1323">
        <v>484</v>
      </c>
      <c r="C1323">
        <v>127</v>
      </c>
      <c r="D1323">
        <v>300</v>
      </c>
      <c r="E1323" t="s">
        <v>570</v>
      </c>
      <c r="F1323">
        <f>VLOOKUP(B1323,Nodes!$B$2:$C$681,2,FALSE)</f>
        <v>103</v>
      </c>
      <c r="G1323" t="str">
        <f t="shared" si="108"/>
        <v>484,127,300,entrance,103</v>
      </c>
      <c r="H1323" t="s">
        <v>1013</v>
      </c>
      <c r="I1323" t="str">
        <f>VLOOKUP(B1323,Nodes!$B$2:$F$681,3)</f>
        <v>Gare d'Austerlitz</v>
      </c>
      <c r="J1323" t="str">
        <f>VLOOKUP(C1323,Nodes!$B$2:$F$681,3)</f>
        <v>Gare d'Austerlitz</v>
      </c>
      <c r="K1323" t="e">
        <f>VLOOKUP(A1323,$A$1:A1322,1,FALSE)</f>
        <v>#N/A</v>
      </c>
      <c r="L1323">
        <f>IF(ISNA(K1323),D1323,VLOOKUP(A1323,$A$1:D1322,4,FALSE))</f>
        <v>300</v>
      </c>
      <c r="M1323">
        <f t="shared" si="109"/>
        <v>300</v>
      </c>
      <c r="N1323">
        <f t="shared" si="110"/>
        <v>300</v>
      </c>
      <c r="P1323" t="e">
        <f>VLOOKUP(A1323,estimator!$A$2:$D$726,4,FALSE)</f>
        <v>#N/A</v>
      </c>
      <c r="Q1323">
        <f t="shared" si="107"/>
        <v>300</v>
      </c>
    </row>
    <row r="1324" spans="1:17">
      <c r="A1324" t="str">
        <f t="shared" si="111"/>
        <v>485,128</v>
      </c>
      <c r="B1324">
        <v>485</v>
      </c>
      <c r="C1324">
        <v>128</v>
      </c>
      <c r="D1324">
        <v>300</v>
      </c>
      <c r="E1324" t="s">
        <v>570</v>
      </c>
      <c r="F1324">
        <f>VLOOKUP(B1324,Nodes!$B$2:$C$681,2,FALSE)</f>
        <v>104</v>
      </c>
      <c r="G1324" t="str">
        <f t="shared" si="108"/>
        <v>485,128,300,entrance,104</v>
      </c>
      <c r="H1324" t="s">
        <v>1013</v>
      </c>
      <c r="I1324" t="str">
        <f>VLOOKUP(B1324,Nodes!$B$2:$F$681,3)</f>
        <v>Gare de L'Est</v>
      </c>
      <c r="J1324" t="str">
        <f>VLOOKUP(C1324,Nodes!$B$2:$F$681,3)</f>
        <v>Gare de L'Est</v>
      </c>
      <c r="K1324" t="e">
        <f>VLOOKUP(A1324,$A$1:A1323,1,FALSE)</f>
        <v>#N/A</v>
      </c>
      <c r="L1324">
        <f>IF(ISNA(K1324),D1324,VLOOKUP(A1324,$A$1:D1323,4,FALSE))</f>
        <v>300</v>
      </c>
      <c r="M1324">
        <f t="shared" si="109"/>
        <v>300</v>
      </c>
      <c r="N1324">
        <f t="shared" si="110"/>
        <v>300</v>
      </c>
      <c r="P1324" t="e">
        <f>VLOOKUP(A1324,estimator!$A$2:$D$726,4,FALSE)</f>
        <v>#N/A</v>
      </c>
      <c r="Q1324">
        <f t="shared" si="107"/>
        <v>300</v>
      </c>
    </row>
    <row r="1325" spans="1:17">
      <c r="A1325" t="str">
        <f t="shared" si="111"/>
        <v>485,129</v>
      </c>
      <c r="B1325">
        <v>485</v>
      </c>
      <c r="C1325">
        <v>129</v>
      </c>
      <c r="D1325">
        <v>300</v>
      </c>
      <c r="E1325" t="s">
        <v>570</v>
      </c>
      <c r="F1325">
        <f>VLOOKUP(B1325,Nodes!$B$2:$C$681,2,FALSE)</f>
        <v>104</v>
      </c>
      <c r="G1325" t="str">
        <f t="shared" si="108"/>
        <v>485,129,300,entrance,104</v>
      </c>
      <c r="H1325" t="s">
        <v>1013</v>
      </c>
      <c r="I1325" t="str">
        <f>VLOOKUP(B1325,Nodes!$B$2:$F$681,3)</f>
        <v>Gare de L'Est</v>
      </c>
      <c r="J1325" t="str">
        <f>VLOOKUP(C1325,Nodes!$B$2:$F$681,3)</f>
        <v>Gare de L'Est</v>
      </c>
      <c r="K1325" t="e">
        <f>VLOOKUP(A1325,$A$1:A1324,1,FALSE)</f>
        <v>#N/A</v>
      </c>
      <c r="L1325">
        <f>IF(ISNA(K1325),D1325,VLOOKUP(A1325,$A$1:D1324,4,FALSE))</f>
        <v>300</v>
      </c>
      <c r="M1325">
        <f t="shared" si="109"/>
        <v>300</v>
      </c>
      <c r="N1325">
        <f t="shared" si="110"/>
        <v>300</v>
      </c>
      <c r="P1325" t="e">
        <f>VLOOKUP(A1325,estimator!$A$2:$D$726,4,FALSE)</f>
        <v>#N/A</v>
      </c>
      <c r="Q1325">
        <f t="shared" si="107"/>
        <v>300</v>
      </c>
    </row>
    <row r="1326" spans="1:17">
      <c r="A1326" t="str">
        <f t="shared" si="111"/>
        <v>485,130</v>
      </c>
      <c r="B1326">
        <v>485</v>
      </c>
      <c r="C1326">
        <v>130</v>
      </c>
      <c r="D1326">
        <v>300</v>
      </c>
      <c r="E1326" t="s">
        <v>570</v>
      </c>
      <c r="F1326">
        <f>VLOOKUP(B1326,Nodes!$B$2:$C$681,2,FALSE)</f>
        <v>104</v>
      </c>
      <c r="G1326" t="str">
        <f t="shared" si="108"/>
        <v>485,130,300,entrance,104</v>
      </c>
      <c r="H1326" t="s">
        <v>1013</v>
      </c>
      <c r="I1326" t="str">
        <f>VLOOKUP(B1326,Nodes!$B$2:$F$681,3)</f>
        <v>Gare de L'Est</v>
      </c>
      <c r="J1326" t="str">
        <f>VLOOKUP(C1326,Nodes!$B$2:$F$681,3)</f>
        <v>Gare de L'Est</v>
      </c>
      <c r="K1326" t="e">
        <f>VLOOKUP(A1326,$A$1:A1325,1,FALSE)</f>
        <v>#N/A</v>
      </c>
      <c r="L1326">
        <f>IF(ISNA(K1326),D1326,VLOOKUP(A1326,$A$1:D1325,4,FALSE))</f>
        <v>300</v>
      </c>
      <c r="M1326">
        <f t="shared" si="109"/>
        <v>300</v>
      </c>
      <c r="N1326">
        <f t="shared" si="110"/>
        <v>300</v>
      </c>
      <c r="P1326" t="e">
        <f>VLOOKUP(A1326,estimator!$A$2:$D$726,4,FALSE)</f>
        <v>#N/A</v>
      </c>
      <c r="Q1326">
        <f t="shared" si="107"/>
        <v>300</v>
      </c>
    </row>
    <row r="1327" spans="1:17">
      <c r="A1327" t="str">
        <f t="shared" si="111"/>
        <v>486,131</v>
      </c>
      <c r="B1327">
        <v>486</v>
      </c>
      <c r="C1327">
        <v>131</v>
      </c>
      <c r="D1327">
        <v>300</v>
      </c>
      <c r="E1327" t="s">
        <v>570</v>
      </c>
      <c r="F1327">
        <f>VLOOKUP(B1327,Nodes!$B$2:$C$681,2,FALSE)</f>
        <v>105</v>
      </c>
      <c r="G1327" t="str">
        <f t="shared" si="108"/>
        <v>486,131,300,entrance,105</v>
      </c>
      <c r="H1327" t="s">
        <v>1013</v>
      </c>
      <c r="I1327" t="str">
        <f>VLOOKUP(B1327,Nodes!$B$2:$F$681,3)</f>
        <v>Gare de Lyon</v>
      </c>
      <c r="J1327" t="str">
        <f>VLOOKUP(C1327,Nodes!$B$2:$F$681,3)</f>
        <v>Gare de Lyon</v>
      </c>
      <c r="K1327" t="e">
        <f>VLOOKUP(A1327,$A$1:A1326,1,FALSE)</f>
        <v>#N/A</v>
      </c>
      <c r="L1327">
        <f>IF(ISNA(K1327),D1327,VLOOKUP(A1327,$A$1:D1326,4,FALSE))</f>
        <v>300</v>
      </c>
      <c r="M1327">
        <f t="shared" si="109"/>
        <v>300</v>
      </c>
      <c r="N1327">
        <f t="shared" si="110"/>
        <v>300</v>
      </c>
      <c r="P1327" t="e">
        <f>VLOOKUP(A1327,estimator!$A$2:$D$726,4,FALSE)</f>
        <v>#N/A</v>
      </c>
      <c r="Q1327">
        <f t="shared" si="107"/>
        <v>300</v>
      </c>
    </row>
    <row r="1328" spans="1:17">
      <c r="A1328" t="str">
        <f t="shared" si="111"/>
        <v>486,132</v>
      </c>
      <c r="B1328">
        <v>486</v>
      </c>
      <c r="C1328">
        <v>132</v>
      </c>
      <c r="D1328">
        <v>300</v>
      </c>
      <c r="E1328" t="s">
        <v>570</v>
      </c>
      <c r="F1328">
        <f>VLOOKUP(B1328,Nodes!$B$2:$C$681,2,FALSE)</f>
        <v>105</v>
      </c>
      <c r="G1328" t="str">
        <f t="shared" si="108"/>
        <v>486,132,300,entrance,105</v>
      </c>
      <c r="H1328" t="s">
        <v>1013</v>
      </c>
      <c r="I1328" t="str">
        <f>VLOOKUP(B1328,Nodes!$B$2:$F$681,3)</f>
        <v>Gare de Lyon</v>
      </c>
      <c r="J1328" t="str">
        <f>VLOOKUP(C1328,Nodes!$B$2:$F$681,3)</f>
        <v>Gare de Lyon</v>
      </c>
      <c r="K1328" t="e">
        <f>VLOOKUP(A1328,$A$1:A1327,1,FALSE)</f>
        <v>#N/A</v>
      </c>
      <c r="L1328">
        <f>IF(ISNA(K1328),D1328,VLOOKUP(A1328,$A$1:D1327,4,FALSE))</f>
        <v>300</v>
      </c>
      <c r="M1328">
        <f t="shared" si="109"/>
        <v>300</v>
      </c>
      <c r="N1328">
        <f t="shared" si="110"/>
        <v>300</v>
      </c>
      <c r="P1328" t="e">
        <f>VLOOKUP(A1328,estimator!$A$2:$D$726,4,FALSE)</f>
        <v>#N/A</v>
      </c>
      <c r="Q1328">
        <f t="shared" si="107"/>
        <v>300</v>
      </c>
    </row>
    <row r="1329" spans="1:17">
      <c r="A1329" t="str">
        <f t="shared" si="111"/>
        <v>487,133</v>
      </c>
      <c r="B1329">
        <v>487</v>
      </c>
      <c r="C1329">
        <v>133</v>
      </c>
      <c r="D1329">
        <v>300</v>
      </c>
      <c r="E1329" t="s">
        <v>570</v>
      </c>
      <c r="F1329">
        <f>VLOOKUP(B1329,Nodes!$B$2:$C$681,2,FALSE)</f>
        <v>106</v>
      </c>
      <c r="G1329" t="str">
        <f t="shared" si="108"/>
        <v>487,133,300,entrance,106</v>
      </c>
      <c r="H1329" t="s">
        <v>1013</v>
      </c>
      <c r="I1329" t="str">
        <f>VLOOKUP(B1329,Nodes!$B$2:$F$681,3)</f>
        <v>Gare du Nord</v>
      </c>
      <c r="J1329" t="str">
        <f>VLOOKUP(C1329,Nodes!$B$2:$F$681,3)</f>
        <v>Gare du Nord</v>
      </c>
      <c r="K1329" t="e">
        <f>VLOOKUP(A1329,$A$1:A1328,1,FALSE)</f>
        <v>#N/A</v>
      </c>
      <c r="L1329">
        <f>IF(ISNA(K1329),D1329,VLOOKUP(A1329,$A$1:D1328,4,FALSE))</f>
        <v>300</v>
      </c>
      <c r="M1329">
        <f t="shared" si="109"/>
        <v>300</v>
      </c>
      <c r="N1329">
        <f t="shared" si="110"/>
        <v>300</v>
      </c>
      <c r="P1329" t="e">
        <f>VLOOKUP(A1329,estimator!$A$2:$D$726,4,FALSE)</f>
        <v>#N/A</v>
      </c>
      <c r="Q1329">
        <f t="shared" si="107"/>
        <v>300</v>
      </c>
    </row>
    <row r="1330" spans="1:17">
      <c r="A1330" t="str">
        <f t="shared" si="111"/>
        <v>487,134</v>
      </c>
      <c r="B1330">
        <v>487</v>
      </c>
      <c r="C1330">
        <v>134</v>
      </c>
      <c r="D1330">
        <v>300</v>
      </c>
      <c r="E1330" t="s">
        <v>570</v>
      </c>
      <c r="F1330">
        <f>VLOOKUP(B1330,Nodes!$B$2:$C$681,2,FALSE)</f>
        <v>106</v>
      </c>
      <c r="G1330" t="str">
        <f t="shared" si="108"/>
        <v>487,134,300,entrance,106</v>
      </c>
      <c r="H1330" t="s">
        <v>1013</v>
      </c>
      <c r="I1330" t="str">
        <f>VLOOKUP(B1330,Nodes!$B$2:$F$681,3)</f>
        <v>Gare du Nord</v>
      </c>
      <c r="J1330" t="str">
        <f>VLOOKUP(C1330,Nodes!$B$2:$F$681,3)</f>
        <v>Gare du Nord</v>
      </c>
      <c r="K1330" t="e">
        <f>VLOOKUP(A1330,$A$1:A1329,1,FALSE)</f>
        <v>#N/A</v>
      </c>
      <c r="L1330">
        <f>IF(ISNA(K1330),D1330,VLOOKUP(A1330,$A$1:D1329,4,FALSE))</f>
        <v>300</v>
      </c>
      <c r="M1330">
        <f t="shared" si="109"/>
        <v>300</v>
      </c>
      <c r="N1330">
        <f t="shared" si="110"/>
        <v>300</v>
      </c>
      <c r="P1330" t="e">
        <f>VLOOKUP(A1330,estimator!$A$2:$D$726,4,FALSE)</f>
        <v>#N/A</v>
      </c>
      <c r="Q1330">
        <f t="shared" si="107"/>
        <v>300</v>
      </c>
    </row>
    <row r="1331" spans="1:17">
      <c r="A1331" t="str">
        <f t="shared" si="111"/>
        <v>488,135</v>
      </c>
      <c r="B1331">
        <v>488</v>
      </c>
      <c r="C1331">
        <v>135</v>
      </c>
      <c r="D1331">
        <v>300</v>
      </c>
      <c r="E1331" t="s">
        <v>570</v>
      </c>
      <c r="F1331">
        <f>VLOOKUP(B1331,Nodes!$B$2:$C$681,2,FALSE)</f>
        <v>107</v>
      </c>
      <c r="G1331" t="str">
        <f t="shared" si="108"/>
        <v>488,135,300,entrance,107</v>
      </c>
      <c r="H1331" t="s">
        <v>1013</v>
      </c>
      <c r="I1331" t="str">
        <f>VLOOKUP(B1331,Nodes!$B$2:$F$681,3)</f>
        <v>Garibaldi</v>
      </c>
      <c r="J1331" t="str">
        <f>VLOOKUP(C1331,Nodes!$B$2:$F$681,3)</f>
        <v>Garibaldi</v>
      </c>
      <c r="K1331" t="e">
        <f>VLOOKUP(A1331,$A$1:A1330,1,FALSE)</f>
        <v>#N/A</v>
      </c>
      <c r="L1331">
        <f>IF(ISNA(K1331),D1331,VLOOKUP(A1331,$A$1:D1330,4,FALSE))</f>
        <v>300</v>
      </c>
      <c r="M1331">
        <f t="shared" si="109"/>
        <v>300</v>
      </c>
      <c r="N1331">
        <f t="shared" si="110"/>
        <v>300</v>
      </c>
      <c r="P1331" t="e">
        <f>VLOOKUP(A1331,estimator!$A$2:$D$726,4,FALSE)</f>
        <v>#N/A</v>
      </c>
      <c r="Q1331">
        <f t="shared" si="107"/>
        <v>300</v>
      </c>
    </row>
    <row r="1332" spans="1:17">
      <c r="A1332" t="str">
        <f t="shared" si="111"/>
        <v>489,136</v>
      </c>
      <c r="B1332">
        <v>489</v>
      </c>
      <c r="C1332">
        <v>136</v>
      </c>
      <c r="D1332">
        <v>300</v>
      </c>
      <c r="E1332" t="s">
        <v>570</v>
      </c>
      <c r="F1332">
        <f>VLOOKUP(B1332,Nodes!$B$2:$C$681,2,FALSE)</f>
        <v>108</v>
      </c>
      <c r="G1332" t="str">
        <f t="shared" si="108"/>
        <v>489,136,300,entrance,108</v>
      </c>
      <c r="H1332" t="s">
        <v>1013</v>
      </c>
      <c r="I1332" t="str">
        <f>VLOOKUP(B1332,Nodes!$B$2:$F$681,3)</f>
        <v>George V</v>
      </c>
      <c r="J1332" t="str">
        <f>VLOOKUP(C1332,Nodes!$B$2:$F$681,3)</f>
        <v>George V</v>
      </c>
      <c r="K1332" t="e">
        <f>VLOOKUP(A1332,$A$1:A1331,1,FALSE)</f>
        <v>#N/A</v>
      </c>
      <c r="L1332">
        <f>IF(ISNA(K1332),D1332,VLOOKUP(A1332,$A$1:D1331,4,FALSE))</f>
        <v>300</v>
      </c>
      <c r="M1332">
        <f t="shared" si="109"/>
        <v>300</v>
      </c>
      <c r="N1332">
        <f t="shared" si="110"/>
        <v>300</v>
      </c>
      <c r="P1332" t="e">
        <f>VLOOKUP(A1332,estimator!$A$2:$D$726,4,FALSE)</f>
        <v>#N/A</v>
      </c>
      <c r="Q1332">
        <f t="shared" si="107"/>
        <v>300</v>
      </c>
    </row>
    <row r="1333" spans="1:17">
      <c r="A1333" t="str">
        <f t="shared" si="111"/>
        <v>490,137</v>
      </c>
      <c r="B1333">
        <v>490</v>
      </c>
      <c r="C1333">
        <v>137</v>
      </c>
      <c r="D1333">
        <v>300</v>
      </c>
      <c r="E1333" t="s">
        <v>570</v>
      </c>
      <c r="F1333">
        <f>VLOOKUP(B1333,Nodes!$B$2:$C$681,2,FALSE)</f>
        <v>109</v>
      </c>
      <c r="G1333" t="str">
        <f t="shared" si="108"/>
        <v>490,137,300,entrance,109</v>
      </c>
      <c r="H1333" t="s">
        <v>1013</v>
      </c>
      <c r="I1333" t="str">
        <f>VLOOKUP(B1333,Nodes!$B$2:$F$681,3)</f>
        <v>Glacière</v>
      </c>
      <c r="J1333" t="str">
        <f>VLOOKUP(C1333,Nodes!$B$2:$F$681,3)</f>
        <v>Glacière</v>
      </c>
      <c r="K1333" t="e">
        <f>VLOOKUP(A1333,$A$1:A1332,1,FALSE)</f>
        <v>#N/A</v>
      </c>
      <c r="L1333">
        <f>IF(ISNA(K1333),D1333,VLOOKUP(A1333,$A$1:D1332,4,FALSE))</f>
        <v>300</v>
      </c>
      <c r="M1333">
        <f t="shared" si="109"/>
        <v>300</v>
      </c>
      <c r="N1333">
        <f t="shared" si="110"/>
        <v>300</v>
      </c>
      <c r="P1333" t="e">
        <f>VLOOKUP(A1333,estimator!$A$2:$D$726,4,FALSE)</f>
        <v>#N/A</v>
      </c>
      <c r="Q1333">
        <f t="shared" si="107"/>
        <v>300</v>
      </c>
    </row>
    <row r="1334" spans="1:17">
      <c r="A1334" t="str">
        <f t="shared" si="111"/>
        <v>491,138</v>
      </c>
      <c r="B1334">
        <v>491</v>
      </c>
      <c r="C1334">
        <v>138</v>
      </c>
      <c r="D1334">
        <v>300</v>
      </c>
      <c r="E1334" t="s">
        <v>570</v>
      </c>
      <c r="F1334">
        <f>VLOOKUP(B1334,Nodes!$B$2:$C$681,2,FALSE)</f>
        <v>110</v>
      </c>
      <c r="G1334" t="str">
        <f t="shared" si="108"/>
        <v>491,138,300,entrance,110</v>
      </c>
      <c r="H1334" t="s">
        <v>1013</v>
      </c>
      <c r="I1334" t="str">
        <f>VLOOKUP(B1334,Nodes!$B$2:$F$681,3)</f>
        <v>Goncourt</v>
      </c>
      <c r="J1334" t="str">
        <f>VLOOKUP(C1334,Nodes!$B$2:$F$681,3)</f>
        <v>Goncourt</v>
      </c>
      <c r="K1334" t="e">
        <f>VLOOKUP(A1334,$A$1:A1333,1,FALSE)</f>
        <v>#N/A</v>
      </c>
      <c r="L1334">
        <f>IF(ISNA(K1334),D1334,VLOOKUP(A1334,$A$1:D1333,4,FALSE))</f>
        <v>300</v>
      </c>
      <c r="M1334">
        <f t="shared" si="109"/>
        <v>300</v>
      </c>
      <c r="N1334">
        <f t="shared" si="110"/>
        <v>300</v>
      </c>
      <c r="P1334" t="e">
        <f>VLOOKUP(A1334,estimator!$A$2:$D$726,4,FALSE)</f>
        <v>#N/A</v>
      </c>
      <c r="Q1334">
        <f t="shared" si="107"/>
        <v>300</v>
      </c>
    </row>
    <row r="1335" spans="1:17">
      <c r="A1335" t="str">
        <f t="shared" si="111"/>
        <v>492,139</v>
      </c>
      <c r="B1335">
        <v>492</v>
      </c>
      <c r="C1335">
        <v>139</v>
      </c>
      <c r="D1335">
        <v>300</v>
      </c>
      <c r="E1335" t="s">
        <v>570</v>
      </c>
      <c r="F1335">
        <f>VLOOKUP(B1335,Nodes!$B$2:$C$681,2,FALSE)</f>
        <v>111</v>
      </c>
      <c r="G1335" t="str">
        <f t="shared" si="108"/>
        <v>492,139,300,entrance,111</v>
      </c>
      <c r="H1335" t="s">
        <v>1013</v>
      </c>
      <c r="I1335" t="str">
        <f>VLOOKUP(B1335,Nodes!$B$2:$F$681,3)</f>
        <v>Grands Boulevards</v>
      </c>
      <c r="J1335" t="str">
        <f>VLOOKUP(C1335,Nodes!$B$2:$F$681,3)</f>
        <v>Grands Boulevards</v>
      </c>
      <c r="K1335" t="e">
        <f>VLOOKUP(A1335,$A$1:A1334,1,FALSE)</f>
        <v>#N/A</v>
      </c>
      <c r="L1335">
        <f>IF(ISNA(K1335),D1335,VLOOKUP(A1335,$A$1:D1334,4,FALSE))</f>
        <v>300</v>
      </c>
      <c r="M1335">
        <f t="shared" si="109"/>
        <v>300</v>
      </c>
      <c r="N1335">
        <f t="shared" si="110"/>
        <v>300</v>
      </c>
      <c r="P1335" t="e">
        <f>VLOOKUP(A1335,estimator!$A$2:$D$726,4,FALSE)</f>
        <v>#N/A</v>
      </c>
      <c r="Q1335">
        <f t="shared" si="107"/>
        <v>300</v>
      </c>
    </row>
    <row r="1336" spans="1:17">
      <c r="A1336" t="str">
        <f t="shared" si="111"/>
        <v>492,140</v>
      </c>
      <c r="B1336">
        <v>492</v>
      </c>
      <c r="C1336">
        <v>140</v>
      </c>
      <c r="D1336">
        <v>300</v>
      </c>
      <c r="E1336" t="s">
        <v>570</v>
      </c>
      <c r="F1336">
        <f>VLOOKUP(B1336,Nodes!$B$2:$C$681,2,FALSE)</f>
        <v>111</v>
      </c>
      <c r="G1336" t="str">
        <f t="shared" si="108"/>
        <v>492,140,300,entrance,111</v>
      </c>
      <c r="H1336" t="s">
        <v>1013</v>
      </c>
      <c r="I1336" t="str">
        <f>VLOOKUP(B1336,Nodes!$B$2:$F$681,3)</f>
        <v>Grands Boulevards</v>
      </c>
      <c r="J1336" t="str">
        <f>VLOOKUP(C1336,Nodes!$B$2:$F$681,3)</f>
        <v>Grands Boulevards</v>
      </c>
      <c r="K1336" t="e">
        <f>VLOOKUP(A1336,$A$1:A1335,1,FALSE)</f>
        <v>#N/A</v>
      </c>
      <c r="L1336">
        <f>IF(ISNA(K1336),D1336,VLOOKUP(A1336,$A$1:D1335,4,FALSE))</f>
        <v>300</v>
      </c>
      <c r="M1336">
        <f t="shared" si="109"/>
        <v>300</v>
      </c>
      <c r="N1336">
        <f t="shared" si="110"/>
        <v>300</v>
      </c>
      <c r="P1336" t="e">
        <f>VLOOKUP(A1336,estimator!$A$2:$D$726,4,FALSE)</f>
        <v>#N/A</v>
      </c>
      <c r="Q1336">
        <f t="shared" si="107"/>
        <v>300</v>
      </c>
    </row>
    <row r="1337" spans="1:17">
      <c r="A1337" t="str">
        <f t="shared" si="111"/>
        <v>493,141</v>
      </c>
      <c r="B1337">
        <v>493</v>
      </c>
      <c r="C1337">
        <v>141</v>
      </c>
      <c r="D1337">
        <v>300</v>
      </c>
      <c r="E1337" t="s">
        <v>570</v>
      </c>
      <c r="F1337">
        <f>VLOOKUP(B1337,Nodes!$B$2:$C$681,2,FALSE)</f>
        <v>112</v>
      </c>
      <c r="G1337" t="str">
        <f t="shared" si="108"/>
        <v>493,141,300,entrance,112</v>
      </c>
      <c r="H1337" t="s">
        <v>1013</v>
      </c>
      <c r="I1337" t="str">
        <f>VLOOKUP(B1337,Nodes!$B$2:$F$681,3)</f>
        <v>Guy Môquet</v>
      </c>
      <c r="J1337" t="str">
        <f>VLOOKUP(C1337,Nodes!$B$2:$F$681,3)</f>
        <v>Guy Môquet</v>
      </c>
      <c r="K1337" t="e">
        <f>VLOOKUP(A1337,$A$1:A1336,1,FALSE)</f>
        <v>#N/A</v>
      </c>
      <c r="L1337">
        <f>IF(ISNA(K1337),D1337,VLOOKUP(A1337,$A$1:D1336,4,FALSE))</f>
        <v>300</v>
      </c>
      <c r="M1337">
        <f t="shared" si="109"/>
        <v>300</v>
      </c>
      <c r="N1337">
        <f t="shared" si="110"/>
        <v>300</v>
      </c>
      <c r="P1337" t="e">
        <f>VLOOKUP(A1337,estimator!$A$2:$D$726,4,FALSE)</f>
        <v>#N/A</v>
      </c>
      <c r="Q1337">
        <f t="shared" si="107"/>
        <v>300</v>
      </c>
    </row>
    <row r="1338" spans="1:17">
      <c r="A1338" t="str">
        <f t="shared" si="111"/>
        <v>494,142</v>
      </c>
      <c r="B1338">
        <v>494</v>
      </c>
      <c r="C1338">
        <v>142</v>
      </c>
      <c r="D1338">
        <v>300</v>
      </c>
      <c r="E1338" t="s">
        <v>570</v>
      </c>
      <c r="F1338">
        <f>VLOOKUP(B1338,Nodes!$B$2:$C$681,2,FALSE)</f>
        <v>113</v>
      </c>
      <c r="G1338" t="str">
        <f t="shared" si="108"/>
        <v>494,142,300,entrance,113</v>
      </c>
      <c r="H1338" t="s">
        <v>1013</v>
      </c>
      <c r="I1338" t="str">
        <f>VLOOKUP(B1338,Nodes!$B$2:$F$681,3)</f>
        <v>Havre — Caumartin</v>
      </c>
      <c r="J1338" t="str">
        <f>VLOOKUP(C1338,Nodes!$B$2:$F$681,3)</f>
        <v>Havre — Caumartin</v>
      </c>
      <c r="K1338" t="e">
        <f>VLOOKUP(A1338,$A$1:A1337,1,FALSE)</f>
        <v>#N/A</v>
      </c>
      <c r="L1338">
        <f>IF(ISNA(K1338),D1338,VLOOKUP(A1338,$A$1:D1337,4,FALSE))</f>
        <v>300</v>
      </c>
      <c r="M1338">
        <f t="shared" si="109"/>
        <v>300</v>
      </c>
      <c r="N1338">
        <f t="shared" si="110"/>
        <v>300</v>
      </c>
      <c r="P1338" t="e">
        <f>VLOOKUP(A1338,estimator!$A$2:$D$726,4,FALSE)</f>
        <v>#N/A</v>
      </c>
      <c r="Q1338">
        <f t="shared" si="107"/>
        <v>300</v>
      </c>
    </row>
    <row r="1339" spans="1:17">
      <c r="A1339" t="str">
        <f t="shared" si="111"/>
        <v>494,143</v>
      </c>
      <c r="B1339">
        <v>494</v>
      </c>
      <c r="C1339">
        <v>143</v>
      </c>
      <c r="D1339">
        <v>300</v>
      </c>
      <c r="E1339" t="s">
        <v>570</v>
      </c>
      <c r="F1339">
        <f>VLOOKUP(B1339,Nodes!$B$2:$C$681,2,FALSE)</f>
        <v>113</v>
      </c>
      <c r="G1339" t="str">
        <f t="shared" si="108"/>
        <v>494,143,300,entrance,113</v>
      </c>
      <c r="H1339" t="s">
        <v>1013</v>
      </c>
      <c r="I1339" t="str">
        <f>VLOOKUP(B1339,Nodes!$B$2:$F$681,3)</f>
        <v>Havre — Caumartin</v>
      </c>
      <c r="J1339" t="str">
        <f>VLOOKUP(C1339,Nodes!$B$2:$F$681,3)</f>
        <v>Havre — Caumartin</v>
      </c>
      <c r="K1339" t="e">
        <f>VLOOKUP(A1339,$A$1:A1338,1,FALSE)</f>
        <v>#N/A</v>
      </c>
      <c r="L1339">
        <f>IF(ISNA(K1339),D1339,VLOOKUP(A1339,$A$1:D1338,4,FALSE))</f>
        <v>300</v>
      </c>
      <c r="M1339">
        <f t="shared" si="109"/>
        <v>300</v>
      </c>
      <c r="N1339">
        <f t="shared" si="110"/>
        <v>300</v>
      </c>
      <c r="P1339" t="e">
        <f>VLOOKUP(A1339,estimator!$A$2:$D$726,4,FALSE)</f>
        <v>#N/A</v>
      </c>
      <c r="Q1339">
        <f t="shared" si="107"/>
        <v>300</v>
      </c>
    </row>
    <row r="1340" spans="1:17">
      <c r="A1340" t="str">
        <f t="shared" si="111"/>
        <v>495,144</v>
      </c>
      <c r="B1340">
        <v>495</v>
      </c>
      <c r="C1340">
        <v>144</v>
      </c>
      <c r="D1340">
        <v>300</v>
      </c>
      <c r="E1340" t="s">
        <v>570</v>
      </c>
      <c r="F1340">
        <f>VLOOKUP(B1340,Nodes!$B$2:$C$681,2,FALSE)</f>
        <v>114</v>
      </c>
      <c r="G1340" t="str">
        <f t="shared" si="108"/>
        <v>495,144,300,entrance,114</v>
      </c>
      <c r="H1340" t="s">
        <v>1013</v>
      </c>
      <c r="I1340" t="str">
        <f>VLOOKUP(B1340,Nodes!$B$2:$F$681,3)</f>
        <v>Hoche</v>
      </c>
      <c r="J1340" t="str">
        <f>VLOOKUP(C1340,Nodes!$B$2:$F$681,3)</f>
        <v>Hoche</v>
      </c>
      <c r="K1340" t="e">
        <f>VLOOKUP(A1340,$A$1:A1339,1,FALSE)</f>
        <v>#N/A</v>
      </c>
      <c r="L1340">
        <f>IF(ISNA(K1340),D1340,VLOOKUP(A1340,$A$1:D1339,4,FALSE))</f>
        <v>300</v>
      </c>
      <c r="M1340">
        <f t="shared" si="109"/>
        <v>300</v>
      </c>
      <c r="N1340">
        <f t="shared" si="110"/>
        <v>300</v>
      </c>
      <c r="P1340" t="e">
        <f>VLOOKUP(A1340,estimator!$A$2:$D$726,4,FALSE)</f>
        <v>#N/A</v>
      </c>
      <c r="Q1340">
        <f t="shared" si="107"/>
        <v>300</v>
      </c>
    </row>
    <row r="1341" spans="1:17">
      <c r="A1341" t="str">
        <f t="shared" si="111"/>
        <v>496,145</v>
      </c>
      <c r="B1341">
        <v>496</v>
      </c>
      <c r="C1341">
        <v>145</v>
      </c>
      <c r="D1341">
        <v>300</v>
      </c>
      <c r="E1341" t="s">
        <v>570</v>
      </c>
      <c r="F1341">
        <f>VLOOKUP(B1341,Nodes!$B$2:$C$681,2,FALSE)</f>
        <v>115</v>
      </c>
      <c r="G1341" t="str">
        <f t="shared" si="108"/>
        <v>496,145,300,entrance,115</v>
      </c>
      <c r="H1341" t="s">
        <v>1013</v>
      </c>
      <c r="I1341" t="str">
        <f>VLOOKUP(B1341,Nodes!$B$2:$F$681,3)</f>
        <v>Hôtel de Ville</v>
      </c>
      <c r="J1341" t="str">
        <f>VLOOKUP(C1341,Nodes!$B$2:$F$681,3)</f>
        <v>Hôtel de Ville</v>
      </c>
      <c r="K1341" t="e">
        <f>VLOOKUP(A1341,$A$1:A1340,1,FALSE)</f>
        <v>#N/A</v>
      </c>
      <c r="L1341">
        <f>IF(ISNA(K1341),D1341,VLOOKUP(A1341,$A$1:D1340,4,FALSE))</f>
        <v>300</v>
      </c>
      <c r="M1341">
        <f t="shared" si="109"/>
        <v>300</v>
      </c>
      <c r="N1341">
        <f t="shared" si="110"/>
        <v>300</v>
      </c>
      <c r="P1341" t="e">
        <f>VLOOKUP(A1341,estimator!$A$2:$D$726,4,FALSE)</f>
        <v>#N/A</v>
      </c>
      <c r="Q1341">
        <f t="shared" si="107"/>
        <v>300</v>
      </c>
    </row>
    <row r="1342" spans="1:17">
      <c r="A1342" t="str">
        <f t="shared" si="111"/>
        <v>496,146</v>
      </c>
      <c r="B1342">
        <v>496</v>
      </c>
      <c r="C1342">
        <v>146</v>
      </c>
      <c r="D1342">
        <v>300</v>
      </c>
      <c r="E1342" t="s">
        <v>570</v>
      </c>
      <c r="F1342">
        <f>VLOOKUP(B1342,Nodes!$B$2:$C$681,2,FALSE)</f>
        <v>115</v>
      </c>
      <c r="G1342" t="str">
        <f t="shared" si="108"/>
        <v>496,146,300,entrance,115</v>
      </c>
      <c r="H1342" t="s">
        <v>1013</v>
      </c>
      <c r="I1342" t="str">
        <f>VLOOKUP(B1342,Nodes!$B$2:$F$681,3)</f>
        <v>Hôtel de Ville</v>
      </c>
      <c r="J1342" t="str">
        <f>VLOOKUP(C1342,Nodes!$B$2:$F$681,3)</f>
        <v>Hôtel de Ville</v>
      </c>
      <c r="K1342" t="e">
        <f>VLOOKUP(A1342,$A$1:A1341,1,FALSE)</f>
        <v>#N/A</v>
      </c>
      <c r="L1342">
        <f>IF(ISNA(K1342),D1342,VLOOKUP(A1342,$A$1:D1341,4,FALSE))</f>
        <v>300</v>
      </c>
      <c r="M1342">
        <f t="shared" si="109"/>
        <v>300</v>
      </c>
      <c r="N1342">
        <f t="shared" si="110"/>
        <v>300</v>
      </c>
      <c r="P1342" t="e">
        <f>VLOOKUP(A1342,estimator!$A$2:$D$726,4,FALSE)</f>
        <v>#N/A</v>
      </c>
      <c r="Q1342">
        <f t="shared" si="107"/>
        <v>300</v>
      </c>
    </row>
    <row r="1343" spans="1:17">
      <c r="A1343" t="str">
        <f t="shared" si="111"/>
        <v>497,147</v>
      </c>
      <c r="B1343">
        <v>497</v>
      </c>
      <c r="C1343">
        <v>147</v>
      </c>
      <c r="D1343">
        <v>300</v>
      </c>
      <c r="E1343" t="s">
        <v>570</v>
      </c>
      <c r="F1343">
        <f>VLOOKUP(B1343,Nodes!$B$2:$C$681,2,FALSE)</f>
        <v>116</v>
      </c>
      <c r="G1343" t="str">
        <f t="shared" si="108"/>
        <v>497,147,300,entrance,116</v>
      </c>
      <c r="H1343" t="s">
        <v>1013</v>
      </c>
      <c r="I1343" t="str">
        <f>VLOOKUP(B1343,Nodes!$B$2:$F$681,3)</f>
        <v>Iéna</v>
      </c>
      <c r="J1343" t="str">
        <f>VLOOKUP(C1343,Nodes!$B$2:$F$681,3)</f>
        <v>Iéna</v>
      </c>
      <c r="K1343" t="e">
        <f>VLOOKUP(A1343,$A$1:A1342,1,FALSE)</f>
        <v>#N/A</v>
      </c>
      <c r="L1343">
        <f>IF(ISNA(K1343),D1343,VLOOKUP(A1343,$A$1:D1342,4,FALSE))</f>
        <v>300</v>
      </c>
      <c r="M1343">
        <f t="shared" si="109"/>
        <v>300</v>
      </c>
      <c r="N1343">
        <f t="shared" si="110"/>
        <v>300</v>
      </c>
      <c r="P1343" t="e">
        <f>VLOOKUP(A1343,estimator!$A$2:$D$726,4,FALSE)</f>
        <v>#N/A</v>
      </c>
      <c r="Q1343">
        <f t="shared" si="107"/>
        <v>300</v>
      </c>
    </row>
    <row r="1344" spans="1:17">
      <c r="A1344" t="str">
        <f t="shared" si="111"/>
        <v>498,148</v>
      </c>
      <c r="B1344">
        <v>498</v>
      </c>
      <c r="C1344">
        <v>148</v>
      </c>
      <c r="D1344">
        <v>300</v>
      </c>
      <c r="E1344" t="s">
        <v>570</v>
      </c>
      <c r="F1344">
        <f>VLOOKUP(B1344,Nodes!$B$2:$C$681,2,FALSE)</f>
        <v>117</v>
      </c>
      <c r="G1344" t="str">
        <f t="shared" si="108"/>
        <v>498,148,300,entrance,117</v>
      </c>
      <c r="H1344" t="s">
        <v>1013</v>
      </c>
      <c r="I1344" t="str">
        <f>VLOOKUP(B1344,Nodes!$B$2:$F$681,3)</f>
        <v>Invalides</v>
      </c>
      <c r="J1344" t="str">
        <f>VLOOKUP(C1344,Nodes!$B$2:$F$681,3)</f>
        <v>Invalides</v>
      </c>
      <c r="K1344" t="e">
        <f>VLOOKUP(A1344,$A$1:A1343,1,FALSE)</f>
        <v>#N/A</v>
      </c>
      <c r="L1344">
        <f>IF(ISNA(K1344),D1344,VLOOKUP(A1344,$A$1:D1343,4,FALSE))</f>
        <v>300</v>
      </c>
      <c r="M1344">
        <f t="shared" si="109"/>
        <v>300</v>
      </c>
      <c r="N1344">
        <f t="shared" si="110"/>
        <v>300</v>
      </c>
      <c r="P1344" t="e">
        <f>VLOOKUP(A1344,estimator!$A$2:$D$726,4,FALSE)</f>
        <v>#N/A</v>
      </c>
      <c r="Q1344">
        <f t="shared" si="107"/>
        <v>300</v>
      </c>
    </row>
    <row r="1345" spans="1:17">
      <c r="A1345" t="str">
        <f t="shared" si="111"/>
        <v>498,149</v>
      </c>
      <c r="B1345">
        <v>498</v>
      </c>
      <c r="C1345">
        <v>149</v>
      </c>
      <c r="D1345">
        <v>300</v>
      </c>
      <c r="E1345" t="s">
        <v>570</v>
      </c>
      <c r="F1345">
        <f>VLOOKUP(B1345,Nodes!$B$2:$C$681,2,FALSE)</f>
        <v>117</v>
      </c>
      <c r="G1345" t="str">
        <f t="shared" si="108"/>
        <v>498,149,300,entrance,117</v>
      </c>
      <c r="H1345" t="s">
        <v>1013</v>
      </c>
      <c r="I1345" t="str">
        <f>VLOOKUP(B1345,Nodes!$B$2:$F$681,3)</f>
        <v>Invalides</v>
      </c>
      <c r="J1345" t="str">
        <f>VLOOKUP(C1345,Nodes!$B$2:$F$681,3)</f>
        <v>Invalides</v>
      </c>
      <c r="K1345" t="e">
        <f>VLOOKUP(A1345,$A$1:A1344,1,FALSE)</f>
        <v>#N/A</v>
      </c>
      <c r="L1345">
        <f>IF(ISNA(K1345),D1345,VLOOKUP(A1345,$A$1:D1344,4,FALSE))</f>
        <v>300</v>
      </c>
      <c r="M1345">
        <f t="shared" si="109"/>
        <v>300</v>
      </c>
      <c r="N1345">
        <f t="shared" si="110"/>
        <v>300</v>
      </c>
      <c r="P1345" t="e">
        <f>VLOOKUP(A1345,estimator!$A$2:$D$726,4,FALSE)</f>
        <v>#N/A</v>
      </c>
      <c r="Q1345">
        <f t="shared" si="107"/>
        <v>300</v>
      </c>
    </row>
    <row r="1346" spans="1:17">
      <c r="A1346" t="str">
        <f t="shared" si="111"/>
        <v>499,150</v>
      </c>
      <c r="B1346">
        <v>499</v>
      </c>
      <c r="C1346">
        <v>150</v>
      </c>
      <c r="D1346">
        <v>300</v>
      </c>
      <c r="E1346" t="s">
        <v>570</v>
      </c>
      <c r="F1346">
        <f>VLOOKUP(B1346,Nodes!$B$2:$C$681,2,FALSE)</f>
        <v>118</v>
      </c>
      <c r="G1346" t="str">
        <f t="shared" si="108"/>
        <v>499,150,300,entrance,118</v>
      </c>
      <c r="H1346" t="s">
        <v>1013</v>
      </c>
      <c r="I1346" t="str">
        <f>VLOOKUP(B1346,Nodes!$B$2:$F$681,3)</f>
        <v>Jacques Bonsergent</v>
      </c>
      <c r="J1346" t="str">
        <f>VLOOKUP(C1346,Nodes!$B$2:$F$681,3)</f>
        <v>Jacques Bonsergent</v>
      </c>
      <c r="K1346" t="e">
        <f>VLOOKUP(A1346,$A$1:A1345,1,FALSE)</f>
        <v>#N/A</v>
      </c>
      <c r="L1346">
        <f>IF(ISNA(K1346),D1346,VLOOKUP(A1346,$A$1:D1345,4,FALSE))</f>
        <v>300</v>
      </c>
      <c r="M1346">
        <f t="shared" si="109"/>
        <v>300</v>
      </c>
      <c r="N1346">
        <f t="shared" si="110"/>
        <v>300</v>
      </c>
      <c r="P1346" t="e">
        <f>VLOOKUP(A1346,estimator!$A$2:$D$726,4,FALSE)</f>
        <v>#N/A</v>
      </c>
      <c r="Q1346">
        <f t="shared" ref="Q1346:Q1409" si="112">IF(ISNA(P1346),D1346,P1346)</f>
        <v>300</v>
      </c>
    </row>
    <row r="1347" spans="1:17">
      <c r="A1347" t="str">
        <f t="shared" si="111"/>
        <v>500,151</v>
      </c>
      <c r="B1347">
        <v>500</v>
      </c>
      <c r="C1347">
        <v>151</v>
      </c>
      <c r="D1347">
        <v>300</v>
      </c>
      <c r="E1347" t="s">
        <v>570</v>
      </c>
      <c r="F1347">
        <f>VLOOKUP(B1347,Nodes!$B$2:$C$681,2,FALSE)</f>
        <v>119</v>
      </c>
      <c r="G1347" t="str">
        <f t="shared" ref="G1347:G1410" si="113">B1347&amp;","&amp;C1347&amp;","&amp;ROUND(D1347,0)&amp;","&amp;E1347&amp;","&amp;F1347</f>
        <v>500,151,300,entrance,119</v>
      </c>
      <c r="H1347" t="s">
        <v>1013</v>
      </c>
      <c r="I1347" t="str">
        <f>VLOOKUP(B1347,Nodes!$B$2:$F$681,3)</f>
        <v>Jasmin</v>
      </c>
      <c r="J1347" t="str">
        <f>VLOOKUP(C1347,Nodes!$B$2:$F$681,3)</f>
        <v>Jasmin</v>
      </c>
      <c r="K1347" t="e">
        <f>VLOOKUP(A1347,$A$1:A1346,1,FALSE)</f>
        <v>#N/A</v>
      </c>
      <c r="L1347">
        <f>IF(ISNA(K1347),D1347,VLOOKUP(A1347,$A$1:D1346,4,FALSE))</f>
        <v>300</v>
      </c>
      <c r="M1347">
        <f t="shared" si="109"/>
        <v>300</v>
      </c>
      <c r="N1347">
        <f t="shared" si="110"/>
        <v>300</v>
      </c>
      <c r="P1347" t="e">
        <f>VLOOKUP(A1347,estimator!$A$2:$D$726,4,FALSE)</f>
        <v>#N/A</v>
      </c>
      <c r="Q1347">
        <f t="shared" si="112"/>
        <v>300</v>
      </c>
    </row>
    <row r="1348" spans="1:17">
      <c r="A1348" t="str">
        <f t="shared" si="111"/>
        <v>501,152</v>
      </c>
      <c r="B1348">
        <v>501</v>
      </c>
      <c r="C1348">
        <v>152</v>
      </c>
      <c r="D1348">
        <v>300</v>
      </c>
      <c r="E1348" t="s">
        <v>570</v>
      </c>
      <c r="F1348">
        <f>VLOOKUP(B1348,Nodes!$B$2:$C$681,2,FALSE)</f>
        <v>120</v>
      </c>
      <c r="G1348" t="str">
        <f t="shared" si="113"/>
        <v>501,152,300,entrance,120</v>
      </c>
      <c r="H1348" t="s">
        <v>1013</v>
      </c>
      <c r="I1348" t="str">
        <f>VLOOKUP(B1348,Nodes!$B$2:$F$681,3)</f>
        <v>Jaurès</v>
      </c>
      <c r="J1348" t="str">
        <f>VLOOKUP(C1348,Nodes!$B$2:$F$681,3)</f>
        <v>Jaurès</v>
      </c>
      <c r="K1348" t="e">
        <f>VLOOKUP(A1348,$A$1:A1347,1,FALSE)</f>
        <v>#N/A</v>
      </c>
      <c r="L1348">
        <f>IF(ISNA(K1348),D1348,VLOOKUP(A1348,$A$1:D1347,4,FALSE))</f>
        <v>300</v>
      </c>
      <c r="M1348">
        <f t="shared" si="109"/>
        <v>300</v>
      </c>
      <c r="N1348">
        <f t="shared" si="110"/>
        <v>300</v>
      </c>
      <c r="P1348" t="e">
        <f>VLOOKUP(A1348,estimator!$A$2:$D$726,4,FALSE)</f>
        <v>#N/A</v>
      </c>
      <c r="Q1348">
        <f t="shared" si="112"/>
        <v>300</v>
      </c>
    </row>
    <row r="1349" spans="1:17">
      <c r="A1349" t="str">
        <f t="shared" si="111"/>
        <v>501,153</v>
      </c>
      <c r="B1349">
        <v>501</v>
      </c>
      <c r="C1349">
        <v>153</v>
      </c>
      <c r="D1349">
        <v>300</v>
      </c>
      <c r="E1349" t="s">
        <v>570</v>
      </c>
      <c r="F1349">
        <f>VLOOKUP(B1349,Nodes!$B$2:$C$681,2,FALSE)</f>
        <v>120</v>
      </c>
      <c r="G1349" t="str">
        <f t="shared" si="113"/>
        <v>501,153,300,entrance,120</v>
      </c>
      <c r="H1349" t="s">
        <v>1013</v>
      </c>
      <c r="I1349" t="str">
        <f>VLOOKUP(B1349,Nodes!$B$2:$F$681,3)</f>
        <v>Jaurès</v>
      </c>
      <c r="J1349" t="str">
        <f>VLOOKUP(C1349,Nodes!$B$2:$F$681,3)</f>
        <v>Jaurès</v>
      </c>
      <c r="K1349" t="e">
        <f>VLOOKUP(A1349,$A$1:A1348,1,FALSE)</f>
        <v>#N/A</v>
      </c>
      <c r="L1349">
        <f>IF(ISNA(K1349),D1349,VLOOKUP(A1349,$A$1:D1348,4,FALSE))</f>
        <v>300</v>
      </c>
      <c r="M1349">
        <f t="shared" si="109"/>
        <v>300</v>
      </c>
      <c r="N1349">
        <f t="shared" si="110"/>
        <v>300</v>
      </c>
      <c r="P1349" t="e">
        <f>VLOOKUP(A1349,estimator!$A$2:$D$726,4,FALSE)</f>
        <v>#N/A</v>
      </c>
      <c r="Q1349">
        <f t="shared" si="112"/>
        <v>300</v>
      </c>
    </row>
    <row r="1350" spans="1:17">
      <c r="A1350" t="str">
        <f t="shared" si="111"/>
        <v>501,154</v>
      </c>
      <c r="B1350">
        <v>501</v>
      </c>
      <c r="C1350">
        <v>154</v>
      </c>
      <c r="D1350">
        <v>300</v>
      </c>
      <c r="E1350" t="s">
        <v>570</v>
      </c>
      <c r="F1350">
        <f>VLOOKUP(B1350,Nodes!$B$2:$C$681,2,FALSE)</f>
        <v>120</v>
      </c>
      <c r="G1350" t="str">
        <f t="shared" si="113"/>
        <v>501,154,300,entrance,120</v>
      </c>
      <c r="H1350" t="s">
        <v>1013</v>
      </c>
      <c r="I1350" t="str">
        <f>VLOOKUP(B1350,Nodes!$B$2:$F$681,3)</f>
        <v>Jaurès</v>
      </c>
      <c r="J1350" t="str">
        <f>VLOOKUP(C1350,Nodes!$B$2:$F$681,3)</f>
        <v>Jaurès</v>
      </c>
      <c r="K1350" t="e">
        <f>VLOOKUP(A1350,$A$1:A1349,1,FALSE)</f>
        <v>#N/A</v>
      </c>
      <c r="L1350">
        <f>IF(ISNA(K1350),D1350,VLOOKUP(A1350,$A$1:D1349,4,FALSE))</f>
        <v>300</v>
      </c>
      <c r="M1350">
        <f t="shared" si="109"/>
        <v>300</v>
      </c>
      <c r="N1350">
        <f t="shared" si="110"/>
        <v>300</v>
      </c>
      <c r="P1350" t="e">
        <f>VLOOKUP(A1350,estimator!$A$2:$D$726,4,FALSE)</f>
        <v>#N/A</v>
      </c>
      <c r="Q1350">
        <f t="shared" si="112"/>
        <v>300</v>
      </c>
    </row>
    <row r="1351" spans="1:17">
      <c r="A1351" t="str">
        <f t="shared" si="111"/>
        <v>502,155</v>
      </c>
      <c r="B1351">
        <v>502</v>
      </c>
      <c r="C1351">
        <v>155</v>
      </c>
      <c r="D1351">
        <v>300</v>
      </c>
      <c r="E1351" t="s">
        <v>570</v>
      </c>
      <c r="F1351">
        <f>VLOOKUP(B1351,Nodes!$B$2:$C$681,2,FALSE)</f>
        <v>121</v>
      </c>
      <c r="G1351" t="str">
        <f t="shared" si="113"/>
        <v>502,155,300,entrance,121</v>
      </c>
      <c r="H1351" t="s">
        <v>1013</v>
      </c>
      <c r="I1351" t="str">
        <f>VLOOKUP(B1351,Nodes!$B$2:$F$681,3)</f>
        <v>Javel — André-Citroën</v>
      </c>
      <c r="J1351" t="str">
        <f>VLOOKUP(C1351,Nodes!$B$2:$F$681,3)</f>
        <v>Javel — André-Citroën</v>
      </c>
      <c r="K1351" t="e">
        <f>VLOOKUP(A1351,$A$1:A1350,1,FALSE)</f>
        <v>#N/A</v>
      </c>
      <c r="L1351">
        <f>IF(ISNA(K1351),D1351,VLOOKUP(A1351,$A$1:D1350,4,FALSE))</f>
        <v>300</v>
      </c>
      <c r="M1351">
        <f t="shared" si="109"/>
        <v>300</v>
      </c>
      <c r="N1351">
        <f t="shared" si="110"/>
        <v>300</v>
      </c>
      <c r="P1351" t="e">
        <f>VLOOKUP(A1351,estimator!$A$2:$D$726,4,FALSE)</f>
        <v>#N/A</v>
      </c>
      <c r="Q1351">
        <f t="shared" si="112"/>
        <v>300</v>
      </c>
    </row>
    <row r="1352" spans="1:17">
      <c r="A1352" t="str">
        <f t="shared" si="111"/>
        <v>503,156</v>
      </c>
      <c r="B1352">
        <v>503</v>
      </c>
      <c r="C1352">
        <v>156</v>
      </c>
      <c r="D1352">
        <v>300</v>
      </c>
      <c r="E1352" t="s">
        <v>570</v>
      </c>
      <c r="F1352">
        <f>VLOOKUP(B1352,Nodes!$B$2:$C$681,2,FALSE)</f>
        <v>122</v>
      </c>
      <c r="G1352" t="str">
        <f t="shared" si="113"/>
        <v>503,156,300,entrance,122</v>
      </c>
      <c r="H1352" t="s">
        <v>1013</v>
      </c>
      <c r="I1352" t="str">
        <f>VLOOKUP(B1352,Nodes!$B$2:$F$681,3)</f>
        <v>Jourdain</v>
      </c>
      <c r="J1352" t="str">
        <f>VLOOKUP(C1352,Nodes!$B$2:$F$681,3)</f>
        <v>Jourdain</v>
      </c>
      <c r="K1352" t="e">
        <f>VLOOKUP(A1352,$A$1:A1351,1,FALSE)</f>
        <v>#N/A</v>
      </c>
      <c r="L1352">
        <f>IF(ISNA(K1352),D1352,VLOOKUP(A1352,$A$1:D1351,4,FALSE))</f>
        <v>300</v>
      </c>
      <c r="M1352">
        <f t="shared" si="109"/>
        <v>300</v>
      </c>
      <c r="N1352">
        <f t="shared" si="110"/>
        <v>300</v>
      </c>
      <c r="P1352" t="e">
        <f>VLOOKUP(A1352,estimator!$A$2:$D$726,4,FALSE)</f>
        <v>#N/A</v>
      </c>
      <c r="Q1352">
        <f t="shared" si="112"/>
        <v>300</v>
      </c>
    </row>
    <row r="1353" spans="1:17">
      <c r="A1353" t="str">
        <f t="shared" si="111"/>
        <v>504,157</v>
      </c>
      <c r="B1353">
        <v>504</v>
      </c>
      <c r="C1353">
        <v>157</v>
      </c>
      <c r="D1353">
        <v>300</v>
      </c>
      <c r="E1353" t="s">
        <v>570</v>
      </c>
      <c r="F1353">
        <f>VLOOKUP(B1353,Nodes!$B$2:$C$681,2,FALSE)</f>
        <v>123</v>
      </c>
      <c r="G1353" t="str">
        <f t="shared" si="113"/>
        <v>504,157,300,entrance,123</v>
      </c>
      <c r="H1353" t="s">
        <v>1013</v>
      </c>
      <c r="I1353" t="str">
        <f>VLOOKUP(B1353,Nodes!$B$2:$F$681,3)</f>
        <v>Jules Joffrin</v>
      </c>
      <c r="J1353" t="str">
        <f>VLOOKUP(C1353,Nodes!$B$2:$F$681,3)</f>
        <v>Jules Joffrin</v>
      </c>
      <c r="K1353" t="e">
        <f>VLOOKUP(A1353,$A$1:A1352,1,FALSE)</f>
        <v>#N/A</v>
      </c>
      <c r="L1353">
        <f>IF(ISNA(K1353),D1353,VLOOKUP(A1353,$A$1:D1352,4,FALSE))</f>
        <v>300</v>
      </c>
      <c r="M1353">
        <f t="shared" ref="M1353:M1416" si="114">D1353</f>
        <v>300</v>
      </c>
      <c r="N1353">
        <f t="shared" ref="N1353:N1416" si="115">AVERAGE(L1353,M1353)</f>
        <v>300</v>
      </c>
      <c r="P1353" t="e">
        <f>VLOOKUP(A1353,estimator!$A$2:$D$726,4,FALSE)</f>
        <v>#N/A</v>
      </c>
      <c r="Q1353">
        <f t="shared" si="112"/>
        <v>300</v>
      </c>
    </row>
    <row r="1354" spans="1:17">
      <c r="A1354" t="str">
        <f t="shared" si="111"/>
        <v>505,158</v>
      </c>
      <c r="B1354">
        <v>505</v>
      </c>
      <c r="C1354">
        <v>158</v>
      </c>
      <c r="D1354">
        <v>300</v>
      </c>
      <c r="E1354" t="s">
        <v>570</v>
      </c>
      <c r="F1354">
        <f>VLOOKUP(B1354,Nodes!$B$2:$C$681,2,FALSE)</f>
        <v>124</v>
      </c>
      <c r="G1354" t="str">
        <f t="shared" si="113"/>
        <v>505,158,300,entrance,124</v>
      </c>
      <c r="H1354" t="s">
        <v>1013</v>
      </c>
      <c r="I1354" t="str">
        <f>VLOOKUP(B1354,Nodes!$B$2:$F$681,3)</f>
        <v>Jussieu</v>
      </c>
      <c r="J1354" t="str">
        <f>VLOOKUP(C1354,Nodes!$B$2:$F$681,3)</f>
        <v>Jussieu</v>
      </c>
      <c r="K1354" t="e">
        <f>VLOOKUP(A1354,$A$1:A1353,1,FALSE)</f>
        <v>#N/A</v>
      </c>
      <c r="L1354">
        <f>IF(ISNA(K1354),D1354,VLOOKUP(A1354,$A$1:D1353,4,FALSE))</f>
        <v>300</v>
      </c>
      <c r="M1354">
        <f t="shared" si="114"/>
        <v>300</v>
      </c>
      <c r="N1354">
        <f t="shared" si="115"/>
        <v>300</v>
      </c>
      <c r="P1354" t="e">
        <f>VLOOKUP(A1354,estimator!$A$2:$D$726,4,FALSE)</f>
        <v>#N/A</v>
      </c>
      <c r="Q1354">
        <f t="shared" si="112"/>
        <v>300</v>
      </c>
    </row>
    <row r="1355" spans="1:17">
      <c r="A1355" t="str">
        <f t="shared" si="111"/>
        <v>505,159</v>
      </c>
      <c r="B1355">
        <v>505</v>
      </c>
      <c r="C1355">
        <v>159</v>
      </c>
      <c r="D1355">
        <v>300</v>
      </c>
      <c r="E1355" t="s">
        <v>570</v>
      </c>
      <c r="F1355">
        <f>VLOOKUP(B1355,Nodes!$B$2:$C$681,2,FALSE)</f>
        <v>124</v>
      </c>
      <c r="G1355" t="str">
        <f t="shared" si="113"/>
        <v>505,159,300,entrance,124</v>
      </c>
      <c r="H1355" t="s">
        <v>1013</v>
      </c>
      <c r="I1355" t="str">
        <f>VLOOKUP(B1355,Nodes!$B$2:$F$681,3)</f>
        <v>Jussieu</v>
      </c>
      <c r="J1355" t="str">
        <f>VLOOKUP(C1355,Nodes!$B$2:$F$681,3)</f>
        <v>Jussieu</v>
      </c>
      <c r="K1355" t="e">
        <f>VLOOKUP(A1355,$A$1:A1354,1,FALSE)</f>
        <v>#N/A</v>
      </c>
      <c r="L1355">
        <f>IF(ISNA(K1355),D1355,VLOOKUP(A1355,$A$1:D1354,4,FALSE))</f>
        <v>300</v>
      </c>
      <c r="M1355">
        <f t="shared" si="114"/>
        <v>300</v>
      </c>
      <c r="N1355">
        <f t="shared" si="115"/>
        <v>300</v>
      </c>
      <c r="P1355" t="e">
        <f>VLOOKUP(A1355,estimator!$A$2:$D$726,4,FALSE)</f>
        <v>#N/A</v>
      </c>
      <c r="Q1355">
        <f t="shared" si="112"/>
        <v>300</v>
      </c>
    </row>
    <row r="1356" spans="1:17">
      <c r="A1356" t="str">
        <f t="shared" si="111"/>
        <v>506,160</v>
      </c>
      <c r="B1356">
        <v>506</v>
      </c>
      <c r="C1356">
        <v>160</v>
      </c>
      <c r="D1356">
        <v>300</v>
      </c>
      <c r="E1356" t="s">
        <v>570</v>
      </c>
      <c r="F1356">
        <f>VLOOKUP(B1356,Nodes!$B$2:$C$681,2,FALSE)</f>
        <v>125</v>
      </c>
      <c r="G1356" t="str">
        <f t="shared" si="113"/>
        <v>506,160,300,entrance,125</v>
      </c>
      <c r="H1356" t="s">
        <v>1013</v>
      </c>
      <c r="I1356" t="str">
        <f>VLOOKUP(B1356,Nodes!$B$2:$F$681,3)</f>
        <v>Kléber</v>
      </c>
      <c r="J1356" t="str">
        <f>VLOOKUP(C1356,Nodes!$B$2:$F$681,3)</f>
        <v>Kléber</v>
      </c>
      <c r="K1356" t="e">
        <f>VLOOKUP(A1356,$A$1:A1355,1,FALSE)</f>
        <v>#N/A</v>
      </c>
      <c r="L1356">
        <f>IF(ISNA(K1356),D1356,VLOOKUP(A1356,$A$1:D1355,4,FALSE))</f>
        <v>300</v>
      </c>
      <c r="M1356">
        <f t="shared" si="114"/>
        <v>300</v>
      </c>
      <c r="N1356">
        <f t="shared" si="115"/>
        <v>300</v>
      </c>
      <c r="P1356" t="e">
        <f>VLOOKUP(A1356,estimator!$A$2:$D$726,4,FALSE)</f>
        <v>#N/A</v>
      </c>
      <c r="Q1356">
        <f t="shared" si="112"/>
        <v>300</v>
      </c>
    </row>
    <row r="1357" spans="1:17">
      <c r="A1357" t="str">
        <f t="shared" si="111"/>
        <v>507,161</v>
      </c>
      <c r="B1357">
        <v>507</v>
      </c>
      <c r="C1357">
        <v>161</v>
      </c>
      <c r="D1357">
        <v>300</v>
      </c>
      <c r="E1357" t="s">
        <v>570</v>
      </c>
      <c r="F1357">
        <f>VLOOKUP(B1357,Nodes!$B$2:$C$681,2,FALSE)</f>
        <v>126</v>
      </c>
      <c r="G1357" t="str">
        <f t="shared" si="113"/>
        <v>507,161,300,entrance,126</v>
      </c>
      <c r="H1357" t="s">
        <v>1013</v>
      </c>
      <c r="I1357" t="str">
        <f>VLOOKUP(B1357,Nodes!$B$2:$F$681,3)</f>
        <v>La Chapelle</v>
      </c>
      <c r="J1357" t="str">
        <f>VLOOKUP(C1357,Nodes!$B$2:$F$681,3)</f>
        <v>La Chapelle</v>
      </c>
      <c r="K1357" t="e">
        <f>VLOOKUP(A1357,$A$1:A1356,1,FALSE)</f>
        <v>#N/A</v>
      </c>
      <c r="L1357">
        <f>IF(ISNA(K1357),D1357,VLOOKUP(A1357,$A$1:D1356,4,FALSE))</f>
        <v>300</v>
      </c>
      <c r="M1357">
        <f t="shared" si="114"/>
        <v>300</v>
      </c>
      <c r="N1357">
        <f t="shared" si="115"/>
        <v>300</v>
      </c>
      <c r="P1357" t="e">
        <f>VLOOKUP(A1357,estimator!$A$2:$D$726,4,FALSE)</f>
        <v>#N/A</v>
      </c>
      <c r="Q1357">
        <f t="shared" si="112"/>
        <v>300</v>
      </c>
    </row>
    <row r="1358" spans="1:17">
      <c r="A1358" t="str">
        <f t="shared" si="111"/>
        <v>508,162</v>
      </c>
      <c r="B1358">
        <v>508</v>
      </c>
      <c r="C1358">
        <v>162</v>
      </c>
      <c r="D1358">
        <v>300</v>
      </c>
      <c r="E1358" t="s">
        <v>570</v>
      </c>
      <c r="F1358">
        <f>VLOOKUP(B1358,Nodes!$B$2:$C$681,2,FALSE)</f>
        <v>127</v>
      </c>
      <c r="G1358" t="str">
        <f t="shared" si="113"/>
        <v>508,162,300,entrance,127</v>
      </c>
      <c r="H1358" t="s">
        <v>1013</v>
      </c>
      <c r="I1358" t="str">
        <f>VLOOKUP(B1358,Nodes!$B$2:$F$681,3)</f>
        <v>La Courneuve — 8 Mai 1945</v>
      </c>
      <c r="J1358" t="str">
        <f>VLOOKUP(C1358,Nodes!$B$2:$F$681,3)</f>
        <v>La Courneuve — 8 Mai 1945</v>
      </c>
      <c r="K1358" t="e">
        <f>VLOOKUP(A1358,$A$1:A1357,1,FALSE)</f>
        <v>#N/A</v>
      </c>
      <c r="L1358">
        <f>IF(ISNA(K1358),D1358,VLOOKUP(A1358,$A$1:D1357,4,FALSE))</f>
        <v>300</v>
      </c>
      <c r="M1358">
        <f t="shared" si="114"/>
        <v>300</v>
      </c>
      <c r="N1358">
        <f t="shared" si="115"/>
        <v>300</v>
      </c>
      <c r="P1358" t="e">
        <f>VLOOKUP(A1358,estimator!$A$2:$D$726,4,FALSE)</f>
        <v>#N/A</v>
      </c>
      <c r="Q1358">
        <f t="shared" si="112"/>
        <v>300</v>
      </c>
    </row>
    <row r="1359" spans="1:17">
      <c r="A1359" t="str">
        <f t="shared" si="111"/>
        <v>509,163</v>
      </c>
      <c r="B1359">
        <v>509</v>
      </c>
      <c r="C1359">
        <v>163</v>
      </c>
      <c r="D1359">
        <v>300</v>
      </c>
      <c r="E1359" t="s">
        <v>570</v>
      </c>
      <c r="F1359">
        <f>VLOOKUP(B1359,Nodes!$B$2:$C$681,2,FALSE)</f>
        <v>128</v>
      </c>
      <c r="G1359" t="str">
        <f t="shared" si="113"/>
        <v>509,163,300,entrance,128</v>
      </c>
      <c r="H1359" t="s">
        <v>1013</v>
      </c>
      <c r="I1359" t="str">
        <f>VLOOKUP(B1359,Nodes!$B$2:$F$681,3)</f>
        <v>La Défense - Grande arche</v>
      </c>
      <c r="J1359" t="str">
        <f>VLOOKUP(C1359,Nodes!$B$2:$F$681,3)</f>
        <v>La Défense - Grande arche</v>
      </c>
      <c r="K1359" t="e">
        <f>VLOOKUP(A1359,$A$1:A1358,1,FALSE)</f>
        <v>#N/A</v>
      </c>
      <c r="L1359">
        <f>IF(ISNA(K1359),D1359,VLOOKUP(A1359,$A$1:D1358,4,FALSE))</f>
        <v>300</v>
      </c>
      <c r="M1359">
        <f t="shared" si="114"/>
        <v>300</v>
      </c>
      <c r="N1359">
        <f t="shared" si="115"/>
        <v>300</v>
      </c>
      <c r="P1359" t="e">
        <f>VLOOKUP(A1359,estimator!$A$2:$D$726,4,FALSE)</f>
        <v>#N/A</v>
      </c>
      <c r="Q1359">
        <f t="shared" si="112"/>
        <v>300</v>
      </c>
    </row>
    <row r="1360" spans="1:17">
      <c r="A1360" t="str">
        <f t="shared" si="111"/>
        <v>510,164</v>
      </c>
      <c r="B1360">
        <v>510</v>
      </c>
      <c r="C1360">
        <v>164</v>
      </c>
      <c r="D1360">
        <v>300</v>
      </c>
      <c r="E1360" t="s">
        <v>570</v>
      </c>
      <c r="F1360">
        <f>VLOOKUP(B1360,Nodes!$B$2:$C$681,2,FALSE)</f>
        <v>129</v>
      </c>
      <c r="G1360" t="str">
        <f t="shared" si="113"/>
        <v>510,164,300,entrance,129</v>
      </c>
      <c r="H1360" t="s">
        <v>1013</v>
      </c>
      <c r="I1360" t="str">
        <f>VLOOKUP(B1360,Nodes!$B$2:$F$681,3)</f>
        <v>La Fourche</v>
      </c>
      <c r="J1360" t="str">
        <f>VLOOKUP(C1360,Nodes!$B$2:$F$681,3)</f>
        <v>La Fourche</v>
      </c>
      <c r="K1360" t="e">
        <f>VLOOKUP(A1360,$A$1:A1359,1,FALSE)</f>
        <v>#N/A</v>
      </c>
      <c r="L1360">
        <f>IF(ISNA(K1360),D1360,VLOOKUP(A1360,$A$1:D1359,4,FALSE))</f>
        <v>300</v>
      </c>
      <c r="M1360">
        <f t="shared" si="114"/>
        <v>300</v>
      </c>
      <c r="N1360">
        <f t="shared" si="115"/>
        <v>300</v>
      </c>
      <c r="P1360" t="e">
        <f>VLOOKUP(A1360,estimator!$A$2:$D$726,4,FALSE)</f>
        <v>#N/A</v>
      </c>
      <c r="Q1360">
        <f t="shared" si="112"/>
        <v>300</v>
      </c>
    </row>
    <row r="1361" spans="1:17">
      <c r="A1361" t="str">
        <f t="shared" si="111"/>
        <v>511,165</v>
      </c>
      <c r="B1361">
        <v>511</v>
      </c>
      <c r="C1361">
        <v>165</v>
      </c>
      <c r="D1361">
        <v>300</v>
      </c>
      <c r="E1361" t="s">
        <v>570</v>
      </c>
      <c r="F1361">
        <f>VLOOKUP(B1361,Nodes!$B$2:$C$681,2,FALSE)</f>
        <v>130</v>
      </c>
      <c r="G1361" t="str">
        <f t="shared" si="113"/>
        <v>511,165,300,entrance,130</v>
      </c>
      <c r="H1361" t="s">
        <v>1013</v>
      </c>
      <c r="I1361" t="str">
        <f>VLOOKUP(B1361,Nodes!$B$2:$F$681,3)</f>
        <v>La Motte-Picquet — Grenelle</v>
      </c>
      <c r="J1361" t="str">
        <f>VLOOKUP(C1361,Nodes!$B$2:$F$681,3)</f>
        <v>La Motte-Picquet — Grenelle</v>
      </c>
      <c r="K1361" t="e">
        <f>VLOOKUP(A1361,$A$1:A1360,1,FALSE)</f>
        <v>#N/A</v>
      </c>
      <c r="L1361">
        <f>IF(ISNA(K1361),D1361,VLOOKUP(A1361,$A$1:D1360,4,FALSE))</f>
        <v>300</v>
      </c>
      <c r="M1361">
        <f t="shared" si="114"/>
        <v>300</v>
      </c>
      <c r="N1361">
        <f t="shared" si="115"/>
        <v>300</v>
      </c>
      <c r="P1361" t="e">
        <f>VLOOKUP(A1361,estimator!$A$2:$D$726,4,FALSE)</f>
        <v>#N/A</v>
      </c>
      <c r="Q1361">
        <f t="shared" si="112"/>
        <v>300</v>
      </c>
    </row>
    <row r="1362" spans="1:17">
      <c r="A1362" t="str">
        <f t="shared" si="111"/>
        <v>511,166</v>
      </c>
      <c r="B1362">
        <v>511</v>
      </c>
      <c r="C1362">
        <v>166</v>
      </c>
      <c r="D1362">
        <v>300</v>
      </c>
      <c r="E1362" t="s">
        <v>570</v>
      </c>
      <c r="F1362">
        <f>VLOOKUP(B1362,Nodes!$B$2:$C$681,2,FALSE)</f>
        <v>130</v>
      </c>
      <c r="G1362" t="str">
        <f t="shared" si="113"/>
        <v>511,166,300,entrance,130</v>
      </c>
      <c r="H1362" t="s">
        <v>1013</v>
      </c>
      <c r="I1362" t="str">
        <f>VLOOKUP(B1362,Nodes!$B$2:$F$681,3)</f>
        <v>La Motte-Picquet — Grenelle</v>
      </c>
      <c r="J1362" t="str">
        <f>VLOOKUP(C1362,Nodes!$B$2:$F$681,3)</f>
        <v>La Motte-Picquet — Grenelle</v>
      </c>
      <c r="K1362" t="e">
        <f>VLOOKUP(A1362,$A$1:A1361,1,FALSE)</f>
        <v>#N/A</v>
      </c>
      <c r="L1362">
        <f>IF(ISNA(K1362),D1362,VLOOKUP(A1362,$A$1:D1361,4,FALSE))</f>
        <v>300</v>
      </c>
      <c r="M1362">
        <f t="shared" si="114"/>
        <v>300</v>
      </c>
      <c r="N1362">
        <f t="shared" si="115"/>
        <v>300</v>
      </c>
      <c r="P1362" t="e">
        <f>VLOOKUP(A1362,estimator!$A$2:$D$726,4,FALSE)</f>
        <v>#N/A</v>
      </c>
      <c r="Q1362">
        <f t="shared" si="112"/>
        <v>300</v>
      </c>
    </row>
    <row r="1363" spans="1:17">
      <c r="A1363" t="str">
        <f t="shared" ref="A1363:A1426" si="116">B1363&amp;","&amp;C1363</f>
        <v>511,167</v>
      </c>
      <c r="B1363">
        <v>511</v>
      </c>
      <c r="C1363">
        <v>167</v>
      </c>
      <c r="D1363">
        <v>300</v>
      </c>
      <c r="E1363" t="s">
        <v>570</v>
      </c>
      <c r="F1363">
        <f>VLOOKUP(B1363,Nodes!$B$2:$C$681,2,FALSE)</f>
        <v>130</v>
      </c>
      <c r="G1363" t="str">
        <f t="shared" si="113"/>
        <v>511,167,300,entrance,130</v>
      </c>
      <c r="H1363" t="s">
        <v>1013</v>
      </c>
      <c r="I1363" t="str">
        <f>VLOOKUP(B1363,Nodes!$B$2:$F$681,3)</f>
        <v>La Motte-Picquet — Grenelle</v>
      </c>
      <c r="J1363" t="str">
        <f>VLOOKUP(C1363,Nodes!$B$2:$F$681,3)</f>
        <v>La Motte-Picquet — Grenelle</v>
      </c>
      <c r="K1363" t="e">
        <f>VLOOKUP(A1363,$A$1:A1362,1,FALSE)</f>
        <v>#N/A</v>
      </c>
      <c r="L1363">
        <f>IF(ISNA(K1363),D1363,VLOOKUP(A1363,$A$1:D1362,4,FALSE))</f>
        <v>300</v>
      </c>
      <c r="M1363">
        <f t="shared" si="114"/>
        <v>300</v>
      </c>
      <c r="N1363">
        <f t="shared" si="115"/>
        <v>300</v>
      </c>
      <c r="P1363" t="e">
        <f>VLOOKUP(A1363,estimator!$A$2:$D$726,4,FALSE)</f>
        <v>#N/A</v>
      </c>
      <c r="Q1363">
        <f t="shared" si="112"/>
        <v>300</v>
      </c>
    </row>
    <row r="1364" spans="1:17">
      <c r="A1364" t="str">
        <f t="shared" si="116"/>
        <v>512,168</v>
      </c>
      <c r="B1364">
        <v>512</v>
      </c>
      <c r="C1364">
        <v>168</v>
      </c>
      <c r="D1364">
        <v>300</v>
      </c>
      <c r="E1364" t="s">
        <v>570</v>
      </c>
      <c r="F1364">
        <f>VLOOKUP(B1364,Nodes!$B$2:$C$681,2,FALSE)</f>
        <v>131</v>
      </c>
      <c r="G1364" t="str">
        <f t="shared" si="113"/>
        <v>512,168,300,entrance,131</v>
      </c>
      <c r="H1364" t="s">
        <v>1013</v>
      </c>
      <c r="I1364" t="str">
        <f>VLOOKUP(B1364,Nodes!$B$2:$F$681,3)</f>
        <v>La Muette</v>
      </c>
      <c r="J1364" t="str">
        <f>VLOOKUP(C1364,Nodes!$B$2:$F$681,3)</f>
        <v>La Muette</v>
      </c>
      <c r="K1364" t="e">
        <f>VLOOKUP(A1364,$A$1:A1363,1,FALSE)</f>
        <v>#N/A</v>
      </c>
      <c r="L1364">
        <f>IF(ISNA(K1364),D1364,VLOOKUP(A1364,$A$1:D1363,4,FALSE))</f>
        <v>300</v>
      </c>
      <c r="M1364">
        <f t="shared" si="114"/>
        <v>300</v>
      </c>
      <c r="N1364">
        <f t="shared" si="115"/>
        <v>300</v>
      </c>
      <c r="P1364" t="e">
        <f>VLOOKUP(A1364,estimator!$A$2:$D$726,4,FALSE)</f>
        <v>#N/A</v>
      </c>
      <c r="Q1364">
        <f t="shared" si="112"/>
        <v>300</v>
      </c>
    </row>
    <row r="1365" spans="1:17">
      <c r="A1365" t="str">
        <f t="shared" si="116"/>
        <v>513,169</v>
      </c>
      <c r="B1365">
        <v>513</v>
      </c>
      <c r="C1365">
        <v>169</v>
      </c>
      <c r="D1365">
        <v>300</v>
      </c>
      <c r="E1365" t="s">
        <v>570</v>
      </c>
      <c r="F1365">
        <f>VLOOKUP(B1365,Nodes!$B$2:$C$681,2,FALSE)</f>
        <v>132</v>
      </c>
      <c r="G1365" t="str">
        <f t="shared" si="113"/>
        <v>513,169,300,entrance,132</v>
      </c>
      <c r="H1365" t="s">
        <v>1013</v>
      </c>
      <c r="I1365" t="str">
        <f>VLOOKUP(B1365,Nodes!$B$2:$F$681,3)</f>
        <v>La Tour-Maubourg</v>
      </c>
      <c r="J1365" t="str">
        <f>VLOOKUP(C1365,Nodes!$B$2:$F$681,3)</f>
        <v>La Tour-Maubourg</v>
      </c>
      <c r="K1365" t="e">
        <f>VLOOKUP(A1365,$A$1:A1364,1,FALSE)</f>
        <v>#N/A</v>
      </c>
      <c r="L1365">
        <f>IF(ISNA(K1365),D1365,VLOOKUP(A1365,$A$1:D1364,4,FALSE))</f>
        <v>300</v>
      </c>
      <c r="M1365">
        <f t="shared" si="114"/>
        <v>300</v>
      </c>
      <c r="N1365">
        <f t="shared" si="115"/>
        <v>300</v>
      </c>
      <c r="P1365" t="e">
        <f>VLOOKUP(A1365,estimator!$A$2:$D$726,4,FALSE)</f>
        <v>#N/A</v>
      </c>
      <c r="Q1365">
        <f t="shared" si="112"/>
        <v>300</v>
      </c>
    </row>
    <row r="1366" spans="1:17">
      <c r="A1366" t="str">
        <f t="shared" si="116"/>
        <v>514,170</v>
      </c>
      <c r="B1366">
        <v>514</v>
      </c>
      <c r="C1366">
        <v>170</v>
      </c>
      <c r="D1366">
        <v>300</v>
      </c>
      <c r="E1366" t="s">
        <v>570</v>
      </c>
      <c r="F1366">
        <f>VLOOKUP(B1366,Nodes!$B$2:$C$681,2,FALSE)</f>
        <v>133</v>
      </c>
      <c r="G1366" t="str">
        <f t="shared" si="113"/>
        <v>514,170,300,entrance,133</v>
      </c>
      <c r="H1366" t="s">
        <v>1013</v>
      </c>
      <c r="I1366" t="str">
        <f>VLOOKUP(B1366,Nodes!$B$2:$F$681,3)</f>
        <v>Lamarck — Caulaincourt</v>
      </c>
      <c r="J1366" t="str">
        <f>VLOOKUP(C1366,Nodes!$B$2:$F$681,3)</f>
        <v>Lamarck — Caulaincourt</v>
      </c>
      <c r="K1366" t="e">
        <f>VLOOKUP(A1366,$A$1:A1365,1,FALSE)</f>
        <v>#N/A</v>
      </c>
      <c r="L1366">
        <f>IF(ISNA(K1366),D1366,VLOOKUP(A1366,$A$1:D1365,4,FALSE))</f>
        <v>300</v>
      </c>
      <c r="M1366">
        <f t="shared" si="114"/>
        <v>300</v>
      </c>
      <c r="N1366">
        <f t="shared" si="115"/>
        <v>300</v>
      </c>
      <c r="P1366" t="e">
        <f>VLOOKUP(A1366,estimator!$A$2:$D$726,4,FALSE)</f>
        <v>#N/A</v>
      </c>
      <c r="Q1366">
        <f t="shared" si="112"/>
        <v>300</v>
      </c>
    </row>
    <row r="1367" spans="1:17">
      <c r="A1367" t="str">
        <f t="shared" si="116"/>
        <v>515,171</v>
      </c>
      <c r="B1367">
        <v>515</v>
      </c>
      <c r="C1367">
        <v>171</v>
      </c>
      <c r="D1367">
        <v>300</v>
      </c>
      <c r="E1367" t="s">
        <v>570</v>
      </c>
      <c r="F1367">
        <f>VLOOKUP(B1367,Nodes!$B$2:$C$681,2,FALSE)</f>
        <v>134</v>
      </c>
      <c r="G1367" t="str">
        <f t="shared" si="113"/>
        <v>515,171,300,entrance,134</v>
      </c>
      <c r="H1367" t="s">
        <v>1013</v>
      </c>
      <c r="I1367" t="str">
        <f>VLOOKUP(B1367,Nodes!$B$2:$F$681,3)</f>
        <v>Laumière</v>
      </c>
      <c r="J1367" t="str">
        <f>VLOOKUP(C1367,Nodes!$B$2:$F$681,3)</f>
        <v>Laumière</v>
      </c>
      <c r="K1367" t="e">
        <f>VLOOKUP(A1367,$A$1:A1366,1,FALSE)</f>
        <v>#N/A</v>
      </c>
      <c r="L1367">
        <f>IF(ISNA(K1367),D1367,VLOOKUP(A1367,$A$1:D1366,4,FALSE))</f>
        <v>300</v>
      </c>
      <c r="M1367">
        <f t="shared" si="114"/>
        <v>300</v>
      </c>
      <c r="N1367">
        <f t="shared" si="115"/>
        <v>300</v>
      </c>
      <c r="P1367" t="e">
        <f>VLOOKUP(A1367,estimator!$A$2:$D$726,4,FALSE)</f>
        <v>#N/A</v>
      </c>
      <c r="Q1367">
        <f t="shared" si="112"/>
        <v>300</v>
      </c>
    </row>
    <row r="1368" spans="1:17">
      <c r="A1368" t="str">
        <f t="shared" si="116"/>
        <v>516,172</v>
      </c>
      <c r="B1368">
        <v>516</v>
      </c>
      <c r="C1368">
        <v>172</v>
      </c>
      <c r="D1368">
        <v>300</v>
      </c>
      <c r="E1368" t="s">
        <v>570</v>
      </c>
      <c r="F1368">
        <f>VLOOKUP(B1368,Nodes!$B$2:$C$681,2,FALSE)</f>
        <v>135</v>
      </c>
      <c r="G1368" t="str">
        <f t="shared" si="113"/>
        <v>516,172,300,entrance,135</v>
      </c>
      <c r="H1368" t="s">
        <v>1013</v>
      </c>
      <c r="I1368" t="str">
        <f>VLOOKUP(B1368,Nodes!$B$2:$F$681,3)</f>
        <v>Le Kremlin-Bicêtre</v>
      </c>
      <c r="J1368" t="str">
        <f>VLOOKUP(C1368,Nodes!$B$2:$F$681,3)</f>
        <v>Le Kremlin-Bicêtre</v>
      </c>
      <c r="K1368" t="e">
        <f>VLOOKUP(A1368,$A$1:A1367,1,FALSE)</f>
        <v>#N/A</v>
      </c>
      <c r="L1368">
        <f>IF(ISNA(K1368),D1368,VLOOKUP(A1368,$A$1:D1367,4,FALSE))</f>
        <v>300</v>
      </c>
      <c r="M1368">
        <f t="shared" si="114"/>
        <v>300</v>
      </c>
      <c r="N1368">
        <f t="shared" si="115"/>
        <v>300</v>
      </c>
      <c r="P1368" t="e">
        <f>VLOOKUP(A1368,estimator!$A$2:$D$726,4,FALSE)</f>
        <v>#N/A</v>
      </c>
      <c r="Q1368">
        <f t="shared" si="112"/>
        <v>300</v>
      </c>
    </row>
    <row r="1369" spans="1:17">
      <c r="A1369" t="str">
        <f t="shared" si="116"/>
        <v>517,173</v>
      </c>
      <c r="B1369">
        <v>517</v>
      </c>
      <c r="C1369">
        <v>173</v>
      </c>
      <c r="D1369">
        <v>300</v>
      </c>
      <c r="E1369" t="s">
        <v>570</v>
      </c>
      <c r="F1369">
        <f>VLOOKUP(B1369,Nodes!$B$2:$C$681,2,FALSE)</f>
        <v>136</v>
      </c>
      <c r="G1369" t="str">
        <f t="shared" si="113"/>
        <v>517,173,300,entrance,136</v>
      </c>
      <c r="H1369" t="s">
        <v>1013</v>
      </c>
      <c r="I1369" t="str">
        <f>VLOOKUP(B1369,Nodes!$B$2:$F$681,3)</f>
        <v>Le Peletier</v>
      </c>
      <c r="J1369" t="str">
        <f>VLOOKUP(C1369,Nodes!$B$2:$F$681,3)</f>
        <v>Le Peletier</v>
      </c>
      <c r="K1369" t="e">
        <f>VLOOKUP(A1369,$A$1:A1368,1,FALSE)</f>
        <v>#N/A</v>
      </c>
      <c r="L1369">
        <f>IF(ISNA(K1369),D1369,VLOOKUP(A1369,$A$1:D1368,4,FALSE))</f>
        <v>300</v>
      </c>
      <c r="M1369">
        <f t="shared" si="114"/>
        <v>300</v>
      </c>
      <c r="N1369">
        <f t="shared" si="115"/>
        <v>300</v>
      </c>
      <c r="P1369" t="e">
        <f>VLOOKUP(A1369,estimator!$A$2:$D$726,4,FALSE)</f>
        <v>#N/A</v>
      </c>
      <c r="Q1369">
        <f t="shared" si="112"/>
        <v>300</v>
      </c>
    </row>
    <row r="1370" spans="1:17">
      <c r="A1370" t="str">
        <f t="shared" si="116"/>
        <v>518,174</v>
      </c>
      <c r="B1370">
        <v>518</v>
      </c>
      <c r="C1370">
        <v>174</v>
      </c>
      <c r="D1370">
        <v>300</v>
      </c>
      <c r="E1370" t="s">
        <v>570</v>
      </c>
      <c r="F1370">
        <f>VLOOKUP(B1370,Nodes!$B$2:$C$681,2,FALSE)</f>
        <v>137</v>
      </c>
      <c r="G1370" t="str">
        <f t="shared" si="113"/>
        <v>518,174,300,entrance,137</v>
      </c>
      <c r="H1370" t="s">
        <v>1013</v>
      </c>
      <c r="I1370" t="str">
        <f>VLOOKUP(B1370,Nodes!$B$2:$F$681,3)</f>
        <v>Ledru-Rollin</v>
      </c>
      <c r="J1370" t="str">
        <f>VLOOKUP(C1370,Nodes!$B$2:$F$681,3)</f>
        <v>Ledru-Rollin</v>
      </c>
      <c r="K1370" t="e">
        <f>VLOOKUP(A1370,$A$1:A1369,1,FALSE)</f>
        <v>#N/A</v>
      </c>
      <c r="L1370">
        <f>IF(ISNA(K1370),D1370,VLOOKUP(A1370,$A$1:D1369,4,FALSE))</f>
        <v>300</v>
      </c>
      <c r="M1370">
        <f t="shared" si="114"/>
        <v>300</v>
      </c>
      <c r="N1370">
        <f t="shared" si="115"/>
        <v>300</v>
      </c>
      <c r="P1370" t="e">
        <f>VLOOKUP(A1370,estimator!$A$2:$D$726,4,FALSE)</f>
        <v>#N/A</v>
      </c>
      <c r="Q1370">
        <f t="shared" si="112"/>
        <v>300</v>
      </c>
    </row>
    <row r="1371" spans="1:17">
      <c r="A1371" t="str">
        <f t="shared" si="116"/>
        <v>519,175</v>
      </c>
      <c r="B1371">
        <v>519</v>
      </c>
      <c r="C1371">
        <v>175</v>
      </c>
      <c r="D1371">
        <v>300</v>
      </c>
      <c r="E1371" t="s">
        <v>570</v>
      </c>
      <c r="F1371">
        <f>VLOOKUP(B1371,Nodes!$B$2:$C$681,2,FALSE)</f>
        <v>138</v>
      </c>
      <c r="G1371" t="str">
        <f t="shared" si="113"/>
        <v>519,175,300,entrance,138</v>
      </c>
      <c r="H1371" t="s">
        <v>1013</v>
      </c>
      <c r="I1371" t="str">
        <f>VLOOKUP(B1371,Nodes!$B$2:$F$681,3)</f>
        <v>Les Gobelins</v>
      </c>
      <c r="J1371" t="str">
        <f>VLOOKUP(C1371,Nodes!$B$2:$F$681,3)</f>
        <v>Les Gobelins</v>
      </c>
      <c r="K1371" t="e">
        <f>VLOOKUP(A1371,$A$1:A1370,1,FALSE)</f>
        <v>#N/A</v>
      </c>
      <c r="L1371">
        <f>IF(ISNA(K1371),D1371,VLOOKUP(A1371,$A$1:D1370,4,FALSE))</f>
        <v>300</v>
      </c>
      <c r="M1371">
        <f t="shared" si="114"/>
        <v>300</v>
      </c>
      <c r="N1371">
        <f t="shared" si="115"/>
        <v>300</v>
      </c>
      <c r="P1371" t="e">
        <f>VLOOKUP(A1371,estimator!$A$2:$D$726,4,FALSE)</f>
        <v>#N/A</v>
      </c>
      <c r="Q1371">
        <f t="shared" si="112"/>
        <v>300</v>
      </c>
    </row>
    <row r="1372" spans="1:17">
      <c r="A1372" t="str">
        <f t="shared" si="116"/>
        <v>520,176</v>
      </c>
      <c r="B1372">
        <v>520</v>
      </c>
      <c r="C1372">
        <v>176</v>
      </c>
      <c r="D1372">
        <v>300</v>
      </c>
      <c r="E1372" t="s">
        <v>570</v>
      </c>
      <c r="F1372">
        <f>VLOOKUP(B1372,Nodes!$B$2:$C$681,2,FALSE)</f>
        <v>139</v>
      </c>
      <c r="G1372" t="str">
        <f t="shared" si="113"/>
        <v>520,176,300,entrance,139</v>
      </c>
      <c r="H1372" t="s">
        <v>1013</v>
      </c>
      <c r="I1372" t="str">
        <f>VLOOKUP(B1372,Nodes!$B$2:$F$681,3)</f>
        <v>Les Halles</v>
      </c>
      <c r="J1372" t="str">
        <f>VLOOKUP(C1372,Nodes!$B$2:$F$681,3)</f>
        <v>Les Halles</v>
      </c>
      <c r="K1372" t="e">
        <f>VLOOKUP(A1372,$A$1:A1371,1,FALSE)</f>
        <v>#N/A</v>
      </c>
      <c r="L1372">
        <f>IF(ISNA(K1372),D1372,VLOOKUP(A1372,$A$1:D1371,4,FALSE))</f>
        <v>300</v>
      </c>
      <c r="M1372">
        <f t="shared" si="114"/>
        <v>300</v>
      </c>
      <c r="N1372">
        <f t="shared" si="115"/>
        <v>300</v>
      </c>
      <c r="P1372" t="e">
        <f>VLOOKUP(A1372,estimator!$A$2:$D$726,4,FALSE)</f>
        <v>#N/A</v>
      </c>
      <c r="Q1372">
        <f t="shared" si="112"/>
        <v>300</v>
      </c>
    </row>
    <row r="1373" spans="1:17">
      <c r="A1373" t="str">
        <f t="shared" si="116"/>
        <v>521,177</v>
      </c>
      <c r="B1373">
        <v>521</v>
      </c>
      <c r="C1373">
        <v>177</v>
      </c>
      <c r="D1373">
        <v>300</v>
      </c>
      <c r="E1373" t="s">
        <v>570</v>
      </c>
      <c r="F1373">
        <f>VLOOKUP(B1373,Nodes!$B$2:$C$681,2,FALSE)</f>
        <v>140</v>
      </c>
      <c r="G1373" t="str">
        <f t="shared" si="113"/>
        <v>521,177,300,entrance,140</v>
      </c>
      <c r="H1373" t="s">
        <v>1013</v>
      </c>
      <c r="I1373" t="str">
        <f>VLOOKUP(B1373,Nodes!$B$2:$F$681,3)</f>
        <v>Les Sablons</v>
      </c>
      <c r="J1373" t="str">
        <f>VLOOKUP(C1373,Nodes!$B$2:$F$681,3)</f>
        <v>Les Sablons</v>
      </c>
      <c r="K1373" t="e">
        <f>VLOOKUP(A1373,$A$1:A1372,1,FALSE)</f>
        <v>#N/A</v>
      </c>
      <c r="L1373">
        <f>IF(ISNA(K1373),D1373,VLOOKUP(A1373,$A$1:D1372,4,FALSE))</f>
        <v>300</v>
      </c>
      <c r="M1373">
        <f t="shared" si="114"/>
        <v>300</v>
      </c>
      <c r="N1373">
        <f t="shared" si="115"/>
        <v>300</v>
      </c>
      <c r="P1373" t="e">
        <f>VLOOKUP(A1373,estimator!$A$2:$D$726,4,FALSE)</f>
        <v>#N/A</v>
      </c>
      <c r="Q1373">
        <f t="shared" si="112"/>
        <v>300</v>
      </c>
    </row>
    <row r="1374" spans="1:17">
      <c r="A1374" t="str">
        <f t="shared" si="116"/>
        <v>522,178</v>
      </c>
      <c r="B1374">
        <v>522</v>
      </c>
      <c r="C1374">
        <v>178</v>
      </c>
      <c r="D1374">
        <v>300</v>
      </c>
      <c r="E1374" t="s">
        <v>570</v>
      </c>
      <c r="F1374">
        <f>VLOOKUP(B1374,Nodes!$B$2:$C$681,2,FALSE)</f>
        <v>141</v>
      </c>
      <c r="G1374" t="str">
        <f t="shared" si="113"/>
        <v>522,178,300,entrance,141</v>
      </c>
      <c r="H1374" t="s">
        <v>1013</v>
      </c>
      <c r="I1374" t="str">
        <f>VLOOKUP(B1374,Nodes!$B$2:$F$681,3)</f>
        <v>Liberté</v>
      </c>
      <c r="J1374" t="str">
        <f>VLOOKUP(C1374,Nodes!$B$2:$F$681,3)</f>
        <v>Liberté</v>
      </c>
      <c r="K1374" t="e">
        <f>VLOOKUP(A1374,$A$1:A1373,1,FALSE)</f>
        <v>#N/A</v>
      </c>
      <c r="L1374">
        <f>IF(ISNA(K1374),D1374,VLOOKUP(A1374,$A$1:D1373,4,FALSE))</f>
        <v>300</v>
      </c>
      <c r="M1374">
        <f t="shared" si="114"/>
        <v>300</v>
      </c>
      <c r="N1374">
        <f t="shared" si="115"/>
        <v>300</v>
      </c>
      <c r="P1374" t="e">
        <f>VLOOKUP(A1374,estimator!$A$2:$D$726,4,FALSE)</f>
        <v>#N/A</v>
      </c>
      <c r="Q1374">
        <f t="shared" si="112"/>
        <v>300</v>
      </c>
    </row>
    <row r="1375" spans="1:17">
      <c r="A1375" t="str">
        <f t="shared" si="116"/>
        <v>523,179</v>
      </c>
      <c r="B1375">
        <v>523</v>
      </c>
      <c r="C1375">
        <v>179</v>
      </c>
      <c r="D1375">
        <v>300</v>
      </c>
      <c r="E1375" t="s">
        <v>570</v>
      </c>
      <c r="F1375">
        <f>VLOOKUP(B1375,Nodes!$B$2:$C$681,2,FALSE)</f>
        <v>142</v>
      </c>
      <c r="G1375" t="str">
        <f t="shared" si="113"/>
        <v>523,179,300,entrance,142</v>
      </c>
      <c r="H1375" t="s">
        <v>1013</v>
      </c>
      <c r="I1375" t="str">
        <f>VLOOKUP(B1375,Nodes!$B$2:$F$681,3)</f>
        <v>Liège</v>
      </c>
      <c r="J1375" t="str">
        <f>VLOOKUP(C1375,Nodes!$B$2:$F$681,3)</f>
        <v>Liège</v>
      </c>
      <c r="K1375" t="e">
        <f>VLOOKUP(A1375,$A$1:A1374,1,FALSE)</f>
        <v>#N/A</v>
      </c>
      <c r="L1375">
        <f>IF(ISNA(K1375),D1375,VLOOKUP(A1375,$A$1:D1374,4,FALSE))</f>
        <v>300</v>
      </c>
      <c r="M1375">
        <f t="shared" si="114"/>
        <v>300</v>
      </c>
      <c r="N1375">
        <f t="shared" si="115"/>
        <v>300</v>
      </c>
      <c r="P1375" t="e">
        <f>VLOOKUP(A1375,estimator!$A$2:$D$726,4,FALSE)</f>
        <v>#N/A</v>
      </c>
      <c r="Q1375">
        <f t="shared" si="112"/>
        <v>300</v>
      </c>
    </row>
    <row r="1376" spans="1:17">
      <c r="A1376" t="str">
        <f t="shared" si="116"/>
        <v>524,180</v>
      </c>
      <c r="B1376">
        <v>524</v>
      </c>
      <c r="C1376">
        <v>180</v>
      </c>
      <c r="D1376">
        <v>300</v>
      </c>
      <c r="E1376" t="s">
        <v>570</v>
      </c>
      <c r="F1376">
        <f>VLOOKUP(B1376,Nodes!$B$2:$C$681,2,FALSE)</f>
        <v>143</v>
      </c>
      <c r="G1376" t="str">
        <f t="shared" si="113"/>
        <v>524,180,300,entrance,143</v>
      </c>
      <c r="H1376" t="s">
        <v>1013</v>
      </c>
      <c r="I1376" t="str">
        <f>VLOOKUP(B1376,Nodes!$B$2:$F$681,3)</f>
        <v>Louis Blanc</v>
      </c>
      <c r="J1376" t="str">
        <f>VLOOKUP(C1376,Nodes!$B$2:$F$681,3)</f>
        <v>Louis Blanc</v>
      </c>
      <c r="K1376" t="e">
        <f>VLOOKUP(A1376,$A$1:A1375,1,FALSE)</f>
        <v>#N/A</v>
      </c>
      <c r="L1376">
        <f>IF(ISNA(K1376),D1376,VLOOKUP(A1376,$A$1:D1375,4,FALSE))</f>
        <v>300</v>
      </c>
      <c r="M1376">
        <f t="shared" si="114"/>
        <v>300</v>
      </c>
      <c r="N1376">
        <f t="shared" si="115"/>
        <v>300</v>
      </c>
      <c r="P1376" t="e">
        <f>VLOOKUP(A1376,estimator!$A$2:$D$726,4,FALSE)</f>
        <v>#N/A</v>
      </c>
      <c r="Q1376">
        <f t="shared" si="112"/>
        <v>300</v>
      </c>
    </row>
    <row r="1377" spans="1:17">
      <c r="A1377" t="str">
        <f t="shared" si="116"/>
        <v>524,181</v>
      </c>
      <c r="B1377">
        <v>524</v>
      </c>
      <c r="C1377">
        <v>181</v>
      </c>
      <c r="D1377">
        <v>300</v>
      </c>
      <c r="E1377" t="s">
        <v>570</v>
      </c>
      <c r="F1377">
        <f>VLOOKUP(B1377,Nodes!$B$2:$C$681,2,FALSE)</f>
        <v>143</v>
      </c>
      <c r="G1377" t="str">
        <f t="shared" si="113"/>
        <v>524,181,300,entrance,143</v>
      </c>
      <c r="H1377" t="s">
        <v>1013</v>
      </c>
      <c r="I1377" t="str">
        <f>VLOOKUP(B1377,Nodes!$B$2:$F$681,3)</f>
        <v>Louis Blanc</v>
      </c>
      <c r="J1377" t="str">
        <f>VLOOKUP(C1377,Nodes!$B$2:$F$681,3)</f>
        <v>Louis Blanc</v>
      </c>
      <c r="K1377" t="e">
        <f>VLOOKUP(A1377,$A$1:A1376,1,FALSE)</f>
        <v>#N/A</v>
      </c>
      <c r="L1377">
        <f>IF(ISNA(K1377),D1377,VLOOKUP(A1377,$A$1:D1376,4,FALSE))</f>
        <v>300</v>
      </c>
      <c r="M1377">
        <f t="shared" si="114"/>
        <v>300</v>
      </c>
      <c r="N1377">
        <f t="shared" si="115"/>
        <v>300</v>
      </c>
      <c r="P1377" t="e">
        <f>VLOOKUP(A1377,estimator!$A$2:$D$726,4,FALSE)</f>
        <v>#N/A</v>
      </c>
      <c r="Q1377">
        <f t="shared" si="112"/>
        <v>300</v>
      </c>
    </row>
    <row r="1378" spans="1:17">
      <c r="A1378" t="str">
        <f t="shared" si="116"/>
        <v>525,182</v>
      </c>
      <c r="B1378">
        <v>525</v>
      </c>
      <c r="C1378">
        <v>182</v>
      </c>
      <c r="D1378">
        <v>300</v>
      </c>
      <c r="E1378" t="s">
        <v>570</v>
      </c>
      <c r="F1378">
        <f>VLOOKUP(B1378,Nodes!$B$2:$C$681,2,FALSE)</f>
        <v>144</v>
      </c>
      <c r="G1378" t="str">
        <f t="shared" si="113"/>
        <v>525,182,300,entrance,144</v>
      </c>
      <c r="H1378" t="s">
        <v>1013</v>
      </c>
      <c r="I1378" t="str">
        <f>VLOOKUP(B1378,Nodes!$B$2:$F$681,3)</f>
        <v>Louise Michel</v>
      </c>
      <c r="J1378" t="str">
        <f>VLOOKUP(C1378,Nodes!$B$2:$F$681,3)</f>
        <v>Louise Michel</v>
      </c>
      <c r="K1378" t="e">
        <f>VLOOKUP(A1378,$A$1:A1377,1,FALSE)</f>
        <v>#N/A</v>
      </c>
      <c r="L1378">
        <f>IF(ISNA(K1378),D1378,VLOOKUP(A1378,$A$1:D1377,4,FALSE))</f>
        <v>300</v>
      </c>
      <c r="M1378">
        <f t="shared" si="114"/>
        <v>300</v>
      </c>
      <c r="N1378">
        <f t="shared" si="115"/>
        <v>300</v>
      </c>
      <c r="P1378" t="e">
        <f>VLOOKUP(A1378,estimator!$A$2:$D$726,4,FALSE)</f>
        <v>#N/A</v>
      </c>
      <c r="Q1378">
        <f t="shared" si="112"/>
        <v>300</v>
      </c>
    </row>
    <row r="1379" spans="1:17">
      <c r="A1379" t="str">
        <f t="shared" si="116"/>
        <v>526,183</v>
      </c>
      <c r="B1379">
        <v>526</v>
      </c>
      <c r="C1379">
        <v>183</v>
      </c>
      <c r="D1379">
        <v>300</v>
      </c>
      <c r="E1379" t="s">
        <v>570</v>
      </c>
      <c r="F1379">
        <f>VLOOKUP(B1379,Nodes!$B$2:$C$681,2,FALSE)</f>
        <v>145</v>
      </c>
      <c r="G1379" t="str">
        <f t="shared" si="113"/>
        <v>526,183,300,entrance,145</v>
      </c>
      <c r="H1379" t="s">
        <v>1013</v>
      </c>
      <c r="I1379" t="str">
        <f>VLOOKUP(B1379,Nodes!$B$2:$F$681,3)</f>
        <v>Lourmel</v>
      </c>
      <c r="J1379" t="str">
        <f>VLOOKUP(C1379,Nodes!$B$2:$F$681,3)</f>
        <v>Lourmel</v>
      </c>
      <c r="K1379" t="e">
        <f>VLOOKUP(A1379,$A$1:A1378,1,FALSE)</f>
        <v>#N/A</v>
      </c>
      <c r="L1379">
        <f>IF(ISNA(K1379),D1379,VLOOKUP(A1379,$A$1:D1378,4,FALSE))</f>
        <v>300</v>
      </c>
      <c r="M1379">
        <f t="shared" si="114"/>
        <v>300</v>
      </c>
      <c r="N1379">
        <f t="shared" si="115"/>
        <v>300</v>
      </c>
      <c r="P1379" t="e">
        <f>VLOOKUP(A1379,estimator!$A$2:$D$726,4,FALSE)</f>
        <v>#N/A</v>
      </c>
      <c r="Q1379">
        <f t="shared" si="112"/>
        <v>300</v>
      </c>
    </row>
    <row r="1380" spans="1:17">
      <c r="A1380" t="str">
        <f t="shared" si="116"/>
        <v>527,184</v>
      </c>
      <c r="B1380">
        <v>527</v>
      </c>
      <c r="C1380">
        <v>184</v>
      </c>
      <c r="D1380">
        <v>300</v>
      </c>
      <c r="E1380" t="s">
        <v>570</v>
      </c>
      <c r="F1380">
        <f>VLOOKUP(B1380,Nodes!$B$2:$C$681,2,FALSE)</f>
        <v>146</v>
      </c>
      <c r="G1380" t="str">
        <f t="shared" si="113"/>
        <v>527,184,300,entrance,146</v>
      </c>
      <c r="H1380" t="s">
        <v>1013</v>
      </c>
      <c r="I1380" t="str">
        <f>VLOOKUP(B1380,Nodes!$B$2:$F$681,3)</f>
        <v>Louvre — Rivoli</v>
      </c>
      <c r="J1380" t="str">
        <f>VLOOKUP(C1380,Nodes!$B$2:$F$681,3)</f>
        <v>Louvre — Rivoli</v>
      </c>
      <c r="K1380" t="e">
        <f>VLOOKUP(A1380,$A$1:A1379,1,FALSE)</f>
        <v>#N/A</v>
      </c>
      <c r="L1380">
        <f>IF(ISNA(K1380),D1380,VLOOKUP(A1380,$A$1:D1379,4,FALSE))</f>
        <v>300</v>
      </c>
      <c r="M1380">
        <f t="shared" si="114"/>
        <v>300</v>
      </c>
      <c r="N1380">
        <f t="shared" si="115"/>
        <v>300</v>
      </c>
      <c r="P1380" t="e">
        <f>VLOOKUP(A1380,estimator!$A$2:$D$726,4,FALSE)</f>
        <v>#N/A</v>
      </c>
      <c r="Q1380">
        <f t="shared" si="112"/>
        <v>300</v>
      </c>
    </row>
    <row r="1381" spans="1:17">
      <c r="A1381" t="str">
        <f t="shared" si="116"/>
        <v>528,185</v>
      </c>
      <c r="B1381">
        <v>528</v>
      </c>
      <c r="C1381">
        <v>185</v>
      </c>
      <c r="D1381">
        <v>300</v>
      </c>
      <c r="E1381" t="s">
        <v>570</v>
      </c>
      <c r="F1381">
        <f>VLOOKUP(B1381,Nodes!$B$2:$C$681,2,FALSE)</f>
        <v>147</v>
      </c>
      <c r="G1381" t="str">
        <f t="shared" si="113"/>
        <v>528,185,300,entrance,147</v>
      </c>
      <c r="H1381" t="s">
        <v>1013</v>
      </c>
      <c r="I1381" t="str">
        <f>VLOOKUP(B1381,Nodes!$B$2:$F$681,3)</f>
        <v>Mabillon</v>
      </c>
      <c r="J1381" t="str">
        <f>VLOOKUP(C1381,Nodes!$B$2:$F$681,3)</f>
        <v>Mabillon</v>
      </c>
      <c r="K1381" t="e">
        <f>VLOOKUP(A1381,$A$1:A1380,1,FALSE)</f>
        <v>#N/A</v>
      </c>
      <c r="L1381">
        <f>IF(ISNA(K1381),D1381,VLOOKUP(A1381,$A$1:D1380,4,FALSE))</f>
        <v>300</v>
      </c>
      <c r="M1381">
        <f t="shared" si="114"/>
        <v>300</v>
      </c>
      <c r="N1381">
        <f t="shared" si="115"/>
        <v>300</v>
      </c>
      <c r="P1381" t="e">
        <f>VLOOKUP(A1381,estimator!$A$2:$D$726,4,FALSE)</f>
        <v>#N/A</v>
      </c>
      <c r="Q1381">
        <f t="shared" si="112"/>
        <v>300</v>
      </c>
    </row>
    <row r="1382" spans="1:17">
      <c r="A1382" t="str">
        <f t="shared" si="116"/>
        <v>529,186</v>
      </c>
      <c r="B1382">
        <v>529</v>
      </c>
      <c r="C1382">
        <v>186</v>
      </c>
      <c r="D1382">
        <v>300</v>
      </c>
      <c r="E1382" t="s">
        <v>570</v>
      </c>
      <c r="F1382">
        <f>VLOOKUP(B1382,Nodes!$B$2:$C$681,2,FALSE)</f>
        <v>148</v>
      </c>
      <c r="G1382" t="str">
        <f t="shared" si="113"/>
        <v>529,186,300,entrance,148</v>
      </c>
      <c r="H1382" t="s">
        <v>1013</v>
      </c>
      <c r="I1382" t="str">
        <f>VLOOKUP(B1382,Nodes!$B$2:$F$681,3)</f>
        <v>Madeleine</v>
      </c>
      <c r="J1382" t="str">
        <f>VLOOKUP(C1382,Nodes!$B$2:$F$681,3)</f>
        <v>Madeleine</v>
      </c>
      <c r="K1382" t="e">
        <f>VLOOKUP(A1382,$A$1:A1381,1,FALSE)</f>
        <v>#N/A</v>
      </c>
      <c r="L1382">
        <f>IF(ISNA(K1382),D1382,VLOOKUP(A1382,$A$1:D1381,4,FALSE))</f>
        <v>300</v>
      </c>
      <c r="M1382">
        <f t="shared" si="114"/>
        <v>300</v>
      </c>
      <c r="N1382">
        <f t="shared" si="115"/>
        <v>300</v>
      </c>
      <c r="P1382" t="e">
        <f>VLOOKUP(A1382,estimator!$A$2:$D$726,4,FALSE)</f>
        <v>#N/A</v>
      </c>
      <c r="Q1382">
        <f t="shared" si="112"/>
        <v>300</v>
      </c>
    </row>
    <row r="1383" spans="1:17">
      <c r="A1383" t="str">
        <f t="shared" si="116"/>
        <v>529,187</v>
      </c>
      <c r="B1383">
        <v>529</v>
      </c>
      <c r="C1383">
        <v>187</v>
      </c>
      <c r="D1383">
        <v>300</v>
      </c>
      <c r="E1383" t="s">
        <v>570</v>
      </c>
      <c r="F1383">
        <f>VLOOKUP(B1383,Nodes!$B$2:$C$681,2,FALSE)</f>
        <v>148</v>
      </c>
      <c r="G1383" t="str">
        <f t="shared" si="113"/>
        <v>529,187,300,entrance,148</v>
      </c>
      <c r="H1383" t="s">
        <v>1013</v>
      </c>
      <c r="I1383" t="str">
        <f>VLOOKUP(B1383,Nodes!$B$2:$F$681,3)</f>
        <v>Madeleine</v>
      </c>
      <c r="J1383" t="str">
        <f>VLOOKUP(C1383,Nodes!$B$2:$F$681,3)</f>
        <v>Madeleine</v>
      </c>
      <c r="K1383" t="e">
        <f>VLOOKUP(A1383,$A$1:A1382,1,FALSE)</f>
        <v>#N/A</v>
      </c>
      <c r="L1383">
        <f>IF(ISNA(K1383),D1383,VLOOKUP(A1383,$A$1:D1382,4,FALSE))</f>
        <v>300</v>
      </c>
      <c r="M1383">
        <f t="shared" si="114"/>
        <v>300</v>
      </c>
      <c r="N1383">
        <f t="shared" si="115"/>
        <v>300</v>
      </c>
      <c r="P1383" t="e">
        <f>VLOOKUP(A1383,estimator!$A$2:$D$726,4,FALSE)</f>
        <v>#N/A</v>
      </c>
      <c r="Q1383">
        <f t="shared" si="112"/>
        <v>300</v>
      </c>
    </row>
    <row r="1384" spans="1:17">
      <c r="A1384" t="str">
        <f t="shared" si="116"/>
        <v>529,188</v>
      </c>
      <c r="B1384">
        <v>529</v>
      </c>
      <c r="C1384">
        <v>188</v>
      </c>
      <c r="D1384">
        <v>300</v>
      </c>
      <c r="E1384" t="s">
        <v>570</v>
      </c>
      <c r="F1384">
        <f>VLOOKUP(B1384,Nodes!$B$2:$C$681,2,FALSE)</f>
        <v>148</v>
      </c>
      <c r="G1384" t="str">
        <f t="shared" si="113"/>
        <v>529,188,300,entrance,148</v>
      </c>
      <c r="H1384" t="s">
        <v>1013</v>
      </c>
      <c r="I1384" t="str">
        <f>VLOOKUP(B1384,Nodes!$B$2:$F$681,3)</f>
        <v>Madeleine</v>
      </c>
      <c r="J1384" t="str">
        <f>VLOOKUP(C1384,Nodes!$B$2:$F$681,3)</f>
        <v>Madeleine</v>
      </c>
      <c r="K1384" t="e">
        <f>VLOOKUP(A1384,$A$1:A1383,1,FALSE)</f>
        <v>#N/A</v>
      </c>
      <c r="L1384">
        <f>IF(ISNA(K1384),D1384,VLOOKUP(A1384,$A$1:D1383,4,FALSE))</f>
        <v>300</v>
      </c>
      <c r="M1384">
        <f t="shared" si="114"/>
        <v>300</v>
      </c>
      <c r="N1384">
        <f t="shared" si="115"/>
        <v>300</v>
      </c>
      <c r="P1384" t="e">
        <f>VLOOKUP(A1384,estimator!$A$2:$D$726,4,FALSE)</f>
        <v>#N/A</v>
      </c>
      <c r="Q1384">
        <f t="shared" si="112"/>
        <v>300</v>
      </c>
    </row>
    <row r="1385" spans="1:17">
      <c r="A1385" t="str">
        <f t="shared" si="116"/>
        <v>530,189</v>
      </c>
      <c r="B1385">
        <v>530</v>
      </c>
      <c r="C1385">
        <v>189</v>
      </c>
      <c r="D1385">
        <v>300</v>
      </c>
      <c r="E1385" t="s">
        <v>570</v>
      </c>
      <c r="F1385">
        <f>VLOOKUP(B1385,Nodes!$B$2:$C$681,2,FALSE)</f>
        <v>149</v>
      </c>
      <c r="G1385" t="str">
        <f t="shared" si="113"/>
        <v>530,189,300,entrance,149</v>
      </c>
      <c r="H1385" t="s">
        <v>1013</v>
      </c>
      <c r="I1385" t="str">
        <f>VLOOKUP(B1385,Nodes!$B$2:$F$681,3)</f>
        <v>Mairie de Clichy</v>
      </c>
      <c r="J1385" t="str">
        <f>VLOOKUP(C1385,Nodes!$B$2:$F$681,3)</f>
        <v>Mairie de Clichy</v>
      </c>
      <c r="K1385" t="e">
        <f>VLOOKUP(A1385,$A$1:A1384,1,FALSE)</f>
        <v>#N/A</v>
      </c>
      <c r="L1385">
        <f>IF(ISNA(K1385),D1385,VLOOKUP(A1385,$A$1:D1384,4,FALSE))</f>
        <v>300</v>
      </c>
      <c r="M1385">
        <f t="shared" si="114"/>
        <v>300</v>
      </c>
      <c r="N1385">
        <f t="shared" si="115"/>
        <v>300</v>
      </c>
      <c r="P1385" t="e">
        <f>VLOOKUP(A1385,estimator!$A$2:$D$726,4,FALSE)</f>
        <v>#N/A</v>
      </c>
      <c r="Q1385">
        <f t="shared" si="112"/>
        <v>300</v>
      </c>
    </row>
    <row r="1386" spans="1:17">
      <c r="A1386" t="str">
        <f t="shared" si="116"/>
        <v>531,190</v>
      </c>
      <c r="B1386">
        <v>531</v>
      </c>
      <c r="C1386">
        <v>190</v>
      </c>
      <c r="D1386">
        <v>300</v>
      </c>
      <c r="E1386" t="s">
        <v>570</v>
      </c>
      <c r="F1386">
        <f>VLOOKUP(B1386,Nodes!$B$2:$C$681,2,FALSE)</f>
        <v>150</v>
      </c>
      <c r="G1386" t="str">
        <f t="shared" si="113"/>
        <v>531,190,300,entrance,150</v>
      </c>
      <c r="H1386" t="s">
        <v>1013</v>
      </c>
      <c r="I1386" t="str">
        <f>VLOOKUP(B1386,Nodes!$B$2:$F$681,3)</f>
        <v>Mairie de Montreuil</v>
      </c>
      <c r="J1386" t="str">
        <f>VLOOKUP(C1386,Nodes!$B$2:$F$681,3)</f>
        <v>Mairie de Montreuil</v>
      </c>
      <c r="K1386" t="e">
        <f>VLOOKUP(A1386,$A$1:A1385,1,FALSE)</f>
        <v>#N/A</v>
      </c>
      <c r="L1386">
        <f>IF(ISNA(K1386),D1386,VLOOKUP(A1386,$A$1:D1385,4,FALSE))</f>
        <v>300</v>
      </c>
      <c r="M1386">
        <f t="shared" si="114"/>
        <v>300</v>
      </c>
      <c r="N1386">
        <f t="shared" si="115"/>
        <v>300</v>
      </c>
      <c r="P1386" t="e">
        <f>VLOOKUP(A1386,estimator!$A$2:$D$726,4,FALSE)</f>
        <v>#N/A</v>
      </c>
      <c r="Q1386">
        <f t="shared" si="112"/>
        <v>300</v>
      </c>
    </row>
    <row r="1387" spans="1:17">
      <c r="A1387" t="str">
        <f t="shared" si="116"/>
        <v>532,191</v>
      </c>
      <c r="B1387">
        <v>532</v>
      </c>
      <c r="C1387">
        <v>191</v>
      </c>
      <c r="D1387">
        <v>300</v>
      </c>
      <c r="E1387" t="s">
        <v>570</v>
      </c>
      <c r="F1387">
        <f>VLOOKUP(B1387,Nodes!$B$2:$C$681,2,FALSE)</f>
        <v>151</v>
      </c>
      <c r="G1387" t="str">
        <f t="shared" si="113"/>
        <v>532,191,300,entrance,151</v>
      </c>
      <c r="H1387" t="s">
        <v>1013</v>
      </c>
      <c r="I1387" t="str">
        <f>VLOOKUP(B1387,Nodes!$B$2:$F$681,3)</f>
        <v>Mairie de Saint-Ouen</v>
      </c>
      <c r="J1387" t="str">
        <f>VLOOKUP(C1387,Nodes!$B$2:$F$681,3)</f>
        <v>Mairie de Saint-Ouen</v>
      </c>
      <c r="K1387" t="e">
        <f>VLOOKUP(A1387,$A$1:A1386,1,FALSE)</f>
        <v>#N/A</v>
      </c>
      <c r="L1387">
        <f>IF(ISNA(K1387),D1387,VLOOKUP(A1387,$A$1:D1386,4,FALSE))</f>
        <v>300</v>
      </c>
      <c r="M1387">
        <f t="shared" si="114"/>
        <v>300</v>
      </c>
      <c r="N1387">
        <f t="shared" si="115"/>
        <v>300</v>
      </c>
      <c r="P1387" t="e">
        <f>VLOOKUP(A1387,estimator!$A$2:$D$726,4,FALSE)</f>
        <v>#N/A</v>
      </c>
      <c r="Q1387">
        <f t="shared" si="112"/>
        <v>300</v>
      </c>
    </row>
    <row r="1388" spans="1:17">
      <c r="A1388" t="str">
        <f t="shared" si="116"/>
        <v>533,192</v>
      </c>
      <c r="B1388">
        <v>533</v>
      </c>
      <c r="C1388">
        <v>192</v>
      </c>
      <c r="D1388">
        <v>300</v>
      </c>
      <c r="E1388" t="s">
        <v>570</v>
      </c>
      <c r="F1388">
        <f>VLOOKUP(B1388,Nodes!$B$2:$C$681,2,FALSE)</f>
        <v>152</v>
      </c>
      <c r="G1388" t="str">
        <f t="shared" si="113"/>
        <v>533,192,300,entrance,152</v>
      </c>
      <c r="H1388" t="s">
        <v>1013</v>
      </c>
      <c r="I1388" t="str">
        <f>VLOOKUP(B1388,Nodes!$B$2:$F$681,3)</f>
        <v>Mairie des Lilas</v>
      </c>
      <c r="J1388" t="str">
        <f>VLOOKUP(C1388,Nodes!$B$2:$F$681,3)</f>
        <v>Mairie des Lilas</v>
      </c>
      <c r="K1388" t="e">
        <f>VLOOKUP(A1388,$A$1:A1387,1,FALSE)</f>
        <v>#N/A</v>
      </c>
      <c r="L1388">
        <f>IF(ISNA(K1388),D1388,VLOOKUP(A1388,$A$1:D1387,4,FALSE))</f>
        <v>300</v>
      </c>
      <c r="M1388">
        <f t="shared" si="114"/>
        <v>300</v>
      </c>
      <c r="N1388">
        <f t="shared" si="115"/>
        <v>300</v>
      </c>
      <c r="P1388" t="e">
        <f>VLOOKUP(A1388,estimator!$A$2:$D$726,4,FALSE)</f>
        <v>#N/A</v>
      </c>
      <c r="Q1388">
        <f t="shared" si="112"/>
        <v>300</v>
      </c>
    </row>
    <row r="1389" spans="1:17">
      <c r="A1389" t="str">
        <f t="shared" si="116"/>
        <v>534,193</v>
      </c>
      <c r="B1389">
        <v>534</v>
      </c>
      <c r="C1389">
        <v>193</v>
      </c>
      <c r="D1389">
        <v>300</v>
      </c>
      <c r="E1389" t="s">
        <v>570</v>
      </c>
      <c r="F1389">
        <f>VLOOKUP(B1389,Nodes!$B$2:$C$681,2,FALSE)</f>
        <v>153</v>
      </c>
      <c r="G1389" t="str">
        <f t="shared" si="113"/>
        <v>534,193,300,entrance,153</v>
      </c>
      <c r="H1389" t="s">
        <v>1013</v>
      </c>
      <c r="I1389" t="str">
        <f>VLOOKUP(B1389,Nodes!$B$2:$F$681,3)</f>
        <v>Mairie d'Issy</v>
      </c>
      <c r="J1389" t="str">
        <f>VLOOKUP(C1389,Nodes!$B$2:$F$681,3)</f>
        <v>Mairie d'Issy</v>
      </c>
      <c r="K1389" t="e">
        <f>VLOOKUP(A1389,$A$1:A1388,1,FALSE)</f>
        <v>#N/A</v>
      </c>
      <c r="L1389">
        <f>IF(ISNA(K1389),D1389,VLOOKUP(A1389,$A$1:D1388,4,FALSE))</f>
        <v>300</v>
      </c>
      <c r="M1389">
        <f t="shared" si="114"/>
        <v>300</v>
      </c>
      <c r="N1389">
        <f t="shared" si="115"/>
        <v>300</v>
      </c>
      <c r="P1389" t="e">
        <f>VLOOKUP(A1389,estimator!$A$2:$D$726,4,FALSE)</f>
        <v>#N/A</v>
      </c>
      <c r="Q1389">
        <f t="shared" si="112"/>
        <v>300</v>
      </c>
    </row>
    <row r="1390" spans="1:17">
      <c r="A1390" t="str">
        <f t="shared" si="116"/>
        <v>535,194</v>
      </c>
      <c r="B1390">
        <v>535</v>
      </c>
      <c r="C1390">
        <v>194</v>
      </c>
      <c r="D1390">
        <v>300</v>
      </c>
      <c r="E1390" t="s">
        <v>570</v>
      </c>
      <c r="F1390">
        <f>VLOOKUP(B1390,Nodes!$B$2:$C$681,2,FALSE)</f>
        <v>154</v>
      </c>
      <c r="G1390" t="str">
        <f t="shared" si="113"/>
        <v>535,194,300,entrance,154</v>
      </c>
      <c r="H1390" t="s">
        <v>1013</v>
      </c>
      <c r="I1390" t="str">
        <f>VLOOKUP(B1390,Nodes!$B$2:$F$681,3)</f>
        <v>Mairie d'Ivry</v>
      </c>
      <c r="J1390" t="str">
        <f>VLOOKUP(C1390,Nodes!$B$2:$F$681,3)</f>
        <v>Mairie d'Ivry</v>
      </c>
      <c r="K1390" t="e">
        <f>VLOOKUP(A1390,$A$1:A1389,1,FALSE)</f>
        <v>#N/A</v>
      </c>
      <c r="L1390">
        <f>IF(ISNA(K1390),D1390,VLOOKUP(A1390,$A$1:D1389,4,FALSE))</f>
        <v>300</v>
      </c>
      <c r="M1390">
        <f t="shared" si="114"/>
        <v>300</v>
      </c>
      <c r="N1390">
        <f t="shared" si="115"/>
        <v>300</v>
      </c>
      <c r="P1390" t="e">
        <f>VLOOKUP(A1390,estimator!$A$2:$D$726,4,FALSE)</f>
        <v>#N/A</v>
      </c>
      <c r="Q1390">
        <f t="shared" si="112"/>
        <v>300</v>
      </c>
    </row>
    <row r="1391" spans="1:17">
      <c r="A1391" t="str">
        <f t="shared" si="116"/>
        <v>536,195</v>
      </c>
      <c r="B1391">
        <v>536</v>
      </c>
      <c r="C1391">
        <v>195</v>
      </c>
      <c r="D1391">
        <v>300</v>
      </c>
      <c r="E1391" t="s">
        <v>570</v>
      </c>
      <c r="F1391">
        <f>VLOOKUP(B1391,Nodes!$B$2:$C$681,2,FALSE)</f>
        <v>155</v>
      </c>
      <c r="G1391" t="str">
        <f t="shared" si="113"/>
        <v>536,195,300,entrance,155</v>
      </c>
      <c r="H1391" t="s">
        <v>1013</v>
      </c>
      <c r="I1391" t="str">
        <f>VLOOKUP(B1391,Nodes!$B$2:$F$681,3)</f>
        <v>Maison Blanche</v>
      </c>
      <c r="J1391" t="str">
        <f>VLOOKUP(C1391,Nodes!$B$2:$F$681,3)</f>
        <v>Maison Blanche</v>
      </c>
      <c r="K1391" t="e">
        <f>VLOOKUP(A1391,$A$1:A1390,1,FALSE)</f>
        <v>#N/A</v>
      </c>
      <c r="L1391">
        <f>IF(ISNA(K1391),D1391,VLOOKUP(A1391,$A$1:D1390,4,FALSE))</f>
        <v>300</v>
      </c>
      <c r="M1391">
        <f t="shared" si="114"/>
        <v>300</v>
      </c>
      <c r="N1391">
        <f t="shared" si="115"/>
        <v>300</v>
      </c>
      <c r="P1391" t="e">
        <f>VLOOKUP(A1391,estimator!$A$2:$D$726,4,FALSE)</f>
        <v>#N/A</v>
      </c>
      <c r="Q1391">
        <f t="shared" si="112"/>
        <v>300</v>
      </c>
    </row>
    <row r="1392" spans="1:17">
      <c r="A1392" t="str">
        <f t="shared" si="116"/>
        <v>537,196</v>
      </c>
      <c r="B1392">
        <v>537</v>
      </c>
      <c r="C1392">
        <v>196</v>
      </c>
      <c r="D1392">
        <v>300</v>
      </c>
      <c r="E1392" t="s">
        <v>570</v>
      </c>
      <c r="F1392">
        <f>VLOOKUP(B1392,Nodes!$B$2:$C$681,2,FALSE)</f>
        <v>156</v>
      </c>
      <c r="G1392" t="str">
        <f t="shared" si="113"/>
        <v>537,196,300,entrance,156</v>
      </c>
      <c r="H1392" t="s">
        <v>1013</v>
      </c>
      <c r="I1392" t="str">
        <f>VLOOKUP(B1392,Nodes!$B$2:$F$681,3)</f>
        <v>Maisons-Alfort — Les Juilliottes</v>
      </c>
      <c r="J1392" t="str">
        <f>VLOOKUP(C1392,Nodes!$B$2:$F$681,3)</f>
        <v>Maisons-Alfort — Les Juilliottes</v>
      </c>
      <c r="K1392" t="e">
        <f>VLOOKUP(A1392,$A$1:A1391,1,FALSE)</f>
        <v>#N/A</v>
      </c>
      <c r="L1392">
        <f>IF(ISNA(K1392),D1392,VLOOKUP(A1392,$A$1:D1391,4,FALSE))</f>
        <v>300</v>
      </c>
      <c r="M1392">
        <f t="shared" si="114"/>
        <v>300</v>
      </c>
      <c r="N1392">
        <f t="shared" si="115"/>
        <v>300</v>
      </c>
      <c r="P1392" t="e">
        <f>VLOOKUP(A1392,estimator!$A$2:$D$726,4,FALSE)</f>
        <v>#N/A</v>
      </c>
      <c r="Q1392">
        <f t="shared" si="112"/>
        <v>300</v>
      </c>
    </row>
    <row r="1393" spans="1:17">
      <c r="A1393" t="str">
        <f t="shared" si="116"/>
        <v>538,197</v>
      </c>
      <c r="B1393">
        <v>538</v>
      </c>
      <c r="C1393">
        <v>197</v>
      </c>
      <c r="D1393">
        <v>300</v>
      </c>
      <c r="E1393" t="s">
        <v>570</v>
      </c>
      <c r="F1393">
        <f>VLOOKUP(B1393,Nodes!$B$2:$C$681,2,FALSE)</f>
        <v>157</v>
      </c>
      <c r="G1393" t="str">
        <f t="shared" si="113"/>
        <v>538,197,300,entrance,157</v>
      </c>
      <c r="H1393" t="s">
        <v>1013</v>
      </c>
      <c r="I1393" t="str">
        <f>VLOOKUP(B1393,Nodes!$B$2:$F$681,3)</f>
        <v>Maisons-Alfort — Stade</v>
      </c>
      <c r="J1393" t="str">
        <f>VLOOKUP(C1393,Nodes!$B$2:$F$681,3)</f>
        <v>Maisons-Alfort — Stade</v>
      </c>
      <c r="K1393" t="e">
        <f>VLOOKUP(A1393,$A$1:A1392,1,FALSE)</f>
        <v>#N/A</v>
      </c>
      <c r="L1393">
        <f>IF(ISNA(K1393),D1393,VLOOKUP(A1393,$A$1:D1392,4,FALSE))</f>
        <v>300</v>
      </c>
      <c r="M1393">
        <f t="shared" si="114"/>
        <v>300</v>
      </c>
      <c r="N1393">
        <f t="shared" si="115"/>
        <v>300</v>
      </c>
      <c r="P1393" t="e">
        <f>VLOOKUP(A1393,estimator!$A$2:$D$726,4,FALSE)</f>
        <v>#N/A</v>
      </c>
      <c r="Q1393">
        <f t="shared" si="112"/>
        <v>300</v>
      </c>
    </row>
    <row r="1394" spans="1:17">
      <c r="A1394" t="str">
        <f t="shared" si="116"/>
        <v>539,198</v>
      </c>
      <c r="B1394">
        <v>539</v>
      </c>
      <c r="C1394">
        <v>198</v>
      </c>
      <c r="D1394">
        <v>300</v>
      </c>
      <c r="E1394" t="s">
        <v>570</v>
      </c>
      <c r="F1394">
        <f>VLOOKUP(B1394,Nodes!$B$2:$C$681,2,FALSE)</f>
        <v>158</v>
      </c>
      <c r="G1394" t="str">
        <f t="shared" si="113"/>
        <v>539,198,300,entrance,158</v>
      </c>
      <c r="H1394" t="s">
        <v>1013</v>
      </c>
      <c r="I1394" t="str">
        <f>VLOOKUP(B1394,Nodes!$B$2:$F$681,3)</f>
        <v>Malakoff — Plateau de Vanves</v>
      </c>
      <c r="J1394" t="str">
        <f>VLOOKUP(C1394,Nodes!$B$2:$F$681,3)</f>
        <v>Malakoff — Plateau de Vanves</v>
      </c>
      <c r="K1394" t="e">
        <f>VLOOKUP(A1394,$A$1:A1393,1,FALSE)</f>
        <v>#N/A</v>
      </c>
      <c r="L1394">
        <f>IF(ISNA(K1394),D1394,VLOOKUP(A1394,$A$1:D1393,4,FALSE))</f>
        <v>300</v>
      </c>
      <c r="M1394">
        <f t="shared" si="114"/>
        <v>300</v>
      </c>
      <c r="N1394">
        <f t="shared" si="115"/>
        <v>300</v>
      </c>
      <c r="P1394" t="e">
        <f>VLOOKUP(A1394,estimator!$A$2:$D$726,4,FALSE)</f>
        <v>#N/A</v>
      </c>
      <c r="Q1394">
        <f t="shared" si="112"/>
        <v>300</v>
      </c>
    </row>
    <row r="1395" spans="1:17">
      <c r="A1395" t="str">
        <f t="shared" si="116"/>
        <v>540,199</v>
      </c>
      <c r="B1395">
        <v>540</v>
      </c>
      <c r="C1395">
        <v>199</v>
      </c>
      <c r="D1395">
        <v>300</v>
      </c>
      <c r="E1395" t="s">
        <v>570</v>
      </c>
      <c r="F1395">
        <f>VLOOKUP(B1395,Nodes!$B$2:$C$681,2,FALSE)</f>
        <v>159</v>
      </c>
      <c r="G1395" t="str">
        <f t="shared" si="113"/>
        <v>540,199,300,entrance,159</v>
      </c>
      <c r="H1395" t="s">
        <v>1013</v>
      </c>
      <c r="I1395" t="str">
        <f>VLOOKUP(B1395,Nodes!$B$2:$F$681,3)</f>
        <v>Malakoff — Rue Étienne-Dolet</v>
      </c>
      <c r="J1395" t="str">
        <f>VLOOKUP(C1395,Nodes!$B$2:$F$681,3)</f>
        <v>Malakoff — Rue Étienne-Dolet</v>
      </c>
      <c r="K1395" t="e">
        <f>VLOOKUP(A1395,$A$1:A1394,1,FALSE)</f>
        <v>#N/A</v>
      </c>
      <c r="L1395">
        <f>IF(ISNA(K1395),D1395,VLOOKUP(A1395,$A$1:D1394,4,FALSE))</f>
        <v>300</v>
      </c>
      <c r="M1395">
        <f t="shared" si="114"/>
        <v>300</v>
      </c>
      <c r="N1395">
        <f t="shared" si="115"/>
        <v>300</v>
      </c>
      <c r="P1395" t="e">
        <f>VLOOKUP(A1395,estimator!$A$2:$D$726,4,FALSE)</f>
        <v>#N/A</v>
      </c>
      <c r="Q1395">
        <f t="shared" si="112"/>
        <v>300</v>
      </c>
    </row>
    <row r="1396" spans="1:17">
      <c r="A1396" t="str">
        <f t="shared" si="116"/>
        <v>541,200</v>
      </c>
      <c r="B1396">
        <v>541</v>
      </c>
      <c r="C1396">
        <v>200</v>
      </c>
      <c r="D1396">
        <v>300</v>
      </c>
      <c r="E1396" t="s">
        <v>570</v>
      </c>
      <c r="F1396">
        <f>VLOOKUP(B1396,Nodes!$B$2:$C$681,2,FALSE)</f>
        <v>160</v>
      </c>
      <c r="G1396" t="str">
        <f t="shared" si="113"/>
        <v>541,200,300,entrance,160</v>
      </c>
      <c r="H1396" t="s">
        <v>1013</v>
      </c>
      <c r="I1396" t="str">
        <f>VLOOKUP(B1396,Nodes!$B$2:$F$681,3)</f>
        <v>Malesherbes</v>
      </c>
      <c r="J1396" t="str">
        <f>VLOOKUP(C1396,Nodes!$B$2:$F$681,3)</f>
        <v>Malesherbes</v>
      </c>
      <c r="K1396" t="e">
        <f>VLOOKUP(A1396,$A$1:A1395,1,FALSE)</f>
        <v>#N/A</v>
      </c>
      <c r="L1396">
        <f>IF(ISNA(K1396),D1396,VLOOKUP(A1396,$A$1:D1395,4,FALSE))</f>
        <v>300</v>
      </c>
      <c r="M1396">
        <f t="shared" si="114"/>
        <v>300</v>
      </c>
      <c r="N1396">
        <f t="shared" si="115"/>
        <v>300</v>
      </c>
      <c r="P1396" t="e">
        <f>VLOOKUP(A1396,estimator!$A$2:$D$726,4,FALSE)</f>
        <v>#N/A</v>
      </c>
      <c r="Q1396">
        <f t="shared" si="112"/>
        <v>300</v>
      </c>
    </row>
    <row r="1397" spans="1:17">
      <c r="A1397" t="str">
        <f t="shared" si="116"/>
        <v>542,201</v>
      </c>
      <c r="B1397">
        <v>542</v>
      </c>
      <c r="C1397">
        <v>201</v>
      </c>
      <c r="D1397">
        <v>300</v>
      </c>
      <c r="E1397" t="s">
        <v>570</v>
      </c>
      <c r="F1397">
        <f>VLOOKUP(B1397,Nodes!$B$2:$C$681,2,FALSE)</f>
        <v>161</v>
      </c>
      <c r="G1397" t="str">
        <f t="shared" si="113"/>
        <v>542,201,300,entrance,161</v>
      </c>
      <c r="H1397" t="s">
        <v>1013</v>
      </c>
      <c r="I1397" t="str">
        <f>VLOOKUP(B1397,Nodes!$B$2:$F$681,3)</f>
        <v>Maraîchers</v>
      </c>
      <c r="J1397" t="str">
        <f>VLOOKUP(C1397,Nodes!$B$2:$F$681,3)</f>
        <v>Maraîchers</v>
      </c>
      <c r="K1397" t="e">
        <f>VLOOKUP(A1397,$A$1:A1396,1,FALSE)</f>
        <v>#N/A</v>
      </c>
      <c r="L1397">
        <f>IF(ISNA(K1397),D1397,VLOOKUP(A1397,$A$1:D1396,4,FALSE))</f>
        <v>300</v>
      </c>
      <c r="M1397">
        <f t="shared" si="114"/>
        <v>300</v>
      </c>
      <c r="N1397">
        <f t="shared" si="115"/>
        <v>300</v>
      </c>
      <c r="P1397" t="e">
        <f>VLOOKUP(A1397,estimator!$A$2:$D$726,4,FALSE)</f>
        <v>#N/A</v>
      </c>
      <c r="Q1397">
        <f t="shared" si="112"/>
        <v>300</v>
      </c>
    </row>
    <row r="1398" spans="1:17">
      <c r="A1398" t="str">
        <f t="shared" si="116"/>
        <v>543,202</v>
      </c>
      <c r="B1398">
        <v>543</v>
      </c>
      <c r="C1398">
        <v>202</v>
      </c>
      <c r="D1398">
        <v>300</v>
      </c>
      <c r="E1398" t="s">
        <v>570</v>
      </c>
      <c r="F1398">
        <f>VLOOKUP(B1398,Nodes!$B$2:$C$681,2,FALSE)</f>
        <v>162</v>
      </c>
      <c r="G1398" t="str">
        <f t="shared" si="113"/>
        <v>543,202,300,entrance,162</v>
      </c>
      <c r="H1398" t="s">
        <v>1013</v>
      </c>
      <c r="I1398" t="str">
        <f>VLOOKUP(B1398,Nodes!$B$2:$F$681,3)</f>
        <v>Marcadet — Poissonniers</v>
      </c>
      <c r="J1398" t="str">
        <f>VLOOKUP(C1398,Nodes!$B$2:$F$681,3)</f>
        <v>Marcadet — Poissonniers</v>
      </c>
      <c r="K1398" t="e">
        <f>VLOOKUP(A1398,$A$1:A1397,1,FALSE)</f>
        <v>#N/A</v>
      </c>
      <c r="L1398">
        <f>IF(ISNA(K1398),D1398,VLOOKUP(A1398,$A$1:D1397,4,FALSE))</f>
        <v>300</v>
      </c>
      <c r="M1398">
        <f t="shared" si="114"/>
        <v>300</v>
      </c>
      <c r="N1398">
        <f t="shared" si="115"/>
        <v>300</v>
      </c>
      <c r="P1398" t="e">
        <f>VLOOKUP(A1398,estimator!$A$2:$D$726,4,FALSE)</f>
        <v>#N/A</v>
      </c>
      <c r="Q1398">
        <f t="shared" si="112"/>
        <v>300</v>
      </c>
    </row>
    <row r="1399" spans="1:17">
      <c r="A1399" t="str">
        <f t="shared" si="116"/>
        <v>543,203</v>
      </c>
      <c r="B1399">
        <v>543</v>
      </c>
      <c r="C1399">
        <v>203</v>
      </c>
      <c r="D1399">
        <v>300</v>
      </c>
      <c r="E1399" t="s">
        <v>570</v>
      </c>
      <c r="F1399">
        <f>VLOOKUP(B1399,Nodes!$B$2:$C$681,2,FALSE)</f>
        <v>162</v>
      </c>
      <c r="G1399" t="str">
        <f t="shared" si="113"/>
        <v>543,203,300,entrance,162</v>
      </c>
      <c r="H1399" t="s">
        <v>1013</v>
      </c>
      <c r="I1399" t="str">
        <f>VLOOKUP(B1399,Nodes!$B$2:$F$681,3)</f>
        <v>Marcadet — Poissonniers</v>
      </c>
      <c r="J1399" t="str">
        <f>VLOOKUP(C1399,Nodes!$B$2:$F$681,3)</f>
        <v>Marcadet — Poissonniers</v>
      </c>
      <c r="K1399" t="e">
        <f>VLOOKUP(A1399,$A$1:A1398,1,FALSE)</f>
        <v>#N/A</v>
      </c>
      <c r="L1399">
        <f>IF(ISNA(K1399),D1399,VLOOKUP(A1399,$A$1:D1398,4,FALSE))</f>
        <v>300</v>
      </c>
      <c r="M1399">
        <f t="shared" si="114"/>
        <v>300</v>
      </c>
      <c r="N1399">
        <f t="shared" si="115"/>
        <v>300</v>
      </c>
      <c r="P1399" t="e">
        <f>VLOOKUP(A1399,estimator!$A$2:$D$726,4,FALSE)</f>
        <v>#N/A</v>
      </c>
      <c r="Q1399">
        <f t="shared" si="112"/>
        <v>300</v>
      </c>
    </row>
    <row r="1400" spans="1:17">
      <c r="A1400" t="str">
        <f t="shared" si="116"/>
        <v>544,204</v>
      </c>
      <c r="B1400">
        <v>544</v>
      </c>
      <c r="C1400">
        <v>204</v>
      </c>
      <c r="D1400">
        <v>300</v>
      </c>
      <c r="E1400" t="s">
        <v>570</v>
      </c>
      <c r="F1400">
        <f>VLOOKUP(B1400,Nodes!$B$2:$C$681,2,FALSE)</f>
        <v>163</v>
      </c>
      <c r="G1400" t="str">
        <f t="shared" si="113"/>
        <v>544,204,300,entrance,163</v>
      </c>
      <c r="H1400" t="s">
        <v>1013</v>
      </c>
      <c r="I1400" t="str">
        <f>VLOOKUP(B1400,Nodes!$B$2:$F$681,3)</f>
        <v>Marcel Sembat</v>
      </c>
      <c r="J1400" t="str">
        <f>VLOOKUP(C1400,Nodes!$B$2:$F$681,3)</f>
        <v>Marcel Sembat</v>
      </c>
      <c r="K1400" t="e">
        <f>VLOOKUP(A1400,$A$1:A1399,1,FALSE)</f>
        <v>#N/A</v>
      </c>
      <c r="L1400">
        <f>IF(ISNA(K1400),D1400,VLOOKUP(A1400,$A$1:D1399,4,FALSE))</f>
        <v>300</v>
      </c>
      <c r="M1400">
        <f t="shared" si="114"/>
        <v>300</v>
      </c>
      <c r="N1400">
        <f t="shared" si="115"/>
        <v>300</v>
      </c>
      <c r="P1400" t="e">
        <f>VLOOKUP(A1400,estimator!$A$2:$D$726,4,FALSE)</f>
        <v>#N/A</v>
      </c>
      <c r="Q1400">
        <f t="shared" si="112"/>
        <v>300</v>
      </c>
    </row>
    <row r="1401" spans="1:17">
      <c r="A1401" t="str">
        <f t="shared" si="116"/>
        <v>545,205</v>
      </c>
      <c r="B1401">
        <v>545</v>
      </c>
      <c r="C1401">
        <v>205</v>
      </c>
      <c r="D1401">
        <v>300</v>
      </c>
      <c r="E1401" t="s">
        <v>570</v>
      </c>
      <c r="F1401">
        <f>VLOOKUP(B1401,Nodes!$B$2:$C$681,2,FALSE)</f>
        <v>164</v>
      </c>
      <c r="G1401" t="str">
        <f t="shared" si="113"/>
        <v>545,205,300,entrance,164</v>
      </c>
      <c r="H1401" t="s">
        <v>1013</v>
      </c>
      <c r="I1401" t="str">
        <f>VLOOKUP(B1401,Nodes!$B$2:$F$681,3)</f>
        <v>Marx-Dormoy</v>
      </c>
      <c r="J1401" t="str">
        <f>VLOOKUP(C1401,Nodes!$B$2:$F$681,3)</f>
        <v>Marx-Dormoy</v>
      </c>
      <c r="K1401" t="e">
        <f>VLOOKUP(A1401,$A$1:A1400,1,FALSE)</f>
        <v>#N/A</v>
      </c>
      <c r="L1401">
        <f>IF(ISNA(K1401),D1401,VLOOKUP(A1401,$A$1:D1400,4,FALSE))</f>
        <v>300</v>
      </c>
      <c r="M1401">
        <f t="shared" si="114"/>
        <v>300</v>
      </c>
      <c r="N1401">
        <f t="shared" si="115"/>
        <v>300</v>
      </c>
      <c r="P1401" t="e">
        <f>VLOOKUP(A1401,estimator!$A$2:$D$726,4,FALSE)</f>
        <v>#N/A</v>
      </c>
      <c r="Q1401">
        <f t="shared" si="112"/>
        <v>300</v>
      </c>
    </row>
    <row r="1402" spans="1:17">
      <c r="A1402" t="str">
        <f t="shared" si="116"/>
        <v>546,206</v>
      </c>
      <c r="B1402">
        <v>546</v>
      </c>
      <c r="C1402">
        <v>206</v>
      </c>
      <c r="D1402">
        <v>300</v>
      </c>
      <c r="E1402" t="s">
        <v>570</v>
      </c>
      <c r="F1402">
        <f>VLOOKUP(B1402,Nodes!$B$2:$C$681,2,FALSE)</f>
        <v>165</v>
      </c>
      <c r="G1402" t="str">
        <f t="shared" si="113"/>
        <v>546,206,300,entrance,165</v>
      </c>
      <c r="H1402" t="s">
        <v>1013</v>
      </c>
      <c r="I1402" t="str">
        <f>VLOOKUP(B1402,Nodes!$B$2:$F$681,3)</f>
        <v>Maubert — Mutualité</v>
      </c>
      <c r="J1402" t="str">
        <f>VLOOKUP(C1402,Nodes!$B$2:$F$681,3)</f>
        <v>Maubert — Mutualité</v>
      </c>
      <c r="K1402" t="e">
        <f>VLOOKUP(A1402,$A$1:A1401,1,FALSE)</f>
        <v>#N/A</v>
      </c>
      <c r="L1402">
        <f>IF(ISNA(K1402),D1402,VLOOKUP(A1402,$A$1:D1401,4,FALSE))</f>
        <v>300</v>
      </c>
      <c r="M1402">
        <f t="shared" si="114"/>
        <v>300</v>
      </c>
      <c r="N1402">
        <f t="shared" si="115"/>
        <v>300</v>
      </c>
      <c r="P1402" t="e">
        <f>VLOOKUP(A1402,estimator!$A$2:$D$726,4,FALSE)</f>
        <v>#N/A</v>
      </c>
      <c r="Q1402">
        <f t="shared" si="112"/>
        <v>300</v>
      </c>
    </row>
    <row r="1403" spans="1:17">
      <c r="A1403" t="str">
        <f t="shared" si="116"/>
        <v>547,207</v>
      </c>
      <c r="B1403">
        <v>547</v>
      </c>
      <c r="C1403">
        <v>207</v>
      </c>
      <c r="D1403">
        <v>300</v>
      </c>
      <c r="E1403" t="s">
        <v>570</v>
      </c>
      <c r="F1403">
        <f>VLOOKUP(B1403,Nodes!$B$2:$C$681,2,FALSE)</f>
        <v>166</v>
      </c>
      <c r="G1403" t="str">
        <f t="shared" si="113"/>
        <v>547,207,300,entrance,166</v>
      </c>
      <c r="H1403" t="s">
        <v>1013</v>
      </c>
      <c r="I1403" t="str">
        <f>VLOOKUP(B1403,Nodes!$B$2:$F$681,3)</f>
        <v>Ménilmontant</v>
      </c>
      <c r="J1403" t="str">
        <f>VLOOKUP(C1403,Nodes!$B$2:$F$681,3)</f>
        <v>Ménilmontant</v>
      </c>
      <c r="K1403" t="e">
        <f>VLOOKUP(A1403,$A$1:A1402,1,FALSE)</f>
        <v>#N/A</v>
      </c>
      <c r="L1403">
        <f>IF(ISNA(K1403),D1403,VLOOKUP(A1403,$A$1:D1402,4,FALSE))</f>
        <v>300</v>
      </c>
      <c r="M1403">
        <f t="shared" si="114"/>
        <v>300</v>
      </c>
      <c r="N1403">
        <f t="shared" si="115"/>
        <v>300</v>
      </c>
      <c r="P1403" t="e">
        <f>VLOOKUP(A1403,estimator!$A$2:$D$726,4,FALSE)</f>
        <v>#N/A</v>
      </c>
      <c r="Q1403">
        <f t="shared" si="112"/>
        <v>300</v>
      </c>
    </row>
    <row r="1404" spans="1:17">
      <c r="A1404" t="str">
        <f t="shared" si="116"/>
        <v>548,208</v>
      </c>
      <c r="B1404">
        <v>548</v>
      </c>
      <c r="C1404">
        <v>208</v>
      </c>
      <c r="D1404">
        <v>300</v>
      </c>
      <c r="E1404" t="s">
        <v>570</v>
      </c>
      <c r="F1404">
        <f>VLOOKUP(B1404,Nodes!$B$2:$C$681,2,FALSE)</f>
        <v>167</v>
      </c>
      <c r="G1404" t="str">
        <f t="shared" si="113"/>
        <v>548,208,300,entrance,167</v>
      </c>
      <c r="H1404" t="s">
        <v>1013</v>
      </c>
      <c r="I1404" t="str">
        <f>VLOOKUP(B1404,Nodes!$B$2:$F$681,3)</f>
        <v>Michel Bizot</v>
      </c>
      <c r="J1404" t="str">
        <f>VLOOKUP(C1404,Nodes!$B$2:$F$681,3)</f>
        <v>Michel Bizot</v>
      </c>
      <c r="K1404" t="e">
        <f>VLOOKUP(A1404,$A$1:A1403,1,FALSE)</f>
        <v>#N/A</v>
      </c>
      <c r="L1404">
        <f>IF(ISNA(K1404),D1404,VLOOKUP(A1404,$A$1:D1403,4,FALSE))</f>
        <v>300</v>
      </c>
      <c r="M1404">
        <f t="shared" si="114"/>
        <v>300</v>
      </c>
      <c r="N1404">
        <f t="shared" si="115"/>
        <v>300</v>
      </c>
      <c r="P1404" t="e">
        <f>VLOOKUP(A1404,estimator!$A$2:$D$726,4,FALSE)</f>
        <v>#N/A</v>
      </c>
      <c r="Q1404">
        <f t="shared" si="112"/>
        <v>300</v>
      </c>
    </row>
    <row r="1405" spans="1:17">
      <c r="A1405" t="str">
        <f t="shared" si="116"/>
        <v>549,209</v>
      </c>
      <c r="B1405">
        <v>549</v>
      </c>
      <c r="C1405">
        <v>209</v>
      </c>
      <c r="D1405">
        <v>300</v>
      </c>
      <c r="E1405" t="s">
        <v>570</v>
      </c>
      <c r="F1405">
        <f>VLOOKUP(B1405,Nodes!$B$2:$C$681,2,FALSE)</f>
        <v>168</v>
      </c>
      <c r="G1405" t="str">
        <f t="shared" si="113"/>
        <v>549,209,300,entrance,168</v>
      </c>
      <c r="H1405" t="s">
        <v>1013</v>
      </c>
      <c r="I1405" t="str">
        <f>VLOOKUP(B1405,Nodes!$B$2:$F$681,3)</f>
        <v>Michel-Ange — Auteuil</v>
      </c>
      <c r="J1405" t="str">
        <f>VLOOKUP(C1405,Nodes!$B$2:$F$681,3)</f>
        <v>Michel-Ange — Auteuil</v>
      </c>
      <c r="K1405" t="e">
        <f>VLOOKUP(A1405,$A$1:A1404,1,FALSE)</f>
        <v>#N/A</v>
      </c>
      <c r="L1405">
        <f>IF(ISNA(K1405),D1405,VLOOKUP(A1405,$A$1:D1404,4,FALSE))</f>
        <v>300</v>
      </c>
      <c r="M1405">
        <f t="shared" si="114"/>
        <v>300</v>
      </c>
      <c r="N1405">
        <f t="shared" si="115"/>
        <v>300</v>
      </c>
      <c r="P1405" t="e">
        <f>VLOOKUP(A1405,estimator!$A$2:$D$726,4,FALSE)</f>
        <v>#N/A</v>
      </c>
      <c r="Q1405">
        <f t="shared" si="112"/>
        <v>300</v>
      </c>
    </row>
    <row r="1406" spans="1:17">
      <c r="A1406" t="str">
        <f t="shared" si="116"/>
        <v>549,210</v>
      </c>
      <c r="B1406">
        <v>549</v>
      </c>
      <c r="C1406">
        <v>210</v>
      </c>
      <c r="D1406">
        <v>300</v>
      </c>
      <c r="E1406" t="s">
        <v>570</v>
      </c>
      <c r="F1406">
        <f>VLOOKUP(B1406,Nodes!$B$2:$C$681,2,FALSE)</f>
        <v>168</v>
      </c>
      <c r="G1406" t="str">
        <f t="shared" si="113"/>
        <v>549,210,300,entrance,168</v>
      </c>
      <c r="H1406" t="s">
        <v>1013</v>
      </c>
      <c r="I1406" t="str">
        <f>VLOOKUP(B1406,Nodes!$B$2:$F$681,3)</f>
        <v>Michel-Ange — Auteuil</v>
      </c>
      <c r="J1406" t="str">
        <f>VLOOKUP(C1406,Nodes!$B$2:$F$681,3)</f>
        <v>Michel-Ange — Auteuil</v>
      </c>
      <c r="K1406" t="e">
        <f>VLOOKUP(A1406,$A$1:A1405,1,FALSE)</f>
        <v>#N/A</v>
      </c>
      <c r="L1406">
        <f>IF(ISNA(K1406),D1406,VLOOKUP(A1406,$A$1:D1405,4,FALSE))</f>
        <v>300</v>
      </c>
      <c r="M1406">
        <f t="shared" si="114"/>
        <v>300</v>
      </c>
      <c r="N1406">
        <f t="shared" si="115"/>
        <v>300</v>
      </c>
      <c r="P1406" t="e">
        <f>VLOOKUP(A1406,estimator!$A$2:$D$726,4,FALSE)</f>
        <v>#N/A</v>
      </c>
      <c r="Q1406">
        <f t="shared" si="112"/>
        <v>300</v>
      </c>
    </row>
    <row r="1407" spans="1:17">
      <c r="A1407" t="str">
        <f t="shared" si="116"/>
        <v>550,211</v>
      </c>
      <c r="B1407">
        <v>550</v>
      </c>
      <c r="C1407">
        <v>211</v>
      </c>
      <c r="D1407">
        <v>300</v>
      </c>
      <c r="E1407" t="s">
        <v>570</v>
      </c>
      <c r="F1407">
        <f>VLOOKUP(B1407,Nodes!$B$2:$C$681,2,FALSE)</f>
        <v>169</v>
      </c>
      <c r="G1407" t="str">
        <f t="shared" si="113"/>
        <v>550,211,300,entrance,169</v>
      </c>
      <c r="H1407" t="s">
        <v>1013</v>
      </c>
      <c r="I1407" t="str">
        <f>VLOOKUP(B1407,Nodes!$B$2:$F$681,3)</f>
        <v>Michel-Ange — Molitor</v>
      </c>
      <c r="J1407" t="str">
        <f>VLOOKUP(C1407,Nodes!$B$2:$F$681,3)</f>
        <v>Michel-Ange — Molitor</v>
      </c>
      <c r="K1407" t="e">
        <f>VLOOKUP(A1407,$A$1:A1406,1,FALSE)</f>
        <v>#N/A</v>
      </c>
      <c r="L1407">
        <f>IF(ISNA(K1407),D1407,VLOOKUP(A1407,$A$1:D1406,4,FALSE))</f>
        <v>300</v>
      </c>
      <c r="M1407">
        <f t="shared" si="114"/>
        <v>300</v>
      </c>
      <c r="N1407">
        <f t="shared" si="115"/>
        <v>300</v>
      </c>
      <c r="P1407" t="e">
        <f>VLOOKUP(A1407,estimator!$A$2:$D$726,4,FALSE)</f>
        <v>#N/A</v>
      </c>
      <c r="Q1407">
        <f t="shared" si="112"/>
        <v>300</v>
      </c>
    </row>
    <row r="1408" spans="1:17">
      <c r="A1408" t="str">
        <f t="shared" si="116"/>
        <v>550,212</v>
      </c>
      <c r="B1408">
        <v>550</v>
      </c>
      <c r="C1408">
        <v>212</v>
      </c>
      <c r="D1408">
        <v>300</v>
      </c>
      <c r="E1408" t="s">
        <v>570</v>
      </c>
      <c r="F1408">
        <f>VLOOKUP(B1408,Nodes!$B$2:$C$681,2,FALSE)</f>
        <v>169</v>
      </c>
      <c r="G1408" t="str">
        <f t="shared" si="113"/>
        <v>550,212,300,entrance,169</v>
      </c>
      <c r="H1408" t="s">
        <v>1013</v>
      </c>
      <c r="I1408" t="str">
        <f>VLOOKUP(B1408,Nodes!$B$2:$F$681,3)</f>
        <v>Michel-Ange — Molitor</v>
      </c>
      <c r="J1408" t="str">
        <f>VLOOKUP(C1408,Nodes!$B$2:$F$681,3)</f>
        <v>Michel-Ange — Molitor</v>
      </c>
      <c r="K1408" t="e">
        <f>VLOOKUP(A1408,$A$1:A1407,1,FALSE)</f>
        <v>#N/A</v>
      </c>
      <c r="L1408">
        <f>IF(ISNA(K1408),D1408,VLOOKUP(A1408,$A$1:D1407,4,FALSE))</f>
        <v>300</v>
      </c>
      <c r="M1408">
        <f t="shared" si="114"/>
        <v>300</v>
      </c>
      <c r="N1408">
        <f t="shared" si="115"/>
        <v>300</v>
      </c>
      <c r="P1408" t="e">
        <f>VLOOKUP(A1408,estimator!$A$2:$D$726,4,FALSE)</f>
        <v>#N/A</v>
      </c>
      <c r="Q1408">
        <f t="shared" si="112"/>
        <v>300</v>
      </c>
    </row>
    <row r="1409" spans="1:17">
      <c r="A1409" t="str">
        <f t="shared" si="116"/>
        <v>551,213</v>
      </c>
      <c r="B1409">
        <v>551</v>
      </c>
      <c r="C1409">
        <v>213</v>
      </c>
      <c r="D1409">
        <v>300</v>
      </c>
      <c r="E1409" t="s">
        <v>570</v>
      </c>
      <c r="F1409">
        <f>VLOOKUP(B1409,Nodes!$B$2:$C$681,2,FALSE)</f>
        <v>170</v>
      </c>
      <c r="G1409" t="str">
        <f t="shared" si="113"/>
        <v>551,213,300,entrance,170</v>
      </c>
      <c r="H1409" t="s">
        <v>1013</v>
      </c>
      <c r="I1409" t="str">
        <f>VLOOKUP(B1409,Nodes!$B$2:$F$681,3)</f>
        <v>Mirabeau</v>
      </c>
      <c r="J1409" t="str">
        <f>VLOOKUP(C1409,Nodes!$B$2:$F$681,3)</f>
        <v>Mirabeau</v>
      </c>
      <c r="K1409" t="e">
        <f>VLOOKUP(A1409,$A$1:A1408,1,FALSE)</f>
        <v>#N/A</v>
      </c>
      <c r="L1409">
        <f>IF(ISNA(K1409),D1409,VLOOKUP(A1409,$A$1:D1408,4,FALSE))</f>
        <v>300</v>
      </c>
      <c r="M1409">
        <f t="shared" si="114"/>
        <v>300</v>
      </c>
      <c r="N1409">
        <f t="shared" si="115"/>
        <v>300</v>
      </c>
      <c r="P1409" t="e">
        <f>VLOOKUP(A1409,estimator!$A$2:$D$726,4,FALSE)</f>
        <v>#N/A</v>
      </c>
      <c r="Q1409">
        <f t="shared" si="112"/>
        <v>300</v>
      </c>
    </row>
    <row r="1410" spans="1:17">
      <c r="A1410" t="str">
        <f t="shared" si="116"/>
        <v>552,214</v>
      </c>
      <c r="B1410">
        <v>552</v>
      </c>
      <c r="C1410">
        <v>214</v>
      </c>
      <c r="D1410">
        <v>300</v>
      </c>
      <c r="E1410" t="s">
        <v>570</v>
      </c>
      <c r="F1410">
        <f>VLOOKUP(B1410,Nodes!$B$2:$C$681,2,FALSE)</f>
        <v>171</v>
      </c>
      <c r="G1410" t="str">
        <f t="shared" si="113"/>
        <v>552,214,300,entrance,171</v>
      </c>
      <c r="H1410" t="s">
        <v>1013</v>
      </c>
      <c r="I1410" t="str">
        <f>VLOOKUP(B1410,Nodes!$B$2:$F$681,3)</f>
        <v>Miromesnil</v>
      </c>
      <c r="J1410" t="str">
        <f>VLOOKUP(C1410,Nodes!$B$2:$F$681,3)</f>
        <v>Miromesnil</v>
      </c>
      <c r="K1410" t="e">
        <f>VLOOKUP(A1410,$A$1:A1409,1,FALSE)</f>
        <v>#N/A</v>
      </c>
      <c r="L1410">
        <f>IF(ISNA(K1410),D1410,VLOOKUP(A1410,$A$1:D1409,4,FALSE))</f>
        <v>300</v>
      </c>
      <c r="M1410">
        <f t="shared" si="114"/>
        <v>300</v>
      </c>
      <c r="N1410">
        <f t="shared" si="115"/>
        <v>300</v>
      </c>
      <c r="P1410" t="e">
        <f>VLOOKUP(A1410,estimator!$A$2:$D$726,4,FALSE)</f>
        <v>#N/A</v>
      </c>
      <c r="Q1410">
        <f t="shared" ref="Q1410:Q1473" si="117">IF(ISNA(P1410),D1410,P1410)</f>
        <v>300</v>
      </c>
    </row>
    <row r="1411" spans="1:17">
      <c r="A1411" t="str">
        <f t="shared" si="116"/>
        <v>552,215</v>
      </c>
      <c r="B1411">
        <v>552</v>
      </c>
      <c r="C1411">
        <v>215</v>
      </c>
      <c r="D1411">
        <v>300</v>
      </c>
      <c r="E1411" t="s">
        <v>570</v>
      </c>
      <c r="F1411">
        <f>VLOOKUP(B1411,Nodes!$B$2:$C$681,2,FALSE)</f>
        <v>171</v>
      </c>
      <c r="G1411" t="str">
        <f t="shared" ref="G1411:G1474" si="118">B1411&amp;","&amp;C1411&amp;","&amp;ROUND(D1411,0)&amp;","&amp;E1411&amp;","&amp;F1411</f>
        <v>552,215,300,entrance,171</v>
      </c>
      <c r="H1411" t="s">
        <v>1013</v>
      </c>
      <c r="I1411" t="str">
        <f>VLOOKUP(B1411,Nodes!$B$2:$F$681,3)</f>
        <v>Miromesnil</v>
      </c>
      <c r="J1411" t="str">
        <f>VLOOKUP(C1411,Nodes!$B$2:$F$681,3)</f>
        <v>Miromesnil</v>
      </c>
      <c r="K1411" t="e">
        <f>VLOOKUP(A1411,$A$1:A1410,1,FALSE)</f>
        <v>#N/A</v>
      </c>
      <c r="L1411">
        <f>IF(ISNA(K1411),D1411,VLOOKUP(A1411,$A$1:D1410,4,FALSE))</f>
        <v>300</v>
      </c>
      <c r="M1411">
        <f t="shared" si="114"/>
        <v>300</v>
      </c>
      <c r="N1411">
        <f t="shared" si="115"/>
        <v>300</v>
      </c>
      <c r="P1411" t="e">
        <f>VLOOKUP(A1411,estimator!$A$2:$D$726,4,FALSE)</f>
        <v>#N/A</v>
      </c>
      <c r="Q1411">
        <f t="shared" si="117"/>
        <v>300</v>
      </c>
    </row>
    <row r="1412" spans="1:17">
      <c r="A1412" t="str">
        <f t="shared" si="116"/>
        <v>553,216</v>
      </c>
      <c r="B1412">
        <v>553</v>
      </c>
      <c r="C1412">
        <v>216</v>
      </c>
      <c r="D1412">
        <v>300</v>
      </c>
      <c r="E1412" t="s">
        <v>570</v>
      </c>
      <c r="F1412">
        <f>VLOOKUP(B1412,Nodes!$B$2:$C$681,2,FALSE)</f>
        <v>172</v>
      </c>
      <c r="G1412" t="str">
        <f t="shared" si="118"/>
        <v>553,216,300,entrance,172</v>
      </c>
      <c r="H1412" t="s">
        <v>1013</v>
      </c>
      <c r="I1412" t="str">
        <f>VLOOKUP(B1412,Nodes!$B$2:$F$681,3)</f>
        <v>Monceau</v>
      </c>
      <c r="J1412" t="str">
        <f>VLOOKUP(C1412,Nodes!$B$2:$F$681,3)</f>
        <v>Monceau</v>
      </c>
      <c r="K1412" t="e">
        <f>VLOOKUP(A1412,$A$1:A1411,1,FALSE)</f>
        <v>#N/A</v>
      </c>
      <c r="L1412">
        <f>IF(ISNA(K1412),D1412,VLOOKUP(A1412,$A$1:D1411,4,FALSE))</f>
        <v>300</v>
      </c>
      <c r="M1412">
        <f t="shared" si="114"/>
        <v>300</v>
      </c>
      <c r="N1412">
        <f t="shared" si="115"/>
        <v>300</v>
      </c>
      <c r="P1412" t="e">
        <f>VLOOKUP(A1412,estimator!$A$2:$D$726,4,FALSE)</f>
        <v>#N/A</v>
      </c>
      <c r="Q1412">
        <f t="shared" si="117"/>
        <v>300</v>
      </c>
    </row>
    <row r="1413" spans="1:17">
      <c r="A1413" t="str">
        <f t="shared" si="116"/>
        <v>554,217</v>
      </c>
      <c r="B1413">
        <v>554</v>
      </c>
      <c r="C1413">
        <v>217</v>
      </c>
      <c r="D1413">
        <v>300</v>
      </c>
      <c r="E1413" t="s">
        <v>570</v>
      </c>
      <c r="F1413">
        <f>VLOOKUP(B1413,Nodes!$B$2:$C$681,2,FALSE)</f>
        <v>173</v>
      </c>
      <c r="G1413" t="str">
        <f t="shared" si="118"/>
        <v>554,217,300,entrance,173</v>
      </c>
      <c r="H1413" t="s">
        <v>1013</v>
      </c>
      <c r="I1413" t="str">
        <f>VLOOKUP(B1413,Nodes!$B$2:$F$681,3)</f>
        <v>Montgallet</v>
      </c>
      <c r="J1413" t="str">
        <f>VLOOKUP(C1413,Nodes!$B$2:$F$681,3)</f>
        <v>Montgallet</v>
      </c>
      <c r="K1413" t="e">
        <f>VLOOKUP(A1413,$A$1:A1412,1,FALSE)</f>
        <v>#N/A</v>
      </c>
      <c r="L1413">
        <f>IF(ISNA(K1413),D1413,VLOOKUP(A1413,$A$1:D1412,4,FALSE))</f>
        <v>300</v>
      </c>
      <c r="M1413">
        <f t="shared" si="114"/>
        <v>300</v>
      </c>
      <c r="N1413">
        <f t="shared" si="115"/>
        <v>300</v>
      </c>
      <c r="P1413" t="e">
        <f>VLOOKUP(A1413,estimator!$A$2:$D$726,4,FALSE)</f>
        <v>#N/A</v>
      </c>
      <c r="Q1413">
        <f t="shared" si="117"/>
        <v>300</v>
      </c>
    </row>
    <row r="1414" spans="1:17">
      <c r="A1414" t="str">
        <f t="shared" si="116"/>
        <v>555,218</v>
      </c>
      <c r="B1414">
        <v>555</v>
      </c>
      <c r="C1414">
        <v>218</v>
      </c>
      <c r="D1414">
        <v>300</v>
      </c>
      <c r="E1414" t="s">
        <v>570</v>
      </c>
      <c r="F1414">
        <f>VLOOKUP(B1414,Nodes!$B$2:$C$681,2,FALSE)</f>
        <v>174</v>
      </c>
      <c r="G1414" t="str">
        <f t="shared" si="118"/>
        <v>555,218,300,entrance,174</v>
      </c>
      <c r="H1414" t="s">
        <v>1013</v>
      </c>
      <c r="I1414" t="str">
        <f>VLOOKUP(B1414,Nodes!$B$2:$F$681,3)</f>
        <v>Montparnasse — Bienvenüe</v>
      </c>
      <c r="J1414" t="str">
        <f>VLOOKUP(C1414,Nodes!$B$2:$F$681,3)</f>
        <v>Montparnasse — Bienvenüe</v>
      </c>
      <c r="K1414" t="e">
        <f>VLOOKUP(A1414,$A$1:A1413,1,FALSE)</f>
        <v>#N/A</v>
      </c>
      <c r="L1414">
        <f>IF(ISNA(K1414),D1414,VLOOKUP(A1414,$A$1:D1413,4,FALSE))</f>
        <v>300</v>
      </c>
      <c r="M1414">
        <f t="shared" si="114"/>
        <v>300</v>
      </c>
      <c r="N1414">
        <f t="shared" si="115"/>
        <v>300</v>
      </c>
      <c r="P1414" t="e">
        <f>VLOOKUP(A1414,estimator!$A$2:$D$726,4,FALSE)</f>
        <v>#N/A</v>
      </c>
      <c r="Q1414">
        <f t="shared" si="117"/>
        <v>300</v>
      </c>
    </row>
    <row r="1415" spans="1:17">
      <c r="A1415" t="str">
        <f t="shared" si="116"/>
        <v>555,219</v>
      </c>
      <c r="B1415">
        <v>555</v>
      </c>
      <c r="C1415">
        <v>219</v>
      </c>
      <c r="D1415">
        <v>300</v>
      </c>
      <c r="E1415" t="s">
        <v>570</v>
      </c>
      <c r="F1415">
        <f>VLOOKUP(B1415,Nodes!$B$2:$C$681,2,FALSE)</f>
        <v>174</v>
      </c>
      <c r="G1415" t="str">
        <f t="shared" si="118"/>
        <v>555,219,300,entrance,174</v>
      </c>
      <c r="H1415" t="s">
        <v>1013</v>
      </c>
      <c r="I1415" t="str">
        <f>VLOOKUP(B1415,Nodes!$B$2:$F$681,3)</f>
        <v>Montparnasse — Bienvenüe</v>
      </c>
      <c r="J1415" t="str">
        <f>VLOOKUP(C1415,Nodes!$B$2:$F$681,3)</f>
        <v>Montparnasse — Bienvenüe</v>
      </c>
      <c r="K1415" t="e">
        <f>VLOOKUP(A1415,$A$1:A1414,1,FALSE)</f>
        <v>#N/A</v>
      </c>
      <c r="L1415">
        <f>IF(ISNA(K1415),D1415,VLOOKUP(A1415,$A$1:D1414,4,FALSE))</f>
        <v>300</v>
      </c>
      <c r="M1415">
        <f t="shared" si="114"/>
        <v>300</v>
      </c>
      <c r="N1415">
        <f t="shared" si="115"/>
        <v>300</v>
      </c>
      <c r="P1415" t="e">
        <f>VLOOKUP(A1415,estimator!$A$2:$D$726,4,FALSE)</f>
        <v>#N/A</v>
      </c>
      <c r="Q1415">
        <f t="shared" si="117"/>
        <v>300</v>
      </c>
    </row>
    <row r="1416" spans="1:17">
      <c r="A1416" t="str">
        <f t="shared" si="116"/>
        <v>555,220</v>
      </c>
      <c r="B1416">
        <v>555</v>
      </c>
      <c r="C1416">
        <v>220</v>
      </c>
      <c r="D1416">
        <v>300</v>
      </c>
      <c r="E1416" t="s">
        <v>570</v>
      </c>
      <c r="F1416">
        <f>VLOOKUP(B1416,Nodes!$B$2:$C$681,2,FALSE)</f>
        <v>174</v>
      </c>
      <c r="G1416" t="str">
        <f t="shared" si="118"/>
        <v>555,220,300,entrance,174</v>
      </c>
      <c r="H1416" t="s">
        <v>1013</v>
      </c>
      <c r="I1416" t="str">
        <f>VLOOKUP(B1416,Nodes!$B$2:$F$681,3)</f>
        <v>Montparnasse — Bienvenüe</v>
      </c>
      <c r="J1416" t="str">
        <f>VLOOKUP(C1416,Nodes!$B$2:$F$681,3)</f>
        <v>Montparnasse — Bienvenüe</v>
      </c>
      <c r="K1416" t="e">
        <f>VLOOKUP(A1416,$A$1:A1415,1,FALSE)</f>
        <v>#N/A</v>
      </c>
      <c r="L1416">
        <f>IF(ISNA(K1416),D1416,VLOOKUP(A1416,$A$1:D1415,4,FALSE))</f>
        <v>300</v>
      </c>
      <c r="M1416">
        <f t="shared" si="114"/>
        <v>300</v>
      </c>
      <c r="N1416">
        <f t="shared" si="115"/>
        <v>300</v>
      </c>
      <c r="P1416" t="e">
        <f>VLOOKUP(A1416,estimator!$A$2:$D$726,4,FALSE)</f>
        <v>#N/A</v>
      </c>
      <c r="Q1416">
        <f t="shared" si="117"/>
        <v>300</v>
      </c>
    </row>
    <row r="1417" spans="1:17">
      <c r="A1417" t="str">
        <f t="shared" si="116"/>
        <v>555,221</v>
      </c>
      <c r="B1417">
        <v>555</v>
      </c>
      <c r="C1417">
        <v>221</v>
      </c>
      <c r="D1417">
        <v>300</v>
      </c>
      <c r="E1417" t="s">
        <v>570</v>
      </c>
      <c r="F1417">
        <f>VLOOKUP(B1417,Nodes!$B$2:$C$681,2,FALSE)</f>
        <v>174</v>
      </c>
      <c r="G1417" t="str">
        <f t="shared" si="118"/>
        <v>555,221,300,entrance,174</v>
      </c>
      <c r="H1417" t="s">
        <v>1013</v>
      </c>
      <c r="I1417" t="str">
        <f>VLOOKUP(B1417,Nodes!$B$2:$F$681,3)</f>
        <v>Montparnasse — Bienvenüe</v>
      </c>
      <c r="J1417" t="str">
        <f>VLOOKUP(C1417,Nodes!$B$2:$F$681,3)</f>
        <v>Montparnasse — Bienvenüe</v>
      </c>
      <c r="K1417" t="e">
        <f>VLOOKUP(A1417,$A$1:A1416,1,FALSE)</f>
        <v>#N/A</v>
      </c>
      <c r="L1417">
        <f>IF(ISNA(K1417),D1417,VLOOKUP(A1417,$A$1:D1416,4,FALSE))</f>
        <v>300</v>
      </c>
      <c r="M1417">
        <f t="shared" ref="M1417:M1480" si="119">D1417</f>
        <v>300</v>
      </c>
      <c r="N1417">
        <f t="shared" ref="N1417:N1480" si="120">AVERAGE(L1417,M1417)</f>
        <v>300</v>
      </c>
      <c r="P1417" t="e">
        <f>VLOOKUP(A1417,estimator!$A$2:$D$726,4,FALSE)</f>
        <v>#N/A</v>
      </c>
      <c r="Q1417">
        <f t="shared" si="117"/>
        <v>300</v>
      </c>
    </row>
    <row r="1418" spans="1:17">
      <c r="A1418" t="str">
        <f t="shared" si="116"/>
        <v>556,222</v>
      </c>
      <c r="B1418">
        <v>556</v>
      </c>
      <c r="C1418">
        <v>222</v>
      </c>
      <c r="D1418">
        <v>300</v>
      </c>
      <c r="E1418" t="s">
        <v>570</v>
      </c>
      <c r="F1418">
        <f>VLOOKUP(B1418,Nodes!$B$2:$C$681,2,FALSE)</f>
        <v>175</v>
      </c>
      <c r="G1418" t="str">
        <f t="shared" si="118"/>
        <v>556,222,300,entrance,175</v>
      </c>
      <c r="H1418" t="s">
        <v>1013</v>
      </c>
      <c r="I1418" t="str">
        <f>VLOOKUP(B1418,Nodes!$B$2:$F$681,3)</f>
        <v>Mouton-Duvernet</v>
      </c>
      <c r="J1418" t="str">
        <f>VLOOKUP(C1418,Nodes!$B$2:$F$681,3)</f>
        <v>Mouton-Duvernet</v>
      </c>
      <c r="K1418" t="e">
        <f>VLOOKUP(A1418,$A$1:A1417,1,FALSE)</f>
        <v>#N/A</v>
      </c>
      <c r="L1418">
        <f>IF(ISNA(K1418),D1418,VLOOKUP(A1418,$A$1:D1417,4,FALSE))</f>
        <v>300</v>
      </c>
      <c r="M1418">
        <f t="shared" si="119"/>
        <v>300</v>
      </c>
      <c r="N1418">
        <f t="shared" si="120"/>
        <v>300</v>
      </c>
      <c r="P1418" t="e">
        <f>VLOOKUP(A1418,estimator!$A$2:$D$726,4,FALSE)</f>
        <v>#N/A</v>
      </c>
      <c r="Q1418">
        <f t="shared" si="117"/>
        <v>300</v>
      </c>
    </row>
    <row r="1419" spans="1:17">
      <c r="A1419" t="str">
        <f t="shared" si="116"/>
        <v>557,223</v>
      </c>
      <c r="B1419">
        <v>557</v>
      </c>
      <c r="C1419">
        <v>223</v>
      </c>
      <c r="D1419">
        <v>300</v>
      </c>
      <c r="E1419" t="s">
        <v>570</v>
      </c>
      <c r="F1419">
        <f>VLOOKUP(B1419,Nodes!$B$2:$C$681,2,FALSE)</f>
        <v>176</v>
      </c>
      <c r="G1419" t="str">
        <f t="shared" si="118"/>
        <v>557,223,300,entrance,176</v>
      </c>
      <c r="H1419" t="s">
        <v>1013</v>
      </c>
      <c r="I1419" t="str">
        <f>VLOOKUP(B1419,Nodes!$B$2:$F$681,3)</f>
        <v>Nation</v>
      </c>
      <c r="J1419" t="str">
        <f>VLOOKUP(C1419,Nodes!$B$2:$F$681,3)</f>
        <v>Nation</v>
      </c>
      <c r="K1419" t="e">
        <f>VLOOKUP(A1419,$A$1:A1418,1,FALSE)</f>
        <v>#N/A</v>
      </c>
      <c r="L1419">
        <f>IF(ISNA(K1419),D1419,VLOOKUP(A1419,$A$1:D1418,4,FALSE))</f>
        <v>300</v>
      </c>
      <c r="M1419">
        <f t="shared" si="119"/>
        <v>300</v>
      </c>
      <c r="N1419">
        <f t="shared" si="120"/>
        <v>300</v>
      </c>
      <c r="P1419" t="e">
        <f>VLOOKUP(A1419,estimator!$A$2:$D$726,4,FALSE)</f>
        <v>#N/A</v>
      </c>
      <c r="Q1419">
        <f t="shared" si="117"/>
        <v>300</v>
      </c>
    </row>
    <row r="1420" spans="1:17">
      <c r="A1420" t="str">
        <f t="shared" si="116"/>
        <v>557,224</v>
      </c>
      <c r="B1420">
        <v>557</v>
      </c>
      <c r="C1420">
        <v>224</v>
      </c>
      <c r="D1420">
        <v>300</v>
      </c>
      <c r="E1420" t="s">
        <v>570</v>
      </c>
      <c r="F1420">
        <f>VLOOKUP(B1420,Nodes!$B$2:$C$681,2,FALSE)</f>
        <v>176</v>
      </c>
      <c r="G1420" t="str">
        <f t="shared" si="118"/>
        <v>557,224,300,entrance,176</v>
      </c>
      <c r="H1420" t="s">
        <v>1013</v>
      </c>
      <c r="I1420" t="str">
        <f>VLOOKUP(B1420,Nodes!$B$2:$F$681,3)</f>
        <v>Nation</v>
      </c>
      <c r="J1420" t="str">
        <f>VLOOKUP(C1420,Nodes!$B$2:$F$681,3)</f>
        <v>Nation</v>
      </c>
      <c r="K1420" t="e">
        <f>VLOOKUP(A1420,$A$1:A1419,1,FALSE)</f>
        <v>#N/A</v>
      </c>
      <c r="L1420">
        <f>IF(ISNA(K1420),D1420,VLOOKUP(A1420,$A$1:D1419,4,FALSE))</f>
        <v>300</v>
      </c>
      <c r="M1420">
        <f t="shared" si="119"/>
        <v>300</v>
      </c>
      <c r="N1420">
        <f t="shared" si="120"/>
        <v>300</v>
      </c>
      <c r="P1420" t="e">
        <f>VLOOKUP(A1420,estimator!$A$2:$D$726,4,FALSE)</f>
        <v>#N/A</v>
      </c>
      <c r="Q1420">
        <f t="shared" si="117"/>
        <v>300</v>
      </c>
    </row>
    <row r="1421" spans="1:17">
      <c r="A1421" t="str">
        <f t="shared" si="116"/>
        <v>557,225</v>
      </c>
      <c r="B1421">
        <v>557</v>
      </c>
      <c r="C1421">
        <v>225</v>
      </c>
      <c r="D1421">
        <v>300</v>
      </c>
      <c r="E1421" t="s">
        <v>570</v>
      </c>
      <c r="F1421">
        <f>VLOOKUP(B1421,Nodes!$B$2:$C$681,2,FALSE)</f>
        <v>176</v>
      </c>
      <c r="G1421" t="str">
        <f t="shared" si="118"/>
        <v>557,225,300,entrance,176</v>
      </c>
      <c r="H1421" t="s">
        <v>1013</v>
      </c>
      <c r="I1421" t="str">
        <f>VLOOKUP(B1421,Nodes!$B$2:$F$681,3)</f>
        <v>Nation</v>
      </c>
      <c r="J1421" t="str">
        <f>VLOOKUP(C1421,Nodes!$B$2:$F$681,3)</f>
        <v>Nation</v>
      </c>
      <c r="K1421" t="e">
        <f>VLOOKUP(A1421,$A$1:A1420,1,FALSE)</f>
        <v>#N/A</v>
      </c>
      <c r="L1421">
        <f>IF(ISNA(K1421),D1421,VLOOKUP(A1421,$A$1:D1420,4,FALSE))</f>
        <v>300</v>
      </c>
      <c r="M1421">
        <f t="shared" si="119"/>
        <v>300</v>
      </c>
      <c r="N1421">
        <f t="shared" si="120"/>
        <v>300</v>
      </c>
      <c r="P1421" t="e">
        <f>VLOOKUP(A1421,estimator!$A$2:$D$726,4,FALSE)</f>
        <v>#N/A</v>
      </c>
      <c r="Q1421">
        <f t="shared" si="117"/>
        <v>300</v>
      </c>
    </row>
    <row r="1422" spans="1:17">
      <c r="A1422" t="str">
        <f t="shared" si="116"/>
        <v>557,226</v>
      </c>
      <c r="B1422">
        <v>557</v>
      </c>
      <c r="C1422">
        <v>226</v>
      </c>
      <c r="D1422">
        <v>300</v>
      </c>
      <c r="E1422" t="s">
        <v>570</v>
      </c>
      <c r="F1422">
        <f>VLOOKUP(B1422,Nodes!$B$2:$C$681,2,FALSE)</f>
        <v>176</v>
      </c>
      <c r="G1422" t="str">
        <f t="shared" si="118"/>
        <v>557,226,300,entrance,176</v>
      </c>
      <c r="H1422" t="s">
        <v>1013</v>
      </c>
      <c r="I1422" t="str">
        <f>VLOOKUP(B1422,Nodes!$B$2:$F$681,3)</f>
        <v>Nation</v>
      </c>
      <c r="J1422" t="str">
        <f>VLOOKUP(C1422,Nodes!$B$2:$F$681,3)</f>
        <v>Nation</v>
      </c>
      <c r="K1422" t="e">
        <f>VLOOKUP(A1422,$A$1:A1421,1,FALSE)</f>
        <v>#N/A</v>
      </c>
      <c r="L1422">
        <f>IF(ISNA(K1422),D1422,VLOOKUP(A1422,$A$1:D1421,4,FALSE))</f>
        <v>300</v>
      </c>
      <c r="M1422">
        <f t="shared" si="119"/>
        <v>300</v>
      </c>
      <c r="N1422">
        <f t="shared" si="120"/>
        <v>300</v>
      </c>
      <c r="P1422" t="e">
        <f>VLOOKUP(A1422,estimator!$A$2:$D$726,4,FALSE)</f>
        <v>#N/A</v>
      </c>
      <c r="Q1422">
        <f t="shared" si="117"/>
        <v>300</v>
      </c>
    </row>
    <row r="1423" spans="1:17">
      <c r="A1423" t="str">
        <f t="shared" si="116"/>
        <v>558,227</v>
      </c>
      <c r="B1423">
        <v>558</v>
      </c>
      <c r="C1423">
        <v>227</v>
      </c>
      <c r="D1423">
        <v>300</v>
      </c>
      <c r="E1423" t="s">
        <v>570</v>
      </c>
      <c r="F1423">
        <f>VLOOKUP(B1423,Nodes!$B$2:$C$681,2,FALSE)</f>
        <v>177</v>
      </c>
      <c r="G1423" t="str">
        <f t="shared" si="118"/>
        <v>558,227,300,entrance,177</v>
      </c>
      <c r="H1423" t="s">
        <v>1013</v>
      </c>
      <c r="I1423" t="str">
        <f>VLOOKUP(B1423,Nodes!$B$2:$F$681,3)</f>
        <v>Nationale</v>
      </c>
      <c r="J1423" t="str">
        <f>VLOOKUP(C1423,Nodes!$B$2:$F$681,3)</f>
        <v>Nationale</v>
      </c>
      <c r="K1423" t="e">
        <f>VLOOKUP(A1423,$A$1:A1422,1,FALSE)</f>
        <v>#N/A</v>
      </c>
      <c r="L1423">
        <f>IF(ISNA(K1423),D1423,VLOOKUP(A1423,$A$1:D1422,4,FALSE))</f>
        <v>300</v>
      </c>
      <c r="M1423">
        <f t="shared" si="119"/>
        <v>300</v>
      </c>
      <c r="N1423">
        <f t="shared" si="120"/>
        <v>300</v>
      </c>
      <c r="P1423" t="e">
        <f>VLOOKUP(A1423,estimator!$A$2:$D$726,4,FALSE)</f>
        <v>#N/A</v>
      </c>
      <c r="Q1423">
        <f t="shared" si="117"/>
        <v>300</v>
      </c>
    </row>
    <row r="1424" spans="1:17">
      <c r="A1424" t="str">
        <f t="shared" si="116"/>
        <v>559,228</v>
      </c>
      <c r="B1424">
        <v>559</v>
      </c>
      <c r="C1424">
        <v>228</v>
      </c>
      <c r="D1424">
        <v>300</v>
      </c>
      <c r="E1424" t="s">
        <v>570</v>
      </c>
      <c r="F1424">
        <f>VLOOKUP(B1424,Nodes!$B$2:$C$681,2,FALSE)</f>
        <v>178</v>
      </c>
      <c r="G1424" t="str">
        <f t="shared" si="118"/>
        <v>559,228,300,entrance,178</v>
      </c>
      <c r="H1424" t="s">
        <v>1013</v>
      </c>
      <c r="I1424" t="str">
        <f>VLOOKUP(B1424,Nodes!$B$2:$F$681,3)</f>
        <v>Notre-Dame-de-Lorette</v>
      </c>
      <c r="J1424" t="str">
        <f>VLOOKUP(C1424,Nodes!$B$2:$F$681,3)</f>
        <v>Notre-Dame-de-Lorette</v>
      </c>
      <c r="K1424" t="e">
        <f>VLOOKUP(A1424,$A$1:A1423,1,FALSE)</f>
        <v>#N/A</v>
      </c>
      <c r="L1424">
        <f>IF(ISNA(K1424),D1424,VLOOKUP(A1424,$A$1:D1423,4,FALSE))</f>
        <v>300</v>
      </c>
      <c r="M1424">
        <f t="shared" si="119"/>
        <v>300</v>
      </c>
      <c r="N1424">
        <f t="shared" si="120"/>
        <v>300</v>
      </c>
      <c r="P1424" t="e">
        <f>VLOOKUP(A1424,estimator!$A$2:$D$726,4,FALSE)</f>
        <v>#N/A</v>
      </c>
      <c r="Q1424">
        <f t="shared" si="117"/>
        <v>300</v>
      </c>
    </row>
    <row r="1425" spans="1:17">
      <c r="A1425" t="str">
        <f t="shared" si="116"/>
        <v>560,229</v>
      </c>
      <c r="B1425">
        <v>560</v>
      </c>
      <c r="C1425">
        <v>229</v>
      </c>
      <c r="D1425">
        <v>300</v>
      </c>
      <c r="E1425" t="s">
        <v>570</v>
      </c>
      <c r="F1425">
        <f>VLOOKUP(B1425,Nodes!$B$2:$C$681,2,FALSE)</f>
        <v>179</v>
      </c>
      <c r="G1425" t="str">
        <f t="shared" si="118"/>
        <v>560,229,300,entrance,179</v>
      </c>
      <c r="H1425" t="s">
        <v>1013</v>
      </c>
      <c r="I1425" t="str">
        <f>VLOOKUP(B1425,Nodes!$B$2:$F$681,3)</f>
        <v>Notre-Dame-des-Champs</v>
      </c>
      <c r="J1425" t="str">
        <f>VLOOKUP(C1425,Nodes!$B$2:$F$681,3)</f>
        <v>Notre-Dame-des-Champs</v>
      </c>
      <c r="K1425" t="e">
        <f>VLOOKUP(A1425,$A$1:A1424,1,FALSE)</f>
        <v>#N/A</v>
      </c>
      <c r="L1425">
        <f>IF(ISNA(K1425),D1425,VLOOKUP(A1425,$A$1:D1424,4,FALSE))</f>
        <v>300</v>
      </c>
      <c r="M1425">
        <f t="shared" si="119"/>
        <v>300</v>
      </c>
      <c r="N1425">
        <f t="shared" si="120"/>
        <v>300</v>
      </c>
      <c r="P1425" t="e">
        <f>VLOOKUP(A1425,estimator!$A$2:$D$726,4,FALSE)</f>
        <v>#N/A</v>
      </c>
      <c r="Q1425">
        <f t="shared" si="117"/>
        <v>300</v>
      </c>
    </row>
    <row r="1426" spans="1:17">
      <c r="A1426" t="str">
        <f t="shared" si="116"/>
        <v>561,230</v>
      </c>
      <c r="B1426">
        <v>561</v>
      </c>
      <c r="C1426">
        <v>230</v>
      </c>
      <c r="D1426">
        <v>300</v>
      </c>
      <c r="E1426" t="s">
        <v>570</v>
      </c>
      <c r="F1426">
        <f>VLOOKUP(B1426,Nodes!$B$2:$C$681,2,FALSE)</f>
        <v>180</v>
      </c>
      <c r="G1426" t="str">
        <f t="shared" si="118"/>
        <v>561,230,300,entrance,180</v>
      </c>
      <c r="H1426" t="s">
        <v>1013</v>
      </c>
      <c r="I1426" t="str">
        <f>VLOOKUP(B1426,Nodes!$B$2:$F$681,3)</f>
        <v>Oberkampf</v>
      </c>
      <c r="J1426" t="str">
        <f>VLOOKUP(C1426,Nodes!$B$2:$F$681,3)</f>
        <v>Oberkampf</v>
      </c>
      <c r="K1426" t="e">
        <f>VLOOKUP(A1426,$A$1:A1425,1,FALSE)</f>
        <v>#N/A</v>
      </c>
      <c r="L1426">
        <f>IF(ISNA(K1426),D1426,VLOOKUP(A1426,$A$1:D1425,4,FALSE))</f>
        <v>300</v>
      </c>
      <c r="M1426">
        <f t="shared" si="119"/>
        <v>300</v>
      </c>
      <c r="N1426">
        <f t="shared" si="120"/>
        <v>300</v>
      </c>
      <c r="P1426" t="e">
        <f>VLOOKUP(A1426,estimator!$A$2:$D$726,4,FALSE)</f>
        <v>#N/A</v>
      </c>
      <c r="Q1426">
        <f t="shared" si="117"/>
        <v>300</v>
      </c>
    </row>
    <row r="1427" spans="1:17">
      <c r="A1427" t="str">
        <f t="shared" ref="A1427:A1490" si="121">B1427&amp;","&amp;C1427</f>
        <v>561,231</v>
      </c>
      <c r="B1427">
        <v>561</v>
      </c>
      <c r="C1427">
        <v>231</v>
      </c>
      <c r="D1427">
        <v>300</v>
      </c>
      <c r="E1427" t="s">
        <v>570</v>
      </c>
      <c r="F1427">
        <f>VLOOKUP(B1427,Nodes!$B$2:$C$681,2,FALSE)</f>
        <v>180</v>
      </c>
      <c r="G1427" t="str">
        <f t="shared" si="118"/>
        <v>561,231,300,entrance,180</v>
      </c>
      <c r="H1427" t="s">
        <v>1013</v>
      </c>
      <c r="I1427" t="str">
        <f>VLOOKUP(B1427,Nodes!$B$2:$F$681,3)</f>
        <v>Oberkampf</v>
      </c>
      <c r="J1427" t="str">
        <f>VLOOKUP(C1427,Nodes!$B$2:$F$681,3)</f>
        <v>Oberkampf</v>
      </c>
      <c r="K1427" t="e">
        <f>VLOOKUP(A1427,$A$1:A1426,1,FALSE)</f>
        <v>#N/A</v>
      </c>
      <c r="L1427">
        <f>IF(ISNA(K1427),D1427,VLOOKUP(A1427,$A$1:D1426,4,FALSE))</f>
        <v>300</v>
      </c>
      <c r="M1427">
        <f t="shared" si="119"/>
        <v>300</v>
      </c>
      <c r="N1427">
        <f t="shared" si="120"/>
        <v>300</v>
      </c>
      <c r="P1427" t="e">
        <f>VLOOKUP(A1427,estimator!$A$2:$D$726,4,FALSE)</f>
        <v>#N/A</v>
      </c>
      <c r="Q1427">
        <f t="shared" si="117"/>
        <v>300</v>
      </c>
    </row>
    <row r="1428" spans="1:17">
      <c r="A1428" t="str">
        <f t="shared" si="121"/>
        <v>562,232</v>
      </c>
      <c r="B1428">
        <v>562</v>
      </c>
      <c r="C1428">
        <v>232</v>
      </c>
      <c r="D1428">
        <v>300</v>
      </c>
      <c r="E1428" t="s">
        <v>570</v>
      </c>
      <c r="F1428">
        <f>VLOOKUP(B1428,Nodes!$B$2:$C$681,2,FALSE)</f>
        <v>181</v>
      </c>
      <c r="G1428" t="str">
        <f t="shared" si="118"/>
        <v>562,232,300,entrance,181</v>
      </c>
      <c r="H1428" t="s">
        <v>1013</v>
      </c>
      <c r="I1428" t="str">
        <f>VLOOKUP(B1428,Nodes!$B$2:$F$681,3)</f>
        <v>Odéon</v>
      </c>
      <c r="J1428" t="str">
        <f>VLOOKUP(C1428,Nodes!$B$2:$F$681,3)</f>
        <v>Odéon</v>
      </c>
      <c r="K1428" t="e">
        <f>VLOOKUP(A1428,$A$1:A1427,1,FALSE)</f>
        <v>#N/A</v>
      </c>
      <c r="L1428">
        <f>IF(ISNA(K1428),D1428,VLOOKUP(A1428,$A$1:D1427,4,FALSE))</f>
        <v>300</v>
      </c>
      <c r="M1428">
        <f t="shared" si="119"/>
        <v>300</v>
      </c>
      <c r="N1428">
        <f t="shared" si="120"/>
        <v>300</v>
      </c>
      <c r="P1428" t="e">
        <f>VLOOKUP(A1428,estimator!$A$2:$D$726,4,FALSE)</f>
        <v>#N/A</v>
      </c>
      <c r="Q1428">
        <f t="shared" si="117"/>
        <v>300</v>
      </c>
    </row>
    <row r="1429" spans="1:17">
      <c r="A1429" t="str">
        <f t="shared" si="121"/>
        <v>562,233</v>
      </c>
      <c r="B1429">
        <v>562</v>
      </c>
      <c r="C1429">
        <v>233</v>
      </c>
      <c r="D1429">
        <v>300</v>
      </c>
      <c r="E1429" t="s">
        <v>570</v>
      </c>
      <c r="F1429">
        <f>VLOOKUP(B1429,Nodes!$B$2:$C$681,2,FALSE)</f>
        <v>181</v>
      </c>
      <c r="G1429" t="str">
        <f t="shared" si="118"/>
        <v>562,233,300,entrance,181</v>
      </c>
      <c r="H1429" t="s">
        <v>1013</v>
      </c>
      <c r="I1429" t="str">
        <f>VLOOKUP(B1429,Nodes!$B$2:$F$681,3)</f>
        <v>Odéon</v>
      </c>
      <c r="J1429" t="str">
        <f>VLOOKUP(C1429,Nodes!$B$2:$F$681,3)</f>
        <v>Odéon</v>
      </c>
      <c r="K1429" t="e">
        <f>VLOOKUP(A1429,$A$1:A1428,1,FALSE)</f>
        <v>#N/A</v>
      </c>
      <c r="L1429">
        <f>IF(ISNA(K1429),D1429,VLOOKUP(A1429,$A$1:D1428,4,FALSE))</f>
        <v>300</v>
      </c>
      <c r="M1429">
        <f t="shared" si="119"/>
        <v>300</v>
      </c>
      <c r="N1429">
        <f t="shared" si="120"/>
        <v>300</v>
      </c>
      <c r="P1429" t="e">
        <f>VLOOKUP(A1429,estimator!$A$2:$D$726,4,FALSE)</f>
        <v>#N/A</v>
      </c>
      <c r="Q1429">
        <f t="shared" si="117"/>
        <v>300</v>
      </c>
    </row>
    <row r="1430" spans="1:17">
      <c r="A1430" t="str">
        <f t="shared" si="121"/>
        <v>563,234</v>
      </c>
      <c r="B1430">
        <v>563</v>
      </c>
      <c r="C1430">
        <v>234</v>
      </c>
      <c r="D1430">
        <v>300</v>
      </c>
      <c r="E1430" t="s">
        <v>570</v>
      </c>
      <c r="F1430">
        <f>VLOOKUP(B1430,Nodes!$B$2:$C$681,2,FALSE)</f>
        <v>182</v>
      </c>
      <c r="G1430" t="str">
        <f t="shared" si="118"/>
        <v>563,234,300,entrance,182</v>
      </c>
      <c r="H1430" t="s">
        <v>1013</v>
      </c>
      <c r="I1430" t="str">
        <f>VLOOKUP(B1430,Nodes!$B$2:$F$681,3)</f>
        <v>Olympiades</v>
      </c>
      <c r="J1430" t="str">
        <f>VLOOKUP(C1430,Nodes!$B$2:$F$681,3)</f>
        <v>Olympiades</v>
      </c>
      <c r="K1430" t="e">
        <f>VLOOKUP(A1430,$A$1:A1429,1,FALSE)</f>
        <v>#N/A</v>
      </c>
      <c r="L1430">
        <f>IF(ISNA(K1430),D1430,VLOOKUP(A1430,$A$1:D1429,4,FALSE))</f>
        <v>300</v>
      </c>
      <c r="M1430">
        <f t="shared" si="119"/>
        <v>300</v>
      </c>
      <c r="N1430">
        <f t="shared" si="120"/>
        <v>300</v>
      </c>
      <c r="P1430" t="e">
        <f>VLOOKUP(A1430,estimator!$A$2:$D$726,4,FALSE)</f>
        <v>#N/A</v>
      </c>
      <c r="Q1430">
        <f t="shared" si="117"/>
        <v>300</v>
      </c>
    </row>
    <row r="1431" spans="1:17">
      <c r="A1431" t="str">
        <f t="shared" si="121"/>
        <v>564,235</v>
      </c>
      <c r="B1431">
        <v>564</v>
      </c>
      <c r="C1431">
        <v>235</v>
      </c>
      <c r="D1431">
        <v>300</v>
      </c>
      <c r="E1431" t="s">
        <v>570</v>
      </c>
      <c r="F1431">
        <f>VLOOKUP(B1431,Nodes!$B$2:$C$681,2,FALSE)</f>
        <v>183</v>
      </c>
      <c r="G1431" t="str">
        <f t="shared" si="118"/>
        <v>564,235,300,entrance,183</v>
      </c>
      <c r="H1431" t="s">
        <v>1013</v>
      </c>
      <c r="I1431" t="str">
        <f>VLOOKUP(B1431,Nodes!$B$2:$F$681,3)</f>
        <v>Opéra</v>
      </c>
      <c r="J1431" t="str">
        <f>VLOOKUP(C1431,Nodes!$B$2:$F$681,3)</f>
        <v>Opéra</v>
      </c>
      <c r="K1431" t="e">
        <f>VLOOKUP(A1431,$A$1:A1430,1,FALSE)</f>
        <v>#N/A</v>
      </c>
      <c r="L1431">
        <f>IF(ISNA(K1431),D1431,VLOOKUP(A1431,$A$1:D1430,4,FALSE))</f>
        <v>300</v>
      </c>
      <c r="M1431">
        <f t="shared" si="119"/>
        <v>300</v>
      </c>
      <c r="N1431">
        <f t="shared" si="120"/>
        <v>300</v>
      </c>
      <c r="P1431" t="e">
        <f>VLOOKUP(A1431,estimator!$A$2:$D$726,4,FALSE)</f>
        <v>#N/A</v>
      </c>
      <c r="Q1431">
        <f t="shared" si="117"/>
        <v>300</v>
      </c>
    </row>
    <row r="1432" spans="1:17">
      <c r="A1432" t="str">
        <f t="shared" si="121"/>
        <v>564,236</v>
      </c>
      <c r="B1432">
        <v>564</v>
      </c>
      <c r="C1432">
        <v>236</v>
      </c>
      <c r="D1432">
        <v>300</v>
      </c>
      <c r="E1432" t="s">
        <v>570</v>
      </c>
      <c r="F1432">
        <f>VLOOKUP(B1432,Nodes!$B$2:$C$681,2,FALSE)</f>
        <v>183</v>
      </c>
      <c r="G1432" t="str">
        <f t="shared" si="118"/>
        <v>564,236,300,entrance,183</v>
      </c>
      <c r="H1432" t="s">
        <v>1013</v>
      </c>
      <c r="I1432" t="str">
        <f>VLOOKUP(B1432,Nodes!$B$2:$F$681,3)</f>
        <v>Opéra</v>
      </c>
      <c r="J1432" t="str">
        <f>VLOOKUP(C1432,Nodes!$B$2:$F$681,3)</f>
        <v>Opéra</v>
      </c>
      <c r="K1432" t="e">
        <f>VLOOKUP(A1432,$A$1:A1431,1,FALSE)</f>
        <v>#N/A</v>
      </c>
      <c r="L1432">
        <f>IF(ISNA(K1432),D1432,VLOOKUP(A1432,$A$1:D1431,4,FALSE))</f>
        <v>300</v>
      </c>
      <c r="M1432">
        <f t="shared" si="119"/>
        <v>300</v>
      </c>
      <c r="N1432">
        <f t="shared" si="120"/>
        <v>300</v>
      </c>
      <c r="P1432" t="e">
        <f>VLOOKUP(A1432,estimator!$A$2:$D$726,4,FALSE)</f>
        <v>#N/A</v>
      </c>
      <c r="Q1432">
        <f t="shared" si="117"/>
        <v>300</v>
      </c>
    </row>
    <row r="1433" spans="1:17">
      <c r="A1433" t="str">
        <f t="shared" si="121"/>
        <v>564,237</v>
      </c>
      <c r="B1433">
        <v>564</v>
      </c>
      <c r="C1433">
        <v>237</v>
      </c>
      <c r="D1433">
        <v>300</v>
      </c>
      <c r="E1433" t="s">
        <v>570</v>
      </c>
      <c r="F1433">
        <f>VLOOKUP(B1433,Nodes!$B$2:$C$681,2,FALSE)</f>
        <v>183</v>
      </c>
      <c r="G1433" t="str">
        <f t="shared" si="118"/>
        <v>564,237,300,entrance,183</v>
      </c>
      <c r="H1433" t="s">
        <v>1013</v>
      </c>
      <c r="I1433" t="str">
        <f>VLOOKUP(B1433,Nodes!$B$2:$F$681,3)</f>
        <v>Opéra</v>
      </c>
      <c r="J1433" t="str">
        <f>VLOOKUP(C1433,Nodes!$B$2:$F$681,3)</f>
        <v>Opéra</v>
      </c>
      <c r="K1433" t="e">
        <f>VLOOKUP(A1433,$A$1:A1432,1,FALSE)</f>
        <v>#N/A</v>
      </c>
      <c r="L1433">
        <f>IF(ISNA(K1433),D1433,VLOOKUP(A1433,$A$1:D1432,4,FALSE))</f>
        <v>300</v>
      </c>
      <c r="M1433">
        <f t="shared" si="119"/>
        <v>300</v>
      </c>
      <c r="N1433">
        <f t="shared" si="120"/>
        <v>300</v>
      </c>
      <c r="P1433" t="e">
        <f>VLOOKUP(A1433,estimator!$A$2:$D$726,4,FALSE)</f>
        <v>#N/A</v>
      </c>
      <c r="Q1433">
        <f t="shared" si="117"/>
        <v>300</v>
      </c>
    </row>
    <row r="1434" spans="1:17">
      <c r="A1434" t="str">
        <f t="shared" si="121"/>
        <v>565,238</v>
      </c>
      <c r="B1434">
        <v>565</v>
      </c>
      <c r="C1434">
        <v>238</v>
      </c>
      <c r="D1434">
        <v>300</v>
      </c>
      <c r="E1434" t="s">
        <v>570</v>
      </c>
      <c r="F1434">
        <f>VLOOKUP(B1434,Nodes!$B$2:$C$681,2,FALSE)</f>
        <v>184</v>
      </c>
      <c r="G1434" t="str">
        <f t="shared" si="118"/>
        <v>565,238,300,entrance,184</v>
      </c>
      <c r="H1434" t="s">
        <v>1013</v>
      </c>
      <c r="I1434" t="str">
        <f>VLOOKUP(B1434,Nodes!$B$2:$F$681,3)</f>
        <v>Ourcq</v>
      </c>
      <c r="J1434" t="str">
        <f>VLOOKUP(C1434,Nodes!$B$2:$F$681,3)</f>
        <v>Ourcq</v>
      </c>
      <c r="K1434" t="e">
        <f>VLOOKUP(A1434,$A$1:A1433,1,FALSE)</f>
        <v>#N/A</v>
      </c>
      <c r="L1434">
        <f>IF(ISNA(K1434),D1434,VLOOKUP(A1434,$A$1:D1433,4,FALSE))</f>
        <v>300</v>
      </c>
      <c r="M1434">
        <f t="shared" si="119"/>
        <v>300</v>
      </c>
      <c r="N1434">
        <f t="shared" si="120"/>
        <v>300</v>
      </c>
      <c r="P1434" t="e">
        <f>VLOOKUP(A1434,estimator!$A$2:$D$726,4,FALSE)</f>
        <v>#N/A</v>
      </c>
      <c r="Q1434">
        <f t="shared" si="117"/>
        <v>300</v>
      </c>
    </row>
    <row r="1435" spans="1:17">
      <c r="A1435" t="str">
        <f t="shared" si="121"/>
        <v>566,239</v>
      </c>
      <c r="B1435">
        <v>566</v>
      </c>
      <c r="C1435">
        <v>239</v>
      </c>
      <c r="D1435">
        <v>300</v>
      </c>
      <c r="E1435" t="s">
        <v>570</v>
      </c>
      <c r="F1435">
        <f>VLOOKUP(B1435,Nodes!$B$2:$C$681,2,FALSE)</f>
        <v>185</v>
      </c>
      <c r="G1435" t="str">
        <f t="shared" si="118"/>
        <v>566,239,300,entrance,185</v>
      </c>
      <c r="H1435" t="s">
        <v>1013</v>
      </c>
      <c r="I1435" t="str">
        <f>VLOOKUP(B1435,Nodes!$B$2:$F$681,3)</f>
        <v>Palais Royal — Musée du Louvre</v>
      </c>
      <c r="J1435" t="str">
        <f>VLOOKUP(C1435,Nodes!$B$2:$F$681,3)</f>
        <v>Palais Royal — Musée du Louvre</v>
      </c>
      <c r="K1435" t="e">
        <f>VLOOKUP(A1435,$A$1:A1434,1,FALSE)</f>
        <v>#N/A</v>
      </c>
      <c r="L1435">
        <f>IF(ISNA(K1435),D1435,VLOOKUP(A1435,$A$1:D1434,4,FALSE))</f>
        <v>300</v>
      </c>
      <c r="M1435">
        <f t="shared" si="119"/>
        <v>300</v>
      </c>
      <c r="N1435">
        <f t="shared" si="120"/>
        <v>300</v>
      </c>
      <c r="P1435" t="e">
        <f>VLOOKUP(A1435,estimator!$A$2:$D$726,4,FALSE)</f>
        <v>#N/A</v>
      </c>
      <c r="Q1435">
        <f t="shared" si="117"/>
        <v>300</v>
      </c>
    </row>
    <row r="1436" spans="1:17">
      <c r="A1436" t="str">
        <f t="shared" si="121"/>
        <v>566,240</v>
      </c>
      <c r="B1436">
        <v>566</v>
      </c>
      <c r="C1436">
        <v>240</v>
      </c>
      <c r="D1436">
        <v>300</v>
      </c>
      <c r="E1436" t="s">
        <v>570</v>
      </c>
      <c r="F1436">
        <f>VLOOKUP(B1436,Nodes!$B$2:$C$681,2,FALSE)</f>
        <v>185</v>
      </c>
      <c r="G1436" t="str">
        <f t="shared" si="118"/>
        <v>566,240,300,entrance,185</v>
      </c>
      <c r="H1436" t="s">
        <v>1013</v>
      </c>
      <c r="I1436" t="str">
        <f>VLOOKUP(B1436,Nodes!$B$2:$F$681,3)</f>
        <v>Palais Royal — Musée du Louvre</v>
      </c>
      <c r="J1436" t="str">
        <f>VLOOKUP(C1436,Nodes!$B$2:$F$681,3)</f>
        <v>Palais Royal — Musée du Louvre</v>
      </c>
      <c r="K1436" t="e">
        <f>VLOOKUP(A1436,$A$1:A1435,1,FALSE)</f>
        <v>#N/A</v>
      </c>
      <c r="L1436">
        <f>IF(ISNA(K1436),D1436,VLOOKUP(A1436,$A$1:D1435,4,FALSE))</f>
        <v>300</v>
      </c>
      <c r="M1436">
        <f t="shared" si="119"/>
        <v>300</v>
      </c>
      <c r="N1436">
        <f t="shared" si="120"/>
        <v>300</v>
      </c>
      <c r="P1436" t="e">
        <f>VLOOKUP(A1436,estimator!$A$2:$D$726,4,FALSE)</f>
        <v>#N/A</v>
      </c>
      <c r="Q1436">
        <f t="shared" si="117"/>
        <v>300</v>
      </c>
    </row>
    <row r="1437" spans="1:17">
      <c r="A1437" t="str">
        <f t="shared" si="121"/>
        <v>567,241</v>
      </c>
      <c r="B1437">
        <v>567</v>
      </c>
      <c r="C1437">
        <v>241</v>
      </c>
      <c r="D1437">
        <v>300</v>
      </c>
      <c r="E1437" t="s">
        <v>570</v>
      </c>
      <c r="F1437">
        <f>VLOOKUP(B1437,Nodes!$B$2:$C$681,2,FALSE)</f>
        <v>186</v>
      </c>
      <c r="G1437" t="str">
        <f t="shared" si="118"/>
        <v>567,241,300,entrance,186</v>
      </c>
      <c r="H1437" t="s">
        <v>1013</v>
      </c>
      <c r="I1437" t="str">
        <f>VLOOKUP(B1437,Nodes!$B$2:$F$681,3)</f>
        <v>Parmentier</v>
      </c>
      <c r="J1437" t="str">
        <f>VLOOKUP(C1437,Nodes!$B$2:$F$681,3)</f>
        <v>Parmentier</v>
      </c>
      <c r="K1437" t="e">
        <f>VLOOKUP(A1437,$A$1:A1436,1,FALSE)</f>
        <v>#N/A</v>
      </c>
      <c r="L1437">
        <f>IF(ISNA(K1437),D1437,VLOOKUP(A1437,$A$1:D1436,4,FALSE))</f>
        <v>300</v>
      </c>
      <c r="M1437">
        <f t="shared" si="119"/>
        <v>300</v>
      </c>
      <c r="N1437">
        <f t="shared" si="120"/>
        <v>300</v>
      </c>
      <c r="P1437" t="e">
        <f>VLOOKUP(A1437,estimator!$A$2:$D$726,4,FALSE)</f>
        <v>#N/A</v>
      </c>
      <c r="Q1437">
        <f t="shared" si="117"/>
        <v>300</v>
      </c>
    </row>
    <row r="1438" spans="1:17">
      <c r="A1438" t="str">
        <f t="shared" si="121"/>
        <v>568,242</v>
      </c>
      <c r="B1438">
        <v>568</v>
      </c>
      <c r="C1438">
        <v>242</v>
      </c>
      <c r="D1438">
        <v>300</v>
      </c>
      <c r="E1438" t="s">
        <v>570</v>
      </c>
      <c r="F1438">
        <f>VLOOKUP(B1438,Nodes!$B$2:$C$681,2,FALSE)</f>
        <v>187</v>
      </c>
      <c r="G1438" t="str">
        <f t="shared" si="118"/>
        <v>568,242,300,entrance,187</v>
      </c>
      <c r="H1438" t="s">
        <v>1013</v>
      </c>
      <c r="I1438" t="str">
        <f>VLOOKUP(B1438,Nodes!$B$2:$F$681,3)</f>
        <v>Passy</v>
      </c>
      <c r="J1438" t="str">
        <f>VLOOKUP(C1438,Nodes!$B$2:$F$681,3)</f>
        <v>Passy</v>
      </c>
      <c r="K1438" t="e">
        <f>VLOOKUP(A1438,$A$1:A1437,1,FALSE)</f>
        <v>#N/A</v>
      </c>
      <c r="L1438">
        <f>IF(ISNA(K1438),D1438,VLOOKUP(A1438,$A$1:D1437,4,FALSE))</f>
        <v>300</v>
      </c>
      <c r="M1438">
        <f t="shared" si="119"/>
        <v>300</v>
      </c>
      <c r="N1438">
        <f t="shared" si="120"/>
        <v>300</v>
      </c>
      <c r="P1438" t="e">
        <f>VLOOKUP(A1438,estimator!$A$2:$D$726,4,FALSE)</f>
        <v>#N/A</v>
      </c>
      <c r="Q1438">
        <f t="shared" si="117"/>
        <v>300</v>
      </c>
    </row>
    <row r="1439" spans="1:17">
      <c r="A1439" t="str">
        <f t="shared" si="121"/>
        <v>569,243</v>
      </c>
      <c r="B1439">
        <v>569</v>
      </c>
      <c r="C1439">
        <v>243</v>
      </c>
      <c r="D1439">
        <v>300</v>
      </c>
      <c r="E1439" t="s">
        <v>570</v>
      </c>
      <c r="F1439">
        <f>VLOOKUP(B1439,Nodes!$B$2:$C$681,2,FALSE)</f>
        <v>188</v>
      </c>
      <c r="G1439" t="str">
        <f t="shared" si="118"/>
        <v>569,243,300,entrance,188</v>
      </c>
      <c r="H1439" t="s">
        <v>1013</v>
      </c>
      <c r="I1439" t="str">
        <f>VLOOKUP(B1439,Nodes!$B$2:$F$681,3)</f>
        <v>Pasteur</v>
      </c>
      <c r="J1439" t="str">
        <f>VLOOKUP(C1439,Nodes!$B$2:$F$681,3)</f>
        <v>Pasteur</v>
      </c>
      <c r="K1439" t="e">
        <f>VLOOKUP(A1439,$A$1:A1438,1,FALSE)</f>
        <v>#N/A</v>
      </c>
      <c r="L1439">
        <f>IF(ISNA(K1439),D1439,VLOOKUP(A1439,$A$1:D1438,4,FALSE))</f>
        <v>300</v>
      </c>
      <c r="M1439">
        <f t="shared" si="119"/>
        <v>300</v>
      </c>
      <c r="N1439">
        <f t="shared" si="120"/>
        <v>300</v>
      </c>
      <c r="P1439" t="e">
        <f>VLOOKUP(A1439,estimator!$A$2:$D$726,4,FALSE)</f>
        <v>#N/A</v>
      </c>
      <c r="Q1439">
        <f t="shared" si="117"/>
        <v>300</v>
      </c>
    </row>
    <row r="1440" spans="1:17">
      <c r="A1440" t="str">
        <f t="shared" si="121"/>
        <v>569,244</v>
      </c>
      <c r="B1440">
        <v>569</v>
      </c>
      <c r="C1440">
        <v>244</v>
      </c>
      <c r="D1440">
        <v>300</v>
      </c>
      <c r="E1440" t="s">
        <v>570</v>
      </c>
      <c r="F1440">
        <f>VLOOKUP(B1440,Nodes!$B$2:$C$681,2,FALSE)</f>
        <v>188</v>
      </c>
      <c r="G1440" t="str">
        <f t="shared" si="118"/>
        <v>569,244,300,entrance,188</v>
      </c>
      <c r="H1440" t="s">
        <v>1013</v>
      </c>
      <c r="I1440" t="str">
        <f>VLOOKUP(B1440,Nodes!$B$2:$F$681,3)</f>
        <v>Pasteur</v>
      </c>
      <c r="J1440" t="str">
        <f>VLOOKUP(C1440,Nodes!$B$2:$F$681,3)</f>
        <v>Pasteur</v>
      </c>
      <c r="K1440" t="e">
        <f>VLOOKUP(A1440,$A$1:A1439,1,FALSE)</f>
        <v>#N/A</v>
      </c>
      <c r="L1440">
        <f>IF(ISNA(K1440),D1440,VLOOKUP(A1440,$A$1:D1439,4,FALSE))</f>
        <v>300</v>
      </c>
      <c r="M1440">
        <f t="shared" si="119"/>
        <v>300</v>
      </c>
      <c r="N1440">
        <f t="shared" si="120"/>
        <v>300</v>
      </c>
      <c r="P1440" t="e">
        <f>VLOOKUP(A1440,estimator!$A$2:$D$726,4,FALSE)</f>
        <v>#N/A</v>
      </c>
      <c r="Q1440">
        <f t="shared" si="117"/>
        <v>300</v>
      </c>
    </row>
    <row r="1441" spans="1:17">
      <c r="A1441" t="str">
        <f t="shared" si="121"/>
        <v>570,245</v>
      </c>
      <c r="B1441">
        <v>570</v>
      </c>
      <c r="C1441">
        <v>245</v>
      </c>
      <c r="D1441">
        <v>300</v>
      </c>
      <c r="E1441" t="s">
        <v>570</v>
      </c>
      <c r="F1441">
        <f>VLOOKUP(B1441,Nodes!$B$2:$C$681,2,FALSE)</f>
        <v>189</v>
      </c>
      <c r="G1441" t="str">
        <f t="shared" si="118"/>
        <v>570,245,300,entrance,189</v>
      </c>
      <c r="H1441" t="s">
        <v>1013</v>
      </c>
      <c r="I1441" t="str">
        <f>VLOOKUP(B1441,Nodes!$B$2:$F$681,3)</f>
        <v>Pelleport</v>
      </c>
      <c r="J1441" t="str">
        <f>VLOOKUP(C1441,Nodes!$B$2:$F$681,3)</f>
        <v>Pelleport</v>
      </c>
      <c r="K1441" t="e">
        <f>VLOOKUP(A1441,$A$1:A1440,1,FALSE)</f>
        <v>#N/A</v>
      </c>
      <c r="L1441">
        <f>IF(ISNA(K1441),D1441,VLOOKUP(A1441,$A$1:D1440,4,FALSE))</f>
        <v>300</v>
      </c>
      <c r="M1441">
        <f t="shared" si="119"/>
        <v>300</v>
      </c>
      <c r="N1441">
        <f t="shared" si="120"/>
        <v>300</v>
      </c>
      <c r="P1441" t="e">
        <f>VLOOKUP(A1441,estimator!$A$2:$D$726,4,FALSE)</f>
        <v>#N/A</v>
      </c>
      <c r="Q1441">
        <f t="shared" si="117"/>
        <v>300</v>
      </c>
    </row>
    <row r="1442" spans="1:17">
      <c r="A1442" t="str">
        <f t="shared" si="121"/>
        <v>571,246</v>
      </c>
      <c r="B1442">
        <v>571</v>
      </c>
      <c r="C1442">
        <v>246</v>
      </c>
      <c r="D1442">
        <v>300</v>
      </c>
      <c r="E1442" t="s">
        <v>570</v>
      </c>
      <c r="F1442">
        <f>VLOOKUP(B1442,Nodes!$B$2:$C$681,2,FALSE)</f>
        <v>190</v>
      </c>
      <c r="G1442" t="str">
        <f t="shared" si="118"/>
        <v>571,246,300,entrance,190</v>
      </c>
      <c r="H1442" t="s">
        <v>1013</v>
      </c>
      <c r="I1442" t="str">
        <f>VLOOKUP(B1442,Nodes!$B$2:$F$681,3)</f>
        <v>Père Lachaise</v>
      </c>
      <c r="J1442" t="str">
        <f>VLOOKUP(C1442,Nodes!$B$2:$F$681,3)</f>
        <v>Père Lachaise</v>
      </c>
      <c r="K1442" t="e">
        <f>VLOOKUP(A1442,$A$1:A1441,1,FALSE)</f>
        <v>#N/A</v>
      </c>
      <c r="L1442">
        <f>IF(ISNA(K1442),D1442,VLOOKUP(A1442,$A$1:D1441,4,FALSE))</f>
        <v>300</v>
      </c>
      <c r="M1442">
        <f t="shared" si="119"/>
        <v>300</v>
      </c>
      <c r="N1442">
        <f t="shared" si="120"/>
        <v>300</v>
      </c>
      <c r="P1442" t="e">
        <f>VLOOKUP(A1442,estimator!$A$2:$D$726,4,FALSE)</f>
        <v>#N/A</v>
      </c>
      <c r="Q1442">
        <f t="shared" si="117"/>
        <v>300</v>
      </c>
    </row>
    <row r="1443" spans="1:17">
      <c r="A1443" t="str">
        <f t="shared" si="121"/>
        <v>571,247</v>
      </c>
      <c r="B1443">
        <v>571</v>
      </c>
      <c r="C1443">
        <v>247</v>
      </c>
      <c r="D1443">
        <v>300</v>
      </c>
      <c r="E1443" t="s">
        <v>570</v>
      </c>
      <c r="F1443">
        <f>VLOOKUP(B1443,Nodes!$B$2:$C$681,2,FALSE)</f>
        <v>190</v>
      </c>
      <c r="G1443" t="str">
        <f t="shared" si="118"/>
        <v>571,247,300,entrance,190</v>
      </c>
      <c r="H1443" t="s">
        <v>1013</v>
      </c>
      <c r="I1443" t="str">
        <f>VLOOKUP(B1443,Nodes!$B$2:$F$681,3)</f>
        <v>Père Lachaise</v>
      </c>
      <c r="J1443" t="str">
        <f>VLOOKUP(C1443,Nodes!$B$2:$F$681,3)</f>
        <v>Père Lachaise</v>
      </c>
      <c r="K1443" t="e">
        <f>VLOOKUP(A1443,$A$1:A1442,1,FALSE)</f>
        <v>#N/A</v>
      </c>
      <c r="L1443">
        <f>IF(ISNA(K1443),D1443,VLOOKUP(A1443,$A$1:D1442,4,FALSE))</f>
        <v>300</v>
      </c>
      <c r="M1443">
        <f t="shared" si="119"/>
        <v>300</v>
      </c>
      <c r="N1443">
        <f t="shared" si="120"/>
        <v>300</v>
      </c>
      <c r="P1443" t="e">
        <f>VLOOKUP(A1443,estimator!$A$2:$D$726,4,FALSE)</f>
        <v>#N/A</v>
      </c>
      <c r="Q1443">
        <f t="shared" si="117"/>
        <v>300</v>
      </c>
    </row>
    <row r="1444" spans="1:17">
      <c r="A1444" t="str">
        <f t="shared" si="121"/>
        <v>572,248</v>
      </c>
      <c r="B1444">
        <v>572</v>
      </c>
      <c r="C1444">
        <v>248</v>
      </c>
      <c r="D1444">
        <v>300</v>
      </c>
      <c r="E1444" t="s">
        <v>570</v>
      </c>
      <c r="F1444">
        <f>VLOOKUP(B1444,Nodes!$B$2:$C$681,2,FALSE)</f>
        <v>191</v>
      </c>
      <c r="G1444" t="str">
        <f t="shared" si="118"/>
        <v>572,248,300,entrance,191</v>
      </c>
      <c r="H1444" t="s">
        <v>1013</v>
      </c>
      <c r="I1444" t="str">
        <f>VLOOKUP(B1444,Nodes!$B$2:$F$681,3)</f>
        <v>Pereire</v>
      </c>
      <c r="J1444" t="str">
        <f>VLOOKUP(C1444,Nodes!$B$2:$F$681,3)</f>
        <v>Pereire</v>
      </c>
      <c r="K1444" t="e">
        <f>VLOOKUP(A1444,$A$1:A1443,1,FALSE)</f>
        <v>#N/A</v>
      </c>
      <c r="L1444">
        <f>IF(ISNA(K1444),D1444,VLOOKUP(A1444,$A$1:D1443,4,FALSE))</f>
        <v>300</v>
      </c>
      <c r="M1444">
        <f t="shared" si="119"/>
        <v>300</v>
      </c>
      <c r="N1444">
        <f t="shared" si="120"/>
        <v>300</v>
      </c>
      <c r="P1444" t="e">
        <f>VLOOKUP(A1444,estimator!$A$2:$D$726,4,FALSE)</f>
        <v>#N/A</v>
      </c>
      <c r="Q1444">
        <f t="shared" si="117"/>
        <v>300</v>
      </c>
    </row>
    <row r="1445" spans="1:17">
      <c r="A1445" t="str">
        <f t="shared" si="121"/>
        <v>573,249</v>
      </c>
      <c r="B1445">
        <v>573</v>
      </c>
      <c r="C1445">
        <v>249</v>
      </c>
      <c r="D1445">
        <v>300</v>
      </c>
      <c r="E1445" t="s">
        <v>570</v>
      </c>
      <c r="F1445">
        <f>VLOOKUP(B1445,Nodes!$B$2:$C$681,2,FALSE)</f>
        <v>192</v>
      </c>
      <c r="G1445" t="str">
        <f t="shared" si="118"/>
        <v>573,249,300,entrance,192</v>
      </c>
      <c r="H1445" t="s">
        <v>1013</v>
      </c>
      <c r="I1445" t="str">
        <f>VLOOKUP(B1445,Nodes!$B$2:$F$681,3)</f>
        <v>Pernety</v>
      </c>
      <c r="J1445" t="str">
        <f>VLOOKUP(C1445,Nodes!$B$2:$F$681,3)</f>
        <v>Pernety</v>
      </c>
      <c r="K1445" t="e">
        <f>VLOOKUP(A1445,$A$1:A1444,1,FALSE)</f>
        <v>#N/A</v>
      </c>
      <c r="L1445">
        <f>IF(ISNA(K1445),D1445,VLOOKUP(A1445,$A$1:D1444,4,FALSE))</f>
        <v>300</v>
      </c>
      <c r="M1445">
        <f t="shared" si="119"/>
        <v>300</v>
      </c>
      <c r="N1445">
        <f t="shared" si="120"/>
        <v>300</v>
      </c>
      <c r="P1445" t="e">
        <f>VLOOKUP(A1445,estimator!$A$2:$D$726,4,FALSE)</f>
        <v>#N/A</v>
      </c>
      <c r="Q1445">
        <f t="shared" si="117"/>
        <v>300</v>
      </c>
    </row>
    <row r="1446" spans="1:17">
      <c r="A1446" t="str">
        <f t="shared" si="121"/>
        <v>574,250</v>
      </c>
      <c r="B1446">
        <v>574</v>
      </c>
      <c r="C1446">
        <v>250</v>
      </c>
      <c r="D1446">
        <v>300</v>
      </c>
      <c r="E1446" t="s">
        <v>570</v>
      </c>
      <c r="F1446">
        <f>VLOOKUP(B1446,Nodes!$B$2:$C$681,2,FALSE)</f>
        <v>193</v>
      </c>
      <c r="G1446" t="str">
        <f t="shared" si="118"/>
        <v>574,250,300,entrance,193</v>
      </c>
      <c r="H1446" t="s">
        <v>1013</v>
      </c>
      <c r="I1446" t="str">
        <f>VLOOKUP(B1446,Nodes!$B$2:$F$681,3)</f>
        <v>Philippe Auguste</v>
      </c>
      <c r="J1446" t="str">
        <f>VLOOKUP(C1446,Nodes!$B$2:$F$681,3)</f>
        <v>Philippe Auguste</v>
      </c>
      <c r="K1446" t="e">
        <f>VLOOKUP(A1446,$A$1:A1445,1,FALSE)</f>
        <v>#N/A</v>
      </c>
      <c r="L1446">
        <f>IF(ISNA(K1446),D1446,VLOOKUP(A1446,$A$1:D1445,4,FALSE))</f>
        <v>300</v>
      </c>
      <c r="M1446">
        <f t="shared" si="119"/>
        <v>300</v>
      </c>
      <c r="N1446">
        <f t="shared" si="120"/>
        <v>300</v>
      </c>
      <c r="P1446" t="e">
        <f>VLOOKUP(A1446,estimator!$A$2:$D$726,4,FALSE)</f>
        <v>#N/A</v>
      </c>
      <c r="Q1446">
        <f t="shared" si="117"/>
        <v>300</v>
      </c>
    </row>
    <row r="1447" spans="1:17">
      <c r="A1447" t="str">
        <f t="shared" si="121"/>
        <v>575,251</v>
      </c>
      <c r="B1447">
        <v>575</v>
      </c>
      <c r="C1447">
        <v>251</v>
      </c>
      <c r="D1447">
        <v>300</v>
      </c>
      <c r="E1447" t="s">
        <v>570</v>
      </c>
      <c r="F1447">
        <f>VLOOKUP(B1447,Nodes!$B$2:$C$681,2,FALSE)</f>
        <v>194</v>
      </c>
      <c r="G1447" t="str">
        <f t="shared" si="118"/>
        <v>575,251,300,entrance,194</v>
      </c>
      <c r="H1447" t="s">
        <v>1013</v>
      </c>
      <c r="I1447" t="str">
        <f>VLOOKUP(B1447,Nodes!$B$2:$F$681,3)</f>
        <v>Picpus</v>
      </c>
      <c r="J1447" t="str">
        <f>VLOOKUP(C1447,Nodes!$B$2:$F$681,3)</f>
        <v>Picpus</v>
      </c>
      <c r="K1447" t="e">
        <f>VLOOKUP(A1447,$A$1:A1446,1,FALSE)</f>
        <v>#N/A</v>
      </c>
      <c r="L1447">
        <f>IF(ISNA(K1447),D1447,VLOOKUP(A1447,$A$1:D1446,4,FALSE))</f>
        <v>300</v>
      </c>
      <c r="M1447">
        <f t="shared" si="119"/>
        <v>300</v>
      </c>
      <c r="N1447">
        <f t="shared" si="120"/>
        <v>300</v>
      </c>
      <c r="P1447" t="e">
        <f>VLOOKUP(A1447,estimator!$A$2:$D$726,4,FALSE)</f>
        <v>#N/A</v>
      </c>
      <c r="Q1447">
        <f t="shared" si="117"/>
        <v>300</v>
      </c>
    </row>
    <row r="1448" spans="1:17">
      <c r="A1448" t="str">
        <f t="shared" si="121"/>
        <v>576,252</v>
      </c>
      <c r="B1448">
        <v>576</v>
      </c>
      <c r="C1448">
        <v>252</v>
      </c>
      <c r="D1448">
        <v>300</v>
      </c>
      <c r="E1448" t="s">
        <v>570</v>
      </c>
      <c r="F1448">
        <f>VLOOKUP(B1448,Nodes!$B$2:$C$681,2,FALSE)</f>
        <v>195</v>
      </c>
      <c r="G1448" t="str">
        <f t="shared" si="118"/>
        <v>576,252,300,entrance,195</v>
      </c>
      <c r="H1448" t="s">
        <v>1013</v>
      </c>
      <c r="I1448" t="str">
        <f>VLOOKUP(B1448,Nodes!$B$2:$F$681,3)</f>
        <v>Pierre et Marie Curie</v>
      </c>
      <c r="J1448" t="str">
        <f>VLOOKUP(C1448,Nodes!$B$2:$F$681,3)</f>
        <v>Pierre et Marie Curie</v>
      </c>
      <c r="K1448" t="e">
        <f>VLOOKUP(A1448,$A$1:A1447,1,FALSE)</f>
        <v>#N/A</v>
      </c>
      <c r="L1448">
        <f>IF(ISNA(K1448),D1448,VLOOKUP(A1448,$A$1:D1447,4,FALSE))</f>
        <v>300</v>
      </c>
      <c r="M1448">
        <f t="shared" si="119"/>
        <v>300</v>
      </c>
      <c r="N1448">
        <f t="shared" si="120"/>
        <v>300</v>
      </c>
      <c r="P1448" t="e">
        <f>VLOOKUP(A1448,estimator!$A$2:$D$726,4,FALSE)</f>
        <v>#N/A</v>
      </c>
      <c r="Q1448">
        <f t="shared" si="117"/>
        <v>300</v>
      </c>
    </row>
    <row r="1449" spans="1:17">
      <c r="A1449" t="str">
        <f t="shared" si="121"/>
        <v>577,253</v>
      </c>
      <c r="B1449">
        <v>577</v>
      </c>
      <c r="C1449">
        <v>253</v>
      </c>
      <c r="D1449">
        <v>300</v>
      </c>
      <c r="E1449" t="s">
        <v>570</v>
      </c>
      <c r="F1449">
        <f>VLOOKUP(B1449,Nodes!$B$2:$C$681,2,FALSE)</f>
        <v>196</v>
      </c>
      <c r="G1449" t="str">
        <f t="shared" si="118"/>
        <v>577,253,300,entrance,196</v>
      </c>
      <c r="H1449" t="s">
        <v>1013</v>
      </c>
      <c r="I1449" t="str">
        <f>VLOOKUP(B1449,Nodes!$B$2:$F$681,3)</f>
        <v>Pigalle</v>
      </c>
      <c r="J1449" t="str">
        <f>VLOOKUP(C1449,Nodes!$B$2:$F$681,3)</f>
        <v>Pigalle</v>
      </c>
      <c r="K1449" t="e">
        <f>VLOOKUP(A1449,$A$1:A1448,1,FALSE)</f>
        <v>#N/A</v>
      </c>
      <c r="L1449">
        <f>IF(ISNA(K1449),D1449,VLOOKUP(A1449,$A$1:D1448,4,FALSE))</f>
        <v>300</v>
      </c>
      <c r="M1449">
        <f t="shared" si="119"/>
        <v>300</v>
      </c>
      <c r="N1449">
        <f t="shared" si="120"/>
        <v>300</v>
      </c>
      <c r="P1449" t="e">
        <f>VLOOKUP(A1449,estimator!$A$2:$D$726,4,FALSE)</f>
        <v>#N/A</v>
      </c>
      <c r="Q1449">
        <f t="shared" si="117"/>
        <v>300</v>
      </c>
    </row>
    <row r="1450" spans="1:17">
      <c r="A1450" t="str">
        <f t="shared" si="121"/>
        <v>577,254</v>
      </c>
      <c r="B1450">
        <v>577</v>
      </c>
      <c r="C1450">
        <v>254</v>
      </c>
      <c r="D1450">
        <v>300</v>
      </c>
      <c r="E1450" t="s">
        <v>570</v>
      </c>
      <c r="F1450">
        <f>VLOOKUP(B1450,Nodes!$B$2:$C$681,2,FALSE)</f>
        <v>196</v>
      </c>
      <c r="G1450" t="str">
        <f t="shared" si="118"/>
        <v>577,254,300,entrance,196</v>
      </c>
      <c r="H1450" t="s">
        <v>1013</v>
      </c>
      <c r="I1450" t="str">
        <f>VLOOKUP(B1450,Nodes!$B$2:$F$681,3)</f>
        <v>Pigalle</v>
      </c>
      <c r="J1450" t="str">
        <f>VLOOKUP(C1450,Nodes!$B$2:$F$681,3)</f>
        <v>Pigalle</v>
      </c>
      <c r="K1450" t="e">
        <f>VLOOKUP(A1450,$A$1:A1449,1,FALSE)</f>
        <v>#N/A</v>
      </c>
      <c r="L1450">
        <f>IF(ISNA(K1450),D1450,VLOOKUP(A1450,$A$1:D1449,4,FALSE))</f>
        <v>300</v>
      </c>
      <c r="M1450">
        <f t="shared" si="119"/>
        <v>300</v>
      </c>
      <c r="N1450">
        <f t="shared" si="120"/>
        <v>300</v>
      </c>
      <c r="P1450" t="e">
        <f>VLOOKUP(A1450,estimator!$A$2:$D$726,4,FALSE)</f>
        <v>#N/A</v>
      </c>
      <c r="Q1450">
        <f t="shared" si="117"/>
        <v>300</v>
      </c>
    </row>
    <row r="1451" spans="1:17">
      <c r="A1451" t="str">
        <f t="shared" si="121"/>
        <v>578,255</v>
      </c>
      <c r="B1451">
        <v>578</v>
      </c>
      <c r="C1451">
        <v>255</v>
      </c>
      <c r="D1451">
        <v>300</v>
      </c>
      <c r="E1451" t="s">
        <v>570</v>
      </c>
      <c r="F1451">
        <f>VLOOKUP(B1451,Nodes!$B$2:$C$681,2,FALSE)</f>
        <v>197</v>
      </c>
      <c r="G1451" t="str">
        <f t="shared" si="118"/>
        <v>578,255,300,entrance,197</v>
      </c>
      <c r="H1451" t="s">
        <v>1013</v>
      </c>
      <c r="I1451" t="str">
        <f>VLOOKUP(B1451,Nodes!$B$2:$F$681,3)</f>
        <v>Place de Clichy</v>
      </c>
      <c r="J1451" t="str">
        <f>VLOOKUP(C1451,Nodes!$B$2:$F$681,3)</f>
        <v>Place de Clichy</v>
      </c>
      <c r="K1451" t="e">
        <f>VLOOKUP(A1451,$A$1:A1450,1,FALSE)</f>
        <v>#N/A</v>
      </c>
      <c r="L1451">
        <f>IF(ISNA(K1451),D1451,VLOOKUP(A1451,$A$1:D1450,4,FALSE))</f>
        <v>300</v>
      </c>
      <c r="M1451">
        <f t="shared" si="119"/>
        <v>300</v>
      </c>
      <c r="N1451">
        <f t="shared" si="120"/>
        <v>300</v>
      </c>
      <c r="P1451" t="e">
        <f>VLOOKUP(A1451,estimator!$A$2:$D$726,4,FALSE)</f>
        <v>#N/A</v>
      </c>
      <c r="Q1451">
        <f t="shared" si="117"/>
        <v>300</v>
      </c>
    </row>
    <row r="1452" spans="1:17">
      <c r="A1452" t="str">
        <f t="shared" si="121"/>
        <v>578,256</v>
      </c>
      <c r="B1452">
        <v>578</v>
      </c>
      <c r="C1452">
        <v>256</v>
      </c>
      <c r="D1452">
        <v>300</v>
      </c>
      <c r="E1452" t="s">
        <v>570</v>
      </c>
      <c r="F1452">
        <f>VLOOKUP(B1452,Nodes!$B$2:$C$681,2,FALSE)</f>
        <v>197</v>
      </c>
      <c r="G1452" t="str">
        <f t="shared" si="118"/>
        <v>578,256,300,entrance,197</v>
      </c>
      <c r="H1452" t="s">
        <v>1013</v>
      </c>
      <c r="I1452" t="str">
        <f>VLOOKUP(B1452,Nodes!$B$2:$F$681,3)</f>
        <v>Place de Clichy</v>
      </c>
      <c r="J1452" t="str">
        <f>VLOOKUP(C1452,Nodes!$B$2:$F$681,3)</f>
        <v>Place de Clichy</v>
      </c>
      <c r="K1452" t="e">
        <f>VLOOKUP(A1452,$A$1:A1451,1,FALSE)</f>
        <v>#N/A</v>
      </c>
      <c r="L1452">
        <f>IF(ISNA(K1452),D1452,VLOOKUP(A1452,$A$1:D1451,4,FALSE))</f>
        <v>300</v>
      </c>
      <c r="M1452">
        <f t="shared" si="119"/>
        <v>300</v>
      </c>
      <c r="N1452">
        <f t="shared" si="120"/>
        <v>300</v>
      </c>
      <c r="P1452" t="e">
        <f>VLOOKUP(A1452,estimator!$A$2:$D$726,4,FALSE)</f>
        <v>#N/A</v>
      </c>
      <c r="Q1452">
        <f t="shared" si="117"/>
        <v>300</v>
      </c>
    </row>
    <row r="1453" spans="1:17">
      <c r="A1453" t="str">
        <f t="shared" si="121"/>
        <v>579,257</v>
      </c>
      <c r="B1453">
        <v>579</v>
      </c>
      <c r="C1453">
        <v>257</v>
      </c>
      <c r="D1453">
        <v>300</v>
      </c>
      <c r="E1453" t="s">
        <v>570</v>
      </c>
      <c r="F1453">
        <f>VLOOKUP(B1453,Nodes!$B$2:$C$681,2,FALSE)</f>
        <v>198</v>
      </c>
      <c r="G1453" t="str">
        <f t="shared" si="118"/>
        <v>579,257,300,entrance,198</v>
      </c>
      <c r="H1453" t="s">
        <v>1013</v>
      </c>
      <c r="I1453" t="str">
        <f>VLOOKUP(B1453,Nodes!$B$2:$F$681,3)</f>
        <v>Place des Fêtes</v>
      </c>
      <c r="J1453" t="str">
        <f>VLOOKUP(C1453,Nodes!$B$2:$F$681,3)</f>
        <v>Place des Fêtes</v>
      </c>
      <c r="K1453" t="e">
        <f>VLOOKUP(A1453,$A$1:A1452,1,FALSE)</f>
        <v>#N/A</v>
      </c>
      <c r="L1453">
        <f>IF(ISNA(K1453),D1453,VLOOKUP(A1453,$A$1:D1452,4,FALSE))</f>
        <v>300</v>
      </c>
      <c r="M1453">
        <f t="shared" si="119"/>
        <v>300</v>
      </c>
      <c r="N1453">
        <f t="shared" si="120"/>
        <v>300</v>
      </c>
      <c r="P1453" t="e">
        <f>VLOOKUP(A1453,estimator!$A$2:$D$726,4,FALSE)</f>
        <v>#N/A</v>
      </c>
      <c r="Q1453">
        <f t="shared" si="117"/>
        <v>300</v>
      </c>
    </row>
    <row r="1454" spans="1:17">
      <c r="A1454" t="str">
        <f t="shared" si="121"/>
        <v>579,258</v>
      </c>
      <c r="B1454">
        <v>579</v>
      </c>
      <c r="C1454">
        <v>258</v>
      </c>
      <c r="D1454">
        <v>300</v>
      </c>
      <c r="E1454" t="s">
        <v>570</v>
      </c>
      <c r="F1454">
        <f>VLOOKUP(B1454,Nodes!$B$2:$C$681,2,FALSE)</f>
        <v>198</v>
      </c>
      <c r="G1454" t="str">
        <f t="shared" si="118"/>
        <v>579,258,300,entrance,198</v>
      </c>
      <c r="H1454" t="s">
        <v>1013</v>
      </c>
      <c r="I1454" t="str">
        <f>VLOOKUP(B1454,Nodes!$B$2:$F$681,3)</f>
        <v>Place des Fêtes</v>
      </c>
      <c r="J1454" t="str">
        <f>VLOOKUP(C1454,Nodes!$B$2:$F$681,3)</f>
        <v>Place des Fêtes</v>
      </c>
      <c r="K1454" t="e">
        <f>VLOOKUP(A1454,$A$1:A1453,1,FALSE)</f>
        <v>#N/A</v>
      </c>
      <c r="L1454">
        <f>IF(ISNA(K1454),D1454,VLOOKUP(A1454,$A$1:D1453,4,FALSE))</f>
        <v>300</v>
      </c>
      <c r="M1454">
        <f t="shared" si="119"/>
        <v>300</v>
      </c>
      <c r="N1454">
        <f t="shared" si="120"/>
        <v>300</v>
      </c>
      <c r="P1454" t="e">
        <f>VLOOKUP(A1454,estimator!$A$2:$D$726,4,FALSE)</f>
        <v>#N/A</v>
      </c>
      <c r="Q1454">
        <f t="shared" si="117"/>
        <v>300</v>
      </c>
    </row>
    <row r="1455" spans="1:17">
      <c r="A1455" t="str">
        <f t="shared" si="121"/>
        <v>580,259</v>
      </c>
      <c r="B1455">
        <v>580</v>
      </c>
      <c r="C1455">
        <v>259</v>
      </c>
      <c r="D1455">
        <v>300</v>
      </c>
      <c r="E1455" t="s">
        <v>570</v>
      </c>
      <c r="F1455">
        <f>VLOOKUP(B1455,Nodes!$B$2:$C$681,2,FALSE)</f>
        <v>199</v>
      </c>
      <c r="G1455" t="str">
        <f t="shared" si="118"/>
        <v>580,259,300,entrance,199</v>
      </c>
      <c r="H1455" t="s">
        <v>1013</v>
      </c>
      <c r="I1455" t="str">
        <f>VLOOKUP(B1455,Nodes!$B$2:$F$681,3)</f>
        <v>Place d'Italie</v>
      </c>
      <c r="J1455" t="str">
        <f>VLOOKUP(C1455,Nodes!$B$2:$F$681,3)</f>
        <v>Place d'Italie</v>
      </c>
      <c r="K1455" t="e">
        <f>VLOOKUP(A1455,$A$1:A1454,1,FALSE)</f>
        <v>#N/A</v>
      </c>
      <c r="L1455">
        <f>IF(ISNA(K1455),D1455,VLOOKUP(A1455,$A$1:D1454,4,FALSE))</f>
        <v>300</v>
      </c>
      <c r="M1455">
        <f t="shared" si="119"/>
        <v>300</v>
      </c>
      <c r="N1455">
        <f t="shared" si="120"/>
        <v>300</v>
      </c>
      <c r="P1455" t="e">
        <f>VLOOKUP(A1455,estimator!$A$2:$D$726,4,FALSE)</f>
        <v>#N/A</v>
      </c>
      <c r="Q1455">
        <f t="shared" si="117"/>
        <v>300</v>
      </c>
    </row>
    <row r="1456" spans="1:17">
      <c r="A1456" t="str">
        <f t="shared" si="121"/>
        <v>580,260</v>
      </c>
      <c r="B1456">
        <v>580</v>
      </c>
      <c r="C1456">
        <v>260</v>
      </c>
      <c r="D1456">
        <v>300</v>
      </c>
      <c r="E1456" t="s">
        <v>570</v>
      </c>
      <c r="F1456">
        <f>VLOOKUP(B1456,Nodes!$B$2:$C$681,2,FALSE)</f>
        <v>199</v>
      </c>
      <c r="G1456" t="str">
        <f t="shared" si="118"/>
        <v>580,260,300,entrance,199</v>
      </c>
      <c r="H1456" t="s">
        <v>1013</v>
      </c>
      <c r="I1456" t="str">
        <f>VLOOKUP(B1456,Nodes!$B$2:$F$681,3)</f>
        <v>Place d'Italie</v>
      </c>
      <c r="J1456" t="str">
        <f>VLOOKUP(C1456,Nodes!$B$2:$F$681,3)</f>
        <v>Place d'Italie</v>
      </c>
      <c r="K1456" t="e">
        <f>VLOOKUP(A1456,$A$1:A1455,1,FALSE)</f>
        <v>#N/A</v>
      </c>
      <c r="L1456">
        <f>IF(ISNA(K1456),D1456,VLOOKUP(A1456,$A$1:D1455,4,FALSE))</f>
        <v>300</v>
      </c>
      <c r="M1456">
        <f t="shared" si="119"/>
        <v>300</v>
      </c>
      <c r="N1456">
        <f t="shared" si="120"/>
        <v>300</v>
      </c>
      <c r="P1456" t="e">
        <f>VLOOKUP(A1456,estimator!$A$2:$D$726,4,FALSE)</f>
        <v>#N/A</v>
      </c>
      <c r="Q1456">
        <f t="shared" si="117"/>
        <v>300</v>
      </c>
    </row>
    <row r="1457" spans="1:17">
      <c r="A1457" t="str">
        <f t="shared" si="121"/>
        <v>580,261</v>
      </c>
      <c r="B1457">
        <v>580</v>
      </c>
      <c r="C1457">
        <v>261</v>
      </c>
      <c r="D1457">
        <v>300</v>
      </c>
      <c r="E1457" t="s">
        <v>570</v>
      </c>
      <c r="F1457">
        <f>VLOOKUP(B1457,Nodes!$B$2:$C$681,2,FALSE)</f>
        <v>199</v>
      </c>
      <c r="G1457" t="str">
        <f t="shared" si="118"/>
        <v>580,261,300,entrance,199</v>
      </c>
      <c r="H1457" t="s">
        <v>1013</v>
      </c>
      <c r="I1457" t="str">
        <f>VLOOKUP(B1457,Nodes!$B$2:$F$681,3)</f>
        <v>Place d'Italie</v>
      </c>
      <c r="J1457" t="str">
        <f>VLOOKUP(C1457,Nodes!$B$2:$F$681,3)</f>
        <v>Place d'Italie</v>
      </c>
      <c r="K1457" t="e">
        <f>VLOOKUP(A1457,$A$1:A1456,1,FALSE)</f>
        <v>#N/A</v>
      </c>
      <c r="L1457">
        <f>IF(ISNA(K1457),D1457,VLOOKUP(A1457,$A$1:D1456,4,FALSE))</f>
        <v>300</v>
      </c>
      <c r="M1457">
        <f t="shared" si="119"/>
        <v>300</v>
      </c>
      <c r="N1457">
        <f t="shared" si="120"/>
        <v>300</v>
      </c>
      <c r="P1457" t="e">
        <f>VLOOKUP(A1457,estimator!$A$2:$D$726,4,FALSE)</f>
        <v>#N/A</v>
      </c>
      <c r="Q1457">
        <f t="shared" si="117"/>
        <v>300</v>
      </c>
    </row>
    <row r="1458" spans="1:17">
      <c r="A1458" t="str">
        <f t="shared" si="121"/>
        <v>581,262</v>
      </c>
      <c r="B1458">
        <v>581</v>
      </c>
      <c r="C1458">
        <v>262</v>
      </c>
      <c r="D1458">
        <v>300</v>
      </c>
      <c r="E1458" t="s">
        <v>570</v>
      </c>
      <c r="F1458">
        <f>VLOOKUP(B1458,Nodes!$B$2:$C$681,2,FALSE)</f>
        <v>200</v>
      </c>
      <c r="G1458" t="str">
        <f t="shared" si="118"/>
        <v>581,262,300,entrance,200</v>
      </c>
      <c r="H1458" t="s">
        <v>1013</v>
      </c>
      <c r="I1458" t="str">
        <f>VLOOKUP(B1458,Nodes!$B$2:$F$681,3)</f>
        <v>Place Monge</v>
      </c>
      <c r="J1458" t="str">
        <f>VLOOKUP(C1458,Nodes!$B$2:$F$681,3)</f>
        <v>Place Monge</v>
      </c>
      <c r="K1458" t="e">
        <f>VLOOKUP(A1458,$A$1:A1457,1,FALSE)</f>
        <v>#N/A</v>
      </c>
      <c r="L1458">
        <f>IF(ISNA(K1458),D1458,VLOOKUP(A1458,$A$1:D1457,4,FALSE))</f>
        <v>300</v>
      </c>
      <c r="M1458">
        <f t="shared" si="119"/>
        <v>300</v>
      </c>
      <c r="N1458">
        <f t="shared" si="120"/>
        <v>300</v>
      </c>
      <c r="P1458" t="e">
        <f>VLOOKUP(A1458,estimator!$A$2:$D$726,4,FALSE)</f>
        <v>#N/A</v>
      </c>
      <c r="Q1458">
        <f t="shared" si="117"/>
        <v>300</v>
      </c>
    </row>
    <row r="1459" spans="1:17">
      <c r="A1459" t="str">
        <f t="shared" si="121"/>
        <v>582,263</v>
      </c>
      <c r="B1459">
        <v>582</v>
      </c>
      <c r="C1459">
        <v>263</v>
      </c>
      <c r="D1459">
        <v>300</v>
      </c>
      <c r="E1459" t="s">
        <v>570</v>
      </c>
      <c r="F1459">
        <f>VLOOKUP(B1459,Nodes!$B$2:$C$681,2,FALSE)</f>
        <v>201</v>
      </c>
      <c r="G1459" t="str">
        <f t="shared" si="118"/>
        <v>582,263,300,entrance,201</v>
      </c>
      <c r="H1459" t="s">
        <v>1013</v>
      </c>
      <c r="I1459" t="str">
        <f>VLOOKUP(B1459,Nodes!$B$2:$F$681,3)</f>
        <v>Plaisance</v>
      </c>
      <c r="J1459" t="str">
        <f>VLOOKUP(C1459,Nodes!$B$2:$F$681,3)</f>
        <v>Plaisance</v>
      </c>
      <c r="K1459" t="e">
        <f>VLOOKUP(A1459,$A$1:A1458,1,FALSE)</f>
        <v>#N/A</v>
      </c>
      <c r="L1459">
        <f>IF(ISNA(K1459),D1459,VLOOKUP(A1459,$A$1:D1458,4,FALSE))</f>
        <v>300</v>
      </c>
      <c r="M1459">
        <f t="shared" si="119"/>
        <v>300</v>
      </c>
      <c r="N1459">
        <f t="shared" si="120"/>
        <v>300</v>
      </c>
      <c r="P1459" t="e">
        <f>VLOOKUP(A1459,estimator!$A$2:$D$726,4,FALSE)</f>
        <v>#N/A</v>
      </c>
      <c r="Q1459">
        <f t="shared" si="117"/>
        <v>300</v>
      </c>
    </row>
    <row r="1460" spans="1:17">
      <c r="A1460" t="str">
        <f t="shared" si="121"/>
        <v>583,264</v>
      </c>
      <c r="B1460">
        <v>583</v>
      </c>
      <c r="C1460">
        <v>264</v>
      </c>
      <c r="D1460">
        <v>300</v>
      </c>
      <c r="E1460" t="s">
        <v>570</v>
      </c>
      <c r="F1460">
        <f>VLOOKUP(B1460,Nodes!$B$2:$C$681,2,FALSE)</f>
        <v>202</v>
      </c>
      <c r="G1460" t="str">
        <f t="shared" si="118"/>
        <v>583,264,300,entrance,202</v>
      </c>
      <c r="H1460" t="s">
        <v>1013</v>
      </c>
      <c r="I1460" t="str">
        <f>VLOOKUP(B1460,Nodes!$B$2:$F$681,3)</f>
        <v>Poissonnière</v>
      </c>
      <c r="J1460" t="str">
        <f>VLOOKUP(C1460,Nodes!$B$2:$F$681,3)</f>
        <v>Poissonnière</v>
      </c>
      <c r="K1460" t="e">
        <f>VLOOKUP(A1460,$A$1:A1459,1,FALSE)</f>
        <v>#N/A</v>
      </c>
      <c r="L1460">
        <f>IF(ISNA(K1460),D1460,VLOOKUP(A1460,$A$1:D1459,4,FALSE))</f>
        <v>300</v>
      </c>
      <c r="M1460">
        <f t="shared" si="119"/>
        <v>300</v>
      </c>
      <c r="N1460">
        <f t="shared" si="120"/>
        <v>300</v>
      </c>
      <c r="P1460" t="e">
        <f>VLOOKUP(A1460,estimator!$A$2:$D$726,4,FALSE)</f>
        <v>#N/A</v>
      </c>
      <c r="Q1460">
        <f t="shared" si="117"/>
        <v>300</v>
      </c>
    </row>
    <row r="1461" spans="1:17">
      <c r="A1461" t="str">
        <f t="shared" si="121"/>
        <v>584,265</v>
      </c>
      <c r="B1461">
        <v>584</v>
      </c>
      <c r="C1461">
        <v>265</v>
      </c>
      <c r="D1461">
        <v>300</v>
      </c>
      <c r="E1461" t="s">
        <v>570</v>
      </c>
      <c r="F1461">
        <f>VLOOKUP(B1461,Nodes!$B$2:$C$681,2,FALSE)</f>
        <v>203</v>
      </c>
      <c r="G1461" t="str">
        <f t="shared" si="118"/>
        <v>584,265,300,entrance,203</v>
      </c>
      <c r="H1461" t="s">
        <v>1013</v>
      </c>
      <c r="I1461" t="str">
        <f>VLOOKUP(B1461,Nodes!$B$2:$F$681,3)</f>
        <v>Pont de Levallois — Bécon</v>
      </c>
      <c r="J1461" t="str">
        <f>VLOOKUP(C1461,Nodes!$B$2:$F$681,3)</f>
        <v>Pont de Levallois — Bécon</v>
      </c>
      <c r="K1461" t="e">
        <f>VLOOKUP(A1461,$A$1:A1460,1,FALSE)</f>
        <v>#N/A</v>
      </c>
      <c r="L1461">
        <f>IF(ISNA(K1461),D1461,VLOOKUP(A1461,$A$1:D1460,4,FALSE))</f>
        <v>300</v>
      </c>
      <c r="M1461">
        <f t="shared" si="119"/>
        <v>300</v>
      </c>
      <c r="N1461">
        <f t="shared" si="120"/>
        <v>300</v>
      </c>
      <c r="P1461" t="e">
        <f>VLOOKUP(A1461,estimator!$A$2:$D$726,4,FALSE)</f>
        <v>#N/A</v>
      </c>
      <c r="Q1461">
        <f t="shared" si="117"/>
        <v>300</v>
      </c>
    </row>
    <row r="1462" spans="1:17">
      <c r="A1462" t="str">
        <f t="shared" si="121"/>
        <v>585,266</v>
      </c>
      <c r="B1462">
        <v>585</v>
      </c>
      <c r="C1462">
        <v>266</v>
      </c>
      <c r="D1462">
        <v>300</v>
      </c>
      <c r="E1462" t="s">
        <v>570</v>
      </c>
      <c r="F1462">
        <f>VLOOKUP(B1462,Nodes!$B$2:$C$681,2,FALSE)</f>
        <v>204</v>
      </c>
      <c r="G1462" t="str">
        <f t="shared" si="118"/>
        <v>585,266,300,entrance,204</v>
      </c>
      <c r="H1462" t="s">
        <v>1013</v>
      </c>
      <c r="I1462" t="str">
        <f>VLOOKUP(B1462,Nodes!$B$2:$F$681,3)</f>
        <v>Pont de Neuilly</v>
      </c>
      <c r="J1462" t="str">
        <f>VLOOKUP(C1462,Nodes!$B$2:$F$681,3)</f>
        <v>Pont de Neuilly</v>
      </c>
      <c r="K1462" t="e">
        <f>VLOOKUP(A1462,$A$1:A1461,1,FALSE)</f>
        <v>#N/A</v>
      </c>
      <c r="L1462">
        <f>IF(ISNA(K1462),D1462,VLOOKUP(A1462,$A$1:D1461,4,FALSE))</f>
        <v>300</v>
      </c>
      <c r="M1462">
        <f t="shared" si="119"/>
        <v>300</v>
      </c>
      <c r="N1462">
        <f t="shared" si="120"/>
        <v>300</v>
      </c>
      <c r="P1462" t="e">
        <f>VLOOKUP(A1462,estimator!$A$2:$D$726,4,FALSE)</f>
        <v>#N/A</v>
      </c>
      <c r="Q1462">
        <f t="shared" si="117"/>
        <v>300</v>
      </c>
    </row>
    <row r="1463" spans="1:17">
      <c r="A1463" t="str">
        <f t="shared" si="121"/>
        <v>586,267</v>
      </c>
      <c r="B1463">
        <v>586</v>
      </c>
      <c r="C1463">
        <v>267</v>
      </c>
      <c r="D1463">
        <v>300</v>
      </c>
      <c r="E1463" t="s">
        <v>570</v>
      </c>
      <c r="F1463">
        <f>VLOOKUP(B1463,Nodes!$B$2:$C$681,2,FALSE)</f>
        <v>205</v>
      </c>
      <c r="G1463" t="str">
        <f t="shared" si="118"/>
        <v>586,267,300,entrance,205</v>
      </c>
      <c r="H1463" t="s">
        <v>1013</v>
      </c>
      <c r="I1463" t="str">
        <f>VLOOKUP(B1463,Nodes!$B$2:$F$681,3)</f>
        <v>Pont de Sèvres</v>
      </c>
      <c r="J1463" t="str">
        <f>VLOOKUP(C1463,Nodes!$B$2:$F$681,3)</f>
        <v>Pont de Sèvres</v>
      </c>
      <c r="K1463" t="e">
        <f>VLOOKUP(A1463,$A$1:A1462,1,FALSE)</f>
        <v>#N/A</v>
      </c>
      <c r="L1463">
        <f>IF(ISNA(K1463),D1463,VLOOKUP(A1463,$A$1:D1462,4,FALSE))</f>
        <v>300</v>
      </c>
      <c r="M1463">
        <f t="shared" si="119"/>
        <v>300</v>
      </c>
      <c r="N1463">
        <f t="shared" si="120"/>
        <v>300</v>
      </c>
      <c r="P1463" t="e">
        <f>VLOOKUP(A1463,estimator!$A$2:$D$726,4,FALSE)</f>
        <v>#N/A</v>
      </c>
      <c r="Q1463">
        <f t="shared" si="117"/>
        <v>300</v>
      </c>
    </row>
    <row r="1464" spans="1:17">
      <c r="A1464" t="str">
        <f t="shared" si="121"/>
        <v>587,268</v>
      </c>
      <c r="B1464">
        <v>587</v>
      </c>
      <c r="C1464">
        <v>268</v>
      </c>
      <c r="D1464">
        <v>300</v>
      </c>
      <c r="E1464" t="s">
        <v>570</v>
      </c>
      <c r="F1464">
        <f>VLOOKUP(B1464,Nodes!$B$2:$C$681,2,FALSE)</f>
        <v>206</v>
      </c>
      <c r="G1464" t="str">
        <f t="shared" si="118"/>
        <v>587,268,300,entrance,206</v>
      </c>
      <c r="H1464" t="s">
        <v>1013</v>
      </c>
      <c r="I1464" t="str">
        <f>VLOOKUP(B1464,Nodes!$B$2:$F$681,3)</f>
        <v>Pont Marie</v>
      </c>
      <c r="J1464" t="str">
        <f>VLOOKUP(C1464,Nodes!$B$2:$F$681,3)</f>
        <v>Pont Marie</v>
      </c>
      <c r="K1464" t="e">
        <f>VLOOKUP(A1464,$A$1:A1463,1,FALSE)</f>
        <v>#N/A</v>
      </c>
      <c r="L1464">
        <f>IF(ISNA(K1464),D1464,VLOOKUP(A1464,$A$1:D1463,4,FALSE))</f>
        <v>300</v>
      </c>
      <c r="M1464">
        <f t="shared" si="119"/>
        <v>300</v>
      </c>
      <c r="N1464">
        <f t="shared" si="120"/>
        <v>300</v>
      </c>
      <c r="P1464" t="e">
        <f>VLOOKUP(A1464,estimator!$A$2:$D$726,4,FALSE)</f>
        <v>#N/A</v>
      </c>
      <c r="Q1464">
        <f t="shared" si="117"/>
        <v>300</v>
      </c>
    </row>
    <row r="1465" spans="1:17">
      <c r="A1465" t="str">
        <f t="shared" si="121"/>
        <v>588,269</v>
      </c>
      <c r="B1465">
        <v>588</v>
      </c>
      <c r="C1465">
        <v>269</v>
      </c>
      <c r="D1465">
        <v>300</v>
      </c>
      <c r="E1465" t="s">
        <v>570</v>
      </c>
      <c r="F1465">
        <f>VLOOKUP(B1465,Nodes!$B$2:$C$681,2,FALSE)</f>
        <v>207</v>
      </c>
      <c r="G1465" t="str">
        <f t="shared" si="118"/>
        <v>588,269,300,entrance,207</v>
      </c>
      <c r="H1465" t="s">
        <v>1013</v>
      </c>
      <c r="I1465" t="str">
        <f>VLOOKUP(B1465,Nodes!$B$2:$F$681,3)</f>
        <v>Pont-Neuf</v>
      </c>
      <c r="J1465" t="str">
        <f>VLOOKUP(C1465,Nodes!$B$2:$F$681,3)</f>
        <v>Pont-Neuf</v>
      </c>
      <c r="K1465" t="e">
        <f>VLOOKUP(A1465,$A$1:A1464,1,FALSE)</f>
        <v>#N/A</v>
      </c>
      <c r="L1465">
        <f>IF(ISNA(K1465),D1465,VLOOKUP(A1465,$A$1:D1464,4,FALSE))</f>
        <v>300</v>
      </c>
      <c r="M1465">
        <f t="shared" si="119"/>
        <v>300</v>
      </c>
      <c r="N1465">
        <f t="shared" si="120"/>
        <v>300</v>
      </c>
      <c r="P1465" t="e">
        <f>VLOOKUP(A1465,estimator!$A$2:$D$726,4,FALSE)</f>
        <v>#N/A</v>
      </c>
      <c r="Q1465">
        <f t="shared" si="117"/>
        <v>300</v>
      </c>
    </row>
    <row r="1466" spans="1:17">
      <c r="A1466" t="str">
        <f t="shared" si="121"/>
        <v>589,270</v>
      </c>
      <c r="B1466">
        <v>589</v>
      </c>
      <c r="C1466">
        <v>270</v>
      </c>
      <c r="D1466">
        <v>300</v>
      </c>
      <c r="E1466" t="s">
        <v>570</v>
      </c>
      <c r="F1466">
        <f>VLOOKUP(B1466,Nodes!$B$2:$C$681,2,FALSE)</f>
        <v>208</v>
      </c>
      <c r="G1466" t="str">
        <f t="shared" si="118"/>
        <v>589,270,300,entrance,208</v>
      </c>
      <c r="H1466" t="s">
        <v>1013</v>
      </c>
      <c r="I1466" t="str">
        <f>VLOOKUP(B1466,Nodes!$B$2:$F$681,3)</f>
        <v>Porte Dauphine</v>
      </c>
      <c r="J1466" t="str">
        <f>VLOOKUP(C1466,Nodes!$B$2:$F$681,3)</f>
        <v>Porte Dauphine</v>
      </c>
      <c r="K1466" t="e">
        <f>VLOOKUP(A1466,$A$1:A1465,1,FALSE)</f>
        <v>#N/A</v>
      </c>
      <c r="L1466">
        <f>IF(ISNA(K1466),D1466,VLOOKUP(A1466,$A$1:D1465,4,FALSE))</f>
        <v>300</v>
      </c>
      <c r="M1466">
        <f t="shared" si="119"/>
        <v>300</v>
      </c>
      <c r="N1466">
        <f t="shared" si="120"/>
        <v>300</v>
      </c>
      <c r="P1466" t="e">
        <f>VLOOKUP(A1466,estimator!$A$2:$D$726,4,FALSE)</f>
        <v>#N/A</v>
      </c>
      <c r="Q1466">
        <f t="shared" si="117"/>
        <v>300</v>
      </c>
    </row>
    <row r="1467" spans="1:17">
      <c r="A1467" t="str">
        <f t="shared" si="121"/>
        <v>590,271</v>
      </c>
      <c r="B1467">
        <v>590</v>
      </c>
      <c r="C1467">
        <v>271</v>
      </c>
      <c r="D1467">
        <v>300</v>
      </c>
      <c r="E1467" t="s">
        <v>570</v>
      </c>
      <c r="F1467">
        <f>VLOOKUP(B1467,Nodes!$B$2:$C$681,2,FALSE)</f>
        <v>209</v>
      </c>
      <c r="G1467" t="str">
        <f t="shared" si="118"/>
        <v>590,271,300,entrance,209</v>
      </c>
      <c r="H1467" t="s">
        <v>1013</v>
      </c>
      <c r="I1467" t="str">
        <f>VLOOKUP(B1467,Nodes!$B$2:$F$681,3)</f>
        <v>Porte d'Auteuil</v>
      </c>
      <c r="J1467" t="str">
        <f>VLOOKUP(C1467,Nodes!$B$2:$F$681,3)</f>
        <v>Porte d'Auteuil</v>
      </c>
      <c r="K1467" t="e">
        <f>VLOOKUP(A1467,$A$1:A1466,1,FALSE)</f>
        <v>#N/A</v>
      </c>
      <c r="L1467">
        <f>IF(ISNA(K1467),D1467,VLOOKUP(A1467,$A$1:D1466,4,FALSE))</f>
        <v>300</v>
      </c>
      <c r="M1467">
        <f t="shared" si="119"/>
        <v>300</v>
      </c>
      <c r="N1467">
        <f t="shared" si="120"/>
        <v>300</v>
      </c>
      <c r="P1467" t="e">
        <f>VLOOKUP(A1467,estimator!$A$2:$D$726,4,FALSE)</f>
        <v>#N/A</v>
      </c>
      <c r="Q1467">
        <f t="shared" si="117"/>
        <v>300</v>
      </c>
    </row>
    <row r="1468" spans="1:17">
      <c r="A1468" t="str">
        <f t="shared" si="121"/>
        <v>591,272</v>
      </c>
      <c r="B1468">
        <v>591</v>
      </c>
      <c r="C1468">
        <v>272</v>
      </c>
      <c r="D1468">
        <v>300</v>
      </c>
      <c r="E1468" t="s">
        <v>570</v>
      </c>
      <c r="F1468">
        <f>VLOOKUP(B1468,Nodes!$B$2:$C$681,2,FALSE)</f>
        <v>210</v>
      </c>
      <c r="G1468" t="str">
        <f t="shared" si="118"/>
        <v>591,272,300,entrance,210</v>
      </c>
      <c r="H1468" t="s">
        <v>1013</v>
      </c>
      <c r="I1468" t="str">
        <f>VLOOKUP(B1468,Nodes!$B$2:$F$681,3)</f>
        <v>Porte de Bagnolet</v>
      </c>
      <c r="J1468" t="str">
        <f>VLOOKUP(C1468,Nodes!$B$2:$F$681,3)</f>
        <v>Porte de Bagnolet</v>
      </c>
      <c r="K1468" t="e">
        <f>VLOOKUP(A1468,$A$1:A1467,1,FALSE)</f>
        <v>#N/A</v>
      </c>
      <c r="L1468">
        <f>IF(ISNA(K1468),D1468,VLOOKUP(A1468,$A$1:D1467,4,FALSE))</f>
        <v>300</v>
      </c>
      <c r="M1468">
        <f t="shared" si="119"/>
        <v>300</v>
      </c>
      <c r="N1468">
        <f t="shared" si="120"/>
        <v>300</v>
      </c>
      <c r="P1468" t="e">
        <f>VLOOKUP(A1468,estimator!$A$2:$D$726,4,FALSE)</f>
        <v>#N/A</v>
      </c>
      <c r="Q1468">
        <f t="shared" si="117"/>
        <v>300</v>
      </c>
    </row>
    <row r="1469" spans="1:17">
      <c r="A1469" t="str">
        <f t="shared" si="121"/>
        <v>592,273</v>
      </c>
      <c r="B1469">
        <v>592</v>
      </c>
      <c r="C1469">
        <v>273</v>
      </c>
      <c r="D1469">
        <v>300</v>
      </c>
      <c r="E1469" t="s">
        <v>570</v>
      </c>
      <c r="F1469">
        <f>VLOOKUP(B1469,Nodes!$B$2:$C$681,2,FALSE)</f>
        <v>211</v>
      </c>
      <c r="G1469" t="str">
        <f t="shared" si="118"/>
        <v>592,273,300,entrance,211</v>
      </c>
      <c r="H1469" t="s">
        <v>1013</v>
      </c>
      <c r="I1469" t="str">
        <f>VLOOKUP(B1469,Nodes!$B$2:$F$681,3)</f>
        <v>Porte de Champerret</v>
      </c>
      <c r="J1469" t="str">
        <f>VLOOKUP(C1469,Nodes!$B$2:$F$681,3)</f>
        <v>Porte de Champerret</v>
      </c>
      <c r="K1469" t="e">
        <f>VLOOKUP(A1469,$A$1:A1468,1,FALSE)</f>
        <v>#N/A</v>
      </c>
      <c r="L1469">
        <f>IF(ISNA(K1469),D1469,VLOOKUP(A1469,$A$1:D1468,4,FALSE))</f>
        <v>300</v>
      </c>
      <c r="M1469">
        <f t="shared" si="119"/>
        <v>300</v>
      </c>
      <c r="N1469">
        <f t="shared" si="120"/>
        <v>300</v>
      </c>
      <c r="P1469" t="e">
        <f>VLOOKUP(A1469,estimator!$A$2:$D$726,4,FALSE)</f>
        <v>#N/A</v>
      </c>
      <c r="Q1469">
        <f t="shared" si="117"/>
        <v>300</v>
      </c>
    </row>
    <row r="1470" spans="1:17">
      <c r="A1470" t="str">
        <f t="shared" si="121"/>
        <v>593,274</v>
      </c>
      <c r="B1470">
        <v>593</v>
      </c>
      <c r="C1470">
        <v>274</v>
      </c>
      <c r="D1470">
        <v>300</v>
      </c>
      <c r="E1470" t="s">
        <v>570</v>
      </c>
      <c r="F1470">
        <f>VLOOKUP(B1470,Nodes!$B$2:$C$681,2,FALSE)</f>
        <v>212</v>
      </c>
      <c r="G1470" t="str">
        <f t="shared" si="118"/>
        <v>593,274,300,entrance,212</v>
      </c>
      <c r="H1470" t="s">
        <v>1013</v>
      </c>
      <c r="I1470" t="str">
        <f>VLOOKUP(B1470,Nodes!$B$2:$F$681,3)</f>
        <v>Porte de Charenton</v>
      </c>
      <c r="J1470" t="str">
        <f>VLOOKUP(C1470,Nodes!$B$2:$F$681,3)</f>
        <v>Porte de Charenton</v>
      </c>
      <c r="K1470" t="e">
        <f>VLOOKUP(A1470,$A$1:A1469,1,FALSE)</f>
        <v>#N/A</v>
      </c>
      <c r="L1470">
        <f>IF(ISNA(K1470),D1470,VLOOKUP(A1470,$A$1:D1469,4,FALSE))</f>
        <v>300</v>
      </c>
      <c r="M1470">
        <f t="shared" si="119"/>
        <v>300</v>
      </c>
      <c r="N1470">
        <f t="shared" si="120"/>
        <v>300</v>
      </c>
      <c r="P1470" t="e">
        <f>VLOOKUP(A1470,estimator!$A$2:$D$726,4,FALSE)</f>
        <v>#N/A</v>
      </c>
      <c r="Q1470">
        <f t="shared" si="117"/>
        <v>300</v>
      </c>
    </row>
    <row r="1471" spans="1:17">
      <c r="A1471" t="str">
        <f t="shared" si="121"/>
        <v>594,275</v>
      </c>
      <c r="B1471">
        <v>594</v>
      </c>
      <c r="C1471">
        <v>275</v>
      </c>
      <c r="D1471">
        <v>300</v>
      </c>
      <c r="E1471" t="s">
        <v>570</v>
      </c>
      <c r="F1471">
        <f>VLOOKUP(B1471,Nodes!$B$2:$C$681,2,FALSE)</f>
        <v>213</v>
      </c>
      <c r="G1471" t="str">
        <f t="shared" si="118"/>
        <v>594,275,300,entrance,213</v>
      </c>
      <c r="H1471" t="s">
        <v>1013</v>
      </c>
      <c r="I1471" t="str">
        <f>VLOOKUP(B1471,Nodes!$B$2:$F$681,3)</f>
        <v>Porte de Choisy</v>
      </c>
      <c r="J1471" t="str">
        <f>VLOOKUP(C1471,Nodes!$B$2:$F$681,3)</f>
        <v>Porte de Choisy</v>
      </c>
      <c r="K1471" t="e">
        <f>VLOOKUP(A1471,$A$1:A1470,1,FALSE)</f>
        <v>#N/A</v>
      </c>
      <c r="L1471">
        <f>IF(ISNA(K1471),D1471,VLOOKUP(A1471,$A$1:D1470,4,FALSE))</f>
        <v>300</v>
      </c>
      <c r="M1471">
        <f t="shared" si="119"/>
        <v>300</v>
      </c>
      <c r="N1471">
        <f t="shared" si="120"/>
        <v>300</v>
      </c>
      <c r="P1471" t="e">
        <f>VLOOKUP(A1471,estimator!$A$2:$D$726,4,FALSE)</f>
        <v>#N/A</v>
      </c>
      <c r="Q1471">
        <f t="shared" si="117"/>
        <v>300</v>
      </c>
    </row>
    <row r="1472" spans="1:17">
      <c r="A1472" t="str">
        <f t="shared" si="121"/>
        <v>595,276</v>
      </c>
      <c r="B1472">
        <v>595</v>
      </c>
      <c r="C1472">
        <v>276</v>
      </c>
      <c r="D1472">
        <v>300</v>
      </c>
      <c r="E1472" t="s">
        <v>570</v>
      </c>
      <c r="F1472">
        <f>VLOOKUP(B1472,Nodes!$B$2:$C$681,2,FALSE)</f>
        <v>214</v>
      </c>
      <c r="G1472" t="str">
        <f t="shared" si="118"/>
        <v>595,276,300,entrance,214</v>
      </c>
      <c r="H1472" t="s">
        <v>1013</v>
      </c>
      <c r="I1472" t="str">
        <f>VLOOKUP(B1472,Nodes!$B$2:$F$681,3)</f>
        <v>Porte de Clichy</v>
      </c>
      <c r="J1472" t="str">
        <f>VLOOKUP(C1472,Nodes!$B$2:$F$681,3)</f>
        <v>Porte de Clichy</v>
      </c>
      <c r="K1472" t="e">
        <f>VLOOKUP(A1472,$A$1:A1471,1,FALSE)</f>
        <v>#N/A</v>
      </c>
      <c r="L1472">
        <f>IF(ISNA(K1472),D1472,VLOOKUP(A1472,$A$1:D1471,4,FALSE))</f>
        <v>300</v>
      </c>
      <c r="M1472">
        <f t="shared" si="119"/>
        <v>300</v>
      </c>
      <c r="N1472">
        <f t="shared" si="120"/>
        <v>300</v>
      </c>
      <c r="P1472" t="e">
        <f>VLOOKUP(A1472,estimator!$A$2:$D$726,4,FALSE)</f>
        <v>#N/A</v>
      </c>
      <c r="Q1472">
        <f t="shared" si="117"/>
        <v>300</v>
      </c>
    </row>
    <row r="1473" spans="1:17">
      <c r="A1473" t="str">
        <f t="shared" si="121"/>
        <v>596,277</v>
      </c>
      <c r="B1473">
        <v>596</v>
      </c>
      <c r="C1473">
        <v>277</v>
      </c>
      <c r="D1473">
        <v>300</v>
      </c>
      <c r="E1473" t="s">
        <v>570</v>
      </c>
      <c r="F1473">
        <f>VLOOKUP(B1473,Nodes!$B$2:$C$681,2,FALSE)</f>
        <v>215</v>
      </c>
      <c r="G1473" t="str">
        <f t="shared" si="118"/>
        <v>596,277,300,entrance,215</v>
      </c>
      <c r="H1473" t="s">
        <v>1013</v>
      </c>
      <c r="I1473" t="str">
        <f>VLOOKUP(B1473,Nodes!$B$2:$F$681,3)</f>
        <v>Porte de Clignancourt</v>
      </c>
      <c r="J1473" t="str">
        <f>VLOOKUP(C1473,Nodes!$B$2:$F$681,3)</f>
        <v>Porte de Clignancourt</v>
      </c>
      <c r="K1473" t="e">
        <f>VLOOKUP(A1473,$A$1:A1472,1,FALSE)</f>
        <v>#N/A</v>
      </c>
      <c r="L1473">
        <f>IF(ISNA(K1473),D1473,VLOOKUP(A1473,$A$1:D1472,4,FALSE))</f>
        <v>300</v>
      </c>
      <c r="M1473">
        <f t="shared" si="119"/>
        <v>300</v>
      </c>
      <c r="N1473">
        <f t="shared" si="120"/>
        <v>300</v>
      </c>
      <c r="P1473" t="e">
        <f>VLOOKUP(A1473,estimator!$A$2:$D$726,4,FALSE)</f>
        <v>#N/A</v>
      </c>
      <c r="Q1473">
        <f t="shared" si="117"/>
        <v>300</v>
      </c>
    </row>
    <row r="1474" spans="1:17">
      <c r="A1474" t="str">
        <f t="shared" si="121"/>
        <v>597,278</v>
      </c>
      <c r="B1474">
        <v>597</v>
      </c>
      <c r="C1474">
        <v>278</v>
      </c>
      <c r="D1474">
        <v>300</v>
      </c>
      <c r="E1474" t="s">
        <v>570</v>
      </c>
      <c r="F1474">
        <f>VLOOKUP(B1474,Nodes!$B$2:$C$681,2,FALSE)</f>
        <v>216</v>
      </c>
      <c r="G1474" t="str">
        <f t="shared" si="118"/>
        <v>597,278,300,entrance,216</v>
      </c>
      <c r="H1474" t="s">
        <v>1013</v>
      </c>
      <c r="I1474" t="str">
        <f>VLOOKUP(B1474,Nodes!$B$2:$F$681,3)</f>
        <v>Porte de la Chapelle</v>
      </c>
      <c r="J1474" t="str">
        <f>VLOOKUP(C1474,Nodes!$B$2:$F$681,3)</f>
        <v>Porte de la Chapelle</v>
      </c>
      <c r="K1474" t="e">
        <f>VLOOKUP(A1474,$A$1:A1473,1,FALSE)</f>
        <v>#N/A</v>
      </c>
      <c r="L1474">
        <f>IF(ISNA(K1474),D1474,VLOOKUP(A1474,$A$1:D1473,4,FALSE))</f>
        <v>300</v>
      </c>
      <c r="M1474">
        <f t="shared" si="119"/>
        <v>300</v>
      </c>
      <c r="N1474">
        <f t="shared" si="120"/>
        <v>300</v>
      </c>
      <c r="P1474" t="e">
        <f>VLOOKUP(A1474,estimator!$A$2:$D$726,4,FALSE)</f>
        <v>#N/A</v>
      </c>
      <c r="Q1474">
        <f t="shared" ref="Q1474:Q1537" si="122">IF(ISNA(P1474),D1474,P1474)</f>
        <v>300</v>
      </c>
    </row>
    <row r="1475" spans="1:17">
      <c r="A1475" t="str">
        <f t="shared" si="121"/>
        <v>598,279</v>
      </c>
      <c r="B1475">
        <v>598</v>
      </c>
      <c r="C1475">
        <v>279</v>
      </c>
      <c r="D1475">
        <v>300</v>
      </c>
      <c r="E1475" t="s">
        <v>570</v>
      </c>
      <c r="F1475">
        <f>VLOOKUP(B1475,Nodes!$B$2:$C$681,2,FALSE)</f>
        <v>217</v>
      </c>
      <c r="G1475" t="str">
        <f t="shared" ref="G1475:G1538" si="123">B1475&amp;","&amp;C1475&amp;","&amp;ROUND(D1475,0)&amp;","&amp;E1475&amp;","&amp;F1475</f>
        <v>598,279,300,entrance,217</v>
      </c>
      <c r="H1475" t="s">
        <v>1013</v>
      </c>
      <c r="I1475" t="str">
        <f>VLOOKUP(B1475,Nodes!$B$2:$F$681,3)</f>
        <v>Porte de la Villette</v>
      </c>
      <c r="J1475" t="str">
        <f>VLOOKUP(C1475,Nodes!$B$2:$F$681,3)</f>
        <v>Porte de la Villette</v>
      </c>
      <c r="K1475" t="e">
        <f>VLOOKUP(A1475,$A$1:A1474,1,FALSE)</f>
        <v>#N/A</v>
      </c>
      <c r="L1475">
        <f>IF(ISNA(K1475),D1475,VLOOKUP(A1475,$A$1:D1474,4,FALSE))</f>
        <v>300</v>
      </c>
      <c r="M1475">
        <f t="shared" si="119"/>
        <v>300</v>
      </c>
      <c r="N1475">
        <f t="shared" si="120"/>
        <v>300</v>
      </c>
      <c r="P1475" t="e">
        <f>VLOOKUP(A1475,estimator!$A$2:$D$726,4,FALSE)</f>
        <v>#N/A</v>
      </c>
      <c r="Q1475">
        <f t="shared" si="122"/>
        <v>300</v>
      </c>
    </row>
    <row r="1476" spans="1:17">
      <c r="A1476" t="str">
        <f t="shared" si="121"/>
        <v>599,280</v>
      </c>
      <c r="B1476">
        <v>599</v>
      </c>
      <c r="C1476">
        <v>280</v>
      </c>
      <c r="D1476">
        <v>300</v>
      </c>
      <c r="E1476" t="s">
        <v>570</v>
      </c>
      <c r="F1476">
        <f>VLOOKUP(B1476,Nodes!$B$2:$C$681,2,FALSE)</f>
        <v>218</v>
      </c>
      <c r="G1476" t="str">
        <f t="shared" si="123"/>
        <v>599,280,300,entrance,218</v>
      </c>
      <c r="H1476" t="s">
        <v>1013</v>
      </c>
      <c r="I1476" t="str">
        <f>VLOOKUP(B1476,Nodes!$B$2:$F$681,3)</f>
        <v>Porte de Montreuil</v>
      </c>
      <c r="J1476" t="str">
        <f>VLOOKUP(C1476,Nodes!$B$2:$F$681,3)</f>
        <v>Porte de Montreuil</v>
      </c>
      <c r="K1476" t="e">
        <f>VLOOKUP(A1476,$A$1:A1475,1,FALSE)</f>
        <v>#N/A</v>
      </c>
      <c r="L1476">
        <f>IF(ISNA(K1476),D1476,VLOOKUP(A1476,$A$1:D1475,4,FALSE))</f>
        <v>300</v>
      </c>
      <c r="M1476">
        <f t="shared" si="119"/>
        <v>300</v>
      </c>
      <c r="N1476">
        <f t="shared" si="120"/>
        <v>300</v>
      </c>
      <c r="P1476" t="e">
        <f>VLOOKUP(A1476,estimator!$A$2:$D$726,4,FALSE)</f>
        <v>#N/A</v>
      </c>
      <c r="Q1476">
        <f t="shared" si="122"/>
        <v>300</v>
      </c>
    </row>
    <row r="1477" spans="1:17">
      <c r="A1477" t="str">
        <f t="shared" si="121"/>
        <v>600,281</v>
      </c>
      <c r="B1477">
        <v>600</v>
      </c>
      <c r="C1477">
        <v>281</v>
      </c>
      <c r="D1477">
        <v>300</v>
      </c>
      <c r="E1477" t="s">
        <v>570</v>
      </c>
      <c r="F1477">
        <f>VLOOKUP(B1477,Nodes!$B$2:$C$681,2,FALSE)</f>
        <v>219</v>
      </c>
      <c r="G1477" t="str">
        <f t="shared" si="123"/>
        <v>600,281,300,entrance,219</v>
      </c>
      <c r="H1477" t="s">
        <v>1013</v>
      </c>
      <c r="I1477" t="str">
        <f>VLOOKUP(B1477,Nodes!$B$2:$F$681,3)</f>
        <v>Porte de Pantin</v>
      </c>
      <c r="J1477" t="str">
        <f>VLOOKUP(C1477,Nodes!$B$2:$F$681,3)</f>
        <v>Porte de Pantin</v>
      </c>
      <c r="K1477" t="e">
        <f>VLOOKUP(A1477,$A$1:A1476,1,FALSE)</f>
        <v>#N/A</v>
      </c>
      <c r="L1477">
        <f>IF(ISNA(K1477),D1477,VLOOKUP(A1477,$A$1:D1476,4,FALSE))</f>
        <v>300</v>
      </c>
      <c r="M1477">
        <f t="shared" si="119"/>
        <v>300</v>
      </c>
      <c r="N1477">
        <f t="shared" si="120"/>
        <v>300</v>
      </c>
      <c r="P1477" t="e">
        <f>VLOOKUP(A1477,estimator!$A$2:$D$726,4,FALSE)</f>
        <v>#N/A</v>
      </c>
      <c r="Q1477">
        <f t="shared" si="122"/>
        <v>300</v>
      </c>
    </row>
    <row r="1478" spans="1:17">
      <c r="A1478" t="str">
        <f t="shared" si="121"/>
        <v>601,282</v>
      </c>
      <c r="B1478">
        <v>601</v>
      </c>
      <c r="C1478">
        <v>282</v>
      </c>
      <c r="D1478">
        <v>300</v>
      </c>
      <c r="E1478" t="s">
        <v>570</v>
      </c>
      <c r="F1478">
        <f>VLOOKUP(B1478,Nodes!$B$2:$C$681,2,FALSE)</f>
        <v>220</v>
      </c>
      <c r="G1478" t="str">
        <f t="shared" si="123"/>
        <v>601,282,300,entrance,220</v>
      </c>
      <c r="H1478" t="s">
        <v>1013</v>
      </c>
      <c r="I1478" t="str">
        <f>VLOOKUP(B1478,Nodes!$B$2:$F$681,3)</f>
        <v>Porte de Saint-Cloud</v>
      </c>
      <c r="J1478" t="str">
        <f>VLOOKUP(C1478,Nodes!$B$2:$F$681,3)</f>
        <v>Porte de Saint-Cloud</v>
      </c>
      <c r="K1478" t="e">
        <f>VLOOKUP(A1478,$A$1:A1477,1,FALSE)</f>
        <v>#N/A</v>
      </c>
      <c r="L1478">
        <f>IF(ISNA(K1478),D1478,VLOOKUP(A1478,$A$1:D1477,4,FALSE))</f>
        <v>300</v>
      </c>
      <c r="M1478">
        <f t="shared" si="119"/>
        <v>300</v>
      </c>
      <c r="N1478">
        <f t="shared" si="120"/>
        <v>300</v>
      </c>
      <c r="P1478" t="e">
        <f>VLOOKUP(A1478,estimator!$A$2:$D$726,4,FALSE)</f>
        <v>#N/A</v>
      </c>
      <c r="Q1478">
        <f t="shared" si="122"/>
        <v>300</v>
      </c>
    </row>
    <row r="1479" spans="1:17">
      <c r="A1479" t="str">
        <f t="shared" si="121"/>
        <v>602,283</v>
      </c>
      <c r="B1479">
        <v>602</v>
      </c>
      <c r="C1479">
        <v>283</v>
      </c>
      <c r="D1479">
        <v>300</v>
      </c>
      <c r="E1479" t="s">
        <v>570</v>
      </c>
      <c r="F1479">
        <f>VLOOKUP(B1479,Nodes!$B$2:$C$681,2,FALSE)</f>
        <v>221</v>
      </c>
      <c r="G1479" t="str">
        <f t="shared" si="123"/>
        <v>602,283,300,entrance,221</v>
      </c>
      <c r="H1479" t="s">
        <v>1013</v>
      </c>
      <c r="I1479" t="str">
        <f>VLOOKUP(B1479,Nodes!$B$2:$F$681,3)</f>
        <v>Porte de Saint-Ouen</v>
      </c>
      <c r="J1479" t="str">
        <f>VLOOKUP(C1479,Nodes!$B$2:$F$681,3)</f>
        <v>Porte de Saint-Ouen</v>
      </c>
      <c r="K1479" t="e">
        <f>VLOOKUP(A1479,$A$1:A1478,1,FALSE)</f>
        <v>#N/A</v>
      </c>
      <c r="L1479">
        <f>IF(ISNA(K1479),D1479,VLOOKUP(A1479,$A$1:D1478,4,FALSE))</f>
        <v>300</v>
      </c>
      <c r="M1479">
        <f t="shared" si="119"/>
        <v>300</v>
      </c>
      <c r="N1479">
        <f t="shared" si="120"/>
        <v>300</v>
      </c>
      <c r="P1479" t="e">
        <f>VLOOKUP(A1479,estimator!$A$2:$D$726,4,FALSE)</f>
        <v>#N/A</v>
      </c>
      <c r="Q1479">
        <f t="shared" si="122"/>
        <v>300</v>
      </c>
    </row>
    <row r="1480" spans="1:17">
      <c r="A1480" t="str">
        <f t="shared" si="121"/>
        <v>603,284</v>
      </c>
      <c r="B1480">
        <v>603</v>
      </c>
      <c r="C1480">
        <v>284</v>
      </c>
      <c r="D1480">
        <v>300</v>
      </c>
      <c r="E1480" t="s">
        <v>570</v>
      </c>
      <c r="F1480">
        <f>VLOOKUP(B1480,Nodes!$B$2:$C$681,2,FALSE)</f>
        <v>222</v>
      </c>
      <c r="G1480" t="str">
        <f t="shared" si="123"/>
        <v>603,284,300,entrance,222</v>
      </c>
      <c r="H1480" t="s">
        <v>1013</v>
      </c>
      <c r="I1480" t="str">
        <f>VLOOKUP(B1480,Nodes!$B$2:$F$681,3)</f>
        <v>Porte de Vanves</v>
      </c>
      <c r="J1480" t="str">
        <f>VLOOKUP(C1480,Nodes!$B$2:$F$681,3)</f>
        <v>Porte de Vanves</v>
      </c>
      <c r="K1480" t="e">
        <f>VLOOKUP(A1480,$A$1:A1479,1,FALSE)</f>
        <v>#N/A</v>
      </c>
      <c r="L1480">
        <f>IF(ISNA(K1480),D1480,VLOOKUP(A1480,$A$1:D1479,4,FALSE))</f>
        <v>300</v>
      </c>
      <c r="M1480">
        <f t="shared" si="119"/>
        <v>300</v>
      </c>
      <c r="N1480">
        <f t="shared" si="120"/>
        <v>300</v>
      </c>
      <c r="P1480" t="e">
        <f>VLOOKUP(A1480,estimator!$A$2:$D$726,4,FALSE)</f>
        <v>#N/A</v>
      </c>
      <c r="Q1480">
        <f t="shared" si="122"/>
        <v>300</v>
      </c>
    </row>
    <row r="1481" spans="1:17">
      <c r="A1481" t="str">
        <f t="shared" si="121"/>
        <v>604,285</v>
      </c>
      <c r="B1481">
        <v>604</v>
      </c>
      <c r="C1481">
        <v>285</v>
      </c>
      <c r="D1481">
        <v>300</v>
      </c>
      <c r="E1481" t="s">
        <v>570</v>
      </c>
      <c r="F1481">
        <f>VLOOKUP(B1481,Nodes!$B$2:$C$681,2,FALSE)</f>
        <v>223</v>
      </c>
      <c r="G1481" t="str">
        <f t="shared" si="123"/>
        <v>604,285,300,entrance,223</v>
      </c>
      <c r="H1481" t="s">
        <v>1013</v>
      </c>
      <c r="I1481" t="str">
        <f>VLOOKUP(B1481,Nodes!$B$2:$F$681,3)</f>
        <v>Porte de Versailles</v>
      </c>
      <c r="J1481" t="str">
        <f>VLOOKUP(C1481,Nodes!$B$2:$F$681,3)</f>
        <v>Porte de Versailles</v>
      </c>
      <c r="K1481" t="e">
        <f>VLOOKUP(A1481,$A$1:A1480,1,FALSE)</f>
        <v>#N/A</v>
      </c>
      <c r="L1481">
        <f>IF(ISNA(K1481),D1481,VLOOKUP(A1481,$A$1:D1480,4,FALSE))</f>
        <v>300</v>
      </c>
      <c r="M1481">
        <f t="shared" ref="M1481:M1544" si="124">D1481</f>
        <v>300</v>
      </c>
      <c r="N1481">
        <f t="shared" ref="N1481:N1544" si="125">AVERAGE(L1481,M1481)</f>
        <v>300</v>
      </c>
      <c r="P1481" t="e">
        <f>VLOOKUP(A1481,estimator!$A$2:$D$726,4,FALSE)</f>
        <v>#N/A</v>
      </c>
      <c r="Q1481">
        <f t="shared" si="122"/>
        <v>300</v>
      </c>
    </row>
    <row r="1482" spans="1:17">
      <c r="A1482" t="str">
        <f t="shared" si="121"/>
        <v>605,286</v>
      </c>
      <c r="B1482">
        <v>605</v>
      </c>
      <c r="C1482">
        <v>286</v>
      </c>
      <c r="D1482">
        <v>300</v>
      </c>
      <c r="E1482" t="s">
        <v>570</v>
      </c>
      <c r="F1482">
        <f>VLOOKUP(B1482,Nodes!$B$2:$C$681,2,FALSE)</f>
        <v>224</v>
      </c>
      <c r="G1482" t="str">
        <f t="shared" si="123"/>
        <v>605,286,300,entrance,224</v>
      </c>
      <c r="H1482" t="s">
        <v>1013</v>
      </c>
      <c r="I1482" t="str">
        <f>VLOOKUP(B1482,Nodes!$B$2:$F$681,3)</f>
        <v>Porte de Vincennes</v>
      </c>
      <c r="J1482" t="str">
        <f>VLOOKUP(C1482,Nodes!$B$2:$F$681,3)</f>
        <v>Porte de Vincennes</v>
      </c>
      <c r="K1482" t="e">
        <f>VLOOKUP(A1482,$A$1:A1481,1,FALSE)</f>
        <v>#N/A</v>
      </c>
      <c r="L1482">
        <f>IF(ISNA(K1482),D1482,VLOOKUP(A1482,$A$1:D1481,4,FALSE))</f>
        <v>300</v>
      </c>
      <c r="M1482">
        <f t="shared" si="124"/>
        <v>300</v>
      </c>
      <c r="N1482">
        <f t="shared" si="125"/>
        <v>300</v>
      </c>
      <c r="P1482" t="e">
        <f>VLOOKUP(A1482,estimator!$A$2:$D$726,4,FALSE)</f>
        <v>#N/A</v>
      </c>
      <c r="Q1482">
        <f t="shared" si="122"/>
        <v>300</v>
      </c>
    </row>
    <row r="1483" spans="1:17">
      <c r="A1483" t="str">
        <f t="shared" si="121"/>
        <v>606,287</v>
      </c>
      <c r="B1483">
        <v>606</v>
      </c>
      <c r="C1483">
        <v>287</v>
      </c>
      <c r="D1483">
        <v>300</v>
      </c>
      <c r="E1483" t="s">
        <v>570</v>
      </c>
      <c r="F1483">
        <f>VLOOKUP(B1483,Nodes!$B$2:$C$681,2,FALSE)</f>
        <v>225</v>
      </c>
      <c r="G1483" t="str">
        <f t="shared" si="123"/>
        <v>606,287,300,entrance,225</v>
      </c>
      <c r="H1483" t="s">
        <v>1013</v>
      </c>
      <c r="I1483" t="str">
        <f>VLOOKUP(B1483,Nodes!$B$2:$F$681,3)</f>
        <v>Porte des Lilas</v>
      </c>
      <c r="J1483" t="str">
        <f>VLOOKUP(C1483,Nodes!$B$2:$F$681,3)</f>
        <v>Porte des Lilas</v>
      </c>
      <c r="K1483" t="e">
        <f>VLOOKUP(A1483,$A$1:A1482,1,FALSE)</f>
        <v>#N/A</v>
      </c>
      <c r="L1483">
        <f>IF(ISNA(K1483),D1483,VLOOKUP(A1483,$A$1:D1482,4,FALSE))</f>
        <v>300</v>
      </c>
      <c r="M1483">
        <f t="shared" si="124"/>
        <v>300</v>
      </c>
      <c r="N1483">
        <f t="shared" si="125"/>
        <v>300</v>
      </c>
      <c r="P1483" t="e">
        <f>VLOOKUP(A1483,estimator!$A$2:$D$726,4,FALSE)</f>
        <v>#N/A</v>
      </c>
      <c r="Q1483">
        <f t="shared" si="122"/>
        <v>300</v>
      </c>
    </row>
    <row r="1484" spans="1:17">
      <c r="A1484" t="str">
        <f t="shared" si="121"/>
        <v>606,288</v>
      </c>
      <c r="B1484">
        <v>606</v>
      </c>
      <c r="C1484">
        <v>288</v>
      </c>
      <c r="D1484">
        <v>300</v>
      </c>
      <c r="E1484" t="s">
        <v>570</v>
      </c>
      <c r="F1484">
        <f>VLOOKUP(B1484,Nodes!$B$2:$C$681,2,FALSE)</f>
        <v>225</v>
      </c>
      <c r="G1484" t="str">
        <f t="shared" si="123"/>
        <v>606,288,300,entrance,225</v>
      </c>
      <c r="H1484" t="s">
        <v>1013</v>
      </c>
      <c r="I1484" t="str">
        <f>VLOOKUP(B1484,Nodes!$B$2:$F$681,3)</f>
        <v>Porte des Lilas</v>
      </c>
      <c r="J1484" t="str">
        <f>VLOOKUP(C1484,Nodes!$B$2:$F$681,3)</f>
        <v>Porte des Lilas</v>
      </c>
      <c r="K1484" t="e">
        <f>VLOOKUP(A1484,$A$1:A1483,1,FALSE)</f>
        <v>#N/A</v>
      </c>
      <c r="L1484">
        <f>IF(ISNA(K1484),D1484,VLOOKUP(A1484,$A$1:D1483,4,FALSE))</f>
        <v>300</v>
      </c>
      <c r="M1484">
        <f t="shared" si="124"/>
        <v>300</v>
      </c>
      <c r="N1484">
        <f t="shared" si="125"/>
        <v>300</v>
      </c>
      <c r="P1484" t="e">
        <f>VLOOKUP(A1484,estimator!$A$2:$D$726,4,FALSE)</f>
        <v>#N/A</v>
      </c>
      <c r="Q1484">
        <f t="shared" si="122"/>
        <v>300</v>
      </c>
    </row>
    <row r="1485" spans="1:17">
      <c r="A1485" t="str">
        <f t="shared" si="121"/>
        <v>607,289</v>
      </c>
      <c r="B1485">
        <v>607</v>
      </c>
      <c r="C1485">
        <v>289</v>
      </c>
      <c r="D1485">
        <v>300</v>
      </c>
      <c r="E1485" t="s">
        <v>570</v>
      </c>
      <c r="F1485">
        <f>VLOOKUP(B1485,Nodes!$B$2:$C$681,2,FALSE)</f>
        <v>226</v>
      </c>
      <c r="G1485" t="str">
        <f t="shared" si="123"/>
        <v>607,289,300,entrance,226</v>
      </c>
      <c r="H1485" t="s">
        <v>1013</v>
      </c>
      <c r="I1485" t="str">
        <f>VLOOKUP(B1485,Nodes!$B$2:$F$681,3)</f>
        <v>Porte d'Italie</v>
      </c>
      <c r="J1485" t="str">
        <f>VLOOKUP(C1485,Nodes!$B$2:$F$681,3)</f>
        <v>Porte d'Italie</v>
      </c>
      <c r="K1485" t="e">
        <f>VLOOKUP(A1485,$A$1:A1484,1,FALSE)</f>
        <v>#N/A</v>
      </c>
      <c r="L1485">
        <f>IF(ISNA(K1485),D1485,VLOOKUP(A1485,$A$1:D1484,4,FALSE))</f>
        <v>300</v>
      </c>
      <c r="M1485">
        <f t="shared" si="124"/>
        <v>300</v>
      </c>
      <c r="N1485">
        <f t="shared" si="125"/>
        <v>300</v>
      </c>
      <c r="P1485" t="e">
        <f>VLOOKUP(A1485,estimator!$A$2:$D$726,4,FALSE)</f>
        <v>#N/A</v>
      </c>
      <c r="Q1485">
        <f t="shared" si="122"/>
        <v>300</v>
      </c>
    </row>
    <row r="1486" spans="1:17">
      <c r="A1486" t="str">
        <f t="shared" si="121"/>
        <v>608,290</v>
      </c>
      <c r="B1486">
        <v>608</v>
      </c>
      <c r="C1486">
        <v>290</v>
      </c>
      <c r="D1486">
        <v>300</v>
      </c>
      <c r="E1486" t="s">
        <v>570</v>
      </c>
      <c r="F1486">
        <f>VLOOKUP(B1486,Nodes!$B$2:$C$681,2,FALSE)</f>
        <v>227</v>
      </c>
      <c r="G1486" t="str">
        <f t="shared" si="123"/>
        <v>608,290,300,entrance,227</v>
      </c>
      <c r="H1486" t="s">
        <v>1013</v>
      </c>
      <c r="I1486" t="str">
        <f>VLOOKUP(B1486,Nodes!$B$2:$F$681,3)</f>
        <v>Porte d'Ivry</v>
      </c>
      <c r="J1486" t="str">
        <f>VLOOKUP(C1486,Nodes!$B$2:$F$681,3)</f>
        <v>Porte d'Ivry</v>
      </c>
      <c r="K1486" t="e">
        <f>VLOOKUP(A1486,$A$1:A1485,1,FALSE)</f>
        <v>#N/A</v>
      </c>
      <c r="L1486">
        <f>IF(ISNA(K1486),D1486,VLOOKUP(A1486,$A$1:D1485,4,FALSE))</f>
        <v>300</v>
      </c>
      <c r="M1486">
        <f t="shared" si="124"/>
        <v>300</v>
      </c>
      <c r="N1486">
        <f t="shared" si="125"/>
        <v>300</v>
      </c>
      <c r="P1486" t="e">
        <f>VLOOKUP(A1486,estimator!$A$2:$D$726,4,FALSE)</f>
        <v>#N/A</v>
      </c>
      <c r="Q1486">
        <f t="shared" si="122"/>
        <v>300</v>
      </c>
    </row>
    <row r="1487" spans="1:17">
      <c r="A1487" t="str">
        <f t="shared" si="121"/>
        <v>609,291</v>
      </c>
      <c r="B1487">
        <v>609</v>
      </c>
      <c r="C1487">
        <v>291</v>
      </c>
      <c r="D1487">
        <v>300</v>
      </c>
      <c r="E1487" t="s">
        <v>570</v>
      </c>
      <c r="F1487">
        <f>VLOOKUP(B1487,Nodes!$B$2:$C$681,2,FALSE)</f>
        <v>228</v>
      </c>
      <c r="G1487" t="str">
        <f t="shared" si="123"/>
        <v>609,291,300,entrance,228</v>
      </c>
      <c r="H1487" t="s">
        <v>1013</v>
      </c>
      <c r="I1487" t="str">
        <f>VLOOKUP(B1487,Nodes!$B$2:$F$681,3)</f>
        <v>Porte Dorée</v>
      </c>
      <c r="J1487" t="str">
        <f>VLOOKUP(C1487,Nodes!$B$2:$F$681,3)</f>
        <v>Porte Dorée</v>
      </c>
      <c r="K1487" t="e">
        <f>VLOOKUP(A1487,$A$1:A1486,1,FALSE)</f>
        <v>#N/A</v>
      </c>
      <c r="L1487">
        <f>IF(ISNA(K1487),D1487,VLOOKUP(A1487,$A$1:D1486,4,FALSE))</f>
        <v>300</v>
      </c>
      <c r="M1487">
        <f t="shared" si="124"/>
        <v>300</v>
      </c>
      <c r="N1487">
        <f t="shared" si="125"/>
        <v>300</v>
      </c>
      <c r="P1487" t="e">
        <f>VLOOKUP(A1487,estimator!$A$2:$D$726,4,FALSE)</f>
        <v>#N/A</v>
      </c>
      <c r="Q1487">
        <f t="shared" si="122"/>
        <v>300</v>
      </c>
    </row>
    <row r="1488" spans="1:17">
      <c r="A1488" t="str">
        <f t="shared" si="121"/>
        <v>610,292</v>
      </c>
      <c r="B1488">
        <v>610</v>
      </c>
      <c r="C1488">
        <v>292</v>
      </c>
      <c r="D1488">
        <v>300</v>
      </c>
      <c r="E1488" t="s">
        <v>570</v>
      </c>
      <c r="F1488">
        <f>VLOOKUP(B1488,Nodes!$B$2:$C$681,2,FALSE)</f>
        <v>229</v>
      </c>
      <c r="G1488" t="str">
        <f t="shared" si="123"/>
        <v>610,292,300,entrance,229</v>
      </c>
      <c r="H1488" t="s">
        <v>1013</v>
      </c>
      <c r="I1488" t="str">
        <f>VLOOKUP(B1488,Nodes!$B$2:$F$681,3)</f>
        <v>Porte d'Orléans</v>
      </c>
      <c r="J1488" t="str">
        <f>VLOOKUP(C1488,Nodes!$B$2:$F$681,3)</f>
        <v>Porte d'Orléans</v>
      </c>
      <c r="K1488" t="e">
        <f>VLOOKUP(A1488,$A$1:A1487,1,FALSE)</f>
        <v>#N/A</v>
      </c>
      <c r="L1488">
        <f>IF(ISNA(K1488),D1488,VLOOKUP(A1488,$A$1:D1487,4,FALSE))</f>
        <v>300</v>
      </c>
      <c r="M1488">
        <f t="shared" si="124"/>
        <v>300</v>
      </c>
      <c r="N1488">
        <f t="shared" si="125"/>
        <v>300</v>
      </c>
      <c r="P1488" t="e">
        <f>VLOOKUP(A1488,estimator!$A$2:$D$726,4,FALSE)</f>
        <v>#N/A</v>
      </c>
      <c r="Q1488">
        <f t="shared" si="122"/>
        <v>300</v>
      </c>
    </row>
    <row r="1489" spans="1:17">
      <c r="A1489" t="str">
        <f t="shared" si="121"/>
        <v>611,293</v>
      </c>
      <c r="B1489">
        <v>611</v>
      </c>
      <c r="C1489">
        <v>293</v>
      </c>
      <c r="D1489">
        <v>300</v>
      </c>
      <c r="E1489" t="s">
        <v>570</v>
      </c>
      <c r="F1489">
        <f>VLOOKUP(B1489,Nodes!$B$2:$C$681,2,FALSE)</f>
        <v>230</v>
      </c>
      <c r="G1489" t="str">
        <f t="shared" si="123"/>
        <v>611,293,300,entrance,230</v>
      </c>
      <c r="H1489" t="s">
        <v>1013</v>
      </c>
      <c r="I1489" t="str">
        <f>VLOOKUP(B1489,Nodes!$B$2:$F$681,3)</f>
        <v>Porte Maillot</v>
      </c>
      <c r="J1489" t="str">
        <f>VLOOKUP(C1489,Nodes!$B$2:$F$681,3)</f>
        <v>Porte Maillot</v>
      </c>
      <c r="K1489" t="e">
        <f>VLOOKUP(A1489,$A$1:A1488,1,FALSE)</f>
        <v>#N/A</v>
      </c>
      <c r="L1489">
        <f>IF(ISNA(K1489),D1489,VLOOKUP(A1489,$A$1:D1488,4,FALSE))</f>
        <v>300</v>
      </c>
      <c r="M1489">
        <f t="shared" si="124"/>
        <v>300</v>
      </c>
      <c r="N1489">
        <f t="shared" si="125"/>
        <v>300</v>
      </c>
      <c r="P1489" t="e">
        <f>VLOOKUP(A1489,estimator!$A$2:$D$726,4,FALSE)</f>
        <v>#N/A</v>
      </c>
      <c r="Q1489">
        <f t="shared" si="122"/>
        <v>300</v>
      </c>
    </row>
    <row r="1490" spans="1:17">
      <c r="A1490" t="str">
        <f t="shared" si="121"/>
        <v>612,294</v>
      </c>
      <c r="B1490">
        <v>612</v>
      </c>
      <c r="C1490">
        <v>294</v>
      </c>
      <c r="D1490">
        <v>300</v>
      </c>
      <c r="E1490" t="s">
        <v>570</v>
      </c>
      <c r="F1490">
        <f>VLOOKUP(B1490,Nodes!$B$2:$C$681,2,FALSE)</f>
        <v>231</v>
      </c>
      <c r="G1490" t="str">
        <f t="shared" si="123"/>
        <v>612,294,300,entrance,231</v>
      </c>
      <c r="H1490" t="s">
        <v>1013</v>
      </c>
      <c r="I1490" t="str">
        <f>VLOOKUP(B1490,Nodes!$B$2:$F$681,3)</f>
        <v>Pré-Saint-Gervais</v>
      </c>
      <c r="J1490" t="str">
        <f>VLOOKUP(C1490,Nodes!$B$2:$F$681,3)</f>
        <v>Pré-Saint-Gervais</v>
      </c>
      <c r="K1490" t="e">
        <f>VLOOKUP(A1490,$A$1:A1489,1,FALSE)</f>
        <v>#N/A</v>
      </c>
      <c r="L1490">
        <f>IF(ISNA(K1490),D1490,VLOOKUP(A1490,$A$1:D1489,4,FALSE))</f>
        <v>300</v>
      </c>
      <c r="M1490">
        <f t="shared" si="124"/>
        <v>300</v>
      </c>
      <c r="N1490">
        <f t="shared" si="125"/>
        <v>300</v>
      </c>
      <c r="P1490" t="e">
        <f>VLOOKUP(A1490,estimator!$A$2:$D$726,4,FALSE)</f>
        <v>#N/A</v>
      </c>
      <c r="Q1490">
        <f t="shared" si="122"/>
        <v>300</v>
      </c>
    </row>
    <row r="1491" spans="1:17">
      <c r="A1491" t="str">
        <f t="shared" ref="A1491:A1554" si="126">B1491&amp;","&amp;C1491</f>
        <v>613,295</v>
      </c>
      <c r="B1491">
        <v>613</v>
      </c>
      <c r="C1491">
        <v>295</v>
      </c>
      <c r="D1491">
        <v>300</v>
      </c>
      <c r="E1491" t="s">
        <v>570</v>
      </c>
      <c r="F1491">
        <f>VLOOKUP(B1491,Nodes!$B$2:$C$681,2,FALSE)</f>
        <v>232</v>
      </c>
      <c r="G1491" t="str">
        <f t="shared" si="123"/>
        <v>613,295,300,entrance,232</v>
      </c>
      <c r="H1491" t="s">
        <v>1013</v>
      </c>
      <c r="I1491" t="str">
        <f>VLOOKUP(B1491,Nodes!$B$2:$F$681,3)</f>
        <v>Pyramides</v>
      </c>
      <c r="J1491" t="str">
        <f>VLOOKUP(C1491,Nodes!$B$2:$F$681,3)</f>
        <v>Pyramides</v>
      </c>
      <c r="K1491" t="e">
        <f>VLOOKUP(A1491,$A$1:A1490,1,FALSE)</f>
        <v>#N/A</v>
      </c>
      <c r="L1491">
        <f>IF(ISNA(K1491),D1491,VLOOKUP(A1491,$A$1:D1490,4,FALSE))</f>
        <v>300</v>
      </c>
      <c r="M1491">
        <f t="shared" si="124"/>
        <v>300</v>
      </c>
      <c r="N1491">
        <f t="shared" si="125"/>
        <v>300</v>
      </c>
      <c r="P1491" t="e">
        <f>VLOOKUP(A1491,estimator!$A$2:$D$726,4,FALSE)</f>
        <v>#N/A</v>
      </c>
      <c r="Q1491">
        <f t="shared" si="122"/>
        <v>300</v>
      </c>
    </row>
    <row r="1492" spans="1:17">
      <c r="A1492" t="str">
        <f t="shared" si="126"/>
        <v>613,296</v>
      </c>
      <c r="B1492">
        <v>613</v>
      </c>
      <c r="C1492">
        <v>296</v>
      </c>
      <c r="D1492">
        <v>300</v>
      </c>
      <c r="E1492" t="s">
        <v>570</v>
      </c>
      <c r="F1492">
        <f>VLOOKUP(B1492,Nodes!$B$2:$C$681,2,FALSE)</f>
        <v>232</v>
      </c>
      <c r="G1492" t="str">
        <f t="shared" si="123"/>
        <v>613,296,300,entrance,232</v>
      </c>
      <c r="H1492" t="s">
        <v>1013</v>
      </c>
      <c r="I1492" t="str">
        <f>VLOOKUP(B1492,Nodes!$B$2:$F$681,3)</f>
        <v>Pyramides</v>
      </c>
      <c r="J1492" t="str">
        <f>VLOOKUP(C1492,Nodes!$B$2:$F$681,3)</f>
        <v>Pyramides</v>
      </c>
      <c r="K1492" t="e">
        <f>VLOOKUP(A1492,$A$1:A1491,1,FALSE)</f>
        <v>#N/A</v>
      </c>
      <c r="L1492">
        <f>IF(ISNA(K1492),D1492,VLOOKUP(A1492,$A$1:D1491,4,FALSE))</f>
        <v>300</v>
      </c>
      <c r="M1492">
        <f t="shared" si="124"/>
        <v>300</v>
      </c>
      <c r="N1492">
        <f t="shared" si="125"/>
        <v>300</v>
      </c>
      <c r="P1492" t="e">
        <f>VLOOKUP(A1492,estimator!$A$2:$D$726,4,FALSE)</f>
        <v>#N/A</v>
      </c>
      <c r="Q1492">
        <f t="shared" si="122"/>
        <v>300</v>
      </c>
    </row>
    <row r="1493" spans="1:17">
      <c r="A1493" t="str">
        <f t="shared" si="126"/>
        <v>614,297</v>
      </c>
      <c r="B1493">
        <v>614</v>
      </c>
      <c r="C1493">
        <v>297</v>
      </c>
      <c r="D1493">
        <v>300</v>
      </c>
      <c r="E1493" t="s">
        <v>570</v>
      </c>
      <c r="F1493">
        <f>VLOOKUP(B1493,Nodes!$B$2:$C$681,2,FALSE)</f>
        <v>233</v>
      </c>
      <c r="G1493" t="str">
        <f t="shared" si="123"/>
        <v>614,297,300,entrance,233</v>
      </c>
      <c r="H1493" t="s">
        <v>1013</v>
      </c>
      <c r="I1493" t="str">
        <f>VLOOKUP(B1493,Nodes!$B$2:$F$681,3)</f>
        <v>Pyrénées</v>
      </c>
      <c r="J1493" t="str">
        <f>VLOOKUP(C1493,Nodes!$B$2:$F$681,3)</f>
        <v>Pyrénées</v>
      </c>
      <c r="K1493" t="e">
        <f>VLOOKUP(A1493,$A$1:A1492,1,FALSE)</f>
        <v>#N/A</v>
      </c>
      <c r="L1493">
        <f>IF(ISNA(K1493),D1493,VLOOKUP(A1493,$A$1:D1492,4,FALSE))</f>
        <v>300</v>
      </c>
      <c r="M1493">
        <f t="shared" si="124"/>
        <v>300</v>
      </c>
      <c r="N1493">
        <f t="shared" si="125"/>
        <v>300</v>
      </c>
      <c r="P1493" t="e">
        <f>VLOOKUP(A1493,estimator!$A$2:$D$726,4,FALSE)</f>
        <v>#N/A</v>
      </c>
      <c r="Q1493">
        <f t="shared" si="122"/>
        <v>300</v>
      </c>
    </row>
    <row r="1494" spans="1:17">
      <c r="A1494" t="str">
        <f t="shared" si="126"/>
        <v>615,298</v>
      </c>
      <c r="B1494">
        <v>615</v>
      </c>
      <c r="C1494">
        <v>298</v>
      </c>
      <c r="D1494">
        <v>300</v>
      </c>
      <c r="E1494" t="s">
        <v>570</v>
      </c>
      <c r="F1494">
        <f>VLOOKUP(B1494,Nodes!$B$2:$C$681,2,FALSE)</f>
        <v>234</v>
      </c>
      <c r="G1494" t="str">
        <f t="shared" si="123"/>
        <v>615,298,300,entrance,234</v>
      </c>
      <c r="H1494" t="s">
        <v>1013</v>
      </c>
      <c r="I1494" t="str">
        <f>VLOOKUP(B1494,Nodes!$B$2:$F$681,3)</f>
        <v>Quai de La Gare</v>
      </c>
      <c r="J1494" t="str">
        <f>VLOOKUP(C1494,Nodes!$B$2:$F$681,3)</f>
        <v>Quai de La Gare</v>
      </c>
      <c r="K1494" t="e">
        <f>VLOOKUP(A1494,$A$1:A1493,1,FALSE)</f>
        <v>#N/A</v>
      </c>
      <c r="L1494">
        <f>IF(ISNA(K1494),D1494,VLOOKUP(A1494,$A$1:D1493,4,FALSE))</f>
        <v>300</v>
      </c>
      <c r="M1494">
        <f t="shared" si="124"/>
        <v>300</v>
      </c>
      <c r="N1494">
        <f t="shared" si="125"/>
        <v>300</v>
      </c>
      <c r="P1494" t="e">
        <f>VLOOKUP(A1494,estimator!$A$2:$D$726,4,FALSE)</f>
        <v>#N/A</v>
      </c>
      <c r="Q1494">
        <f t="shared" si="122"/>
        <v>300</v>
      </c>
    </row>
    <row r="1495" spans="1:17">
      <c r="A1495" t="str">
        <f t="shared" si="126"/>
        <v>616,299</v>
      </c>
      <c r="B1495">
        <v>616</v>
      </c>
      <c r="C1495">
        <v>299</v>
      </c>
      <c r="D1495">
        <v>300</v>
      </c>
      <c r="E1495" t="s">
        <v>570</v>
      </c>
      <c r="F1495">
        <f>VLOOKUP(B1495,Nodes!$B$2:$C$681,2,FALSE)</f>
        <v>235</v>
      </c>
      <c r="G1495" t="str">
        <f t="shared" si="123"/>
        <v>616,299,300,entrance,235</v>
      </c>
      <c r="H1495" t="s">
        <v>1013</v>
      </c>
      <c r="I1495" t="str">
        <f>VLOOKUP(B1495,Nodes!$B$2:$F$681,3)</f>
        <v>Quai de La Rapée</v>
      </c>
      <c r="J1495" t="str">
        <f>VLOOKUP(C1495,Nodes!$B$2:$F$681,3)</f>
        <v>Quai de La Rapée</v>
      </c>
      <c r="K1495" t="e">
        <f>VLOOKUP(A1495,$A$1:A1494,1,FALSE)</f>
        <v>#N/A</v>
      </c>
      <c r="L1495">
        <f>IF(ISNA(K1495),D1495,VLOOKUP(A1495,$A$1:D1494,4,FALSE))</f>
        <v>300</v>
      </c>
      <c r="M1495">
        <f t="shared" si="124"/>
        <v>300</v>
      </c>
      <c r="N1495">
        <f t="shared" si="125"/>
        <v>300</v>
      </c>
      <c r="P1495" t="e">
        <f>VLOOKUP(A1495,estimator!$A$2:$D$726,4,FALSE)</f>
        <v>#N/A</v>
      </c>
      <c r="Q1495">
        <f t="shared" si="122"/>
        <v>300</v>
      </c>
    </row>
    <row r="1496" spans="1:17">
      <c r="A1496" t="str">
        <f t="shared" si="126"/>
        <v>617,300</v>
      </c>
      <c r="B1496">
        <v>617</v>
      </c>
      <c r="C1496">
        <v>300</v>
      </c>
      <c r="D1496">
        <v>300</v>
      </c>
      <c r="E1496" t="s">
        <v>570</v>
      </c>
      <c r="F1496">
        <f>VLOOKUP(B1496,Nodes!$B$2:$C$681,2,FALSE)</f>
        <v>236</v>
      </c>
      <c r="G1496" t="str">
        <f t="shared" si="123"/>
        <v>617,300,300,entrance,236</v>
      </c>
      <c r="H1496" t="s">
        <v>1013</v>
      </c>
      <c r="I1496" t="str">
        <f>VLOOKUP(B1496,Nodes!$B$2:$F$681,3)</f>
        <v>Quatre-Septembre</v>
      </c>
      <c r="J1496" t="str">
        <f>VLOOKUP(C1496,Nodes!$B$2:$F$681,3)</f>
        <v>Quatre-Septembre</v>
      </c>
      <c r="K1496" t="e">
        <f>VLOOKUP(A1496,$A$1:A1495,1,FALSE)</f>
        <v>#N/A</v>
      </c>
      <c r="L1496">
        <f>IF(ISNA(K1496),D1496,VLOOKUP(A1496,$A$1:D1495,4,FALSE))</f>
        <v>300</v>
      </c>
      <c r="M1496">
        <f t="shared" si="124"/>
        <v>300</v>
      </c>
      <c r="N1496">
        <f t="shared" si="125"/>
        <v>300</v>
      </c>
      <c r="P1496" t="e">
        <f>VLOOKUP(A1496,estimator!$A$2:$D$726,4,FALSE)</f>
        <v>#N/A</v>
      </c>
      <c r="Q1496">
        <f t="shared" si="122"/>
        <v>300</v>
      </c>
    </row>
    <row r="1497" spans="1:17">
      <c r="A1497" t="str">
        <f t="shared" si="126"/>
        <v>618,301</v>
      </c>
      <c r="B1497">
        <v>618</v>
      </c>
      <c r="C1497">
        <v>301</v>
      </c>
      <c r="D1497">
        <v>300</v>
      </c>
      <c r="E1497" t="s">
        <v>570</v>
      </c>
      <c r="F1497">
        <f>VLOOKUP(B1497,Nodes!$B$2:$C$681,2,FALSE)</f>
        <v>237</v>
      </c>
      <c r="G1497" t="str">
        <f t="shared" si="123"/>
        <v>618,301,300,entrance,237</v>
      </c>
      <c r="H1497" t="s">
        <v>1013</v>
      </c>
      <c r="I1497" t="str">
        <f>VLOOKUP(B1497,Nodes!$B$2:$F$681,3)</f>
        <v>Rambuteau</v>
      </c>
      <c r="J1497" t="str">
        <f>VLOOKUP(C1497,Nodes!$B$2:$F$681,3)</f>
        <v>Rambuteau</v>
      </c>
      <c r="K1497" t="e">
        <f>VLOOKUP(A1497,$A$1:A1496,1,FALSE)</f>
        <v>#N/A</v>
      </c>
      <c r="L1497">
        <f>IF(ISNA(K1497),D1497,VLOOKUP(A1497,$A$1:D1496,4,FALSE))</f>
        <v>300</v>
      </c>
      <c r="M1497">
        <f t="shared" si="124"/>
        <v>300</v>
      </c>
      <c r="N1497">
        <f t="shared" si="125"/>
        <v>300</v>
      </c>
      <c r="P1497" t="e">
        <f>VLOOKUP(A1497,estimator!$A$2:$D$726,4,FALSE)</f>
        <v>#N/A</v>
      </c>
      <c r="Q1497">
        <f t="shared" si="122"/>
        <v>300</v>
      </c>
    </row>
    <row r="1498" spans="1:17">
      <c r="A1498" t="str">
        <f t="shared" si="126"/>
        <v>619,302</v>
      </c>
      <c r="B1498">
        <v>619</v>
      </c>
      <c r="C1498">
        <v>302</v>
      </c>
      <c r="D1498">
        <v>300</v>
      </c>
      <c r="E1498" t="s">
        <v>570</v>
      </c>
      <c r="F1498">
        <f>VLOOKUP(B1498,Nodes!$B$2:$C$681,2,FALSE)</f>
        <v>238</v>
      </c>
      <c r="G1498" t="str">
        <f t="shared" si="123"/>
        <v>619,302,300,entrance,238</v>
      </c>
      <c r="H1498" t="s">
        <v>1013</v>
      </c>
      <c r="I1498" t="str">
        <f>VLOOKUP(B1498,Nodes!$B$2:$F$681,3)</f>
        <v>Ranelagh</v>
      </c>
      <c r="J1498" t="str">
        <f>VLOOKUP(C1498,Nodes!$B$2:$F$681,3)</f>
        <v>Ranelagh</v>
      </c>
      <c r="K1498" t="e">
        <f>VLOOKUP(A1498,$A$1:A1497,1,FALSE)</f>
        <v>#N/A</v>
      </c>
      <c r="L1498">
        <f>IF(ISNA(K1498),D1498,VLOOKUP(A1498,$A$1:D1497,4,FALSE))</f>
        <v>300</v>
      </c>
      <c r="M1498">
        <f t="shared" si="124"/>
        <v>300</v>
      </c>
      <c r="N1498">
        <f t="shared" si="125"/>
        <v>300</v>
      </c>
      <c r="P1498" t="e">
        <f>VLOOKUP(A1498,estimator!$A$2:$D$726,4,FALSE)</f>
        <v>#N/A</v>
      </c>
      <c r="Q1498">
        <f t="shared" si="122"/>
        <v>300</v>
      </c>
    </row>
    <row r="1499" spans="1:17">
      <c r="A1499" t="str">
        <f t="shared" si="126"/>
        <v>620,303</v>
      </c>
      <c r="B1499">
        <v>620</v>
      </c>
      <c r="C1499">
        <v>303</v>
      </c>
      <c r="D1499">
        <v>300</v>
      </c>
      <c r="E1499" t="s">
        <v>570</v>
      </c>
      <c r="F1499">
        <f>VLOOKUP(B1499,Nodes!$B$2:$C$681,2,FALSE)</f>
        <v>239</v>
      </c>
      <c r="G1499" t="str">
        <f t="shared" si="123"/>
        <v>620,303,300,entrance,239</v>
      </c>
      <c r="H1499" t="s">
        <v>1013</v>
      </c>
      <c r="I1499" t="str">
        <f>VLOOKUP(B1499,Nodes!$B$2:$F$681,3)</f>
        <v>Raspail</v>
      </c>
      <c r="J1499" t="str">
        <f>VLOOKUP(C1499,Nodes!$B$2:$F$681,3)</f>
        <v>Raspail</v>
      </c>
      <c r="K1499" t="e">
        <f>VLOOKUP(A1499,$A$1:A1498,1,FALSE)</f>
        <v>#N/A</v>
      </c>
      <c r="L1499">
        <f>IF(ISNA(K1499),D1499,VLOOKUP(A1499,$A$1:D1498,4,FALSE))</f>
        <v>300</v>
      </c>
      <c r="M1499">
        <f t="shared" si="124"/>
        <v>300</v>
      </c>
      <c r="N1499">
        <f t="shared" si="125"/>
        <v>300</v>
      </c>
      <c r="P1499" t="e">
        <f>VLOOKUP(A1499,estimator!$A$2:$D$726,4,FALSE)</f>
        <v>#N/A</v>
      </c>
      <c r="Q1499">
        <f t="shared" si="122"/>
        <v>300</v>
      </c>
    </row>
    <row r="1500" spans="1:17">
      <c r="A1500" t="str">
        <f t="shared" si="126"/>
        <v>620,304</v>
      </c>
      <c r="B1500">
        <v>620</v>
      </c>
      <c r="C1500">
        <v>304</v>
      </c>
      <c r="D1500">
        <v>300</v>
      </c>
      <c r="E1500" t="s">
        <v>570</v>
      </c>
      <c r="F1500">
        <f>VLOOKUP(B1500,Nodes!$B$2:$C$681,2,FALSE)</f>
        <v>239</v>
      </c>
      <c r="G1500" t="str">
        <f t="shared" si="123"/>
        <v>620,304,300,entrance,239</v>
      </c>
      <c r="H1500" t="s">
        <v>1013</v>
      </c>
      <c r="I1500" t="str">
        <f>VLOOKUP(B1500,Nodes!$B$2:$F$681,3)</f>
        <v>Raspail</v>
      </c>
      <c r="J1500" t="str">
        <f>VLOOKUP(C1500,Nodes!$B$2:$F$681,3)</f>
        <v>Raspail</v>
      </c>
      <c r="K1500" t="e">
        <f>VLOOKUP(A1500,$A$1:A1499,1,FALSE)</f>
        <v>#N/A</v>
      </c>
      <c r="L1500">
        <f>IF(ISNA(K1500),D1500,VLOOKUP(A1500,$A$1:D1499,4,FALSE))</f>
        <v>300</v>
      </c>
      <c r="M1500">
        <f t="shared" si="124"/>
        <v>300</v>
      </c>
      <c r="N1500">
        <f t="shared" si="125"/>
        <v>300</v>
      </c>
      <c r="P1500" t="e">
        <f>VLOOKUP(A1500,estimator!$A$2:$D$726,4,FALSE)</f>
        <v>#N/A</v>
      </c>
      <c r="Q1500">
        <f t="shared" si="122"/>
        <v>300</v>
      </c>
    </row>
    <row r="1501" spans="1:17">
      <c r="A1501" t="str">
        <f t="shared" si="126"/>
        <v>621,305</v>
      </c>
      <c r="B1501">
        <v>621</v>
      </c>
      <c r="C1501">
        <v>305</v>
      </c>
      <c r="D1501">
        <v>300</v>
      </c>
      <c r="E1501" t="s">
        <v>570</v>
      </c>
      <c r="F1501">
        <f>VLOOKUP(B1501,Nodes!$B$2:$C$681,2,FALSE)</f>
        <v>240</v>
      </c>
      <c r="G1501" t="str">
        <f t="shared" si="123"/>
        <v>621,305,300,entrance,240</v>
      </c>
      <c r="H1501" t="s">
        <v>1013</v>
      </c>
      <c r="I1501" t="str">
        <f>VLOOKUP(B1501,Nodes!$B$2:$F$681,3)</f>
        <v>Réaumur — Sébastopol</v>
      </c>
      <c r="J1501" t="str">
        <f>VLOOKUP(C1501,Nodes!$B$2:$F$681,3)</f>
        <v>Réaumur — Sébastopol</v>
      </c>
      <c r="K1501" t="e">
        <f>VLOOKUP(A1501,$A$1:A1500,1,FALSE)</f>
        <v>#N/A</v>
      </c>
      <c r="L1501">
        <f>IF(ISNA(K1501),D1501,VLOOKUP(A1501,$A$1:D1500,4,FALSE))</f>
        <v>300</v>
      </c>
      <c r="M1501">
        <f t="shared" si="124"/>
        <v>300</v>
      </c>
      <c r="N1501">
        <f t="shared" si="125"/>
        <v>300</v>
      </c>
      <c r="P1501" t="e">
        <f>VLOOKUP(A1501,estimator!$A$2:$D$726,4,FALSE)</f>
        <v>#N/A</v>
      </c>
      <c r="Q1501">
        <f t="shared" si="122"/>
        <v>300</v>
      </c>
    </row>
    <row r="1502" spans="1:17">
      <c r="A1502" t="str">
        <f t="shared" si="126"/>
        <v>621,306</v>
      </c>
      <c r="B1502">
        <v>621</v>
      </c>
      <c r="C1502">
        <v>306</v>
      </c>
      <c r="D1502">
        <v>300</v>
      </c>
      <c r="E1502" t="s">
        <v>570</v>
      </c>
      <c r="F1502">
        <f>VLOOKUP(B1502,Nodes!$B$2:$C$681,2,FALSE)</f>
        <v>240</v>
      </c>
      <c r="G1502" t="str">
        <f t="shared" si="123"/>
        <v>621,306,300,entrance,240</v>
      </c>
      <c r="H1502" t="s">
        <v>1013</v>
      </c>
      <c r="I1502" t="str">
        <f>VLOOKUP(B1502,Nodes!$B$2:$F$681,3)</f>
        <v>Réaumur — Sébastopol</v>
      </c>
      <c r="J1502" t="str">
        <f>VLOOKUP(C1502,Nodes!$B$2:$F$681,3)</f>
        <v>Réaumur — Sébastopol</v>
      </c>
      <c r="K1502" t="e">
        <f>VLOOKUP(A1502,$A$1:A1501,1,FALSE)</f>
        <v>#N/A</v>
      </c>
      <c r="L1502">
        <f>IF(ISNA(K1502),D1502,VLOOKUP(A1502,$A$1:D1501,4,FALSE))</f>
        <v>300</v>
      </c>
      <c r="M1502">
        <f t="shared" si="124"/>
        <v>300</v>
      </c>
      <c r="N1502">
        <f t="shared" si="125"/>
        <v>300</v>
      </c>
      <c r="P1502" t="e">
        <f>VLOOKUP(A1502,estimator!$A$2:$D$726,4,FALSE)</f>
        <v>#N/A</v>
      </c>
      <c r="Q1502">
        <f t="shared" si="122"/>
        <v>300</v>
      </c>
    </row>
    <row r="1503" spans="1:17">
      <c r="A1503" t="str">
        <f t="shared" si="126"/>
        <v>622,307</v>
      </c>
      <c r="B1503">
        <v>622</v>
      </c>
      <c r="C1503">
        <v>307</v>
      </c>
      <c r="D1503">
        <v>300</v>
      </c>
      <c r="E1503" t="s">
        <v>570</v>
      </c>
      <c r="F1503">
        <f>VLOOKUP(B1503,Nodes!$B$2:$C$681,2,FALSE)</f>
        <v>241</v>
      </c>
      <c r="G1503" t="str">
        <f t="shared" si="123"/>
        <v>622,307,300,entrance,241</v>
      </c>
      <c r="H1503" t="s">
        <v>1013</v>
      </c>
      <c r="I1503" t="str">
        <f>VLOOKUP(B1503,Nodes!$B$2:$F$681,3)</f>
        <v>Rennes</v>
      </c>
      <c r="J1503" t="str">
        <f>VLOOKUP(C1503,Nodes!$B$2:$F$681,3)</f>
        <v>Rennes</v>
      </c>
      <c r="K1503" t="e">
        <f>VLOOKUP(A1503,$A$1:A1502,1,FALSE)</f>
        <v>#N/A</v>
      </c>
      <c r="L1503">
        <f>IF(ISNA(K1503),D1503,VLOOKUP(A1503,$A$1:D1502,4,FALSE))</f>
        <v>300</v>
      </c>
      <c r="M1503">
        <f t="shared" si="124"/>
        <v>300</v>
      </c>
      <c r="N1503">
        <f t="shared" si="125"/>
        <v>300</v>
      </c>
      <c r="P1503" t="e">
        <f>VLOOKUP(A1503,estimator!$A$2:$D$726,4,FALSE)</f>
        <v>#N/A</v>
      </c>
      <c r="Q1503">
        <f t="shared" si="122"/>
        <v>300</v>
      </c>
    </row>
    <row r="1504" spans="1:17">
      <c r="A1504" t="str">
        <f t="shared" si="126"/>
        <v>623,308</v>
      </c>
      <c r="B1504">
        <v>623</v>
      </c>
      <c r="C1504">
        <v>308</v>
      </c>
      <c r="D1504">
        <v>300</v>
      </c>
      <c r="E1504" t="s">
        <v>570</v>
      </c>
      <c r="F1504">
        <f>VLOOKUP(B1504,Nodes!$B$2:$C$681,2,FALSE)</f>
        <v>242</v>
      </c>
      <c r="G1504" t="str">
        <f t="shared" si="123"/>
        <v>623,308,300,entrance,242</v>
      </c>
      <c r="H1504" t="s">
        <v>1013</v>
      </c>
      <c r="I1504" t="str">
        <f>VLOOKUP(B1504,Nodes!$B$2:$F$681,3)</f>
        <v>République</v>
      </c>
      <c r="J1504" t="str">
        <f>VLOOKUP(C1504,Nodes!$B$2:$F$681,3)</f>
        <v>République</v>
      </c>
      <c r="K1504" t="e">
        <f>VLOOKUP(A1504,$A$1:A1503,1,FALSE)</f>
        <v>#N/A</v>
      </c>
      <c r="L1504">
        <f>IF(ISNA(K1504),D1504,VLOOKUP(A1504,$A$1:D1503,4,FALSE))</f>
        <v>300</v>
      </c>
      <c r="M1504">
        <f t="shared" si="124"/>
        <v>300</v>
      </c>
      <c r="N1504">
        <f t="shared" si="125"/>
        <v>300</v>
      </c>
      <c r="P1504" t="e">
        <f>VLOOKUP(A1504,estimator!$A$2:$D$726,4,FALSE)</f>
        <v>#N/A</v>
      </c>
      <c r="Q1504">
        <f t="shared" si="122"/>
        <v>300</v>
      </c>
    </row>
    <row r="1505" spans="1:17">
      <c r="A1505" t="str">
        <f t="shared" si="126"/>
        <v>623,309</v>
      </c>
      <c r="B1505">
        <v>623</v>
      </c>
      <c r="C1505">
        <v>309</v>
      </c>
      <c r="D1505">
        <v>300</v>
      </c>
      <c r="E1505" t="s">
        <v>570</v>
      </c>
      <c r="F1505">
        <f>VLOOKUP(B1505,Nodes!$B$2:$C$681,2,FALSE)</f>
        <v>242</v>
      </c>
      <c r="G1505" t="str">
        <f t="shared" si="123"/>
        <v>623,309,300,entrance,242</v>
      </c>
      <c r="H1505" t="s">
        <v>1013</v>
      </c>
      <c r="I1505" t="str">
        <f>VLOOKUP(B1505,Nodes!$B$2:$F$681,3)</f>
        <v>République</v>
      </c>
      <c r="J1505" t="str">
        <f>VLOOKUP(C1505,Nodes!$B$2:$F$681,3)</f>
        <v>République</v>
      </c>
      <c r="K1505" t="e">
        <f>VLOOKUP(A1505,$A$1:A1504,1,FALSE)</f>
        <v>#N/A</v>
      </c>
      <c r="L1505">
        <f>IF(ISNA(K1505),D1505,VLOOKUP(A1505,$A$1:D1504,4,FALSE))</f>
        <v>300</v>
      </c>
      <c r="M1505">
        <f t="shared" si="124"/>
        <v>300</v>
      </c>
      <c r="N1505">
        <f t="shared" si="125"/>
        <v>300</v>
      </c>
      <c r="P1505" t="e">
        <f>VLOOKUP(A1505,estimator!$A$2:$D$726,4,FALSE)</f>
        <v>#N/A</v>
      </c>
      <c r="Q1505">
        <f t="shared" si="122"/>
        <v>300</v>
      </c>
    </row>
    <row r="1506" spans="1:17">
      <c r="A1506" t="str">
        <f t="shared" si="126"/>
        <v>623,310</v>
      </c>
      <c r="B1506">
        <v>623</v>
      </c>
      <c r="C1506">
        <v>310</v>
      </c>
      <c r="D1506">
        <v>300</v>
      </c>
      <c r="E1506" t="s">
        <v>570</v>
      </c>
      <c r="F1506">
        <f>VLOOKUP(B1506,Nodes!$B$2:$C$681,2,FALSE)</f>
        <v>242</v>
      </c>
      <c r="G1506" t="str">
        <f t="shared" si="123"/>
        <v>623,310,300,entrance,242</v>
      </c>
      <c r="H1506" t="s">
        <v>1013</v>
      </c>
      <c r="I1506" t="str">
        <f>VLOOKUP(B1506,Nodes!$B$2:$F$681,3)</f>
        <v>République</v>
      </c>
      <c r="J1506" t="str">
        <f>VLOOKUP(C1506,Nodes!$B$2:$F$681,3)</f>
        <v>République</v>
      </c>
      <c r="K1506" t="e">
        <f>VLOOKUP(A1506,$A$1:A1505,1,FALSE)</f>
        <v>#N/A</v>
      </c>
      <c r="L1506">
        <f>IF(ISNA(K1506),D1506,VLOOKUP(A1506,$A$1:D1505,4,FALSE))</f>
        <v>300</v>
      </c>
      <c r="M1506">
        <f t="shared" si="124"/>
        <v>300</v>
      </c>
      <c r="N1506">
        <f t="shared" si="125"/>
        <v>300</v>
      </c>
      <c r="P1506" t="e">
        <f>VLOOKUP(A1506,estimator!$A$2:$D$726,4,FALSE)</f>
        <v>#N/A</v>
      </c>
      <c r="Q1506">
        <f t="shared" si="122"/>
        <v>300</v>
      </c>
    </row>
    <row r="1507" spans="1:17">
      <c r="A1507" t="str">
        <f t="shared" si="126"/>
        <v>623,311</v>
      </c>
      <c r="B1507">
        <v>623</v>
      </c>
      <c r="C1507">
        <v>311</v>
      </c>
      <c r="D1507">
        <v>300</v>
      </c>
      <c r="E1507" t="s">
        <v>570</v>
      </c>
      <c r="F1507">
        <f>VLOOKUP(B1507,Nodes!$B$2:$C$681,2,FALSE)</f>
        <v>242</v>
      </c>
      <c r="G1507" t="str">
        <f t="shared" si="123"/>
        <v>623,311,300,entrance,242</v>
      </c>
      <c r="H1507" t="s">
        <v>1013</v>
      </c>
      <c r="I1507" t="str">
        <f>VLOOKUP(B1507,Nodes!$B$2:$F$681,3)</f>
        <v>République</v>
      </c>
      <c r="J1507" t="str">
        <f>VLOOKUP(C1507,Nodes!$B$2:$F$681,3)</f>
        <v>République</v>
      </c>
      <c r="K1507" t="e">
        <f>VLOOKUP(A1507,$A$1:A1506,1,FALSE)</f>
        <v>#N/A</v>
      </c>
      <c r="L1507">
        <f>IF(ISNA(K1507),D1507,VLOOKUP(A1507,$A$1:D1506,4,FALSE))</f>
        <v>300</v>
      </c>
      <c r="M1507">
        <f t="shared" si="124"/>
        <v>300</v>
      </c>
      <c r="N1507">
        <f t="shared" si="125"/>
        <v>300</v>
      </c>
      <c r="P1507" t="e">
        <f>VLOOKUP(A1507,estimator!$A$2:$D$726,4,FALSE)</f>
        <v>#N/A</v>
      </c>
      <c r="Q1507">
        <f t="shared" si="122"/>
        <v>300</v>
      </c>
    </row>
    <row r="1508" spans="1:17">
      <c r="A1508" t="str">
        <f t="shared" si="126"/>
        <v>623,312</v>
      </c>
      <c r="B1508">
        <v>623</v>
      </c>
      <c r="C1508">
        <v>312</v>
      </c>
      <c r="D1508">
        <v>300</v>
      </c>
      <c r="E1508" t="s">
        <v>570</v>
      </c>
      <c r="F1508">
        <f>VLOOKUP(B1508,Nodes!$B$2:$C$681,2,FALSE)</f>
        <v>242</v>
      </c>
      <c r="G1508" t="str">
        <f t="shared" si="123"/>
        <v>623,312,300,entrance,242</v>
      </c>
      <c r="H1508" t="s">
        <v>1013</v>
      </c>
      <c r="I1508" t="str">
        <f>VLOOKUP(B1508,Nodes!$B$2:$F$681,3)</f>
        <v>République</v>
      </c>
      <c r="J1508" t="str">
        <f>VLOOKUP(C1508,Nodes!$B$2:$F$681,3)</f>
        <v>République</v>
      </c>
      <c r="K1508" t="e">
        <f>VLOOKUP(A1508,$A$1:A1507,1,FALSE)</f>
        <v>#N/A</v>
      </c>
      <c r="L1508">
        <f>IF(ISNA(K1508),D1508,VLOOKUP(A1508,$A$1:D1507,4,FALSE))</f>
        <v>300</v>
      </c>
      <c r="M1508">
        <f t="shared" si="124"/>
        <v>300</v>
      </c>
      <c r="N1508">
        <f t="shared" si="125"/>
        <v>300</v>
      </c>
      <c r="P1508" t="e">
        <f>VLOOKUP(A1508,estimator!$A$2:$D$726,4,FALSE)</f>
        <v>#N/A</v>
      </c>
      <c r="Q1508">
        <f t="shared" si="122"/>
        <v>300</v>
      </c>
    </row>
    <row r="1509" spans="1:17">
      <c r="A1509" t="str">
        <f t="shared" si="126"/>
        <v>624,313</v>
      </c>
      <c r="B1509">
        <v>624</v>
      </c>
      <c r="C1509">
        <v>313</v>
      </c>
      <c r="D1509">
        <v>300</v>
      </c>
      <c r="E1509" t="s">
        <v>570</v>
      </c>
      <c r="F1509">
        <f>VLOOKUP(B1509,Nodes!$B$2:$C$681,2,FALSE)</f>
        <v>243</v>
      </c>
      <c r="G1509" t="str">
        <f t="shared" si="123"/>
        <v>624,313,300,entrance,243</v>
      </c>
      <c r="H1509" t="s">
        <v>1013</v>
      </c>
      <c r="I1509" t="str">
        <f>VLOOKUP(B1509,Nodes!$B$2:$F$681,3)</f>
        <v>Reuilly — Diderot</v>
      </c>
      <c r="J1509" t="str">
        <f>VLOOKUP(C1509,Nodes!$B$2:$F$681,3)</f>
        <v>Reuilly — Diderot</v>
      </c>
      <c r="K1509" t="e">
        <f>VLOOKUP(A1509,$A$1:A1508,1,FALSE)</f>
        <v>#N/A</v>
      </c>
      <c r="L1509">
        <f>IF(ISNA(K1509),D1509,VLOOKUP(A1509,$A$1:D1508,4,FALSE))</f>
        <v>300</v>
      </c>
      <c r="M1509">
        <f t="shared" si="124"/>
        <v>300</v>
      </c>
      <c r="N1509">
        <f t="shared" si="125"/>
        <v>300</v>
      </c>
      <c r="P1509" t="e">
        <f>VLOOKUP(A1509,estimator!$A$2:$D$726,4,FALSE)</f>
        <v>#N/A</v>
      </c>
      <c r="Q1509">
        <f t="shared" si="122"/>
        <v>300</v>
      </c>
    </row>
    <row r="1510" spans="1:17">
      <c r="A1510" t="str">
        <f t="shared" si="126"/>
        <v>624,314</v>
      </c>
      <c r="B1510">
        <v>624</v>
      </c>
      <c r="C1510">
        <v>314</v>
      </c>
      <c r="D1510">
        <v>300</v>
      </c>
      <c r="E1510" t="s">
        <v>570</v>
      </c>
      <c r="F1510">
        <f>VLOOKUP(B1510,Nodes!$B$2:$C$681,2,FALSE)</f>
        <v>243</v>
      </c>
      <c r="G1510" t="str">
        <f t="shared" si="123"/>
        <v>624,314,300,entrance,243</v>
      </c>
      <c r="H1510" t="s">
        <v>1013</v>
      </c>
      <c r="I1510" t="str">
        <f>VLOOKUP(B1510,Nodes!$B$2:$F$681,3)</f>
        <v>Reuilly — Diderot</v>
      </c>
      <c r="J1510" t="str">
        <f>VLOOKUP(C1510,Nodes!$B$2:$F$681,3)</f>
        <v>Reuilly — Diderot</v>
      </c>
      <c r="K1510" t="e">
        <f>VLOOKUP(A1510,$A$1:A1509,1,FALSE)</f>
        <v>#N/A</v>
      </c>
      <c r="L1510">
        <f>IF(ISNA(K1510),D1510,VLOOKUP(A1510,$A$1:D1509,4,FALSE))</f>
        <v>300</v>
      </c>
      <c r="M1510">
        <f t="shared" si="124"/>
        <v>300</v>
      </c>
      <c r="N1510">
        <f t="shared" si="125"/>
        <v>300</v>
      </c>
      <c r="P1510" t="e">
        <f>VLOOKUP(A1510,estimator!$A$2:$D$726,4,FALSE)</f>
        <v>#N/A</v>
      </c>
      <c r="Q1510">
        <f t="shared" si="122"/>
        <v>300</v>
      </c>
    </row>
    <row r="1511" spans="1:17">
      <c r="A1511" t="str">
        <f t="shared" si="126"/>
        <v>625,315</v>
      </c>
      <c r="B1511">
        <v>625</v>
      </c>
      <c r="C1511">
        <v>315</v>
      </c>
      <c r="D1511">
        <v>300</v>
      </c>
      <c r="E1511" t="s">
        <v>570</v>
      </c>
      <c r="F1511">
        <f>VLOOKUP(B1511,Nodes!$B$2:$C$681,2,FALSE)</f>
        <v>244</v>
      </c>
      <c r="G1511" t="str">
        <f t="shared" si="123"/>
        <v>625,315,300,entrance,244</v>
      </c>
      <c r="H1511" t="s">
        <v>1013</v>
      </c>
      <c r="I1511" t="str">
        <f>VLOOKUP(B1511,Nodes!$B$2:$F$681,3)</f>
        <v>Richard-Lenoir</v>
      </c>
      <c r="J1511" t="str">
        <f>VLOOKUP(C1511,Nodes!$B$2:$F$681,3)</f>
        <v>Richard-Lenoir</v>
      </c>
      <c r="K1511" t="e">
        <f>VLOOKUP(A1511,$A$1:A1510,1,FALSE)</f>
        <v>#N/A</v>
      </c>
      <c r="L1511">
        <f>IF(ISNA(K1511),D1511,VLOOKUP(A1511,$A$1:D1510,4,FALSE))</f>
        <v>300</v>
      </c>
      <c r="M1511">
        <f t="shared" si="124"/>
        <v>300</v>
      </c>
      <c r="N1511">
        <f t="shared" si="125"/>
        <v>300</v>
      </c>
      <c r="P1511" t="e">
        <f>VLOOKUP(A1511,estimator!$A$2:$D$726,4,FALSE)</f>
        <v>#N/A</v>
      </c>
      <c r="Q1511">
        <f t="shared" si="122"/>
        <v>300</v>
      </c>
    </row>
    <row r="1512" spans="1:17">
      <c r="A1512" t="str">
        <f t="shared" si="126"/>
        <v>626,316</v>
      </c>
      <c r="B1512">
        <v>626</v>
      </c>
      <c r="C1512">
        <v>316</v>
      </c>
      <c r="D1512">
        <v>300</v>
      </c>
      <c r="E1512" t="s">
        <v>570</v>
      </c>
      <c r="F1512">
        <f>VLOOKUP(B1512,Nodes!$B$2:$C$681,2,FALSE)</f>
        <v>245</v>
      </c>
      <c r="G1512" t="str">
        <f t="shared" si="123"/>
        <v>626,316,300,entrance,245</v>
      </c>
      <c r="H1512" t="s">
        <v>1013</v>
      </c>
      <c r="I1512" t="str">
        <f>VLOOKUP(B1512,Nodes!$B$2:$F$681,3)</f>
        <v>Richelieu — Drouot</v>
      </c>
      <c r="J1512" t="str">
        <f>VLOOKUP(C1512,Nodes!$B$2:$F$681,3)</f>
        <v>Richelieu — Drouot</v>
      </c>
      <c r="K1512" t="e">
        <f>VLOOKUP(A1512,$A$1:A1511,1,FALSE)</f>
        <v>#N/A</v>
      </c>
      <c r="L1512">
        <f>IF(ISNA(K1512),D1512,VLOOKUP(A1512,$A$1:D1511,4,FALSE))</f>
        <v>300</v>
      </c>
      <c r="M1512">
        <f t="shared" si="124"/>
        <v>300</v>
      </c>
      <c r="N1512">
        <f t="shared" si="125"/>
        <v>300</v>
      </c>
      <c r="P1512" t="e">
        <f>VLOOKUP(A1512,estimator!$A$2:$D$726,4,FALSE)</f>
        <v>#N/A</v>
      </c>
      <c r="Q1512">
        <f t="shared" si="122"/>
        <v>300</v>
      </c>
    </row>
    <row r="1513" spans="1:17">
      <c r="A1513" t="str">
        <f t="shared" si="126"/>
        <v>626,317</v>
      </c>
      <c r="B1513">
        <v>626</v>
      </c>
      <c r="C1513">
        <v>317</v>
      </c>
      <c r="D1513">
        <v>300</v>
      </c>
      <c r="E1513" t="s">
        <v>570</v>
      </c>
      <c r="F1513">
        <f>VLOOKUP(B1513,Nodes!$B$2:$C$681,2,FALSE)</f>
        <v>245</v>
      </c>
      <c r="G1513" t="str">
        <f t="shared" si="123"/>
        <v>626,317,300,entrance,245</v>
      </c>
      <c r="H1513" t="s">
        <v>1013</v>
      </c>
      <c r="I1513" t="str">
        <f>VLOOKUP(B1513,Nodes!$B$2:$F$681,3)</f>
        <v>Richelieu — Drouot</v>
      </c>
      <c r="J1513" t="str">
        <f>VLOOKUP(C1513,Nodes!$B$2:$F$681,3)</f>
        <v>Richelieu — Drouot</v>
      </c>
      <c r="K1513" t="e">
        <f>VLOOKUP(A1513,$A$1:A1512,1,FALSE)</f>
        <v>#N/A</v>
      </c>
      <c r="L1513">
        <f>IF(ISNA(K1513),D1513,VLOOKUP(A1513,$A$1:D1512,4,FALSE))</f>
        <v>300</v>
      </c>
      <c r="M1513">
        <f t="shared" si="124"/>
        <v>300</v>
      </c>
      <c r="N1513">
        <f t="shared" si="125"/>
        <v>300</v>
      </c>
      <c r="P1513" t="e">
        <f>VLOOKUP(A1513,estimator!$A$2:$D$726,4,FALSE)</f>
        <v>#N/A</v>
      </c>
      <c r="Q1513">
        <f t="shared" si="122"/>
        <v>300</v>
      </c>
    </row>
    <row r="1514" spans="1:17">
      <c r="A1514" t="str">
        <f t="shared" si="126"/>
        <v>627,318</v>
      </c>
      <c r="B1514">
        <v>627</v>
      </c>
      <c r="C1514">
        <v>318</v>
      </c>
      <c r="D1514">
        <v>300</v>
      </c>
      <c r="E1514" t="s">
        <v>570</v>
      </c>
      <c r="F1514">
        <f>VLOOKUP(B1514,Nodes!$B$2:$C$681,2,FALSE)</f>
        <v>246</v>
      </c>
      <c r="G1514" t="str">
        <f t="shared" si="123"/>
        <v>627,318,300,entrance,246</v>
      </c>
      <c r="H1514" t="s">
        <v>1013</v>
      </c>
      <c r="I1514" t="str">
        <f>VLOOKUP(B1514,Nodes!$B$2:$F$681,3)</f>
        <v>Riquet</v>
      </c>
      <c r="J1514" t="str">
        <f>VLOOKUP(C1514,Nodes!$B$2:$F$681,3)</f>
        <v>Riquet</v>
      </c>
      <c r="K1514" t="e">
        <f>VLOOKUP(A1514,$A$1:A1513,1,FALSE)</f>
        <v>#N/A</v>
      </c>
      <c r="L1514">
        <f>IF(ISNA(K1514),D1514,VLOOKUP(A1514,$A$1:D1513,4,FALSE))</f>
        <v>300</v>
      </c>
      <c r="M1514">
        <f t="shared" si="124"/>
        <v>300</v>
      </c>
      <c r="N1514">
        <f t="shared" si="125"/>
        <v>300</v>
      </c>
      <c r="P1514" t="e">
        <f>VLOOKUP(A1514,estimator!$A$2:$D$726,4,FALSE)</f>
        <v>#N/A</v>
      </c>
      <c r="Q1514">
        <f t="shared" si="122"/>
        <v>300</v>
      </c>
    </row>
    <row r="1515" spans="1:17">
      <c r="A1515" t="str">
        <f t="shared" si="126"/>
        <v>628,319</v>
      </c>
      <c r="B1515">
        <v>628</v>
      </c>
      <c r="C1515">
        <v>319</v>
      </c>
      <c r="D1515">
        <v>300</v>
      </c>
      <c r="E1515" t="s">
        <v>570</v>
      </c>
      <c r="F1515">
        <f>VLOOKUP(B1515,Nodes!$B$2:$C$681,2,FALSE)</f>
        <v>247</v>
      </c>
      <c r="G1515" t="str">
        <f t="shared" si="123"/>
        <v>628,319,300,entrance,247</v>
      </c>
      <c r="H1515" t="s">
        <v>1013</v>
      </c>
      <c r="I1515" t="str">
        <f>VLOOKUP(B1515,Nodes!$B$2:$F$681,3)</f>
        <v>Robespierre</v>
      </c>
      <c r="J1515" t="str">
        <f>VLOOKUP(C1515,Nodes!$B$2:$F$681,3)</f>
        <v>Robespierre</v>
      </c>
      <c r="K1515" t="e">
        <f>VLOOKUP(A1515,$A$1:A1514,1,FALSE)</f>
        <v>#N/A</v>
      </c>
      <c r="L1515">
        <f>IF(ISNA(K1515),D1515,VLOOKUP(A1515,$A$1:D1514,4,FALSE))</f>
        <v>300</v>
      </c>
      <c r="M1515">
        <f t="shared" si="124"/>
        <v>300</v>
      </c>
      <c r="N1515">
        <f t="shared" si="125"/>
        <v>300</v>
      </c>
      <c r="P1515" t="e">
        <f>VLOOKUP(A1515,estimator!$A$2:$D$726,4,FALSE)</f>
        <v>#N/A</v>
      </c>
      <c r="Q1515">
        <f t="shared" si="122"/>
        <v>300</v>
      </c>
    </row>
    <row r="1516" spans="1:17">
      <c r="A1516" t="str">
        <f t="shared" si="126"/>
        <v>629,320</v>
      </c>
      <c r="B1516">
        <v>629</v>
      </c>
      <c r="C1516">
        <v>320</v>
      </c>
      <c r="D1516">
        <v>300</v>
      </c>
      <c r="E1516" t="s">
        <v>570</v>
      </c>
      <c r="F1516">
        <f>VLOOKUP(B1516,Nodes!$B$2:$C$681,2,FALSE)</f>
        <v>248</v>
      </c>
      <c r="G1516" t="str">
        <f t="shared" si="123"/>
        <v>629,320,300,entrance,248</v>
      </c>
      <c r="H1516" t="s">
        <v>1013</v>
      </c>
      <c r="I1516" t="str">
        <f>VLOOKUP(B1516,Nodes!$B$2:$F$681,3)</f>
        <v>Rome</v>
      </c>
      <c r="J1516" t="str">
        <f>VLOOKUP(C1516,Nodes!$B$2:$F$681,3)</f>
        <v>Rome</v>
      </c>
      <c r="K1516" t="e">
        <f>VLOOKUP(A1516,$A$1:A1515,1,FALSE)</f>
        <v>#N/A</v>
      </c>
      <c r="L1516">
        <f>IF(ISNA(K1516),D1516,VLOOKUP(A1516,$A$1:D1515,4,FALSE))</f>
        <v>300</v>
      </c>
      <c r="M1516">
        <f t="shared" si="124"/>
        <v>300</v>
      </c>
      <c r="N1516">
        <f t="shared" si="125"/>
        <v>300</v>
      </c>
      <c r="P1516" t="e">
        <f>VLOOKUP(A1516,estimator!$A$2:$D$726,4,FALSE)</f>
        <v>#N/A</v>
      </c>
      <c r="Q1516">
        <f t="shared" si="122"/>
        <v>300</v>
      </c>
    </row>
    <row r="1517" spans="1:17">
      <c r="A1517" t="str">
        <f t="shared" si="126"/>
        <v>630,321</v>
      </c>
      <c r="B1517">
        <v>630</v>
      </c>
      <c r="C1517">
        <v>321</v>
      </c>
      <c r="D1517">
        <v>300</v>
      </c>
      <c r="E1517" t="s">
        <v>570</v>
      </c>
      <c r="F1517">
        <f>VLOOKUP(B1517,Nodes!$B$2:$C$681,2,FALSE)</f>
        <v>249</v>
      </c>
      <c r="G1517" t="str">
        <f t="shared" si="123"/>
        <v>630,321,300,entrance,249</v>
      </c>
      <c r="H1517" t="s">
        <v>1013</v>
      </c>
      <c r="I1517" t="str">
        <f>VLOOKUP(B1517,Nodes!$B$2:$F$681,3)</f>
        <v>Rue de la Pompe</v>
      </c>
      <c r="J1517" t="str">
        <f>VLOOKUP(C1517,Nodes!$B$2:$F$681,3)</f>
        <v>Rue de la Pompe</v>
      </c>
      <c r="K1517" t="e">
        <f>VLOOKUP(A1517,$A$1:A1516,1,FALSE)</f>
        <v>#N/A</v>
      </c>
      <c r="L1517">
        <f>IF(ISNA(K1517),D1517,VLOOKUP(A1517,$A$1:D1516,4,FALSE))</f>
        <v>300</v>
      </c>
      <c r="M1517">
        <f t="shared" si="124"/>
        <v>300</v>
      </c>
      <c r="N1517">
        <f t="shared" si="125"/>
        <v>300</v>
      </c>
      <c r="P1517" t="e">
        <f>VLOOKUP(A1517,estimator!$A$2:$D$726,4,FALSE)</f>
        <v>#N/A</v>
      </c>
      <c r="Q1517">
        <f t="shared" si="122"/>
        <v>300</v>
      </c>
    </row>
    <row r="1518" spans="1:17">
      <c r="A1518" t="str">
        <f t="shared" si="126"/>
        <v>631,322</v>
      </c>
      <c r="B1518">
        <v>631</v>
      </c>
      <c r="C1518">
        <v>322</v>
      </c>
      <c r="D1518">
        <v>300</v>
      </c>
      <c r="E1518" t="s">
        <v>570</v>
      </c>
      <c r="F1518">
        <f>VLOOKUP(B1518,Nodes!$B$2:$C$681,2,FALSE)</f>
        <v>250</v>
      </c>
      <c r="G1518" t="str">
        <f t="shared" si="123"/>
        <v>631,322,300,entrance,250</v>
      </c>
      <c r="H1518" t="s">
        <v>1013</v>
      </c>
      <c r="I1518" t="str">
        <f>VLOOKUP(B1518,Nodes!$B$2:$F$681,3)</f>
        <v>Rue des Boulets</v>
      </c>
      <c r="J1518" t="str">
        <f>VLOOKUP(C1518,Nodes!$B$2:$F$681,3)</f>
        <v>Rue des Boulets</v>
      </c>
      <c r="K1518" t="e">
        <f>VLOOKUP(A1518,$A$1:A1517,1,FALSE)</f>
        <v>#N/A</v>
      </c>
      <c r="L1518">
        <f>IF(ISNA(K1518),D1518,VLOOKUP(A1518,$A$1:D1517,4,FALSE))</f>
        <v>300</v>
      </c>
      <c r="M1518">
        <f t="shared" si="124"/>
        <v>300</v>
      </c>
      <c r="N1518">
        <f t="shared" si="125"/>
        <v>300</v>
      </c>
      <c r="P1518" t="e">
        <f>VLOOKUP(A1518,estimator!$A$2:$D$726,4,FALSE)</f>
        <v>#N/A</v>
      </c>
      <c r="Q1518">
        <f t="shared" si="122"/>
        <v>300</v>
      </c>
    </row>
    <row r="1519" spans="1:17">
      <c r="A1519" t="str">
        <f t="shared" si="126"/>
        <v>632,323</v>
      </c>
      <c r="B1519">
        <v>632</v>
      </c>
      <c r="C1519">
        <v>323</v>
      </c>
      <c r="D1519">
        <v>300</v>
      </c>
      <c r="E1519" t="s">
        <v>570</v>
      </c>
      <c r="F1519">
        <f>VLOOKUP(B1519,Nodes!$B$2:$C$681,2,FALSE)</f>
        <v>251</v>
      </c>
      <c r="G1519" t="str">
        <f t="shared" si="123"/>
        <v>632,323,300,entrance,251</v>
      </c>
      <c r="H1519" t="s">
        <v>1013</v>
      </c>
      <c r="I1519" t="str">
        <f>VLOOKUP(B1519,Nodes!$B$2:$F$681,3)</f>
        <v>Rue du Bac</v>
      </c>
      <c r="J1519" t="str">
        <f>VLOOKUP(C1519,Nodes!$B$2:$F$681,3)</f>
        <v>Rue du Bac</v>
      </c>
      <c r="K1519" t="e">
        <f>VLOOKUP(A1519,$A$1:A1518,1,FALSE)</f>
        <v>#N/A</v>
      </c>
      <c r="L1519">
        <f>IF(ISNA(K1519),D1519,VLOOKUP(A1519,$A$1:D1518,4,FALSE))</f>
        <v>300</v>
      </c>
      <c r="M1519">
        <f t="shared" si="124"/>
        <v>300</v>
      </c>
      <c r="N1519">
        <f t="shared" si="125"/>
        <v>300</v>
      </c>
      <c r="P1519" t="e">
        <f>VLOOKUP(A1519,estimator!$A$2:$D$726,4,FALSE)</f>
        <v>#N/A</v>
      </c>
      <c r="Q1519">
        <f t="shared" si="122"/>
        <v>300</v>
      </c>
    </row>
    <row r="1520" spans="1:17">
      <c r="A1520" t="str">
        <f t="shared" si="126"/>
        <v>633,324</v>
      </c>
      <c r="B1520">
        <v>633</v>
      </c>
      <c r="C1520">
        <v>324</v>
      </c>
      <c r="D1520">
        <v>300</v>
      </c>
      <c r="E1520" t="s">
        <v>570</v>
      </c>
      <c r="F1520">
        <f>VLOOKUP(B1520,Nodes!$B$2:$C$681,2,FALSE)</f>
        <v>252</v>
      </c>
      <c r="G1520" t="str">
        <f t="shared" si="123"/>
        <v>633,324,300,entrance,252</v>
      </c>
      <c r="H1520" t="s">
        <v>1013</v>
      </c>
      <c r="I1520" t="str">
        <f>VLOOKUP(B1520,Nodes!$B$2:$F$681,3)</f>
        <v>Rue Saint-Maur</v>
      </c>
      <c r="J1520" t="str">
        <f>VLOOKUP(C1520,Nodes!$B$2:$F$681,3)</f>
        <v>Rue Saint-Maur</v>
      </c>
      <c r="K1520" t="e">
        <f>VLOOKUP(A1520,$A$1:A1519,1,FALSE)</f>
        <v>#N/A</v>
      </c>
      <c r="L1520">
        <f>IF(ISNA(K1520),D1520,VLOOKUP(A1520,$A$1:D1519,4,FALSE))</f>
        <v>300</v>
      </c>
      <c r="M1520">
        <f t="shared" si="124"/>
        <v>300</v>
      </c>
      <c r="N1520">
        <f t="shared" si="125"/>
        <v>300</v>
      </c>
      <c r="P1520" t="e">
        <f>VLOOKUP(A1520,estimator!$A$2:$D$726,4,FALSE)</f>
        <v>#N/A</v>
      </c>
      <c r="Q1520">
        <f t="shared" si="122"/>
        <v>300</v>
      </c>
    </row>
    <row r="1521" spans="1:17">
      <c r="A1521" t="str">
        <f t="shared" si="126"/>
        <v>634,325</v>
      </c>
      <c r="B1521">
        <v>634</v>
      </c>
      <c r="C1521">
        <v>325</v>
      </c>
      <c r="D1521">
        <v>300</v>
      </c>
      <c r="E1521" t="s">
        <v>570</v>
      </c>
      <c r="F1521">
        <f>VLOOKUP(B1521,Nodes!$B$2:$C$681,2,FALSE)</f>
        <v>253</v>
      </c>
      <c r="G1521" t="str">
        <f t="shared" si="123"/>
        <v>634,325,300,entrance,253</v>
      </c>
      <c r="H1521" t="s">
        <v>1013</v>
      </c>
      <c r="I1521" t="str">
        <f>VLOOKUP(B1521,Nodes!$B$2:$F$681,3)</f>
        <v>Saint-Ambroise</v>
      </c>
      <c r="J1521" t="str">
        <f>VLOOKUP(C1521,Nodes!$B$2:$F$681,3)</f>
        <v>Saint-Ambroise</v>
      </c>
      <c r="K1521" t="e">
        <f>VLOOKUP(A1521,$A$1:A1520,1,FALSE)</f>
        <v>#N/A</v>
      </c>
      <c r="L1521">
        <f>IF(ISNA(K1521),D1521,VLOOKUP(A1521,$A$1:D1520,4,FALSE))</f>
        <v>300</v>
      </c>
      <c r="M1521">
        <f t="shared" si="124"/>
        <v>300</v>
      </c>
      <c r="N1521">
        <f t="shared" si="125"/>
        <v>300</v>
      </c>
      <c r="P1521" t="e">
        <f>VLOOKUP(A1521,estimator!$A$2:$D$726,4,FALSE)</f>
        <v>#N/A</v>
      </c>
      <c r="Q1521">
        <f t="shared" si="122"/>
        <v>300</v>
      </c>
    </row>
    <row r="1522" spans="1:17">
      <c r="A1522" t="str">
        <f t="shared" si="126"/>
        <v>635,326</v>
      </c>
      <c r="B1522">
        <v>635</v>
      </c>
      <c r="C1522">
        <v>326</v>
      </c>
      <c r="D1522">
        <v>300</v>
      </c>
      <c r="E1522" t="s">
        <v>570</v>
      </c>
      <c r="F1522">
        <f>VLOOKUP(B1522,Nodes!$B$2:$C$681,2,FALSE)</f>
        <v>254</v>
      </c>
      <c r="G1522" t="str">
        <f t="shared" si="123"/>
        <v>635,326,300,entrance,254</v>
      </c>
      <c r="H1522" t="s">
        <v>1013</v>
      </c>
      <c r="I1522" t="str">
        <f>VLOOKUP(B1522,Nodes!$B$2:$F$681,3)</f>
        <v>Saint-Augustin</v>
      </c>
      <c r="J1522" t="str">
        <f>VLOOKUP(C1522,Nodes!$B$2:$F$681,3)</f>
        <v>Saint-Augustin</v>
      </c>
      <c r="K1522" t="e">
        <f>VLOOKUP(A1522,$A$1:A1521,1,FALSE)</f>
        <v>#N/A</v>
      </c>
      <c r="L1522">
        <f>IF(ISNA(K1522),D1522,VLOOKUP(A1522,$A$1:D1521,4,FALSE))</f>
        <v>300</v>
      </c>
      <c r="M1522">
        <f t="shared" si="124"/>
        <v>300</v>
      </c>
      <c r="N1522">
        <f t="shared" si="125"/>
        <v>300</v>
      </c>
      <c r="P1522" t="e">
        <f>VLOOKUP(A1522,estimator!$A$2:$D$726,4,FALSE)</f>
        <v>#N/A</v>
      </c>
      <c r="Q1522">
        <f t="shared" si="122"/>
        <v>300</v>
      </c>
    </row>
    <row r="1523" spans="1:17">
      <c r="A1523" t="str">
        <f t="shared" si="126"/>
        <v>636,327</v>
      </c>
      <c r="B1523">
        <v>636</v>
      </c>
      <c r="C1523">
        <v>327</v>
      </c>
      <c r="D1523">
        <v>300</v>
      </c>
      <c r="E1523" t="s">
        <v>570</v>
      </c>
      <c r="F1523">
        <f>VLOOKUP(B1523,Nodes!$B$2:$C$681,2,FALSE)</f>
        <v>255</v>
      </c>
      <c r="G1523" t="str">
        <f t="shared" si="123"/>
        <v>636,327,300,entrance,255</v>
      </c>
      <c r="H1523" t="s">
        <v>1013</v>
      </c>
      <c r="I1523" t="str">
        <f>VLOOKUP(B1523,Nodes!$B$2:$F$681,3)</f>
        <v>Saint-Denis — Porte de Paris</v>
      </c>
      <c r="J1523" t="str">
        <f>VLOOKUP(C1523,Nodes!$B$2:$F$681,3)</f>
        <v>Saint-Denis — Porte de Paris</v>
      </c>
      <c r="K1523" t="e">
        <f>VLOOKUP(A1523,$A$1:A1522,1,FALSE)</f>
        <v>#N/A</v>
      </c>
      <c r="L1523">
        <f>IF(ISNA(K1523),D1523,VLOOKUP(A1523,$A$1:D1522,4,FALSE))</f>
        <v>300</v>
      </c>
      <c r="M1523">
        <f t="shared" si="124"/>
        <v>300</v>
      </c>
      <c r="N1523">
        <f t="shared" si="125"/>
        <v>300</v>
      </c>
      <c r="P1523" t="e">
        <f>VLOOKUP(A1523,estimator!$A$2:$D$726,4,FALSE)</f>
        <v>#N/A</v>
      </c>
      <c r="Q1523">
        <f t="shared" si="122"/>
        <v>300</v>
      </c>
    </row>
    <row r="1524" spans="1:17">
      <c r="A1524" t="str">
        <f t="shared" si="126"/>
        <v>637,328</v>
      </c>
      <c r="B1524">
        <v>637</v>
      </c>
      <c r="C1524">
        <v>328</v>
      </c>
      <c r="D1524">
        <v>300</v>
      </c>
      <c r="E1524" t="s">
        <v>570</v>
      </c>
      <c r="F1524">
        <f>VLOOKUP(B1524,Nodes!$B$2:$C$681,2,FALSE)</f>
        <v>256</v>
      </c>
      <c r="G1524" t="str">
        <f t="shared" si="123"/>
        <v>637,328,300,entrance,256</v>
      </c>
      <c r="H1524" t="s">
        <v>1013</v>
      </c>
      <c r="I1524" t="str">
        <f>VLOOKUP(B1524,Nodes!$B$2:$F$681,3)</f>
        <v>Saint-Denis — Université</v>
      </c>
      <c r="J1524" t="str">
        <f>VLOOKUP(C1524,Nodes!$B$2:$F$681,3)</f>
        <v>Saint-Denis — Université</v>
      </c>
      <c r="K1524" t="e">
        <f>VLOOKUP(A1524,$A$1:A1523,1,FALSE)</f>
        <v>#N/A</v>
      </c>
      <c r="L1524">
        <f>IF(ISNA(K1524),D1524,VLOOKUP(A1524,$A$1:D1523,4,FALSE))</f>
        <v>300</v>
      </c>
      <c r="M1524">
        <f t="shared" si="124"/>
        <v>300</v>
      </c>
      <c r="N1524">
        <f t="shared" si="125"/>
        <v>300</v>
      </c>
      <c r="P1524" t="e">
        <f>VLOOKUP(A1524,estimator!$A$2:$D$726,4,FALSE)</f>
        <v>#N/A</v>
      </c>
      <c r="Q1524">
        <f t="shared" si="122"/>
        <v>300</v>
      </c>
    </row>
    <row r="1525" spans="1:17">
      <c r="A1525" t="str">
        <f t="shared" si="126"/>
        <v>638,329</v>
      </c>
      <c r="B1525">
        <v>638</v>
      </c>
      <c r="C1525">
        <v>329</v>
      </c>
      <c r="D1525">
        <v>300</v>
      </c>
      <c r="E1525" t="s">
        <v>570</v>
      </c>
      <c r="F1525">
        <f>VLOOKUP(B1525,Nodes!$B$2:$C$681,2,FALSE)</f>
        <v>257</v>
      </c>
      <c r="G1525" t="str">
        <f t="shared" si="123"/>
        <v>638,329,300,entrance,257</v>
      </c>
      <c r="H1525" t="s">
        <v>1013</v>
      </c>
      <c r="I1525" t="str">
        <f>VLOOKUP(B1525,Nodes!$B$2:$F$681,3)</f>
        <v>Saint-Fargeau</v>
      </c>
      <c r="J1525" t="str">
        <f>VLOOKUP(C1525,Nodes!$B$2:$F$681,3)</f>
        <v>Saint-Fargeau</v>
      </c>
      <c r="K1525" t="e">
        <f>VLOOKUP(A1525,$A$1:A1524,1,FALSE)</f>
        <v>#N/A</v>
      </c>
      <c r="L1525">
        <f>IF(ISNA(K1525),D1525,VLOOKUP(A1525,$A$1:D1524,4,FALSE))</f>
        <v>300</v>
      </c>
      <c r="M1525">
        <f t="shared" si="124"/>
        <v>300</v>
      </c>
      <c r="N1525">
        <f t="shared" si="125"/>
        <v>300</v>
      </c>
      <c r="P1525" t="e">
        <f>VLOOKUP(A1525,estimator!$A$2:$D$726,4,FALSE)</f>
        <v>#N/A</v>
      </c>
      <c r="Q1525">
        <f t="shared" si="122"/>
        <v>300</v>
      </c>
    </row>
    <row r="1526" spans="1:17">
      <c r="A1526" t="str">
        <f t="shared" si="126"/>
        <v>639,330</v>
      </c>
      <c r="B1526">
        <v>639</v>
      </c>
      <c r="C1526">
        <v>330</v>
      </c>
      <c r="D1526">
        <v>300</v>
      </c>
      <c r="E1526" t="s">
        <v>570</v>
      </c>
      <c r="F1526">
        <f>VLOOKUP(B1526,Nodes!$B$2:$C$681,2,FALSE)</f>
        <v>258</v>
      </c>
      <c r="G1526" t="str">
        <f t="shared" si="123"/>
        <v>639,330,300,entrance,258</v>
      </c>
      <c r="H1526" t="s">
        <v>1013</v>
      </c>
      <c r="I1526" t="str">
        <f>VLOOKUP(B1526,Nodes!$B$2:$F$681,3)</f>
        <v>Saint-François-Xavier</v>
      </c>
      <c r="J1526" t="str">
        <f>VLOOKUP(C1526,Nodes!$B$2:$F$681,3)</f>
        <v>Saint-François-Xavier</v>
      </c>
      <c r="K1526" t="e">
        <f>VLOOKUP(A1526,$A$1:A1525,1,FALSE)</f>
        <v>#N/A</v>
      </c>
      <c r="L1526">
        <f>IF(ISNA(K1526),D1526,VLOOKUP(A1526,$A$1:D1525,4,FALSE))</f>
        <v>300</v>
      </c>
      <c r="M1526">
        <f t="shared" si="124"/>
        <v>300</v>
      </c>
      <c r="N1526">
        <f t="shared" si="125"/>
        <v>300</v>
      </c>
      <c r="P1526" t="e">
        <f>VLOOKUP(A1526,estimator!$A$2:$D$726,4,FALSE)</f>
        <v>#N/A</v>
      </c>
      <c r="Q1526">
        <f t="shared" si="122"/>
        <v>300</v>
      </c>
    </row>
    <row r="1527" spans="1:17">
      <c r="A1527" t="str">
        <f t="shared" si="126"/>
        <v>640,331</v>
      </c>
      <c r="B1527">
        <v>640</v>
      </c>
      <c r="C1527">
        <v>331</v>
      </c>
      <c r="D1527">
        <v>300</v>
      </c>
      <c r="E1527" t="s">
        <v>570</v>
      </c>
      <c r="F1527">
        <f>VLOOKUP(B1527,Nodes!$B$2:$C$681,2,FALSE)</f>
        <v>259</v>
      </c>
      <c r="G1527" t="str">
        <f t="shared" si="123"/>
        <v>640,331,300,entrance,259</v>
      </c>
      <c r="H1527" t="s">
        <v>1013</v>
      </c>
      <c r="I1527" t="str">
        <f>VLOOKUP(B1527,Nodes!$B$2:$F$681,3)</f>
        <v>Saint-Georges</v>
      </c>
      <c r="J1527" t="str">
        <f>VLOOKUP(C1527,Nodes!$B$2:$F$681,3)</f>
        <v>Saint-Georges</v>
      </c>
      <c r="K1527" t="e">
        <f>VLOOKUP(A1527,$A$1:A1526,1,FALSE)</f>
        <v>#N/A</v>
      </c>
      <c r="L1527">
        <f>IF(ISNA(K1527),D1527,VLOOKUP(A1527,$A$1:D1526,4,FALSE))</f>
        <v>300</v>
      </c>
      <c r="M1527">
        <f t="shared" si="124"/>
        <v>300</v>
      </c>
      <c r="N1527">
        <f t="shared" si="125"/>
        <v>300</v>
      </c>
      <c r="P1527" t="e">
        <f>VLOOKUP(A1527,estimator!$A$2:$D$726,4,FALSE)</f>
        <v>#N/A</v>
      </c>
      <c r="Q1527">
        <f t="shared" si="122"/>
        <v>300</v>
      </c>
    </row>
    <row r="1528" spans="1:17">
      <c r="A1528" t="str">
        <f t="shared" si="126"/>
        <v>641,332</v>
      </c>
      <c r="B1528">
        <v>641</v>
      </c>
      <c r="C1528">
        <v>332</v>
      </c>
      <c r="D1528">
        <v>300</v>
      </c>
      <c r="E1528" t="s">
        <v>570</v>
      </c>
      <c r="F1528">
        <f>VLOOKUP(B1528,Nodes!$B$2:$C$681,2,FALSE)</f>
        <v>260</v>
      </c>
      <c r="G1528" t="str">
        <f t="shared" si="123"/>
        <v>641,332,300,entrance,260</v>
      </c>
      <c r="H1528" t="s">
        <v>1013</v>
      </c>
      <c r="I1528" t="str">
        <f>VLOOKUP(B1528,Nodes!$B$2:$F$681,3)</f>
        <v>Saint-Germain-des-Prés</v>
      </c>
      <c r="J1528" t="str">
        <f>VLOOKUP(C1528,Nodes!$B$2:$F$681,3)</f>
        <v>Saint-Germain-des-Prés</v>
      </c>
      <c r="K1528" t="e">
        <f>VLOOKUP(A1528,$A$1:A1527,1,FALSE)</f>
        <v>#N/A</v>
      </c>
      <c r="L1528">
        <f>IF(ISNA(K1528),D1528,VLOOKUP(A1528,$A$1:D1527,4,FALSE))</f>
        <v>300</v>
      </c>
      <c r="M1528">
        <f t="shared" si="124"/>
        <v>300</v>
      </c>
      <c r="N1528">
        <f t="shared" si="125"/>
        <v>300</v>
      </c>
      <c r="P1528" t="e">
        <f>VLOOKUP(A1528,estimator!$A$2:$D$726,4,FALSE)</f>
        <v>#N/A</v>
      </c>
      <c r="Q1528">
        <f t="shared" si="122"/>
        <v>300</v>
      </c>
    </row>
    <row r="1529" spans="1:17">
      <c r="A1529" t="str">
        <f t="shared" si="126"/>
        <v>642,333</v>
      </c>
      <c r="B1529">
        <v>642</v>
      </c>
      <c r="C1529">
        <v>333</v>
      </c>
      <c r="D1529">
        <v>300</v>
      </c>
      <c r="E1529" t="s">
        <v>570</v>
      </c>
      <c r="F1529">
        <f>VLOOKUP(B1529,Nodes!$B$2:$C$681,2,FALSE)</f>
        <v>261</v>
      </c>
      <c r="G1529" t="str">
        <f t="shared" si="123"/>
        <v>642,333,300,entrance,261</v>
      </c>
      <c r="H1529" t="s">
        <v>1013</v>
      </c>
      <c r="I1529" t="str">
        <f>VLOOKUP(B1529,Nodes!$B$2:$F$681,3)</f>
        <v>Saint-Jacques</v>
      </c>
      <c r="J1529" t="str">
        <f>VLOOKUP(C1529,Nodes!$B$2:$F$681,3)</f>
        <v>Saint-Jacques</v>
      </c>
      <c r="K1529" t="e">
        <f>VLOOKUP(A1529,$A$1:A1528,1,FALSE)</f>
        <v>#N/A</v>
      </c>
      <c r="L1529">
        <f>IF(ISNA(K1529),D1529,VLOOKUP(A1529,$A$1:D1528,4,FALSE))</f>
        <v>300</v>
      </c>
      <c r="M1529">
        <f t="shared" si="124"/>
        <v>300</v>
      </c>
      <c r="N1529">
        <f t="shared" si="125"/>
        <v>300</v>
      </c>
      <c r="P1529" t="e">
        <f>VLOOKUP(A1529,estimator!$A$2:$D$726,4,FALSE)</f>
        <v>#N/A</v>
      </c>
      <c r="Q1529">
        <f t="shared" si="122"/>
        <v>300</v>
      </c>
    </row>
    <row r="1530" spans="1:17">
      <c r="A1530" t="str">
        <f t="shared" si="126"/>
        <v>643,334</v>
      </c>
      <c r="B1530">
        <v>643</v>
      </c>
      <c r="C1530">
        <v>334</v>
      </c>
      <c r="D1530">
        <v>300</v>
      </c>
      <c r="E1530" t="s">
        <v>570</v>
      </c>
      <c r="F1530">
        <f>VLOOKUP(B1530,Nodes!$B$2:$C$681,2,FALSE)</f>
        <v>262</v>
      </c>
      <c r="G1530" t="str">
        <f t="shared" si="123"/>
        <v>643,334,300,entrance,262</v>
      </c>
      <c r="H1530" t="s">
        <v>1013</v>
      </c>
      <c r="I1530" t="str">
        <f>VLOOKUP(B1530,Nodes!$B$2:$F$681,3)</f>
        <v>Saint-Lazare</v>
      </c>
      <c r="J1530" t="str">
        <f>VLOOKUP(C1530,Nodes!$B$2:$F$681,3)</f>
        <v>Saint-Lazare</v>
      </c>
      <c r="K1530" t="e">
        <f>VLOOKUP(A1530,$A$1:A1529,1,FALSE)</f>
        <v>#N/A</v>
      </c>
      <c r="L1530">
        <f>IF(ISNA(K1530),D1530,VLOOKUP(A1530,$A$1:D1529,4,FALSE))</f>
        <v>300</v>
      </c>
      <c r="M1530">
        <f t="shared" si="124"/>
        <v>300</v>
      </c>
      <c r="N1530">
        <f t="shared" si="125"/>
        <v>300</v>
      </c>
      <c r="P1530" t="e">
        <f>VLOOKUP(A1530,estimator!$A$2:$D$726,4,FALSE)</f>
        <v>#N/A</v>
      </c>
      <c r="Q1530">
        <f t="shared" si="122"/>
        <v>300</v>
      </c>
    </row>
    <row r="1531" spans="1:17">
      <c r="A1531" t="str">
        <f t="shared" si="126"/>
        <v>643,335</v>
      </c>
      <c r="B1531">
        <v>643</v>
      </c>
      <c r="C1531">
        <v>335</v>
      </c>
      <c r="D1531">
        <v>300</v>
      </c>
      <c r="E1531" t="s">
        <v>570</v>
      </c>
      <c r="F1531">
        <f>VLOOKUP(B1531,Nodes!$B$2:$C$681,2,FALSE)</f>
        <v>262</v>
      </c>
      <c r="G1531" t="str">
        <f t="shared" si="123"/>
        <v>643,335,300,entrance,262</v>
      </c>
      <c r="H1531" t="s">
        <v>1013</v>
      </c>
      <c r="I1531" t="str">
        <f>VLOOKUP(B1531,Nodes!$B$2:$F$681,3)</f>
        <v>Saint-Lazare</v>
      </c>
      <c r="J1531" t="str">
        <f>VLOOKUP(C1531,Nodes!$B$2:$F$681,3)</f>
        <v>Saint-Lazare</v>
      </c>
      <c r="K1531" t="e">
        <f>VLOOKUP(A1531,$A$1:A1530,1,FALSE)</f>
        <v>#N/A</v>
      </c>
      <c r="L1531">
        <f>IF(ISNA(K1531),D1531,VLOOKUP(A1531,$A$1:D1530,4,FALSE))</f>
        <v>300</v>
      </c>
      <c r="M1531">
        <f t="shared" si="124"/>
        <v>300</v>
      </c>
      <c r="N1531">
        <f t="shared" si="125"/>
        <v>300</v>
      </c>
      <c r="P1531" t="e">
        <f>VLOOKUP(A1531,estimator!$A$2:$D$726,4,FALSE)</f>
        <v>#N/A</v>
      </c>
      <c r="Q1531">
        <f t="shared" si="122"/>
        <v>300</v>
      </c>
    </row>
    <row r="1532" spans="1:17">
      <c r="A1532" t="str">
        <f t="shared" si="126"/>
        <v>643,336</v>
      </c>
      <c r="B1532">
        <v>643</v>
      </c>
      <c r="C1532">
        <v>336</v>
      </c>
      <c r="D1532">
        <v>300</v>
      </c>
      <c r="E1532" t="s">
        <v>570</v>
      </c>
      <c r="F1532">
        <f>VLOOKUP(B1532,Nodes!$B$2:$C$681,2,FALSE)</f>
        <v>262</v>
      </c>
      <c r="G1532" t="str">
        <f t="shared" si="123"/>
        <v>643,336,300,entrance,262</v>
      </c>
      <c r="H1532" t="s">
        <v>1013</v>
      </c>
      <c r="I1532" t="str">
        <f>VLOOKUP(B1532,Nodes!$B$2:$F$681,3)</f>
        <v>Saint-Lazare</v>
      </c>
      <c r="J1532" t="str">
        <f>VLOOKUP(C1532,Nodes!$B$2:$F$681,3)</f>
        <v>Saint-Lazare</v>
      </c>
      <c r="K1532" t="e">
        <f>VLOOKUP(A1532,$A$1:A1531,1,FALSE)</f>
        <v>#N/A</v>
      </c>
      <c r="L1532">
        <f>IF(ISNA(K1532),D1532,VLOOKUP(A1532,$A$1:D1531,4,FALSE))</f>
        <v>300</v>
      </c>
      <c r="M1532">
        <f t="shared" si="124"/>
        <v>300</v>
      </c>
      <c r="N1532">
        <f t="shared" si="125"/>
        <v>300</v>
      </c>
      <c r="P1532" t="e">
        <f>VLOOKUP(A1532,estimator!$A$2:$D$726,4,FALSE)</f>
        <v>#N/A</v>
      </c>
      <c r="Q1532">
        <f t="shared" si="122"/>
        <v>300</v>
      </c>
    </row>
    <row r="1533" spans="1:17">
      <c r="A1533" t="str">
        <f t="shared" si="126"/>
        <v>643,337</v>
      </c>
      <c r="B1533">
        <v>643</v>
      </c>
      <c r="C1533">
        <v>337</v>
      </c>
      <c r="D1533">
        <v>300</v>
      </c>
      <c r="E1533" t="s">
        <v>570</v>
      </c>
      <c r="F1533">
        <f>VLOOKUP(B1533,Nodes!$B$2:$C$681,2,FALSE)</f>
        <v>262</v>
      </c>
      <c r="G1533" t="str">
        <f t="shared" si="123"/>
        <v>643,337,300,entrance,262</v>
      </c>
      <c r="H1533" t="s">
        <v>1013</v>
      </c>
      <c r="I1533" t="str">
        <f>VLOOKUP(B1533,Nodes!$B$2:$F$681,3)</f>
        <v>Saint-Lazare</v>
      </c>
      <c r="J1533" t="str">
        <f>VLOOKUP(C1533,Nodes!$B$2:$F$681,3)</f>
        <v>Saint-Lazare</v>
      </c>
      <c r="K1533" t="e">
        <f>VLOOKUP(A1533,$A$1:A1532,1,FALSE)</f>
        <v>#N/A</v>
      </c>
      <c r="L1533">
        <f>IF(ISNA(K1533),D1533,VLOOKUP(A1533,$A$1:D1532,4,FALSE))</f>
        <v>300</v>
      </c>
      <c r="M1533">
        <f t="shared" si="124"/>
        <v>300</v>
      </c>
      <c r="N1533">
        <f t="shared" si="125"/>
        <v>300</v>
      </c>
      <c r="P1533" t="e">
        <f>VLOOKUP(A1533,estimator!$A$2:$D$726,4,FALSE)</f>
        <v>#N/A</v>
      </c>
      <c r="Q1533">
        <f t="shared" si="122"/>
        <v>300</v>
      </c>
    </row>
    <row r="1534" spans="1:17">
      <c r="A1534" t="str">
        <f t="shared" si="126"/>
        <v>644,338</v>
      </c>
      <c r="B1534">
        <v>644</v>
      </c>
      <c r="C1534">
        <v>338</v>
      </c>
      <c r="D1534">
        <v>300</v>
      </c>
      <c r="E1534" t="s">
        <v>570</v>
      </c>
      <c r="F1534">
        <f>VLOOKUP(B1534,Nodes!$B$2:$C$681,2,FALSE)</f>
        <v>263</v>
      </c>
      <c r="G1534" t="str">
        <f t="shared" si="123"/>
        <v>644,338,300,entrance,263</v>
      </c>
      <c r="H1534" t="s">
        <v>1013</v>
      </c>
      <c r="I1534" t="str">
        <f>VLOOKUP(B1534,Nodes!$B$2:$F$681,3)</f>
        <v>Saint-Mandé</v>
      </c>
      <c r="J1534" t="str">
        <f>VLOOKUP(C1534,Nodes!$B$2:$F$681,3)</f>
        <v>Saint-Mandé</v>
      </c>
      <c r="K1534" t="e">
        <f>VLOOKUP(A1534,$A$1:A1533,1,FALSE)</f>
        <v>#N/A</v>
      </c>
      <c r="L1534">
        <f>IF(ISNA(K1534),D1534,VLOOKUP(A1534,$A$1:D1533,4,FALSE))</f>
        <v>300</v>
      </c>
      <c r="M1534">
        <f t="shared" si="124"/>
        <v>300</v>
      </c>
      <c r="N1534">
        <f t="shared" si="125"/>
        <v>300</v>
      </c>
      <c r="P1534" t="e">
        <f>VLOOKUP(A1534,estimator!$A$2:$D$726,4,FALSE)</f>
        <v>#N/A</v>
      </c>
      <c r="Q1534">
        <f t="shared" si="122"/>
        <v>300</v>
      </c>
    </row>
    <row r="1535" spans="1:17">
      <c r="A1535" t="str">
        <f t="shared" si="126"/>
        <v>645,339</v>
      </c>
      <c r="B1535">
        <v>645</v>
      </c>
      <c r="C1535">
        <v>339</v>
      </c>
      <c r="D1535">
        <v>300</v>
      </c>
      <c r="E1535" t="s">
        <v>570</v>
      </c>
      <c r="F1535">
        <f>VLOOKUP(B1535,Nodes!$B$2:$C$681,2,FALSE)</f>
        <v>264</v>
      </c>
      <c r="G1535" t="str">
        <f t="shared" si="123"/>
        <v>645,339,300,entrance,264</v>
      </c>
      <c r="H1535" t="s">
        <v>1013</v>
      </c>
      <c r="I1535" t="str">
        <f>VLOOKUP(B1535,Nodes!$B$2:$F$681,3)</f>
        <v>Saint-Marcel</v>
      </c>
      <c r="J1535" t="str">
        <f>VLOOKUP(C1535,Nodes!$B$2:$F$681,3)</f>
        <v>Saint-Marcel</v>
      </c>
      <c r="K1535" t="e">
        <f>VLOOKUP(A1535,$A$1:A1534,1,FALSE)</f>
        <v>#N/A</v>
      </c>
      <c r="L1535">
        <f>IF(ISNA(K1535),D1535,VLOOKUP(A1535,$A$1:D1534,4,FALSE))</f>
        <v>300</v>
      </c>
      <c r="M1535">
        <f t="shared" si="124"/>
        <v>300</v>
      </c>
      <c r="N1535">
        <f t="shared" si="125"/>
        <v>300</v>
      </c>
      <c r="P1535" t="e">
        <f>VLOOKUP(A1535,estimator!$A$2:$D$726,4,FALSE)</f>
        <v>#N/A</v>
      </c>
      <c r="Q1535">
        <f t="shared" si="122"/>
        <v>300</v>
      </c>
    </row>
    <row r="1536" spans="1:17">
      <c r="A1536" t="str">
        <f t="shared" si="126"/>
        <v>646,340</v>
      </c>
      <c r="B1536">
        <v>646</v>
      </c>
      <c r="C1536">
        <v>340</v>
      </c>
      <c r="D1536">
        <v>300</v>
      </c>
      <c r="E1536" t="s">
        <v>570</v>
      </c>
      <c r="F1536">
        <f>VLOOKUP(B1536,Nodes!$B$2:$C$681,2,FALSE)</f>
        <v>265</v>
      </c>
      <c r="G1536" t="str">
        <f t="shared" si="123"/>
        <v>646,340,300,entrance,265</v>
      </c>
      <c r="H1536" t="s">
        <v>1013</v>
      </c>
      <c r="I1536" t="str">
        <f>VLOOKUP(B1536,Nodes!$B$2:$F$681,3)</f>
        <v>Saint-Michel</v>
      </c>
      <c r="J1536" t="str">
        <f>VLOOKUP(C1536,Nodes!$B$2:$F$681,3)</f>
        <v>Saint-Michel</v>
      </c>
      <c r="K1536" t="e">
        <f>VLOOKUP(A1536,$A$1:A1535,1,FALSE)</f>
        <v>#N/A</v>
      </c>
      <c r="L1536">
        <f>IF(ISNA(K1536),D1536,VLOOKUP(A1536,$A$1:D1535,4,FALSE))</f>
        <v>300</v>
      </c>
      <c r="M1536">
        <f t="shared" si="124"/>
        <v>300</v>
      </c>
      <c r="N1536">
        <f t="shared" si="125"/>
        <v>300</v>
      </c>
      <c r="P1536" t="e">
        <f>VLOOKUP(A1536,estimator!$A$2:$D$726,4,FALSE)</f>
        <v>#N/A</v>
      </c>
      <c r="Q1536">
        <f t="shared" si="122"/>
        <v>300</v>
      </c>
    </row>
    <row r="1537" spans="1:17">
      <c r="A1537" t="str">
        <f t="shared" si="126"/>
        <v>647,341</v>
      </c>
      <c r="B1537">
        <v>647</v>
      </c>
      <c r="C1537">
        <v>341</v>
      </c>
      <c r="D1537">
        <v>300</v>
      </c>
      <c r="E1537" t="s">
        <v>570</v>
      </c>
      <c r="F1537">
        <f>VLOOKUP(B1537,Nodes!$B$2:$C$681,2,FALSE)</f>
        <v>266</v>
      </c>
      <c r="G1537" t="str">
        <f t="shared" si="123"/>
        <v>647,341,300,entrance,266</v>
      </c>
      <c r="H1537" t="s">
        <v>1013</v>
      </c>
      <c r="I1537" t="str">
        <f>VLOOKUP(B1537,Nodes!$B$2:$F$681,3)</f>
        <v>Saint-Paul</v>
      </c>
      <c r="J1537" t="str">
        <f>VLOOKUP(C1537,Nodes!$B$2:$F$681,3)</f>
        <v>Saint-Paul</v>
      </c>
      <c r="K1537" t="e">
        <f>VLOOKUP(A1537,$A$1:A1536,1,FALSE)</f>
        <v>#N/A</v>
      </c>
      <c r="L1537">
        <f>IF(ISNA(K1537),D1537,VLOOKUP(A1537,$A$1:D1536,4,FALSE))</f>
        <v>300</v>
      </c>
      <c r="M1537">
        <f t="shared" si="124"/>
        <v>300</v>
      </c>
      <c r="N1537">
        <f t="shared" si="125"/>
        <v>300</v>
      </c>
      <c r="P1537" t="e">
        <f>VLOOKUP(A1537,estimator!$A$2:$D$726,4,FALSE)</f>
        <v>#N/A</v>
      </c>
      <c r="Q1537">
        <f t="shared" si="122"/>
        <v>300</v>
      </c>
    </row>
    <row r="1538" spans="1:17">
      <c r="A1538" t="str">
        <f t="shared" si="126"/>
        <v>648,342</v>
      </c>
      <c r="B1538">
        <v>648</v>
      </c>
      <c r="C1538">
        <v>342</v>
      </c>
      <c r="D1538">
        <v>300</v>
      </c>
      <c r="E1538" t="s">
        <v>570</v>
      </c>
      <c r="F1538">
        <f>VLOOKUP(B1538,Nodes!$B$2:$C$681,2,FALSE)</f>
        <v>267</v>
      </c>
      <c r="G1538" t="str">
        <f t="shared" si="123"/>
        <v>648,342,300,entrance,267</v>
      </c>
      <c r="H1538" t="s">
        <v>1013</v>
      </c>
      <c r="I1538" t="str">
        <f>VLOOKUP(B1538,Nodes!$B$2:$F$681,3)</f>
        <v>Saint-Philippe-du-Roule</v>
      </c>
      <c r="J1538" t="str">
        <f>VLOOKUP(C1538,Nodes!$B$2:$F$681,3)</f>
        <v>Saint-Philippe-du-Roule</v>
      </c>
      <c r="K1538" t="e">
        <f>VLOOKUP(A1538,$A$1:A1537,1,FALSE)</f>
        <v>#N/A</v>
      </c>
      <c r="L1538">
        <f>IF(ISNA(K1538),D1538,VLOOKUP(A1538,$A$1:D1537,4,FALSE))</f>
        <v>300</v>
      </c>
      <c r="M1538">
        <f t="shared" si="124"/>
        <v>300</v>
      </c>
      <c r="N1538">
        <f t="shared" si="125"/>
        <v>300</v>
      </c>
      <c r="P1538" t="e">
        <f>VLOOKUP(A1538,estimator!$A$2:$D$726,4,FALSE)</f>
        <v>#N/A</v>
      </c>
      <c r="Q1538">
        <f t="shared" ref="Q1538:Q1601" si="127">IF(ISNA(P1538),D1538,P1538)</f>
        <v>300</v>
      </c>
    </row>
    <row r="1539" spans="1:17">
      <c r="A1539" t="str">
        <f t="shared" si="126"/>
        <v>649,343</v>
      </c>
      <c r="B1539">
        <v>649</v>
      </c>
      <c r="C1539">
        <v>343</v>
      </c>
      <c r="D1539">
        <v>300</v>
      </c>
      <c r="E1539" t="s">
        <v>570</v>
      </c>
      <c r="F1539">
        <f>VLOOKUP(B1539,Nodes!$B$2:$C$681,2,FALSE)</f>
        <v>268</v>
      </c>
      <c r="G1539" t="str">
        <f t="shared" ref="G1539:G1602" si="128">B1539&amp;","&amp;C1539&amp;","&amp;ROUND(D1539,0)&amp;","&amp;E1539&amp;","&amp;F1539</f>
        <v>649,343,300,entrance,268</v>
      </c>
      <c r="H1539" t="s">
        <v>1013</v>
      </c>
      <c r="I1539" t="str">
        <f>VLOOKUP(B1539,Nodes!$B$2:$F$681,3)</f>
        <v>Saint-Placide</v>
      </c>
      <c r="J1539" t="str">
        <f>VLOOKUP(C1539,Nodes!$B$2:$F$681,3)</f>
        <v>Saint-Placide</v>
      </c>
      <c r="K1539" t="e">
        <f>VLOOKUP(A1539,$A$1:A1538,1,FALSE)</f>
        <v>#N/A</v>
      </c>
      <c r="L1539">
        <f>IF(ISNA(K1539),D1539,VLOOKUP(A1539,$A$1:D1538,4,FALSE))</f>
        <v>300</v>
      </c>
      <c r="M1539">
        <f t="shared" si="124"/>
        <v>300</v>
      </c>
      <c r="N1539">
        <f t="shared" si="125"/>
        <v>300</v>
      </c>
      <c r="P1539" t="e">
        <f>VLOOKUP(A1539,estimator!$A$2:$D$726,4,FALSE)</f>
        <v>#N/A</v>
      </c>
      <c r="Q1539">
        <f t="shared" si="127"/>
        <v>300</v>
      </c>
    </row>
    <row r="1540" spans="1:17">
      <c r="A1540" t="str">
        <f t="shared" si="126"/>
        <v>650,344</v>
      </c>
      <c r="B1540">
        <v>650</v>
      </c>
      <c r="C1540">
        <v>344</v>
      </c>
      <c r="D1540">
        <v>300</v>
      </c>
      <c r="E1540" t="s">
        <v>570</v>
      </c>
      <c r="F1540">
        <f>VLOOKUP(B1540,Nodes!$B$2:$C$681,2,FALSE)</f>
        <v>269</v>
      </c>
      <c r="G1540" t="str">
        <f t="shared" si="128"/>
        <v>650,344,300,entrance,269</v>
      </c>
      <c r="H1540" t="s">
        <v>1013</v>
      </c>
      <c r="I1540" t="str">
        <f>VLOOKUP(B1540,Nodes!$B$2:$F$681,3)</f>
        <v>Saint-Sébastien — Froissart</v>
      </c>
      <c r="J1540" t="str">
        <f>VLOOKUP(C1540,Nodes!$B$2:$F$681,3)</f>
        <v>Saint-Sébastien — Froissart</v>
      </c>
      <c r="K1540" t="e">
        <f>VLOOKUP(A1540,$A$1:A1539,1,FALSE)</f>
        <v>#N/A</v>
      </c>
      <c r="L1540">
        <f>IF(ISNA(K1540),D1540,VLOOKUP(A1540,$A$1:D1539,4,FALSE))</f>
        <v>300</v>
      </c>
      <c r="M1540">
        <f t="shared" si="124"/>
        <v>300</v>
      </c>
      <c r="N1540">
        <f t="shared" si="125"/>
        <v>300</v>
      </c>
      <c r="P1540" t="e">
        <f>VLOOKUP(A1540,estimator!$A$2:$D$726,4,FALSE)</f>
        <v>#N/A</v>
      </c>
      <c r="Q1540">
        <f t="shared" si="127"/>
        <v>300</v>
      </c>
    </row>
    <row r="1541" spans="1:17">
      <c r="A1541" t="str">
        <f t="shared" si="126"/>
        <v>651,345</v>
      </c>
      <c r="B1541">
        <v>651</v>
      </c>
      <c r="C1541">
        <v>345</v>
      </c>
      <c r="D1541">
        <v>300</v>
      </c>
      <c r="E1541" t="s">
        <v>570</v>
      </c>
      <c r="F1541">
        <f>VLOOKUP(B1541,Nodes!$B$2:$C$681,2,FALSE)</f>
        <v>270</v>
      </c>
      <c r="G1541" t="str">
        <f t="shared" si="128"/>
        <v>651,345,300,entrance,270</v>
      </c>
      <c r="H1541" t="s">
        <v>1013</v>
      </c>
      <c r="I1541" t="str">
        <f>VLOOKUP(B1541,Nodes!$B$2:$F$681,3)</f>
        <v>Saint-Sulpice</v>
      </c>
      <c r="J1541" t="str">
        <f>VLOOKUP(C1541,Nodes!$B$2:$F$681,3)</f>
        <v>Saint-Sulpice</v>
      </c>
      <c r="K1541" t="e">
        <f>VLOOKUP(A1541,$A$1:A1540,1,FALSE)</f>
        <v>#N/A</v>
      </c>
      <c r="L1541">
        <f>IF(ISNA(K1541),D1541,VLOOKUP(A1541,$A$1:D1540,4,FALSE))</f>
        <v>300</v>
      </c>
      <c r="M1541">
        <f t="shared" si="124"/>
        <v>300</v>
      </c>
      <c r="N1541">
        <f t="shared" si="125"/>
        <v>300</v>
      </c>
      <c r="P1541" t="e">
        <f>VLOOKUP(A1541,estimator!$A$2:$D$726,4,FALSE)</f>
        <v>#N/A</v>
      </c>
      <c r="Q1541">
        <f t="shared" si="127"/>
        <v>300</v>
      </c>
    </row>
    <row r="1542" spans="1:17">
      <c r="A1542" t="str">
        <f t="shared" si="126"/>
        <v>652,346</v>
      </c>
      <c r="B1542">
        <v>652</v>
      </c>
      <c r="C1542">
        <v>346</v>
      </c>
      <c r="D1542">
        <v>300</v>
      </c>
      <c r="E1542" t="s">
        <v>570</v>
      </c>
      <c r="F1542">
        <f>VLOOKUP(B1542,Nodes!$B$2:$C$681,2,FALSE)</f>
        <v>271</v>
      </c>
      <c r="G1542" t="str">
        <f t="shared" si="128"/>
        <v>652,346,300,entrance,271</v>
      </c>
      <c r="H1542" t="s">
        <v>1013</v>
      </c>
      <c r="I1542" t="str">
        <f>VLOOKUP(B1542,Nodes!$B$2:$F$681,3)</f>
        <v>Ségur</v>
      </c>
      <c r="J1542" t="str">
        <f>VLOOKUP(C1542,Nodes!$B$2:$F$681,3)</f>
        <v>Ségur</v>
      </c>
      <c r="K1542" t="e">
        <f>VLOOKUP(A1542,$A$1:A1541,1,FALSE)</f>
        <v>#N/A</v>
      </c>
      <c r="L1542">
        <f>IF(ISNA(K1542),D1542,VLOOKUP(A1542,$A$1:D1541,4,FALSE))</f>
        <v>300</v>
      </c>
      <c r="M1542">
        <f t="shared" si="124"/>
        <v>300</v>
      </c>
      <c r="N1542">
        <f t="shared" si="125"/>
        <v>300</v>
      </c>
      <c r="P1542" t="e">
        <f>VLOOKUP(A1542,estimator!$A$2:$D$726,4,FALSE)</f>
        <v>#N/A</v>
      </c>
      <c r="Q1542">
        <f t="shared" si="127"/>
        <v>300</v>
      </c>
    </row>
    <row r="1543" spans="1:17">
      <c r="A1543" t="str">
        <f t="shared" si="126"/>
        <v>653,347</v>
      </c>
      <c r="B1543">
        <v>653</v>
      </c>
      <c r="C1543">
        <v>347</v>
      </c>
      <c r="D1543">
        <v>300</v>
      </c>
      <c r="E1543" t="s">
        <v>570</v>
      </c>
      <c r="F1543">
        <f>VLOOKUP(B1543,Nodes!$B$2:$C$681,2,FALSE)</f>
        <v>272</v>
      </c>
      <c r="G1543" t="str">
        <f t="shared" si="128"/>
        <v>653,347,300,entrance,272</v>
      </c>
      <c r="H1543" t="s">
        <v>1013</v>
      </c>
      <c r="I1543" t="str">
        <f>VLOOKUP(B1543,Nodes!$B$2:$F$681,3)</f>
        <v>Sentier</v>
      </c>
      <c r="J1543" t="str">
        <f>VLOOKUP(C1543,Nodes!$B$2:$F$681,3)</f>
        <v>Sentier</v>
      </c>
      <c r="K1543" t="e">
        <f>VLOOKUP(A1543,$A$1:A1542,1,FALSE)</f>
        <v>#N/A</v>
      </c>
      <c r="L1543">
        <f>IF(ISNA(K1543),D1543,VLOOKUP(A1543,$A$1:D1542,4,FALSE))</f>
        <v>300</v>
      </c>
      <c r="M1543">
        <f t="shared" si="124"/>
        <v>300</v>
      </c>
      <c r="N1543">
        <f t="shared" si="125"/>
        <v>300</v>
      </c>
      <c r="P1543" t="e">
        <f>VLOOKUP(A1543,estimator!$A$2:$D$726,4,FALSE)</f>
        <v>#N/A</v>
      </c>
      <c r="Q1543">
        <f t="shared" si="127"/>
        <v>300</v>
      </c>
    </row>
    <row r="1544" spans="1:17">
      <c r="A1544" t="str">
        <f t="shared" si="126"/>
        <v>654,348</v>
      </c>
      <c r="B1544">
        <v>654</v>
      </c>
      <c r="C1544">
        <v>348</v>
      </c>
      <c r="D1544">
        <v>300</v>
      </c>
      <c r="E1544" t="s">
        <v>570</v>
      </c>
      <c r="F1544">
        <f>VLOOKUP(B1544,Nodes!$B$2:$C$681,2,FALSE)</f>
        <v>273</v>
      </c>
      <c r="G1544" t="str">
        <f t="shared" si="128"/>
        <v>654,348,300,entrance,273</v>
      </c>
      <c r="H1544" t="s">
        <v>1013</v>
      </c>
      <c r="I1544" t="str">
        <f>VLOOKUP(B1544,Nodes!$B$2:$F$681,3)</f>
        <v>Sèvres — Babylone</v>
      </c>
      <c r="J1544" t="str">
        <f>VLOOKUP(C1544,Nodes!$B$2:$F$681,3)</f>
        <v>Sèvres — Babylone</v>
      </c>
      <c r="K1544" t="e">
        <f>VLOOKUP(A1544,$A$1:A1543,1,FALSE)</f>
        <v>#N/A</v>
      </c>
      <c r="L1544">
        <f>IF(ISNA(K1544),D1544,VLOOKUP(A1544,$A$1:D1543,4,FALSE))</f>
        <v>300</v>
      </c>
      <c r="M1544">
        <f t="shared" si="124"/>
        <v>300</v>
      </c>
      <c r="N1544">
        <f t="shared" si="125"/>
        <v>300</v>
      </c>
      <c r="P1544" t="e">
        <f>VLOOKUP(A1544,estimator!$A$2:$D$726,4,FALSE)</f>
        <v>#N/A</v>
      </c>
      <c r="Q1544">
        <f t="shared" si="127"/>
        <v>300</v>
      </c>
    </row>
    <row r="1545" spans="1:17">
      <c r="A1545" t="str">
        <f t="shared" si="126"/>
        <v>654,349</v>
      </c>
      <c r="B1545">
        <v>654</v>
      </c>
      <c r="C1545">
        <v>349</v>
      </c>
      <c r="D1545">
        <v>300</v>
      </c>
      <c r="E1545" t="s">
        <v>570</v>
      </c>
      <c r="F1545">
        <f>VLOOKUP(B1545,Nodes!$B$2:$C$681,2,FALSE)</f>
        <v>273</v>
      </c>
      <c r="G1545" t="str">
        <f t="shared" si="128"/>
        <v>654,349,300,entrance,273</v>
      </c>
      <c r="H1545" t="s">
        <v>1013</v>
      </c>
      <c r="I1545" t="str">
        <f>VLOOKUP(B1545,Nodes!$B$2:$F$681,3)</f>
        <v>Sèvres — Babylone</v>
      </c>
      <c r="J1545" t="str">
        <f>VLOOKUP(C1545,Nodes!$B$2:$F$681,3)</f>
        <v>Sèvres — Babylone</v>
      </c>
      <c r="K1545" t="e">
        <f>VLOOKUP(A1545,$A$1:A1544,1,FALSE)</f>
        <v>#N/A</v>
      </c>
      <c r="L1545">
        <f>IF(ISNA(K1545),D1545,VLOOKUP(A1545,$A$1:D1544,4,FALSE))</f>
        <v>300</v>
      </c>
      <c r="M1545">
        <f t="shared" ref="M1545:M1576" si="129">D1545</f>
        <v>300</v>
      </c>
      <c r="N1545">
        <f t="shared" ref="N1545:N1576" si="130">AVERAGE(L1545,M1545)</f>
        <v>300</v>
      </c>
      <c r="P1545" t="e">
        <f>VLOOKUP(A1545,estimator!$A$2:$D$726,4,FALSE)</f>
        <v>#N/A</v>
      </c>
      <c r="Q1545">
        <f t="shared" si="127"/>
        <v>300</v>
      </c>
    </row>
    <row r="1546" spans="1:17">
      <c r="A1546" t="str">
        <f t="shared" si="126"/>
        <v>655,350</v>
      </c>
      <c r="B1546">
        <v>655</v>
      </c>
      <c r="C1546">
        <v>350</v>
      </c>
      <c r="D1546">
        <v>300</v>
      </c>
      <c r="E1546" t="s">
        <v>570</v>
      </c>
      <c r="F1546">
        <f>VLOOKUP(B1546,Nodes!$B$2:$C$681,2,FALSE)</f>
        <v>274</v>
      </c>
      <c r="G1546" t="str">
        <f t="shared" si="128"/>
        <v>655,350,300,entrance,274</v>
      </c>
      <c r="H1546" t="s">
        <v>1013</v>
      </c>
      <c r="I1546" t="str">
        <f>VLOOKUP(B1546,Nodes!$B$2:$F$681,3)</f>
        <v>Sèvres — Lecourbe</v>
      </c>
      <c r="J1546" t="str">
        <f>VLOOKUP(C1546,Nodes!$B$2:$F$681,3)</f>
        <v>Sèvres — Lecourbe</v>
      </c>
      <c r="K1546" t="e">
        <f>VLOOKUP(A1546,$A$1:A1545,1,FALSE)</f>
        <v>#N/A</v>
      </c>
      <c r="L1546">
        <f>IF(ISNA(K1546),D1546,VLOOKUP(A1546,$A$1:D1545,4,FALSE))</f>
        <v>300</v>
      </c>
      <c r="M1546">
        <f t="shared" si="129"/>
        <v>300</v>
      </c>
      <c r="N1546">
        <f t="shared" si="130"/>
        <v>300</v>
      </c>
      <c r="P1546" t="e">
        <f>VLOOKUP(A1546,estimator!$A$2:$D$726,4,FALSE)</f>
        <v>#N/A</v>
      </c>
      <c r="Q1546">
        <f t="shared" si="127"/>
        <v>300</v>
      </c>
    </row>
    <row r="1547" spans="1:17">
      <c r="A1547" t="str">
        <f t="shared" si="126"/>
        <v>656,351</v>
      </c>
      <c r="B1547">
        <v>656</v>
      </c>
      <c r="C1547">
        <v>351</v>
      </c>
      <c r="D1547">
        <v>300</v>
      </c>
      <c r="E1547" t="s">
        <v>570</v>
      </c>
      <c r="F1547">
        <f>VLOOKUP(B1547,Nodes!$B$2:$C$681,2,FALSE)</f>
        <v>275</v>
      </c>
      <c r="G1547" t="str">
        <f t="shared" si="128"/>
        <v>656,351,300,entrance,275</v>
      </c>
      <c r="H1547" t="s">
        <v>1013</v>
      </c>
      <c r="I1547" t="str">
        <f>VLOOKUP(B1547,Nodes!$B$2:$F$681,3)</f>
        <v>Simplon</v>
      </c>
      <c r="J1547" t="str">
        <f>VLOOKUP(C1547,Nodes!$B$2:$F$681,3)</f>
        <v>Simplon</v>
      </c>
      <c r="K1547" t="e">
        <f>VLOOKUP(A1547,$A$1:A1546,1,FALSE)</f>
        <v>#N/A</v>
      </c>
      <c r="L1547">
        <f>IF(ISNA(K1547),D1547,VLOOKUP(A1547,$A$1:D1546,4,FALSE))</f>
        <v>300</v>
      </c>
      <c r="M1547">
        <f t="shared" si="129"/>
        <v>300</v>
      </c>
      <c r="N1547">
        <f t="shared" si="130"/>
        <v>300</v>
      </c>
      <c r="P1547" t="e">
        <f>VLOOKUP(A1547,estimator!$A$2:$D$726,4,FALSE)</f>
        <v>#N/A</v>
      </c>
      <c r="Q1547">
        <f t="shared" si="127"/>
        <v>300</v>
      </c>
    </row>
    <row r="1548" spans="1:17">
      <c r="A1548" t="str">
        <f t="shared" si="126"/>
        <v>657,352</v>
      </c>
      <c r="B1548">
        <v>657</v>
      </c>
      <c r="C1548">
        <v>352</v>
      </c>
      <c r="D1548">
        <v>300</v>
      </c>
      <c r="E1548" t="s">
        <v>570</v>
      </c>
      <c r="F1548">
        <f>VLOOKUP(B1548,Nodes!$B$2:$C$681,2,FALSE)</f>
        <v>276</v>
      </c>
      <c r="G1548" t="str">
        <f t="shared" si="128"/>
        <v>657,352,300,entrance,276</v>
      </c>
      <c r="H1548" t="s">
        <v>1013</v>
      </c>
      <c r="I1548" t="str">
        <f>VLOOKUP(B1548,Nodes!$B$2:$F$681,3)</f>
        <v>Solférino</v>
      </c>
      <c r="J1548" t="str">
        <f>VLOOKUP(C1548,Nodes!$B$2:$F$681,3)</f>
        <v>Solférino</v>
      </c>
      <c r="K1548" t="e">
        <f>VLOOKUP(A1548,$A$1:A1547,1,FALSE)</f>
        <v>#N/A</v>
      </c>
      <c r="L1548">
        <f>IF(ISNA(K1548),D1548,VLOOKUP(A1548,$A$1:D1547,4,FALSE))</f>
        <v>300</v>
      </c>
      <c r="M1548">
        <f t="shared" si="129"/>
        <v>300</v>
      </c>
      <c r="N1548">
        <f t="shared" si="130"/>
        <v>300</v>
      </c>
      <c r="P1548" t="e">
        <f>VLOOKUP(A1548,estimator!$A$2:$D$726,4,FALSE)</f>
        <v>#N/A</v>
      </c>
      <c r="Q1548">
        <f t="shared" si="127"/>
        <v>300</v>
      </c>
    </row>
    <row r="1549" spans="1:17">
      <c r="A1549" t="str">
        <f t="shared" si="126"/>
        <v>658,353</v>
      </c>
      <c r="B1549">
        <v>658</v>
      </c>
      <c r="C1549">
        <v>353</v>
      </c>
      <c r="D1549">
        <v>300</v>
      </c>
      <c r="E1549" t="s">
        <v>570</v>
      </c>
      <c r="F1549">
        <f>VLOOKUP(B1549,Nodes!$B$2:$C$681,2,FALSE)</f>
        <v>277</v>
      </c>
      <c r="G1549" t="str">
        <f t="shared" si="128"/>
        <v>658,353,300,entrance,277</v>
      </c>
      <c r="H1549" t="s">
        <v>1013</v>
      </c>
      <c r="I1549" t="str">
        <f>VLOOKUP(B1549,Nodes!$B$2:$F$681,3)</f>
        <v>Stalingrad</v>
      </c>
      <c r="J1549" t="str">
        <f>VLOOKUP(C1549,Nodes!$B$2:$F$681,3)</f>
        <v>Stalingrad</v>
      </c>
      <c r="K1549" t="e">
        <f>VLOOKUP(A1549,$A$1:A1548,1,FALSE)</f>
        <v>#N/A</v>
      </c>
      <c r="L1549">
        <f>IF(ISNA(K1549),D1549,VLOOKUP(A1549,$A$1:D1548,4,FALSE))</f>
        <v>300</v>
      </c>
      <c r="M1549">
        <f t="shared" si="129"/>
        <v>300</v>
      </c>
      <c r="N1549">
        <f t="shared" si="130"/>
        <v>300</v>
      </c>
      <c r="P1549" t="e">
        <f>VLOOKUP(A1549,estimator!$A$2:$D$726,4,FALSE)</f>
        <v>#N/A</v>
      </c>
      <c r="Q1549">
        <f t="shared" si="127"/>
        <v>300</v>
      </c>
    </row>
    <row r="1550" spans="1:17">
      <c r="A1550" t="str">
        <f t="shared" si="126"/>
        <v>658,354</v>
      </c>
      <c r="B1550">
        <v>658</v>
      </c>
      <c r="C1550">
        <v>354</v>
      </c>
      <c r="D1550">
        <v>300</v>
      </c>
      <c r="E1550" t="s">
        <v>570</v>
      </c>
      <c r="F1550">
        <f>VLOOKUP(B1550,Nodes!$B$2:$C$681,2,FALSE)</f>
        <v>277</v>
      </c>
      <c r="G1550" t="str">
        <f t="shared" si="128"/>
        <v>658,354,300,entrance,277</v>
      </c>
      <c r="H1550" t="s">
        <v>1013</v>
      </c>
      <c r="I1550" t="str">
        <f>VLOOKUP(B1550,Nodes!$B$2:$F$681,3)</f>
        <v>Stalingrad</v>
      </c>
      <c r="J1550" t="str">
        <f>VLOOKUP(C1550,Nodes!$B$2:$F$681,3)</f>
        <v>Stalingrad</v>
      </c>
      <c r="K1550" t="e">
        <f>VLOOKUP(A1550,$A$1:A1549,1,FALSE)</f>
        <v>#N/A</v>
      </c>
      <c r="L1550">
        <f>IF(ISNA(K1550),D1550,VLOOKUP(A1550,$A$1:D1549,4,FALSE))</f>
        <v>300</v>
      </c>
      <c r="M1550">
        <f t="shared" si="129"/>
        <v>300</v>
      </c>
      <c r="N1550">
        <f t="shared" si="130"/>
        <v>300</v>
      </c>
      <c r="P1550" t="e">
        <f>VLOOKUP(A1550,estimator!$A$2:$D$726,4,FALSE)</f>
        <v>#N/A</v>
      </c>
      <c r="Q1550">
        <f t="shared" si="127"/>
        <v>300</v>
      </c>
    </row>
    <row r="1551" spans="1:17">
      <c r="A1551" t="str">
        <f t="shared" si="126"/>
        <v>658,355</v>
      </c>
      <c r="B1551">
        <v>658</v>
      </c>
      <c r="C1551">
        <v>355</v>
      </c>
      <c r="D1551">
        <v>300</v>
      </c>
      <c r="E1551" t="s">
        <v>570</v>
      </c>
      <c r="F1551">
        <f>VLOOKUP(B1551,Nodes!$B$2:$C$681,2,FALSE)</f>
        <v>277</v>
      </c>
      <c r="G1551" t="str">
        <f t="shared" si="128"/>
        <v>658,355,300,entrance,277</v>
      </c>
      <c r="H1551" t="s">
        <v>1013</v>
      </c>
      <c r="I1551" t="str">
        <f>VLOOKUP(B1551,Nodes!$B$2:$F$681,3)</f>
        <v>Stalingrad</v>
      </c>
      <c r="J1551" t="str">
        <f>VLOOKUP(C1551,Nodes!$B$2:$F$681,3)</f>
        <v>Stalingrad</v>
      </c>
      <c r="K1551" t="e">
        <f>VLOOKUP(A1551,$A$1:A1550,1,FALSE)</f>
        <v>#N/A</v>
      </c>
      <c r="L1551">
        <f>IF(ISNA(K1551),D1551,VLOOKUP(A1551,$A$1:D1550,4,FALSE))</f>
        <v>300</v>
      </c>
      <c r="M1551">
        <f t="shared" si="129"/>
        <v>300</v>
      </c>
      <c r="N1551">
        <f t="shared" si="130"/>
        <v>300</v>
      </c>
      <c r="P1551" t="e">
        <f>VLOOKUP(A1551,estimator!$A$2:$D$726,4,FALSE)</f>
        <v>#N/A</v>
      </c>
      <c r="Q1551">
        <f t="shared" si="127"/>
        <v>300</v>
      </c>
    </row>
    <row r="1552" spans="1:17">
      <c r="A1552" t="str">
        <f t="shared" si="126"/>
        <v>659,356</v>
      </c>
      <c r="B1552">
        <v>659</v>
      </c>
      <c r="C1552">
        <v>356</v>
      </c>
      <c r="D1552">
        <v>300</v>
      </c>
      <c r="E1552" t="s">
        <v>570</v>
      </c>
      <c r="F1552">
        <f>VLOOKUP(B1552,Nodes!$B$2:$C$681,2,FALSE)</f>
        <v>278</v>
      </c>
      <c r="G1552" t="str">
        <f t="shared" si="128"/>
        <v>659,356,300,entrance,278</v>
      </c>
      <c r="H1552" t="s">
        <v>1013</v>
      </c>
      <c r="I1552" t="str">
        <f>VLOOKUP(B1552,Nodes!$B$2:$F$681,3)</f>
        <v>Strasbourg — Saint-Denis</v>
      </c>
      <c r="J1552" t="str">
        <f>VLOOKUP(C1552,Nodes!$B$2:$F$681,3)</f>
        <v>Strasbourg — Saint-Denis</v>
      </c>
      <c r="K1552" t="e">
        <f>VLOOKUP(A1552,$A$1:A1551,1,FALSE)</f>
        <v>#N/A</v>
      </c>
      <c r="L1552">
        <f>IF(ISNA(K1552),D1552,VLOOKUP(A1552,$A$1:D1551,4,FALSE))</f>
        <v>300</v>
      </c>
      <c r="M1552">
        <f t="shared" si="129"/>
        <v>300</v>
      </c>
      <c r="N1552">
        <f t="shared" si="130"/>
        <v>300</v>
      </c>
      <c r="P1552" t="e">
        <f>VLOOKUP(A1552,estimator!$A$2:$D$726,4,FALSE)</f>
        <v>#N/A</v>
      </c>
      <c r="Q1552">
        <f t="shared" si="127"/>
        <v>300</v>
      </c>
    </row>
    <row r="1553" spans="1:17">
      <c r="A1553" t="str">
        <f t="shared" si="126"/>
        <v>659,357</v>
      </c>
      <c r="B1553">
        <v>659</v>
      </c>
      <c r="C1553">
        <v>357</v>
      </c>
      <c r="D1553">
        <v>300</v>
      </c>
      <c r="E1553" t="s">
        <v>570</v>
      </c>
      <c r="F1553">
        <f>VLOOKUP(B1553,Nodes!$B$2:$C$681,2,FALSE)</f>
        <v>278</v>
      </c>
      <c r="G1553" t="str">
        <f t="shared" si="128"/>
        <v>659,357,300,entrance,278</v>
      </c>
      <c r="H1553" t="s">
        <v>1013</v>
      </c>
      <c r="I1553" t="str">
        <f>VLOOKUP(B1553,Nodes!$B$2:$F$681,3)</f>
        <v>Strasbourg — Saint-Denis</v>
      </c>
      <c r="J1553" t="str">
        <f>VLOOKUP(C1553,Nodes!$B$2:$F$681,3)</f>
        <v>Strasbourg — Saint-Denis</v>
      </c>
      <c r="K1553" t="e">
        <f>VLOOKUP(A1553,$A$1:A1552,1,FALSE)</f>
        <v>#N/A</v>
      </c>
      <c r="L1553">
        <f>IF(ISNA(K1553),D1553,VLOOKUP(A1553,$A$1:D1552,4,FALSE))</f>
        <v>300</v>
      </c>
      <c r="M1553">
        <f t="shared" si="129"/>
        <v>300</v>
      </c>
      <c r="N1553">
        <f t="shared" si="130"/>
        <v>300</v>
      </c>
      <c r="P1553" t="e">
        <f>VLOOKUP(A1553,estimator!$A$2:$D$726,4,FALSE)</f>
        <v>#N/A</v>
      </c>
      <c r="Q1553">
        <f t="shared" si="127"/>
        <v>300</v>
      </c>
    </row>
    <row r="1554" spans="1:17">
      <c r="A1554" t="str">
        <f t="shared" si="126"/>
        <v>659,358</v>
      </c>
      <c r="B1554">
        <v>659</v>
      </c>
      <c r="C1554">
        <v>358</v>
      </c>
      <c r="D1554">
        <v>300</v>
      </c>
      <c r="E1554" t="s">
        <v>570</v>
      </c>
      <c r="F1554">
        <f>VLOOKUP(B1554,Nodes!$B$2:$C$681,2,FALSE)</f>
        <v>278</v>
      </c>
      <c r="G1554" t="str">
        <f t="shared" si="128"/>
        <v>659,358,300,entrance,278</v>
      </c>
      <c r="H1554" t="s">
        <v>1013</v>
      </c>
      <c r="I1554" t="str">
        <f>VLOOKUP(B1554,Nodes!$B$2:$F$681,3)</f>
        <v>Strasbourg — Saint-Denis</v>
      </c>
      <c r="J1554" t="str">
        <f>VLOOKUP(C1554,Nodes!$B$2:$F$681,3)</f>
        <v>Strasbourg — Saint-Denis</v>
      </c>
      <c r="K1554" t="e">
        <f>VLOOKUP(A1554,$A$1:A1553,1,FALSE)</f>
        <v>#N/A</v>
      </c>
      <c r="L1554">
        <f>IF(ISNA(K1554),D1554,VLOOKUP(A1554,$A$1:D1553,4,FALSE))</f>
        <v>300</v>
      </c>
      <c r="M1554">
        <f t="shared" si="129"/>
        <v>300</v>
      </c>
      <c r="N1554">
        <f t="shared" si="130"/>
        <v>300</v>
      </c>
      <c r="P1554" t="e">
        <f>VLOOKUP(A1554,estimator!$A$2:$D$726,4,FALSE)</f>
        <v>#N/A</v>
      </c>
      <c r="Q1554">
        <f t="shared" si="127"/>
        <v>300</v>
      </c>
    </row>
    <row r="1555" spans="1:17">
      <c r="A1555" t="str">
        <f t="shared" ref="A1555:A1618" si="131">B1555&amp;","&amp;C1555</f>
        <v>660,359</v>
      </c>
      <c r="B1555">
        <v>660</v>
      </c>
      <c r="C1555">
        <v>359</v>
      </c>
      <c r="D1555">
        <v>300</v>
      </c>
      <c r="E1555" t="s">
        <v>570</v>
      </c>
      <c r="F1555">
        <f>VLOOKUP(B1555,Nodes!$B$2:$C$681,2,FALSE)</f>
        <v>279</v>
      </c>
      <c r="G1555" t="str">
        <f t="shared" si="128"/>
        <v>660,359,300,entrance,279</v>
      </c>
      <c r="H1555" t="s">
        <v>1013</v>
      </c>
      <c r="I1555" t="str">
        <f>VLOOKUP(B1555,Nodes!$B$2:$F$681,3)</f>
        <v>Sully — Morland</v>
      </c>
      <c r="J1555" t="str">
        <f>VLOOKUP(C1555,Nodes!$B$2:$F$681,3)</f>
        <v>Sully — Morland</v>
      </c>
      <c r="K1555" t="e">
        <f>VLOOKUP(A1555,$A$1:A1554,1,FALSE)</f>
        <v>#N/A</v>
      </c>
      <c r="L1555">
        <f>IF(ISNA(K1555),D1555,VLOOKUP(A1555,$A$1:D1554,4,FALSE))</f>
        <v>300</v>
      </c>
      <c r="M1555">
        <f t="shared" si="129"/>
        <v>300</v>
      </c>
      <c r="N1555">
        <f t="shared" si="130"/>
        <v>300</v>
      </c>
      <c r="P1555" t="e">
        <f>VLOOKUP(A1555,estimator!$A$2:$D$726,4,FALSE)</f>
        <v>#N/A</v>
      </c>
      <c r="Q1555">
        <f t="shared" si="127"/>
        <v>300</v>
      </c>
    </row>
    <row r="1556" spans="1:17">
      <c r="A1556" t="str">
        <f t="shared" si="131"/>
        <v>661,360</v>
      </c>
      <c r="B1556">
        <v>661</v>
      </c>
      <c r="C1556">
        <v>360</v>
      </c>
      <c r="D1556">
        <v>300</v>
      </c>
      <c r="E1556" t="s">
        <v>570</v>
      </c>
      <c r="F1556">
        <f>VLOOKUP(B1556,Nodes!$B$2:$C$681,2,FALSE)</f>
        <v>280</v>
      </c>
      <c r="G1556" t="str">
        <f t="shared" si="128"/>
        <v>661,360,300,entrance,280</v>
      </c>
      <c r="H1556" t="s">
        <v>1013</v>
      </c>
      <c r="I1556" t="str">
        <f>VLOOKUP(B1556,Nodes!$B$2:$F$681,3)</f>
        <v>Télégraphe</v>
      </c>
      <c r="J1556" t="str">
        <f>VLOOKUP(C1556,Nodes!$B$2:$F$681,3)</f>
        <v>Télégraphe</v>
      </c>
      <c r="K1556" t="e">
        <f>VLOOKUP(A1556,$A$1:A1555,1,FALSE)</f>
        <v>#N/A</v>
      </c>
      <c r="L1556">
        <f>IF(ISNA(K1556),D1556,VLOOKUP(A1556,$A$1:D1555,4,FALSE))</f>
        <v>300</v>
      </c>
      <c r="M1556">
        <f t="shared" si="129"/>
        <v>300</v>
      </c>
      <c r="N1556">
        <f t="shared" si="130"/>
        <v>300</v>
      </c>
      <c r="P1556" t="e">
        <f>VLOOKUP(A1556,estimator!$A$2:$D$726,4,FALSE)</f>
        <v>#N/A</v>
      </c>
      <c r="Q1556">
        <f t="shared" si="127"/>
        <v>300</v>
      </c>
    </row>
    <row r="1557" spans="1:17">
      <c r="A1557" t="str">
        <f t="shared" si="131"/>
        <v>662,361</v>
      </c>
      <c r="B1557">
        <v>662</v>
      </c>
      <c r="C1557">
        <v>361</v>
      </c>
      <c r="D1557">
        <v>300</v>
      </c>
      <c r="E1557" t="s">
        <v>570</v>
      </c>
      <c r="F1557">
        <f>VLOOKUP(B1557,Nodes!$B$2:$C$681,2,FALSE)</f>
        <v>281</v>
      </c>
      <c r="G1557" t="str">
        <f t="shared" si="128"/>
        <v>662,361,300,entrance,281</v>
      </c>
      <c r="H1557" t="s">
        <v>1013</v>
      </c>
      <c r="I1557" t="str">
        <f>VLOOKUP(B1557,Nodes!$B$2:$F$681,3)</f>
        <v>Temple</v>
      </c>
      <c r="J1557" t="str">
        <f>VLOOKUP(C1557,Nodes!$B$2:$F$681,3)</f>
        <v>Temple</v>
      </c>
      <c r="K1557" t="e">
        <f>VLOOKUP(A1557,$A$1:A1556,1,FALSE)</f>
        <v>#N/A</v>
      </c>
      <c r="L1557">
        <f>IF(ISNA(K1557),D1557,VLOOKUP(A1557,$A$1:D1556,4,FALSE))</f>
        <v>300</v>
      </c>
      <c r="M1557">
        <f t="shared" si="129"/>
        <v>300</v>
      </c>
      <c r="N1557">
        <f t="shared" si="130"/>
        <v>300</v>
      </c>
      <c r="P1557" t="e">
        <f>VLOOKUP(A1557,estimator!$A$2:$D$726,4,FALSE)</f>
        <v>#N/A</v>
      </c>
      <c r="Q1557">
        <f t="shared" si="127"/>
        <v>300</v>
      </c>
    </row>
    <row r="1558" spans="1:17">
      <c r="A1558" t="str">
        <f t="shared" si="131"/>
        <v>663,362</v>
      </c>
      <c r="B1558">
        <v>663</v>
      </c>
      <c r="C1558">
        <v>362</v>
      </c>
      <c r="D1558">
        <v>300</v>
      </c>
      <c r="E1558" t="s">
        <v>570</v>
      </c>
      <c r="F1558">
        <f>VLOOKUP(B1558,Nodes!$B$2:$C$681,2,FALSE)</f>
        <v>282</v>
      </c>
      <c r="G1558" t="str">
        <f t="shared" si="128"/>
        <v>663,362,300,entrance,282</v>
      </c>
      <c r="H1558" t="s">
        <v>1013</v>
      </c>
      <c r="I1558" t="str">
        <f>VLOOKUP(B1558,Nodes!$B$2:$F$681,3)</f>
        <v>Ternes</v>
      </c>
      <c r="J1558" t="str">
        <f>VLOOKUP(C1558,Nodes!$B$2:$F$681,3)</f>
        <v>Ternes</v>
      </c>
      <c r="K1558" t="e">
        <f>VLOOKUP(A1558,$A$1:A1557,1,FALSE)</f>
        <v>#N/A</v>
      </c>
      <c r="L1558">
        <f>IF(ISNA(K1558),D1558,VLOOKUP(A1558,$A$1:D1557,4,FALSE))</f>
        <v>300</v>
      </c>
      <c r="M1558">
        <f t="shared" si="129"/>
        <v>300</v>
      </c>
      <c r="N1558">
        <f t="shared" si="130"/>
        <v>300</v>
      </c>
      <c r="P1558" t="e">
        <f>VLOOKUP(A1558,estimator!$A$2:$D$726,4,FALSE)</f>
        <v>#N/A</v>
      </c>
      <c r="Q1558">
        <f t="shared" si="127"/>
        <v>300</v>
      </c>
    </row>
    <row r="1559" spans="1:17">
      <c r="A1559" t="str">
        <f t="shared" si="131"/>
        <v>664,363</v>
      </c>
      <c r="B1559">
        <v>664</v>
      </c>
      <c r="C1559">
        <v>363</v>
      </c>
      <c r="D1559">
        <v>300</v>
      </c>
      <c r="E1559" t="s">
        <v>570</v>
      </c>
      <c r="F1559">
        <f>VLOOKUP(B1559,Nodes!$B$2:$C$681,2,FALSE)</f>
        <v>283</v>
      </c>
      <c r="G1559" t="str">
        <f t="shared" si="128"/>
        <v>664,363,300,entrance,283</v>
      </c>
      <c r="H1559" t="s">
        <v>1013</v>
      </c>
      <c r="I1559" t="str">
        <f>VLOOKUP(B1559,Nodes!$B$2:$F$681,3)</f>
        <v>Tolbiac</v>
      </c>
      <c r="J1559" t="str">
        <f>VLOOKUP(C1559,Nodes!$B$2:$F$681,3)</f>
        <v>Tolbiac</v>
      </c>
      <c r="K1559" t="e">
        <f>VLOOKUP(A1559,$A$1:A1558,1,FALSE)</f>
        <v>#N/A</v>
      </c>
      <c r="L1559">
        <f>IF(ISNA(K1559),D1559,VLOOKUP(A1559,$A$1:D1558,4,FALSE))</f>
        <v>300</v>
      </c>
      <c r="M1559">
        <f t="shared" si="129"/>
        <v>300</v>
      </c>
      <c r="N1559">
        <f t="shared" si="130"/>
        <v>300</v>
      </c>
      <c r="P1559" t="e">
        <f>VLOOKUP(A1559,estimator!$A$2:$D$726,4,FALSE)</f>
        <v>#N/A</v>
      </c>
      <c r="Q1559">
        <f t="shared" si="127"/>
        <v>300</v>
      </c>
    </row>
    <row r="1560" spans="1:17">
      <c r="A1560" t="str">
        <f t="shared" si="131"/>
        <v>665,364</v>
      </c>
      <c r="B1560">
        <v>665</v>
      </c>
      <c r="C1560">
        <v>364</v>
      </c>
      <c r="D1560">
        <v>300</v>
      </c>
      <c r="E1560" t="s">
        <v>570</v>
      </c>
      <c r="F1560">
        <f>VLOOKUP(B1560,Nodes!$B$2:$C$681,2,FALSE)</f>
        <v>284</v>
      </c>
      <c r="G1560" t="str">
        <f t="shared" si="128"/>
        <v>665,364,300,entrance,284</v>
      </c>
      <c r="H1560" t="s">
        <v>1013</v>
      </c>
      <c r="I1560" t="str">
        <f>VLOOKUP(B1560,Nodes!$B$2:$F$681,3)</f>
        <v>Trinité — d'Estienne-d'Orves</v>
      </c>
      <c r="J1560" t="str">
        <f>VLOOKUP(C1560,Nodes!$B$2:$F$681,3)</f>
        <v>Trinité — d'Estienne-d'Orves</v>
      </c>
      <c r="K1560" t="e">
        <f>VLOOKUP(A1560,$A$1:A1559,1,FALSE)</f>
        <v>#N/A</v>
      </c>
      <c r="L1560">
        <f>IF(ISNA(K1560),D1560,VLOOKUP(A1560,$A$1:D1559,4,FALSE))</f>
        <v>300</v>
      </c>
      <c r="M1560">
        <f t="shared" si="129"/>
        <v>300</v>
      </c>
      <c r="N1560">
        <f t="shared" si="130"/>
        <v>300</v>
      </c>
      <c r="P1560" t="e">
        <f>VLOOKUP(A1560,estimator!$A$2:$D$726,4,FALSE)</f>
        <v>#N/A</v>
      </c>
      <c r="Q1560">
        <f t="shared" si="127"/>
        <v>300</v>
      </c>
    </row>
    <row r="1561" spans="1:17">
      <c r="A1561" t="str">
        <f t="shared" si="131"/>
        <v>666,365</v>
      </c>
      <c r="B1561">
        <v>666</v>
      </c>
      <c r="C1561">
        <v>365</v>
      </c>
      <c r="D1561">
        <v>300</v>
      </c>
      <c r="E1561" t="s">
        <v>570</v>
      </c>
      <c r="F1561">
        <f>VLOOKUP(B1561,Nodes!$B$2:$C$681,2,FALSE)</f>
        <v>285</v>
      </c>
      <c r="G1561" t="str">
        <f t="shared" si="128"/>
        <v>666,365,300,entrance,285</v>
      </c>
      <c r="H1561" t="s">
        <v>1013</v>
      </c>
      <c r="I1561" t="str">
        <f>VLOOKUP(B1561,Nodes!$B$2:$F$681,3)</f>
        <v>Trocadéro</v>
      </c>
      <c r="J1561" t="str">
        <f>VLOOKUP(C1561,Nodes!$B$2:$F$681,3)</f>
        <v>Trocadéro</v>
      </c>
      <c r="K1561" t="e">
        <f>VLOOKUP(A1561,$A$1:A1560,1,FALSE)</f>
        <v>#N/A</v>
      </c>
      <c r="L1561">
        <f>IF(ISNA(K1561),D1561,VLOOKUP(A1561,$A$1:D1560,4,FALSE))</f>
        <v>300</v>
      </c>
      <c r="M1561">
        <f t="shared" si="129"/>
        <v>300</v>
      </c>
      <c r="N1561">
        <f t="shared" si="130"/>
        <v>300</v>
      </c>
      <c r="P1561" t="e">
        <f>VLOOKUP(A1561,estimator!$A$2:$D$726,4,FALSE)</f>
        <v>#N/A</v>
      </c>
      <c r="Q1561">
        <f t="shared" si="127"/>
        <v>300</v>
      </c>
    </row>
    <row r="1562" spans="1:17">
      <c r="A1562" t="str">
        <f t="shared" si="131"/>
        <v>666,366</v>
      </c>
      <c r="B1562">
        <v>666</v>
      </c>
      <c r="C1562">
        <v>366</v>
      </c>
      <c r="D1562">
        <v>300</v>
      </c>
      <c r="E1562" t="s">
        <v>570</v>
      </c>
      <c r="F1562">
        <f>VLOOKUP(B1562,Nodes!$B$2:$C$681,2,FALSE)</f>
        <v>285</v>
      </c>
      <c r="G1562" t="str">
        <f t="shared" si="128"/>
        <v>666,366,300,entrance,285</v>
      </c>
      <c r="H1562" t="s">
        <v>1013</v>
      </c>
      <c r="I1562" t="str">
        <f>VLOOKUP(B1562,Nodes!$B$2:$F$681,3)</f>
        <v>Trocadéro</v>
      </c>
      <c r="J1562" t="str">
        <f>VLOOKUP(C1562,Nodes!$B$2:$F$681,3)</f>
        <v>Trocadéro</v>
      </c>
      <c r="K1562" t="e">
        <f>VLOOKUP(A1562,$A$1:A1561,1,FALSE)</f>
        <v>#N/A</v>
      </c>
      <c r="L1562">
        <f>IF(ISNA(K1562),D1562,VLOOKUP(A1562,$A$1:D1561,4,FALSE))</f>
        <v>300</v>
      </c>
      <c r="M1562">
        <f t="shared" si="129"/>
        <v>300</v>
      </c>
      <c r="N1562">
        <f t="shared" si="130"/>
        <v>300</v>
      </c>
      <c r="P1562" t="e">
        <f>VLOOKUP(A1562,estimator!$A$2:$D$726,4,FALSE)</f>
        <v>#N/A</v>
      </c>
      <c r="Q1562">
        <f t="shared" si="127"/>
        <v>300</v>
      </c>
    </row>
    <row r="1563" spans="1:17">
      <c r="A1563" t="str">
        <f t="shared" si="131"/>
        <v>667,367</v>
      </c>
      <c r="B1563">
        <v>667</v>
      </c>
      <c r="C1563">
        <v>367</v>
      </c>
      <c r="D1563">
        <v>300</v>
      </c>
      <c r="E1563" t="s">
        <v>570</v>
      </c>
      <c r="F1563">
        <f>VLOOKUP(B1563,Nodes!$B$2:$C$681,2,FALSE)</f>
        <v>286</v>
      </c>
      <c r="G1563" t="str">
        <f t="shared" si="128"/>
        <v>667,367,300,entrance,286</v>
      </c>
      <c r="H1563" t="s">
        <v>1013</v>
      </c>
      <c r="I1563" t="str">
        <f>VLOOKUP(B1563,Nodes!$B$2:$F$681,3)</f>
        <v>Tuileries</v>
      </c>
      <c r="J1563" t="str">
        <f>VLOOKUP(C1563,Nodes!$B$2:$F$681,3)</f>
        <v>Tuileries</v>
      </c>
      <c r="K1563" t="e">
        <f>VLOOKUP(A1563,$A$1:A1562,1,FALSE)</f>
        <v>#N/A</v>
      </c>
      <c r="L1563">
        <f>IF(ISNA(K1563),D1563,VLOOKUP(A1563,$A$1:D1562,4,FALSE))</f>
        <v>300</v>
      </c>
      <c r="M1563">
        <f t="shared" si="129"/>
        <v>300</v>
      </c>
      <c r="N1563">
        <f t="shared" si="130"/>
        <v>300</v>
      </c>
      <c r="P1563" t="e">
        <f>VLOOKUP(A1563,estimator!$A$2:$D$726,4,FALSE)</f>
        <v>#N/A</v>
      </c>
      <c r="Q1563">
        <f t="shared" si="127"/>
        <v>300</v>
      </c>
    </row>
    <row r="1564" spans="1:17">
      <c r="A1564" t="str">
        <f t="shared" si="131"/>
        <v>668,368</v>
      </c>
      <c r="B1564">
        <v>668</v>
      </c>
      <c r="C1564">
        <v>368</v>
      </c>
      <c r="D1564">
        <v>300</v>
      </c>
      <c r="E1564" t="s">
        <v>570</v>
      </c>
      <c r="F1564">
        <f>VLOOKUP(B1564,Nodes!$B$2:$C$681,2,FALSE)</f>
        <v>287</v>
      </c>
      <c r="G1564" t="str">
        <f t="shared" si="128"/>
        <v>668,368,300,entrance,287</v>
      </c>
      <c r="H1564" t="s">
        <v>1013</v>
      </c>
      <c r="I1564" t="str">
        <f>VLOOKUP(B1564,Nodes!$B$2:$F$681,3)</f>
        <v>Vaneau</v>
      </c>
      <c r="J1564" t="str">
        <f>VLOOKUP(C1564,Nodes!$B$2:$F$681,3)</f>
        <v>Vaneau</v>
      </c>
      <c r="K1564" t="e">
        <f>VLOOKUP(A1564,$A$1:A1563,1,FALSE)</f>
        <v>#N/A</v>
      </c>
      <c r="L1564">
        <f>IF(ISNA(K1564),D1564,VLOOKUP(A1564,$A$1:D1563,4,FALSE))</f>
        <v>300</v>
      </c>
      <c r="M1564">
        <f t="shared" si="129"/>
        <v>300</v>
      </c>
      <c r="N1564">
        <f t="shared" si="130"/>
        <v>300</v>
      </c>
      <c r="P1564" t="e">
        <f>VLOOKUP(A1564,estimator!$A$2:$D$726,4,FALSE)</f>
        <v>#N/A</v>
      </c>
      <c r="Q1564">
        <f t="shared" si="127"/>
        <v>300</v>
      </c>
    </row>
    <row r="1565" spans="1:17">
      <c r="A1565" t="str">
        <f t="shared" si="131"/>
        <v>669,369</v>
      </c>
      <c r="B1565">
        <v>669</v>
      </c>
      <c r="C1565">
        <v>369</v>
      </c>
      <c r="D1565">
        <v>300</v>
      </c>
      <c r="E1565" t="s">
        <v>570</v>
      </c>
      <c r="F1565">
        <f>VLOOKUP(B1565,Nodes!$B$2:$C$681,2,FALSE)</f>
        <v>288</v>
      </c>
      <c r="G1565" t="str">
        <f t="shared" si="128"/>
        <v>669,369,300,entrance,288</v>
      </c>
      <c r="H1565" t="s">
        <v>1013</v>
      </c>
      <c r="I1565" t="str">
        <f>VLOOKUP(B1565,Nodes!$B$2:$F$681,3)</f>
        <v>Varenne</v>
      </c>
      <c r="J1565" t="str">
        <f>VLOOKUP(C1565,Nodes!$B$2:$F$681,3)</f>
        <v>Varenne</v>
      </c>
      <c r="K1565" t="e">
        <f>VLOOKUP(A1565,$A$1:A1564,1,FALSE)</f>
        <v>#N/A</v>
      </c>
      <c r="L1565">
        <f>IF(ISNA(K1565),D1565,VLOOKUP(A1565,$A$1:D1564,4,FALSE))</f>
        <v>300</v>
      </c>
      <c r="M1565">
        <f t="shared" si="129"/>
        <v>300</v>
      </c>
      <c r="N1565">
        <f t="shared" si="130"/>
        <v>300</v>
      </c>
      <c r="P1565" t="e">
        <f>VLOOKUP(A1565,estimator!$A$2:$D$726,4,FALSE)</f>
        <v>#N/A</v>
      </c>
      <c r="Q1565">
        <f t="shared" si="127"/>
        <v>300</v>
      </c>
    </row>
    <row r="1566" spans="1:17">
      <c r="A1566" t="str">
        <f t="shared" si="131"/>
        <v>670,370</v>
      </c>
      <c r="B1566">
        <v>670</v>
      </c>
      <c r="C1566">
        <v>370</v>
      </c>
      <c r="D1566">
        <v>300</v>
      </c>
      <c r="E1566" t="s">
        <v>570</v>
      </c>
      <c r="F1566">
        <f>VLOOKUP(B1566,Nodes!$B$2:$C$681,2,FALSE)</f>
        <v>289</v>
      </c>
      <c r="G1566" t="str">
        <f t="shared" si="128"/>
        <v>670,370,300,entrance,289</v>
      </c>
      <c r="H1566" t="s">
        <v>1013</v>
      </c>
      <c r="I1566" t="str">
        <f>VLOOKUP(B1566,Nodes!$B$2:$F$681,3)</f>
        <v>Vaugirard</v>
      </c>
      <c r="J1566" t="str">
        <f>VLOOKUP(C1566,Nodes!$B$2:$F$681,3)</f>
        <v>Vaugirard</v>
      </c>
      <c r="K1566" t="e">
        <f>VLOOKUP(A1566,$A$1:A1565,1,FALSE)</f>
        <v>#N/A</v>
      </c>
      <c r="L1566">
        <f>IF(ISNA(K1566),D1566,VLOOKUP(A1566,$A$1:D1565,4,FALSE))</f>
        <v>300</v>
      </c>
      <c r="M1566">
        <f t="shared" si="129"/>
        <v>300</v>
      </c>
      <c r="N1566">
        <f t="shared" si="130"/>
        <v>300</v>
      </c>
      <c r="P1566" t="e">
        <f>VLOOKUP(A1566,estimator!$A$2:$D$726,4,FALSE)</f>
        <v>#N/A</v>
      </c>
      <c r="Q1566">
        <f t="shared" si="127"/>
        <v>300</v>
      </c>
    </row>
    <row r="1567" spans="1:17">
      <c r="A1567" t="str">
        <f t="shared" si="131"/>
        <v>671,371</v>
      </c>
      <c r="B1567">
        <v>671</v>
      </c>
      <c r="C1567">
        <v>371</v>
      </c>
      <c r="D1567">
        <v>300</v>
      </c>
      <c r="E1567" t="s">
        <v>570</v>
      </c>
      <c r="F1567">
        <f>VLOOKUP(B1567,Nodes!$B$2:$C$681,2,FALSE)</f>
        <v>290</v>
      </c>
      <c r="G1567" t="str">
        <f t="shared" si="128"/>
        <v>671,371,300,entrance,290</v>
      </c>
      <c r="H1567" t="s">
        <v>1013</v>
      </c>
      <c r="I1567" t="str">
        <f>VLOOKUP(B1567,Nodes!$B$2:$F$681,3)</f>
        <v>Vavin</v>
      </c>
      <c r="J1567" t="str">
        <f>VLOOKUP(C1567,Nodes!$B$2:$F$681,3)</f>
        <v>Vavin</v>
      </c>
      <c r="K1567" t="e">
        <f>VLOOKUP(A1567,$A$1:A1566,1,FALSE)</f>
        <v>#N/A</v>
      </c>
      <c r="L1567">
        <f>IF(ISNA(K1567),D1567,VLOOKUP(A1567,$A$1:D1566,4,FALSE))</f>
        <v>300</v>
      </c>
      <c r="M1567">
        <f t="shared" si="129"/>
        <v>300</v>
      </c>
      <c r="N1567">
        <f t="shared" si="130"/>
        <v>300</v>
      </c>
      <c r="P1567" t="e">
        <f>VLOOKUP(A1567,estimator!$A$2:$D$726,4,FALSE)</f>
        <v>#N/A</v>
      </c>
      <c r="Q1567">
        <f t="shared" si="127"/>
        <v>300</v>
      </c>
    </row>
    <row r="1568" spans="1:17">
      <c r="A1568" t="str">
        <f t="shared" si="131"/>
        <v>672,372</v>
      </c>
      <c r="B1568">
        <v>672</v>
      </c>
      <c r="C1568">
        <v>372</v>
      </c>
      <c r="D1568">
        <v>300</v>
      </c>
      <c r="E1568" t="s">
        <v>570</v>
      </c>
      <c r="F1568">
        <f>VLOOKUP(B1568,Nodes!$B$2:$C$681,2,FALSE)</f>
        <v>291</v>
      </c>
      <c r="G1568" t="str">
        <f t="shared" si="128"/>
        <v>672,372,300,entrance,291</v>
      </c>
      <c r="H1568" t="s">
        <v>1013</v>
      </c>
      <c r="I1568" t="str">
        <f>VLOOKUP(B1568,Nodes!$B$2:$F$681,3)</f>
        <v>Victor Hugo</v>
      </c>
      <c r="J1568" t="str">
        <f>VLOOKUP(C1568,Nodes!$B$2:$F$681,3)</f>
        <v>Victor Hugo</v>
      </c>
      <c r="K1568" t="e">
        <f>VLOOKUP(A1568,$A$1:A1567,1,FALSE)</f>
        <v>#N/A</v>
      </c>
      <c r="L1568">
        <f>IF(ISNA(K1568),D1568,VLOOKUP(A1568,$A$1:D1567,4,FALSE))</f>
        <v>300</v>
      </c>
      <c r="M1568">
        <f t="shared" si="129"/>
        <v>300</v>
      </c>
      <c r="N1568">
        <f t="shared" si="130"/>
        <v>300</v>
      </c>
      <c r="P1568" t="e">
        <f>VLOOKUP(A1568,estimator!$A$2:$D$726,4,FALSE)</f>
        <v>#N/A</v>
      </c>
      <c r="Q1568">
        <f t="shared" si="127"/>
        <v>300</v>
      </c>
    </row>
    <row r="1569" spans="1:17">
      <c r="A1569" t="str">
        <f t="shared" si="131"/>
        <v>673,373</v>
      </c>
      <c r="B1569">
        <v>673</v>
      </c>
      <c r="C1569">
        <v>373</v>
      </c>
      <c r="D1569">
        <v>300</v>
      </c>
      <c r="E1569" t="s">
        <v>570</v>
      </c>
      <c r="F1569">
        <f>VLOOKUP(B1569,Nodes!$B$2:$C$681,2,FALSE)</f>
        <v>292</v>
      </c>
      <c r="G1569" t="str">
        <f t="shared" si="128"/>
        <v>673,373,300,entrance,292</v>
      </c>
      <c r="H1569" t="s">
        <v>1013</v>
      </c>
      <c r="I1569" t="str">
        <f>VLOOKUP(B1569,Nodes!$B$2:$F$681,3)</f>
        <v>Villejuif — Léo Lagrange</v>
      </c>
      <c r="J1569" t="str">
        <f>VLOOKUP(C1569,Nodes!$B$2:$F$681,3)</f>
        <v>Villejuif — Léo Lagrange</v>
      </c>
      <c r="K1569" t="e">
        <f>VLOOKUP(A1569,$A$1:A1568,1,FALSE)</f>
        <v>#N/A</v>
      </c>
      <c r="L1569">
        <f>IF(ISNA(K1569),D1569,VLOOKUP(A1569,$A$1:D1568,4,FALSE))</f>
        <v>300</v>
      </c>
      <c r="M1569">
        <f t="shared" si="129"/>
        <v>300</v>
      </c>
      <c r="N1569">
        <f t="shared" si="130"/>
        <v>300</v>
      </c>
      <c r="P1569" t="e">
        <f>VLOOKUP(A1569,estimator!$A$2:$D$726,4,FALSE)</f>
        <v>#N/A</v>
      </c>
      <c r="Q1569">
        <f t="shared" si="127"/>
        <v>300</v>
      </c>
    </row>
    <row r="1570" spans="1:17">
      <c r="A1570" t="str">
        <f t="shared" si="131"/>
        <v>674,374</v>
      </c>
      <c r="B1570">
        <v>674</v>
      </c>
      <c r="C1570">
        <v>374</v>
      </c>
      <c r="D1570">
        <v>300</v>
      </c>
      <c r="E1570" t="s">
        <v>570</v>
      </c>
      <c r="F1570">
        <f>VLOOKUP(B1570,Nodes!$B$2:$C$681,2,FALSE)</f>
        <v>293</v>
      </c>
      <c r="G1570" t="str">
        <f t="shared" si="128"/>
        <v>674,374,300,entrance,293</v>
      </c>
      <c r="H1570" t="s">
        <v>1013</v>
      </c>
      <c r="I1570" t="str">
        <f>VLOOKUP(B1570,Nodes!$B$2:$F$681,3)</f>
        <v>Villejuif — Louis Aragon</v>
      </c>
      <c r="J1570" t="str">
        <f>VLOOKUP(C1570,Nodes!$B$2:$F$681,3)</f>
        <v>Villejuif — Louis Aragon</v>
      </c>
      <c r="K1570" t="e">
        <f>VLOOKUP(A1570,$A$1:A1569,1,FALSE)</f>
        <v>#N/A</v>
      </c>
      <c r="L1570">
        <f>IF(ISNA(K1570),D1570,VLOOKUP(A1570,$A$1:D1569,4,FALSE))</f>
        <v>300</v>
      </c>
      <c r="M1570">
        <f t="shared" si="129"/>
        <v>300</v>
      </c>
      <c r="N1570">
        <f t="shared" si="130"/>
        <v>300</v>
      </c>
      <c r="P1570" t="e">
        <f>VLOOKUP(A1570,estimator!$A$2:$D$726,4,FALSE)</f>
        <v>#N/A</v>
      </c>
      <c r="Q1570">
        <f t="shared" si="127"/>
        <v>300</v>
      </c>
    </row>
    <row r="1571" spans="1:17">
      <c r="A1571" t="str">
        <f t="shared" si="131"/>
        <v>675,375</v>
      </c>
      <c r="B1571">
        <v>675</v>
      </c>
      <c r="C1571">
        <v>375</v>
      </c>
      <c r="D1571">
        <v>300</v>
      </c>
      <c r="E1571" t="s">
        <v>570</v>
      </c>
      <c r="F1571">
        <f>VLOOKUP(B1571,Nodes!$B$2:$C$681,2,FALSE)</f>
        <v>294</v>
      </c>
      <c r="G1571" t="str">
        <f t="shared" si="128"/>
        <v>675,375,300,entrance,294</v>
      </c>
      <c r="H1571" t="s">
        <v>1013</v>
      </c>
      <c r="I1571" t="str">
        <f>VLOOKUP(B1571,Nodes!$B$2:$F$681,3)</f>
        <v>Villejuif — Paul Vaillant-Couturier</v>
      </c>
      <c r="J1571" t="str">
        <f>VLOOKUP(C1571,Nodes!$B$2:$F$681,3)</f>
        <v>Villejuif — Paul Vaillant-Couturier</v>
      </c>
      <c r="K1571" t="e">
        <f>VLOOKUP(A1571,$A$1:A1570,1,FALSE)</f>
        <v>#N/A</v>
      </c>
      <c r="L1571">
        <f>IF(ISNA(K1571),D1571,VLOOKUP(A1571,$A$1:D1570,4,FALSE))</f>
        <v>300</v>
      </c>
      <c r="M1571">
        <f t="shared" si="129"/>
        <v>300</v>
      </c>
      <c r="N1571">
        <f t="shared" si="130"/>
        <v>300</v>
      </c>
      <c r="P1571" t="e">
        <f>VLOOKUP(A1571,estimator!$A$2:$D$726,4,FALSE)</f>
        <v>#N/A</v>
      </c>
      <c r="Q1571">
        <f t="shared" si="127"/>
        <v>300</v>
      </c>
    </row>
    <row r="1572" spans="1:17">
      <c r="A1572" t="str">
        <f t="shared" si="131"/>
        <v>676,376</v>
      </c>
      <c r="B1572">
        <v>676</v>
      </c>
      <c r="C1572">
        <v>376</v>
      </c>
      <c r="D1572">
        <v>300</v>
      </c>
      <c r="E1572" t="s">
        <v>570</v>
      </c>
      <c r="F1572">
        <f>VLOOKUP(B1572,Nodes!$B$2:$C$681,2,FALSE)</f>
        <v>295</v>
      </c>
      <c r="G1572" t="str">
        <f t="shared" si="128"/>
        <v>676,376,300,entrance,295</v>
      </c>
      <c r="H1572" t="s">
        <v>1013</v>
      </c>
      <c r="I1572" t="str">
        <f>VLOOKUP(B1572,Nodes!$B$2:$F$681,3)</f>
        <v>Villiers</v>
      </c>
      <c r="J1572" t="str">
        <f>VLOOKUP(C1572,Nodes!$B$2:$F$681,3)</f>
        <v>Villiers</v>
      </c>
      <c r="K1572" t="e">
        <f>VLOOKUP(A1572,$A$1:A1571,1,FALSE)</f>
        <v>#N/A</v>
      </c>
      <c r="L1572">
        <f>IF(ISNA(K1572),D1572,VLOOKUP(A1572,$A$1:D1571,4,FALSE))</f>
        <v>300</v>
      </c>
      <c r="M1572">
        <f t="shared" si="129"/>
        <v>300</v>
      </c>
      <c r="N1572">
        <f t="shared" si="130"/>
        <v>300</v>
      </c>
      <c r="P1572" t="e">
        <f>VLOOKUP(A1572,estimator!$A$2:$D$726,4,FALSE)</f>
        <v>#N/A</v>
      </c>
      <c r="Q1572">
        <f t="shared" si="127"/>
        <v>300</v>
      </c>
    </row>
    <row r="1573" spans="1:17">
      <c r="A1573" t="str">
        <f t="shared" si="131"/>
        <v>676,377</v>
      </c>
      <c r="B1573">
        <v>676</v>
      </c>
      <c r="C1573">
        <v>377</v>
      </c>
      <c r="D1573">
        <v>300</v>
      </c>
      <c r="E1573" t="s">
        <v>570</v>
      </c>
      <c r="F1573">
        <f>VLOOKUP(B1573,Nodes!$B$2:$C$681,2,FALSE)</f>
        <v>295</v>
      </c>
      <c r="G1573" t="str">
        <f t="shared" si="128"/>
        <v>676,377,300,entrance,295</v>
      </c>
      <c r="H1573" t="s">
        <v>1013</v>
      </c>
      <c r="I1573" t="str">
        <f>VLOOKUP(B1573,Nodes!$B$2:$F$681,3)</f>
        <v>Villiers</v>
      </c>
      <c r="J1573" t="str">
        <f>VLOOKUP(C1573,Nodes!$B$2:$F$681,3)</f>
        <v>Villiers</v>
      </c>
      <c r="K1573" t="e">
        <f>VLOOKUP(A1573,$A$1:A1572,1,FALSE)</f>
        <v>#N/A</v>
      </c>
      <c r="L1573">
        <f>IF(ISNA(K1573),D1573,VLOOKUP(A1573,$A$1:D1572,4,FALSE))</f>
        <v>300</v>
      </c>
      <c r="M1573">
        <f t="shared" si="129"/>
        <v>300</v>
      </c>
      <c r="N1573">
        <f t="shared" si="130"/>
        <v>300</v>
      </c>
      <c r="P1573" t="e">
        <f>VLOOKUP(A1573,estimator!$A$2:$D$726,4,FALSE)</f>
        <v>#N/A</v>
      </c>
      <c r="Q1573">
        <f t="shared" si="127"/>
        <v>300</v>
      </c>
    </row>
    <row r="1574" spans="1:17">
      <c r="A1574" t="str">
        <f t="shared" si="131"/>
        <v>677,378</v>
      </c>
      <c r="B1574">
        <v>677</v>
      </c>
      <c r="C1574">
        <v>378</v>
      </c>
      <c r="D1574">
        <v>300</v>
      </c>
      <c r="E1574" t="s">
        <v>570</v>
      </c>
      <c r="F1574">
        <f>VLOOKUP(B1574,Nodes!$B$2:$C$681,2,FALSE)</f>
        <v>296</v>
      </c>
      <c r="G1574" t="str">
        <f t="shared" si="128"/>
        <v>677,378,300,entrance,296</v>
      </c>
      <c r="H1574" t="s">
        <v>1013</v>
      </c>
      <c r="I1574" t="str">
        <f>VLOOKUP(B1574,Nodes!$B$2:$F$681,3)</f>
        <v>Volontaires</v>
      </c>
      <c r="J1574" t="str">
        <f>VLOOKUP(C1574,Nodes!$B$2:$F$681,3)</f>
        <v>Volontaires</v>
      </c>
      <c r="K1574" t="e">
        <f>VLOOKUP(A1574,$A$1:A1573,1,FALSE)</f>
        <v>#N/A</v>
      </c>
      <c r="L1574">
        <f>IF(ISNA(K1574),D1574,VLOOKUP(A1574,$A$1:D1573,4,FALSE))</f>
        <v>300</v>
      </c>
      <c r="M1574">
        <f t="shared" si="129"/>
        <v>300</v>
      </c>
      <c r="N1574">
        <f t="shared" si="130"/>
        <v>300</v>
      </c>
      <c r="P1574" t="e">
        <f>VLOOKUP(A1574,estimator!$A$2:$D$726,4,FALSE)</f>
        <v>#N/A</v>
      </c>
      <c r="Q1574">
        <f t="shared" si="127"/>
        <v>300</v>
      </c>
    </row>
    <row r="1575" spans="1:17">
      <c r="A1575" t="str">
        <f t="shared" si="131"/>
        <v>678,379</v>
      </c>
      <c r="B1575">
        <v>678</v>
      </c>
      <c r="C1575">
        <v>379</v>
      </c>
      <c r="D1575">
        <v>300</v>
      </c>
      <c r="E1575" t="s">
        <v>570</v>
      </c>
      <c r="F1575">
        <f>VLOOKUP(B1575,Nodes!$B$2:$C$681,2,FALSE)</f>
        <v>297</v>
      </c>
      <c r="G1575" t="str">
        <f t="shared" si="128"/>
        <v>678,379,300,entrance,297</v>
      </c>
      <c r="H1575" t="s">
        <v>1013</v>
      </c>
      <c r="I1575" t="str">
        <f>VLOOKUP(B1575,Nodes!$B$2:$F$681,3)</f>
        <v>Voltaire</v>
      </c>
      <c r="J1575" t="str">
        <f>VLOOKUP(C1575,Nodes!$B$2:$F$681,3)</f>
        <v>Voltaire</v>
      </c>
      <c r="K1575" t="e">
        <f>VLOOKUP(A1575,$A$1:A1574,1,FALSE)</f>
        <v>#N/A</v>
      </c>
      <c r="L1575">
        <f>IF(ISNA(K1575),D1575,VLOOKUP(A1575,$A$1:D1574,4,FALSE))</f>
        <v>300</v>
      </c>
      <c r="M1575">
        <f t="shared" si="129"/>
        <v>300</v>
      </c>
      <c r="N1575">
        <f t="shared" si="130"/>
        <v>300</v>
      </c>
      <c r="P1575" t="e">
        <f>VLOOKUP(A1575,estimator!$A$2:$D$726,4,FALSE)</f>
        <v>#N/A</v>
      </c>
      <c r="Q1575">
        <f t="shared" si="127"/>
        <v>300</v>
      </c>
    </row>
    <row r="1576" spans="1:17">
      <c r="A1576" t="str">
        <f t="shared" si="131"/>
        <v>679,380</v>
      </c>
      <c r="B1576">
        <v>679</v>
      </c>
      <c r="C1576">
        <v>380</v>
      </c>
      <c r="D1576">
        <v>300</v>
      </c>
      <c r="E1576" t="s">
        <v>570</v>
      </c>
      <c r="F1576">
        <f>VLOOKUP(B1576,Nodes!$B$2:$C$681,2,FALSE)</f>
        <v>298</v>
      </c>
      <c r="G1576" t="str">
        <f t="shared" si="128"/>
        <v>679,380,300,entrance,298</v>
      </c>
      <c r="H1576" t="s">
        <v>1013</v>
      </c>
      <c r="I1576" t="str">
        <f>VLOOKUP(B1576,Nodes!$B$2:$F$681,3)</f>
        <v>Wagram</v>
      </c>
      <c r="J1576" t="str">
        <f>VLOOKUP(C1576,Nodes!$B$2:$F$681,3)</f>
        <v>Wagram</v>
      </c>
      <c r="K1576" t="e">
        <f>VLOOKUP(A1576,$A$1:A1575,1,FALSE)</f>
        <v>#N/A</v>
      </c>
      <c r="L1576">
        <f>IF(ISNA(K1576),D1576,VLOOKUP(A1576,$A$1:D1575,4,FALSE))</f>
        <v>300</v>
      </c>
      <c r="M1576">
        <f t="shared" si="129"/>
        <v>300</v>
      </c>
      <c r="N1576">
        <f t="shared" si="130"/>
        <v>300</v>
      </c>
      <c r="P1576" t="e">
        <f>VLOOKUP(A1576,estimator!$A$2:$D$726,4,FALSE)</f>
        <v>#N/A</v>
      </c>
      <c r="Q1576">
        <f t="shared" si="127"/>
        <v>300</v>
      </c>
    </row>
    <row r="1577" spans="1:17">
      <c r="A1577" t="str">
        <f t="shared" si="131"/>
        <v>163,110</v>
      </c>
      <c r="B1577">
        <v>163</v>
      </c>
      <c r="C1577">
        <v>110</v>
      </c>
      <c r="D1577">
        <v>81</v>
      </c>
      <c r="E1577">
        <v>1</v>
      </c>
      <c r="G1577" t="str">
        <f t="shared" si="128"/>
        <v>163,110,81,1,</v>
      </c>
      <c r="H1577" t="s">
        <v>871</v>
      </c>
      <c r="I1577" t="str">
        <f>VLOOKUP(B1577,Nodes!$B$2:$F$681,3)</f>
        <v>La Défense - Grande arche</v>
      </c>
      <c r="J1577" t="str">
        <f>VLOOKUP(C1577,Nodes!$B$2:$F$681,3)</f>
        <v>Esplanade de la Défense</v>
      </c>
      <c r="K1577" t="e">
        <f>VLOOKUP(A1577,$A$1:A1576,1,FALSE)</f>
        <v>#N/A</v>
      </c>
      <c r="L1577" t="str">
        <f t="shared" ref="L1577:L1608" si="132">VLOOKUP(C1577&amp;","&amp;B1577,$A$2:$A$1686,1,FALSE)</f>
        <v>110,163</v>
      </c>
      <c r="P1577">
        <f>VLOOKUP(A1577,estimator!$A$2:$D$726,4,FALSE)</f>
        <v>81</v>
      </c>
      <c r="Q1577">
        <f t="shared" si="127"/>
        <v>81</v>
      </c>
    </row>
    <row r="1578" spans="1:17">
      <c r="A1578" t="str">
        <f t="shared" si="131"/>
        <v>110,266</v>
      </c>
      <c r="B1578">
        <v>110</v>
      </c>
      <c r="C1578">
        <v>266</v>
      </c>
      <c r="D1578">
        <v>82</v>
      </c>
      <c r="E1578">
        <v>1</v>
      </c>
      <c r="G1578" t="str">
        <f t="shared" si="128"/>
        <v>110,266,82,1,</v>
      </c>
      <c r="H1578" t="s">
        <v>871</v>
      </c>
      <c r="I1578" t="str">
        <f>VLOOKUP(B1578,Nodes!$B$2:$F$681,3)</f>
        <v>Esplanade de la Défense</v>
      </c>
      <c r="J1578" t="str">
        <f>VLOOKUP(C1578,Nodes!$B$2:$F$681,3)</f>
        <v>Pont de Neuilly</v>
      </c>
      <c r="K1578" t="e">
        <f>VLOOKUP(A1578,$A$1:A1577,1,FALSE)</f>
        <v>#N/A</v>
      </c>
      <c r="L1578" t="str">
        <f t="shared" si="132"/>
        <v>266,110</v>
      </c>
      <c r="P1578">
        <f>VLOOKUP(A1578,estimator!$A$2:$D$726,4,FALSE)</f>
        <v>82</v>
      </c>
      <c r="Q1578">
        <f t="shared" si="127"/>
        <v>82</v>
      </c>
    </row>
    <row r="1579" spans="1:17">
      <c r="A1579" t="str">
        <f t="shared" si="131"/>
        <v>266,177</v>
      </c>
      <c r="B1579">
        <v>266</v>
      </c>
      <c r="C1579">
        <v>177</v>
      </c>
      <c r="D1579">
        <v>99</v>
      </c>
      <c r="E1579">
        <v>1</v>
      </c>
      <c r="G1579" t="str">
        <f t="shared" si="128"/>
        <v>266,177,99,1,</v>
      </c>
      <c r="H1579" t="s">
        <v>871</v>
      </c>
      <c r="I1579" t="str">
        <f>VLOOKUP(B1579,Nodes!$B$2:$F$681,3)</f>
        <v>Pont de Neuilly</v>
      </c>
      <c r="J1579" t="str">
        <f>VLOOKUP(C1579,Nodes!$B$2:$F$681,3)</f>
        <v>Les Sablons</v>
      </c>
      <c r="K1579" t="e">
        <f>VLOOKUP(A1579,$A$1:A1578,1,FALSE)</f>
        <v>#N/A</v>
      </c>
      <c r="L1579" t="str">
        <f t="shared" si="132"/>
        <v>177,266</v>
      </c>
      <c r="P1579">
        <f>VLOOKUP(A1579,estimator!$A$2:$D$726,4,FALSE)</f>
        <v>99</v>
      </c>
      <c r="Q1579">
        <f t="shared" si="127"/>
        <v>99</v>
      </c>
    </row>
    <row r="1580" spans="1:17">
      <c r="A1580" t="str">
        <f t="shared" si="131"/>
        <v>177,293</v>
      </c>
      <c r="B1580">
        <v>177</v>
      </c>
      <c r="C1580">
        <v>293</v>
      </c>
      <c r="D1580">
        <v>70</v>
      </c>
      <c r="E1580">
        <v>1</v>
      </c>
      <c r="G1580" t="str">
        <f t="shared" si="128"/>
        <v>177,293,70,1,</v>
      </c>
      <c r="H1580" t="s">
        <v>871</v>
      </c>
      <c r="I1580" t="str">
        <f>VLOOKUP(B1580,Nodes!$B$2:$F$681,3)</f>
        <v>Les Sablons</v>
      </c>
      <c r="J1580" t="str">
        <f>VLOOKUP(C1580,Nodes!$B$2:$F$681,3)</f>
        <v>Porte Maillot</v>
      </c>
      <c r="K1580" t="e">
        <f>VLOOKUP(A1580,$A$1:A1579,1,FALSE)</f>
        <v>#N/A</v>
      </c>
      <c r="L1580" t="str">
        <f t="shared" si="132"/>
        <v>293,177</v>
      </c>
      <c r="P1580">
        <f>VLOOKUP(A1580,estimator!$A$2:$D$726,4,FALSE)</f>
        <v>70</v>
      </c>
      <c r="Q1580">
        <f t="shared" si="127"/>
        <v>70</v>
      </c>
    </row>
    <row r="1581" spans="1:17">
      <c r="A1581" t="str">
        <f t="shared" si="131"/>
        <v>286,338</v>
      </c>
      <c r="B1581">
        <v>286</v>
      </c>
      <c r="C1581">
        <v>338</v>
      </c>
      <c r="D1581">
        <v>87</v>
      </c>
      <c r="E1581">
        <v>1</v>
      </c>
      <c r="G1581" t="str">
        <f t="shared" si="128"/>
        <v>286,338,87,1,</v>
      </c>
      <c r="H1581" t="s">
        <v>871</v>
      </c>
      <c r="I1581" t="str">
        <f>VLOOKUP(B1581,Nodes!$B$2:$F$681,3)</f>
        <v>Porte de Vincennes</v>
      </c>
      <c r="J1581" t="str">
        <f>VLOOKUP(C1581,Nodes!$B$2:$F$681,3)</f>
        <v>Saint-Mandé</v>
      </c>
      <c r="K1581" t="e">
        <f>VLOOKUP(A1581,$A$1:A1580,1,FALSE)</f>
        <v>#N/A</v>
      </c>
      <c r="L1581" t="str">
        <f t="shared" si="132"/>
        <v>338,286</v>
      </c>
      <c r="P1581">
        <f>VLOOKUP(A1581,estimator!$A$2:$D$726,4,FALSE)</f>
        <v>87</v>
      </c>
      <c r="Q1581">
        <f t="shared" si="127"/>
        <v>87</v>
      </c>
    </row>
    <row r="1582" spans="1:17">
      <c r="A1582" t="str">
        <f t="shared" si="131"/>
        <v>338,25</v>
      </c>
      <c r="B1582">
        <v>338</v>
      </c>
      <c r="C1582">
        <v>25</v>
      </c>
      <c r="D1582">
        <v>76</v>
      </c>
      <c r="E1582">
        <v>1</v>
      </c>
      <c r="G1582" t="str">
        <f t="shared" si="128"/>
        <v>338,25,76,1,</v>
      </c>
      <c r="H1582" t="s">
        <v>871</v>
      </c>
      <c r="I1582" t="str">
        <f>VLOOKUP(B1582,Nodes!$B$2:$F$681,3)</f>
        <v>Saint-Mandé</v>
      </c>
      <c r="J1582" t="str">
        <f>VLOOKUP(C1582,Nodes!$B$2:$F$681,3)</f>
        <v>Bérault</v>
      </c>
      <c r="K1582" t="e">
        <f>VLOOKUP(A1582,$A$1:A1581,1,FALSE)</f>
        <v>#N/A</v>
      </c>
      <c r="L1582" t="str">
        <f t="shared" si="132"/>
        <v>25,338</v>
      </c>
      <c r="P1582">
        <f>VLOOKUP(A1582,estimator!$A$2:$D$726,4,FALSE)</f>
        <v>76</v>
      </c>
      <c r="Q1582">
        <f t="shared" si="127"/>
        <v>76</v>
      </c>
    </row>
    <row r="1583" spans="1:17">
      <c r="A1583" t="str">
        <f t="shared" si="131"/>
        <v>25,63</v>
      </c>
      <c r="B1583">
        <v>25</v>
      </c>
      <c r="C1583">
        <v>63</v>
      </c>
      <c r="D1583">
        <v>91</v>
      </c>
      <c r="E1583">
        <v>1</v>
      </c>
      <c r="G1583" t="str">
        <f t="shared" si="128"/>
        <v>25,63,91,1,</v>
      </c>
      <c r="H1583" t="s">
        <v>871</v>
      </c>
      <c r="I1583" t="str">
        <f>VLOOKUP(B1583,Nodes!$B$2:$F$681,3)</f>
        <v>Bérault</v>
      </c>
      <c r="J1583" t="str">
        <f>VLOOKUP(C1583,Nodes!$B$2:$F$681,3)</f>
        <v>Château de Vincennes</v>
      </c>
      <c r="K1583" t="e">
        <f>VLOOKUP(A1583,$A$1:A1582,1,FALSE)</f>
        <v>#N/A</v>
      </c>
      <c r="L1583" t="str">
        <f t="shared" si="132"/>
        <v>63,25</v>
      </c>
      <c r="P1583">
        <f>VLOOKUP(A1583,estimator!$A$2:$D$726,4,FALSE)</f>
        <v>91</v>
      </c>
      <c r="Q1583">
        <f t="shared" si="127"/>
        <v>91</v>
      </c>
    </row>
    <row r="1584" spans="1:17">
      <c r="A1584" t="str">
        <f t="shared" si="131"/>
        <v>63,25</v>
      </c>
      <c r="B1584">
        <v>63</v>
      </c>
      <c r="C1584">
        <v>25</v>
      </c>
      <c r="D1584">
        <v>91</v>
      </c>
      <c r="E1584">
        <v>1</v>
      </c>
      <c r="G1584" t="str">
        <f t="shared" si="128"/>
        <v>63,25,91,1,</v>
      </c>
      <c r="H1584" t="s">
        <v>871</v>
      </c>
      <c r="I1584" t="str">
        <f>VLOOKUP(B1584,Nodes!$B$2:$F$681,3)</f>
        <v>Château de Vincennes</v>
      </c>
      <c r="J1584" t="str">
        <f>VLOOKUP(C1584,Nodes!$B$2:$F$681,3)</f>
        <v>Bérault</v>
      </c>
      <c r="K1584" t="e">
        <f>VLOOKUP(A1584,$A$1:A1583,1,FALSE)</f>
        <v>#N/A</v>
      </c>
      <c r="L1584" t="str">
        <f t="shared" si="132"/>
        <v>25,63</v>
      </c>
      <c r="P1584">
        <f>VLOOKUP(A1584,estimator!$A$2:$D$726,4,FALSE)</f>
        <v>91</v>
      </c>
      <c r="Q1584">
        <f t="shared" si="127"/>
        <v>91</v>
      </c>
    </row>
    <row r="1585" spans="1:17">
      <c r="A1585" t="str">
        <f t="shared" si="131"/>
        <v>25,338</v>
      </c>
      <c r="B1585">
        <v>25</v>
      </c>
      <c r="C1585">
        <v>338</v>
      </c>
      <c r="D1585">
        <v>76</v>
      </c>
      <c r="E1585">
        <v>1</v>
      </c>
      <c r="G1585" t="str">
        <f t="shared" si="128"/>
        <v>25,338,76,1,</v>
      </c>
      <c r="H1585" t="s">
        <v>871</v>
      </c>
      <c r="I1585" t="str">
        <f>VLOOKUP(B1585,Nodes!$B$2:$F$681,3)</f>
        <v>Bérault</v>
      </c>
      <c r="J1585" t="str">
        <f>VLOOKUP(C1585,Nodes!$B$2:$F$681,3)</f>
        <v>Saint-Mandé</v>
      </c>
      <c r="K1585" t="e">
        <f>VLOOKUP(A1585,$A$1:A1584,1,FALSE)</f>
        <v>#N/A</v>
      </c>
      <c r="L1585" t="str">
        <f t="shared" si="132"/>
        <v>338,25</v>
      </c>
      <c r="P1585">
        <f>VLOOKUP(A1585,estimator!$A$2:$D$726,4,FALSE)</f>
        <v>76</v>
      </c>
      <c r="Q1585">
        <f t="shared" si="127"/>
        <v>76</v>
      </c>
    </row>
    <row r="1586" spans="1:17">
      <c r="A1586" t="str">
        <f t="shared" si="131"/>
        <v>338,286</v>
      </c>
      <c r="B1586">
        <v>338</v>
      </c>
      <c r="C1586">
        <v>286</v>
      </c>
      <c r="D1586">
        <v>87</v>
      </c>
      <c r="E1586">
        <v>1</v>
      </c>
      <c r="G1586" t="str">
        <f t="shared" si="128"/>
        <v>338,286,87,1,</v>
      </c>
      <c r="H1586" t="s">
        <v>871</v>
      </c>
      <c r="I1586" t="str">
        <f>VLOOKUP(B1586,Nodes!$B$2:$F$681,3)</f>
        <v>Saint-Mandé</v>
      </c>
      <c r="J1586" t="str">
        <f>VLOOKUP(C1586,Nodes!$B$2:$F$681,3)</f>
        <v>Porte de Vincennes</v>
      </c>
      <c r="K1586" t="e">
        <f>VLOOKUP(A1586,$A$1:A1585,1,FALSE)</f>
        <v>#N/A</v>
      </c>
      <c r="L1586" t="str">
        <f t="shared" si="132"/>
        <v>286,338</v>
      </c>
      <c r="P1586">
        <f>VLOOKUP(A1586,estimator!$A$2:$D$726,4,FALSE)</f>
        <v>87</v>
      </c>
      <c r="Q1586">
        <f t="shared" si="127"/>
        <v>87</v>
      </c>
    </row>
    <row r="1587" spans="1:17">
      <c r="A1587" t="str">
        <f t="shared" si="131"/>
        <v>293,177</v>
      </c>
      <c r="B1587">
        <v>293</v>
      </c>
      <c r="C1587">
        <v>177</v>
      </c>
      <c r="D1587">
        <v>70</v>
      </c>
      <c r="E1587">
        <v>1</v>
      </c>
      <c r="G1587" t="str">
        <f t="shared" si="128"/>
        <v>293,177,70,1,</v>
      </c>
      <c r="H1587" t="s">
        <v>871</v>
      </c>
      <c r="I1587" t="str">
        <f>VLOOKUP(B1587,Nodes!$B$2:$F$681,3)</f>
        <v>Porte Maillot</v>
      </c>
      <c r="J1587" t="str">
        <f>VLOOKUP(C1587,Nodes!$B$2:$F$681,3)</f>
        <v>Les Sablons</v>
      </c>
      <c r="K1587" t="e">
        <f>VLOOKUP(A1587,$A$1:A1586,1,FALSE)</f>
        <v>#N/A</v>
      </c>
      <c r="L1587" t="str">
        <f t="shared" si="132"/>
        <v>177,293</v>
      </c>
      <c r="P1587">
        <f>VLOOKUP(A1587,estimator!$A$2:$D$726,4,FALSE)</f>
        <v>70</v>
      </c>
      <c r="Q1587">
        <f t="shared" si="127"/>
        <v>70</v>
      </c>
    </row>
    <row r="1588" spans="1:17">
      <c r="A1588" t="str">
        <f t="shared" si="131"/>
        <v>177,266</v>
      </c>
      <c r="B1588">
        <v>177</v>
      </c>
      <c r="C1588">
        <v>266</v>
      </c>
      <c r="D1588">
        <v>99</v>
      </c>
      <c r="E1588">
        <v>1</v>
      </c>
      <c r="G1588" t="str">
        <f t="shared" si="128"/>
        <v>177,266,99,1,</v>
      </c>
      <c r="H1588" t="s">
        <v>871</v>
      </c>
      <c r="I1588" t="str">
        <f>VLOOKUP(B1588,Nodes!$B$2:$F$681,3)</f>
        <v>Les Sablons</v>
      </c>
      <c r="J1588" t="str">
        <f>VLOOKUP(C1588,Nodes!$B$2:$F$681,3)</f>
        <v>Pont de Neuilly</v>
      </c>
      <c r="K1588" t="e">
        <f>VLOOKUP(A1588,$A$1:A1587,1,FALSE)</f>
        <v>#N/A</v>
      </c>
      <c r="L1588" t="str">
        <f t="shared" si="132"/>
        <v>266,177</v>
      </c>
      <c r="P1588">
        <f>VLOOKUP(A1588,estimator!$A$2:$D$726,4,FALSE)</f>
        <v>99</v>
      </c>
      <c r="Q1588">
        <f t="shared" si="127"/>
        <v>99</v>
      </c>
    </row>
    <row r="1589" spans="1:17">
      <c r="A1589" t="str">
        <f t="shared" si="131"/>
        <v>266,110</v>
      </c>
      <c r="B1589">
        <v>266</v>
      </c>
      <c r="C1589">
        <v>110</v>
      </c>
      <c r="D1589">
        <v>82</v>
      </c>
      <c r="E1589">
        <v>1</v>
      </c>
      <c r="G1589" t="str">
        <f t="shared" si="128"/>
        <v>266,110,82,1,</v>
      </c>
      <c r="H1589" t="s">
        <v>871</v>
      </c>
      <c r="I1589" t="str">
        <f>VLOOKUP(B1589,Nodes!$B$2:$F$681,3)</f>
        <v>Pont de Neuilly</v>
      </c>
      <c r="J1589" t="str">
        <f>VLOOKUP(C1589,Nodes!$B$2:$F$681,3)</f>
        <v>Esplanade de la Défense</v>
      </c>
      <c r="K1589" t="e">
        <f>VLOOKUP(A1589,$A$1:A1588,1,FALSE)</f>
        <v>#N/A</v>
      </c>
      <c r="L1589" t="str">
        <f t="shared" si="132"/>
        <v>110,266</v>
      </c>
      <c r="P1589">
        <f>VLOOKUP(A1589,estimator!$A$2:$D$726,4,FALSE)</f>
        <v>82</v>
      </c>
      <c r="Q1589">
        <f t="shared" si="127"/>
        <v>82</v>
      </c>
    </row>
    <row r="1590" spans="1:17">
      <c r="A1590" t="str">
        <f t="shared" si="131"/>
        <v>110,163</v>
      </c>
      <c r="B1590">
        <v>110</v>
      </c>
      <c r="C1590">
        <v>163</v>
      </c>
      <c r="D1590">
        <v>81</v>
      </c>
      <c r="E1590">
        <v>1</v>
      </c>
      <c r="G1590" t="str">
        <f t="shared" si="128"/>
        <v>110,163,81,1,</v>
      </c>
      <c r="H1590" t="s">
        <v>871</v>
      </c>
      <c r="I1590" t="str">
        <f>VLOOKUP(B1590,Nodes!$B$2:$F$681,3)</f>
        <v>Esplanade de la Défense</v>
      </c>
      <c r="J1590" t="str">
        <f>VLOOKUP(C1590,Nodes!$B$2:$F$681,3)</f>
        <v>La Défense - Grande arche</v>
      </c>
      <c r="K1590" t="e">
        <f>VLOOKUP(A1590,$A$1:A1589,1,FALSE)</f>
        <v>#N/A</v>
      </c>
      <c r="L1590" t="str">
        <f t="shared" si="132"/>
        <v>163,110</v>
      </c>
      <c r="P1590">
        <f>VLOOKUP(A1590,estimator!$A$2:$D$726,4,FALSE)</f>
        <v>81</v>
      </c>
      <c r="Q1590">
        <f t="shared" si="127"/>
        <v>81</v>
      </c>
    </row>
    <row r="1591" spans="1:17">
      <c r="A1591" t="str">
        <f t="shared" si="131"/>
        <v>265,4</v>
      </c>
      <c r="B1591">
        <v>265</v>
      </c>
      <c r="C1591">
        <v>4</v>
      </c>
      <c r="D1591">
        <v>65</v>
      </c>
      <c r="E1591">
        <v>3</v>
      </c>
      <c r="G1591" t="str">
        <f t="shared" si="128"/>
        <v>265,4,65,3,</v>
      </c>
      <c r="H1591" t="s">
        <v>871</v>
      </c>
      <c r="I1591" t="str">
        <f>VLOOKUP(B1591,Nodes!$B$2:$F$681,3)</f>
        <v>Pont de Levallois — Bécon</v>
      </c>
      <c r="J1591" t="str">
        <f>VLOOKUP(C1591,Nodes!$B$2:$F$681,3)</f>
        <v>Anatole France</v>
      </c>
      <c r="K1591" t="e">
        <f>VLOOKUP(A1591,$A$1:A1590,1,FALSE)</f>
        <v>#N/A</v>
      </c>
      <c r="L1591" t="str">
        <f t="shared" si="132"/>
        <v>4,265</v>
      </c>
      <c r="P1591">
        <f>VLOOKUP(A1591,estimator!$A$2:$D$726,4,FALSE)</f>
        <v>65</v>
      </c>
      <c r="Q1591">
        <f t="shared" si="127"/>
        <v>65</v>
      </c>
    </row>
    <row r="1592" spans="1:17">
      <c r="A1592" t="str">
        <f t="shared" si="131"/>
        <v>4,182</v>
      </c>
      <c r="B1592">
        <v>4</v>
      </c>
      <c r="C1592">
        <v>182</v>
      </c>
      <c r="D1592">
        <v>53</v>
      </c>
      <c r="E1592">
        <v>3</v>
      </c>
      <c r="G1592" t="str">
        <f t="shared" si="128"/>
        <v>4,182,53,3,</v>
      </c>
      <c r="H1592" t="s">
        <v>871</v>
      </c>
      <c r="I1592" t="str">
        <f>VLOOKUP(B1592,Nodes!$B$2:$F$681,3)</f>
        <v>Anatole France</v>
      </c>
      <c r="J1592" t="str">
        <f>VLOOKUP(C1592,Nodes!$B$2:$F$681,3)</f>
        <v>Louise Michel</v>
      </c>
      <c r="K1592" t="e">
        <f>VLOOKUP(A1592,$A$1:A1591,1,FALSE)</f>
        <v>#N/A</v>
      </c>
      <c r="L1592" t="str">
        <f t="shared" si="132"/>
        <v>182,4</v>
      </c>
      <c r="P1592">
        <f>VLOOKUP(A1592,estimator!$A$2:$D$726,4,FALSE)</f>
        <v>53</v>
      </c>
      <c r="Q1592">
        <f t="shared" si="127"/>
        <v>53</v>
      </c>
    </row>
    <row r="1593" spans="1:17">
      <c r="A1593" t="str">
        <f t="shared" si="131"/>
        <v>182,273</v>
      </c>
      <c r="B1593">
        <v>182</v>
      </c>
      <c r="C1593">
        <v>273</v>
      </c>
      <c r="D1593">
        <v>63</v>
      </c>
      <c r="E1593">
        <v>3</v>
      </c>
      <c r="G1593" t="str">
        <f t="shared" si="128"/>
        <v>182,273,63,3,</v>
      </c>
      <c r="H1593" t="s">
        <v>871</v>
      </c>
      <c r="I1593" t="str">
        <f>VLOOKUP(B1593,Nodes!$B$2:$F$681,3)</f>
        <v>Louise Michel</v>
      </c>
      <c r="J1593" t="str">
        <f>VLOOKUP(C1593,Nodes!$B$2:$F$681,3)</f>
        <v>Porte de Champerret</v>
      </c>
      <c r="K1593" t="e">
        <f>VLOOKUP(A1593,$A$1:A1592,1,FALSE)</f>
        <v>#N/A</v>
      </c>
      <c r="L1593" t="str">
        <f t="shared" si="132"/>
        <v>273,182</v>
      </c>
      <c r="P1593">
        <f>VLOOKUP(A1593,estimator!$A$2:$D$726,4,FALSE)</f>
        <v>63</v>
      </c>
      <c r="Q1593">
        <f t="shared" si="127"/>
        <v>63</v>
      </c>
    </row>
    <row r="1594" spans="1:17">
      <c r="A1594" t="str">
        <f t="shared" si="131"/>
        <v>272,123</v>
      </c>
      <c r="B1594">
        <v>272</v>
      </c>
      <c r="C1594">
        <v>123</v>
      </c>
      <c r="D1594">
        <v>76</v>
      </c>
      <c r="E1594">
        <v>3</v>
      </c>
      <c r="G1594" t="str">
        <f t="shared" si="128"/>
        <v>272,123,76,3,</v>
      </c>
      <c r="H1594" t="s">
        <v>871</v>
      </c>
      <c r="I1594" t="str">
        <f>VLOOKUP(B1594,Nodes!$B$2:$F$681,3)</f>
        <v>Porte de Bagnolet</v>
      </c>
      <c r="J1594" t="str">
        <f>VLOOKUP(C1594,Nodes!$B$2:$F$681,3)</f>
        <v>Gallieni</v>
      </c>
      <c r="K1594" t="e">
        <f>VLOOKUP(A1594,$A$1:A1593,1,FALSE)</f>
        <v>#N/A</v>
      </c>
      <c r="L1594" t="str">
        <f t="shared" si="132"/>
        <v>123,272</v>
      </c>
      <c r="P1594">
        <f>VLOOKUP(A1594,estimator!$A$2:$D$726,4,FALSE)</f>
        <v>76</v>
      </c>
      <c r="Q1594">
        <f t="shared" si="127"/>
        <v>76</v>
      </c>
    </row>
    <row r="1595" spans="1:17">
      <c r="A1595" t="str">
        <f t="shared" si="131"/>
        <v>123,272</v>
      </c>
      <c r="B1595">
        <v>123</v>
      </c>
      <c r="C1595">
        <v>272</v>
      </c>
      <c r="D1595">
        <v>76</v>
      </c>
      <c r="E1595">
        <v>3</v>
      </c>
      <c r="G1595" t="str">
        <f t="shared" si="128"/>
        <v>123,272,76,3,</v>
      </c>
      <c r="H1595" t="s">
        <v>871</v>
      </c>
      <c r="I1595" t="str">
        <f>VLOOKUP(B1595,Nodes!$B$2:$F$681,3)</f>
        <v>Gallieni</v>
      </c>
      <c r="J1595" t="str">
        <f>VLOOKUP(C1595,Nodes!$B$2:$F$681,3)</f>
        <v>Porte de Bagnolet</v>
      </c>
      <c r="K1595" t="e">
        <f>VLOOKUP(A1595,$A$1:A1594,1,FALSE)</f>
        <v>#N/A</v>
      </c>
      <c r="L1595" t="str">
        <f t="shared" si="132"/>
        <v>272,123</v>
      </c>
      <c r="P1595">
        <f>VLOOKUP(A1595,estimator!$A$2:$D$726,4,FALSE)</f>
        <v>76</v>
      </c>
      <c r="Q1595">
        <f t="shared" si="127"/>
        <v>76</v>
      </c>
    </row>
    <row r="1596" spans="1:17">
      <c r="A1596" t="str">
        <f t="shared" si="131"/>
        <v>273,182</v>
      </c>
      <c r="B1596">
        <v>273</v>
      </c>
      <c r="C1596">
        <v>182</v>
      </c>
      <c r="D1596">
        <v>63</v>
      </c>
      <c r="E1596">
        <v>3</v>
      </c>
      <c r="G1596" t="str">
        <f t="shared" si="128"/>
        <v>273,182,63,3,</v>
      </c>
      <c r="H1596" t="s">
        <v>871</v>
      </c>
      <c r="I1596" t="str">
        <f>VLOOKUP(B1596,Nodes!$B$2:$F$681,3)</f>
        <v>Porte de Champerret</v>
      </c>
      <c r="J1596" t="str">
        <f>VLOOKUP(C1596,Nodes!$B$2:$F$681,3)</f>
        <v>Louise Michel</v>
      </c>
      <c r="K1596" t="e">
        <f>VLOOKUP(A1596,$A$1:A1595,1,FALSE)</f>
        <v>#N/A</v>
      </c>
      <c r="L1596" t="str">
        <f t="shared" si="132"/>
        <v>182,273</v>
      </c>
      <c r="P1596">
        <f>VLOOKUP(A1596,estimator!$A$2:$D$726,4,FALSE)</f>
        <v>63</v>
      </c>
      <c r="Q1596">
        <f t="shared" si="127"/>
        <v>63</v>
      </c>
    </row>
    <row r="1597" spans="1:17">
      <c r="A1597" t="str">
        <f t="shared" si="131"/>
        <v>182,4</v>
      </c>
      <c r="B1597">
        <v>182</v>
      </c>
      <c r="C1597">
        <v>4</v>
      </c>
      <c r="D1597">
        <v>53</v>
      </c>
      <c r="E1597">
        <v>3</v>
      </c>
      <c r="G1597" t="str">
        <f t="shared" si="128"/>
        <v>182,4,53,3,</v>
      </c>
      <c r="H1597" t="s">
        <v>871</v>
      </c>
      <c r="I1597" t="str">
        <f>VLOOKUP(B1597,Nodes!$B$2:$F$681,3)</f>
        <v>Louise Michel</v>
      </c>
      <c r="J1597" t="str">
        <f>VLOOKUP(C1597,Nodes!$B$2:$F$681,3)</f>
        <v>Anatole France</v>
      </c>
      <c r="K1597" t="e">
        <f>VLOOKUP(A1597,$A$1:A1596,1,FALSE)</f>
        <v>#N/A</v>
      </c>
      <c r="L1597" t="str">
        <f t="shared" si="132"/>
        <v>4,182</v>
      </c>
      <c r="P1597">
        <f>VLOOKUP(A1597,estimator!$A$2:$D$726,4,FALSE)</f>
        <v>53</v>
      </c>
      <c r="Q1597">
        <f t="shared" si="127"/>
        <v>53</v>
      </c>
    </row>
    <row r="1598" spans="1:17">
      <c r="A1598" t="str">
        <f t="shared" si="131"/>
        <v>4,265</v>
      </c>
      <c r="B1598">
        <v>4</v>
      </c>
      <c r="C1598">
        <v>265</v>
      </c>
      <c r="D1598">
        <v>65</v>
      </c>
      <c r="E1598">
        <v>3</v>
      </c>
      <c r="G1598" t="str">
        <f t="shared" si="128"/>
        <v>4,265,65,3,</v>
      </c>
      <c r="H1598" t="s">
        <v>871</v>
      </c>
      <c r="I1598" t="str">
        <f>VLOOKUP(B1598,Nodes!$B$2:$F$681,3)</f>
        <v>Anatole France</v>
      </c>
      <c r="J1598" t="str">
        <f>VLOOKUP(C1598,Nodes!$B$2:$F$681,3)</f>
        <v>Pont de Levallois — Bécon</v>
      </c>
      <c r="K1598" t="e">
        <f>VLOOKUP(A1598,$A$1:A1597,1,FALSE)</f>
        <v>#N/A</v>
      </c>
      <c r="L1598" t="str">
        <f t="shared" si="132"/>
        <v>265,4</v>
      </c>
      <c r="P1598">
        <f>VLOOKUP(A1598,estimator!$A$2:$D$726,4,FALSE)</f>
        <v>65</v>
      </c>
      <c r="Q1598">
        <f t="shared" si="127"/>
        <v>65</v>
      </c>
    </row>
    <row r="1599" spans="1:17">
      <c r="A1599" t="str">
        <f t="shared" si="131"/>
        <v>32,33</v>
      </c>
      <c r="B1599">
        <v>32</v>
      </c>
      <c r="C1599">
        <v>33</v>
      </c>
      <c r="D1599">
        <v>234</v>
      </c>
      <c r="E1599">
        <v>5</v>
      </c>
      <c r="G1599" t="str">
        <f t="shared" si="128"/>
        <v>32,33,234,5,</v>
      </c>
      <c r="H1599" t="s">
        <v>871</v>
      </c>
      <c r="I1599" t="str">
        <f>VLOOKUP(B1599,Nodes!$B$2:$F$681,3)</f>
        <v>Bobigny — Pablo Picasso</v>
      </c>
      <c r="J1599" t="str">
        <f>VLOOKUP(C1599,Nodes!$B$2:$F$681,3)</f>
        <v>Bobigny — Pantin — Raymond Queneau</v>
      </c>
      <c r="K1599" t="e">
        <f>VLOOKUP(A1599,$A$1:A1598,1,FALSE)</f>
        <v>#N/A</v>
      </c>
      <c r="L1599" t="str">
        <f t="shared" si="132"/>
        <v>33,32</v>
      </c>
      <c r="P1599">
        <f>VLOOKUP(A1599,estimator!$A$2:$D$726,4,FALSE)</f>
        <v>234</v>
      </c>
      <c r="Q1599">
        <f t="shared" si="127"/>
        <v>234</v>
      </c>
    </row>
    <row r="1600" spans="1:17">
      <c r="A1600" t="str">
        <f t="shared" si="131"/>
        <v>33,109</v>
      </c>
      <c r="B1600">
        <v>33</v>
      </c>
      <c r="C1600">
        <v>109</v>
      </c>
      <c r="D1600">
        <v>92</v>
      </c>
      <c r="E1600">
        <v>5</v>
      </c>
      <c r="G1600" t="str">
        <f t="shared" si="128"/>
        <v>33,109,92,5,</v>
      </c>
      <c r="H1600" t="s">
        <v>871</v>
      </c>
      <c r="I1600" t="str">
        <f>VLOOKUP(B1600,Nodes!$B$2:$F$681,3)</f>
        <v>Bobigny — Pantin — Raymond Queneau</v>
      </c>
      <c r="J1600" t="str">
        <f>VLOOKUP(C1600,Nodes!$B$2:$F$681,3)</f>
        <v>Église de Pantin</v>
      </c>
      <c r="K1600" t="e">
        <f>VLOOKUP(A1600,$A$1:A1599,1,FALSE)</f>
        <v>#N/A</v>
      </c>
      <c r="L1600" t="str">
        <f t="shared" si="132"/>
        <v>109,33</v>
      </c>
      <c r="P1600">
        <f>VLOOKUP(A1600,estimator!$A$2:$D$726,4,FALSE)</f>
        <v>92</v>
      </c>
      <c r="Q1600">
        <f t="shared" si="127"/>
        <v>92</v>
      </c>
    </row>
    <row r="1601" spans="1:17">
      <c r="A1601" t="str">
        <f t="shared" si="131"/>
        <v>109,144</v>
      </c>
      <c r="B1601">
        <v>109</v>
      </c>
      <c r="C1601">
        <v>144</v>
      </c>
      <c r="D1601">
        <v>79</v>
      </c>
      <c r="E1601">
        <v>5</v>
      </c>
      <c r="G1601" t="str">
        <f t="shared" si="128"/>
        <v>109,144,79,5,</v>
      </c>
      <c r="H1601" t="s">
        <v>871</v>
      </c>
      <c r="I1601" t="str">
        <f>VLOOKUP(B1601,Nodes!$B$2:$F$681,3)</f>
        <v>Église de Pantin</v>
      </c>
      <c r="J1601" t="str">
        <f>VLOOKUP(C1601,Nodes!$B$2:$F$681,3)</f>
        <v>Hoche</v>
      </c>
      <c r="K1601" t="e">
        <f>VLOOKUP(A1601,$A$1:A1600,1,FALSE)</f>
        <v>#N/A</v>
      </c>
      <c r="L1601" t="str">
        <f t="shared" si="132"/>
        <v>144,109</v>
      </c>
      <c r="P1601">
        <f>VLOOKUP(A1601,estimator!$A$2:$D$726,4,FALSE)</f>
        <v>79</v>
      </c>
      <c r="Q1601">
        <f t="shared" si="127"/>
        <v>79</v>
      </c>
    </row>
    <row r="1602" spans="1:17">
      <c r="A1602" t="str">
        <f t="shared" si="131"/>
        <v>144,281</v>
      </c>
      <c r="B1602">
        <v>144</v>
      </c>
      <c r="C1602">
        <v>281</v>
      </c>
      <c r="D1602">
        <v>89</v>
      </c>
      <c r="E1602">
        <v>5</v>
      </c>
      <c r="G1602" t="str">
        <f t="shared" si="128"/>
        <v>144,281,89,5,</v>
      </c>
      <c r="H1602" t="s">
        <v>871</v>
      </c>
      <c r="I1602" t="str">
        <f>VLOOKUP(B1602,Nodes!$B$2:$F$681,3)</f>
        <v>Hoche</v>
      </c>
      <c r="J1602" t="str">
        <f>VLOOKUP(C1602,Nodes!$B$2:$F$681,3)</f>
        <v>Porte de Pantin</v>
      </c>
      <c r="K1602" t="e">
        <f>VLOOKUP(A1602,$A$1:A1601,1,FALSE)</f>
        <v>#N/A</v>
      </c>
      <c r="L1602" t="str">
        <f t="shared" si="132"/>
        <v>281,144</v>
      </c>
      <c r="P1602">
        <f>VLOOKUP(A1602,estimator!$A$2:$D$726,4,FALSE)</f>
        <v>89</v>
      </c>
      <c r="Q1602">
        <f t="shared" ref="Q1602:Q1665" si="133">IF(ISNA(P1602),D1602,P1602)</f>
        <v>89</v>
      </c>
    </row>
    <row r="1603" spans="1:17">
      <c r="A1603" t="str">
        <f t="shared" si="131"/>
        <v>281,144</v>
      </c>
      <c r="B1603">
        <v>281</v>
      </c>
      <c r="C1603">
        <v>144</v>
      </c>
      <c r="D1603">
        <v>89</v>
      </c>
      <c r="E1603">
        <v>5</v>
      </c>
      <c r="G1603" t="str">
        <f t="shared" ref="G1603:G1666" si="134">B1603&amp;","&amp;C1603&amp;","&amp;ROUND(D1603,0)&amp;","&amp;E1603&amp;","&amp;F1603</f>
        <v>281,144,89,5,</v>
      </c>
      <c r="H1603" t="s">
        <v>871</v>
      </c>
      <c r="I1603" t="str">
        <f>VLOOKUP(B1603,Nodes!$B$2:$F$681,3)</f>
        <v>Porte de Pantin</v>
      </c>
      <c r="J1603" t="str">
        <f>VLOOKUP(C1603,Nodes!$B$2:$F$681,3)</f>
        <v>Hoche</v>
      </c>
      <c r="K1603" t="e">
        <f>VLOOKUP(A1603,$A$1:A1602,1,FALSE)</f>
        <v>#N/A</v>
      </c>
      <c r="L1603" t="str">
        <f t="shared" si="132"/>
        <v>144,281</v>
      </c>
      <c r="P1603">
        <f>VLOOKUP(A1603,estimator!$A$2:$D$726,4,FALSE)</f>
        <v>89</v>
      </c>
      <c r="Q1603">
        <f t="shared" si="133"/>
        <v>89</v>
      </c>
    </row>
    <row r="1604" spans="1:17">
      <c r="A1604" t="str">
        <f t="shared" si="131"/>
        <v>144,109</v>
      </c>
      <c r="B1604">
        <v>144</v>
      </c>
      <c r="C1604">
        <v>109</v>
      </c>
      <c r="D1604">
        <v>79</v>
      </c>
      <c r="E1604">
        <v>5</v>
      </c>
      <c r="G1604" t="str">
        <f t="shared" si="134"/>
        <v>144,109,79,5,</v>
      </c>
      <c r="H1604" t="s">
        <v>871</v>
      </c>
      <c r="I1604" t="str">
        <f>VLOOKUP(B1604,Nodes!$B$2:$F$681,3)</f>
        <v>Hoche</v>
      </c>
      <c r="J1604" t="str">
        <f>VLOOKUP(C1604,Nodes!$B$2:$F$681,3)</f>
        <v>Église de Pantin</v>
      </c>
      <c r="K1604" t="e">
        <f>VLOOKUP(A1604,$A$1:A1603,1,FALSE)</f>
        <v>#N/A</v>
      </c>
      <c r="L1604" t="str">
        <f t="shared" si="132"/>
        <v>109,144</v>
      </c>
      <c r="P1604">
        <f>VLOOKUP(A1604,estimator!$A$2:$D$726,4,FALSE)</f>
        <v>79</v>
      </c>
      <c r="Q1604">
        <f t="shared" si="133"/>
        <v>79</v>
      </c>
    </row>
    <row r="1605" spans="1:17">
      <c r="A1605" t="str">
        <f t="shared" si="131"/>
        <v>109,33</v>
      </c>
      <c r="B1605">
        <v>109</v>
      </c>
      <c r="C1605">
        <v>33</v>
      </c>
      <c r="D1605">
        <v>92</v>
      </c>
      <c r="E1605">
        <v>5</v>
      </c>
      <c r="G1605" t="str">
        <f t="shared" si="134"/>
        <v>109,33,92,5,</v>
      </c>
      <c r="H1605" t="s">
        <v>871</v>
      </c>
      <c r="I1605" t="str">
        <f>VLOOKUP(B1605,Nodes!$B$2:$F$681,3)</f>
        <v>Église de Pantin</v>
      </c>
      <c r="J1605" t="str">
        <f>VLOOKUP(C1605,Nodes!$B$2:$F$681,3)</f>
        <v>Bobigny — Pantin — Raymond Queneau</v>
      </c>
      <c r="K1605" t="e">
        <f>VLOOKUP(A1605,$A$1:A1604,1,FALSE)</f>
        <v>#N/A</v>
      </c>
      <c r="L1605" t="str">
        <f t="shared" si="132"/>
        <v>33,109</v>
      </c>
      <c r="P1605">
        <f>VLOOKUP(A1605,estimator!$A$2:$D$726,4,FALSE)</f>
        <v>92</v>
      </c>
      <c r="Q1605">
        <f t="shared" si="133"/>
        <v>92</v>
      </c>
    </row>
    <row r="1606" spans="1:17">
      <c r="A1606" t="str">
        <f t="shared" si="131"/>
        <v>33,32</v>
      </c>
      <c r="B1606">
        <v>33</v>
      </c>
      <c r="C1606">
        <v>32</v>
      </c>
      <c r="D1606">
        <v>234</v>
      </c>
      <c r="E1606">
        <v>5</v>
      </c>
      <c r="G1606" t="str">
        <f t="shared" si="134"/>
        <v>33,32,234,5,</v>
      </c>
      <c r="H1606" t="s">
        <v>871</v>
      </c>
      <c r="I1606" t="str">
        <f>VLOOKUP(B1606,Nodes!$B$2:$F$681,3)</f>
        <v>Bobigny — Pantin — Raymond Queneau</v>
      </c>
      <c r="J1606" t="str">
        <f>VLOOKUP(C1606,Nodes!$B$2:$F$681,3)</f>
        <v>Bobigny — Pablo Picasso</v>
      </c>
      <c r="K1606" t="e">
        <f>VLOOKUP(A1606,$A$1:A1605,1,FALSE)</f>
        <v>#N/A</v>
      </c>
      <c r="L1606" t="str">
        <f t="shared" si="132"/>
        <v>32,33</v>
      </c>
      <c r="P1606">
        <f>VLOOKUP(A1606,estimator!$A$2:$D$726,4,FALSE)</f>
        <v>234</v>
      </c>
      <c r="Q1606">
        <f t="shared" si="133"/>
        <v>234</v>
      </c>
    </row>
    <row r="1607" spans="1:17">
      <c r="A1607" t="str">
        <f t="shared" si="131"/>
        <v>162,118</v>
      </c>
      <c r="B1607">
        <v>162</v>
      </c>
      <c r="C1607">
        <v>118</v>
      </c>
      <c r="D1607">
        <v>77</v>
      </c>
      <c r="E1607">
        <v>7</v>
      </c>
      <c r="G1607" t="str">
        <f t="shared" si="134"/>
        <v>162,118,77,7,</v>
      </c>
      <c r="H1607" t="s">
        <v>871</v>
      </c>
      <c r="I1607" t="str">
        <f>VLOOKUP(B1607,Nodes!$B$2:$F$681,3)</f>
        <v>La Courneuve — 8 Mai 1945</v>
      </c>
      <c r="J1607" t="str">
        <f>VLOOKUP(C1607,Nodes!$B$2:$F$681,3)</f>
        <v>Fort d'Aubervilliers</v>
      </c>
      <c r="K1607" t="e">
        <f>VLOOKUP(A1607,$A$1:A1606,1,FALSE)</f>
        <v>#N/A</v>
      </c>
      <c r="L1607" t="str">
        <f t="shared" si="132"/>
        <v>118,162</v>
      </c>
      <c r="P1607">
        <f>VLOOKUP(A1607,estimator!$A$2:$D$726,4,FALSE)</f>
        <v>77</v>
      </c>
      <c r="Q1607">
        <f t="shared" si="133"/>
        <v>77</v>
      </c>
    </row>
    <row r="1608" spans="1:17">
      <c r="A1608" t="str">
        <f t="shared" si="131"/>
        <v>118,12</v>
      </c>
      <c r="B1608">
        <v>118</v>
      </c>
      <c r="C1608">
        <v>12</v>
      </c>
      <c r="D1608">
        <v>114</v>
      </c>
      <c r="E1608">
        <v>7</v>
      </c>
      <c r="G1608" t="str">
        <f t="shared" si="134"/>
        <v>118,12,114,7,</v>
      </c>
      <c r="H1608" t="s">
        <v>871</v>
      </c>
      <c r="I1608" t="str">
        <f>VLOOKUP(B1608,Nodes!$B$2:$F$681,3)</f>
        <v>Fort d'Aubervilliers</v>
      </c>
      <c r="J1608" t="str">
        <f>VLOOKUP(C1608,Nodes!$B$2:$F$681,3)</f>
        <v>Aubervilliers — Pantin — Quatre Chemins</v>
      </c>
      <c r="K1608" t="e">
        <f>VLOOKUP(A1608,$A$1:A1607,1,FALSE)</f>
        <v>#N/A</v>
      </c>
      <c r="L1608" t="str">
        <f t="shared" si="132"/>
        <v>12,118</v>
      </c>
      <c r="P1608">
        <f>VLOOKUP(A1608,estimator!$A$2:$D$726,4,FALSE)</f>
        <v>114</v>
      </c>
      <c r="Q1608">
        <f t="shared" si="133"/>
        <v>114</v>
      </c>
    </row>
    <row r="1609" spans="1:17">
      <c r="A1609" t="str">
        <f t="shared" si="131"/>
        <v>12,279</v>
      </c>
      <c r="B1609">
        <v>12</v>
      </c>
      <c r="C1609">
        <v>279</v>
      </c>
      <c r="D1609">
        <v>77</v>
      </c>
      <c r="E1609">
        <v>7</v>
      </c>
      <c r="G1609" t="str">
        <f t="shared" si="134"/>
        <v>12,279,77,7,</v>
      </c>
      <c r="H1609" t="s">
        <v>871</v>
      </c>
      <c r="I1609" t="str">
        <f>VLOOKUP(B1609,Nodes!$B$2:$F$681,3)</f>
        <v>Aubervilliers — Pantin — Quatre Chemins</v>
      </c>
      <c r="J1609" t="str">
        <f>VLOOKUP(C1609,Nodes!$B$2:$F$681,3)</f>
        <v>Porte de la Villette</v>
      </c>
      <c r="K1609" t="e">
        <f>VLOOKUP(A1609,$A$1:A1608,1,FALSE)</f>
        <v>#N/A</v>
      </c>
      <c r="L1609" t="str">
        <f t="shared" ref="L1609:L1640" si="135">VLOOKUP(C1609&amp;","&amp;B1609,$A$2:$A$1686,1,FALSE)</f>
        <v>279,12</v>
      </c>
      <c r="P1609">
        <f>VLOOKUP(A1609,estimator!$A$2:$D$726,4,FALSE)</f>
        <v>77</v>
      </c>
      <c r="Q1609">
        <f t="shared" si="133"/>
        <v>77</v>
      </c>
    </row>
    <row r="1610" spans="1:17">
      <c r="A1610" t="str">
        <f t="shared" si="131"/>
        <v>195,172</v>
      </c>
      <c r="B1610">
        <v>195</v>
      </c>
      <c r="C1610">
        <v>172</v>
      </c>
      <c r="D1610">
        <v>92</v>
      </c>
      <c r="E1610">
        <v>7</v>
      </c>
      <c r="G1610" t="str">
        <f t="shared" si="134"/>
        <v>195,172,92,7,</v>
      </c>
      <c r="H1610" t="s">
        <v>871</v>
      </c>
      <c r="I1610" t="str">
        <f>VLOOKUP(B1610,Nodes!$B$2:$F$681,3)</f>
        <v>Maison Blanche</v>
      </c>
      <c r="J1610" t="str">
        <f>VLOOKUP(C1610,Nodes!$B$2:$F$681,3)</f>
        <v>Le Kremlin-Bicêtre</v>
      </c>
      <c r="K1610" t="e">
        <f>VLOOKUP(A1610,$A$1:A1609,1,FALSE)</f>
        <v>#N/A</v>
      </c>
      <c r="L1610" t="str">
        <f t="shared" si="135"/>
        <v>172,195</v>
      </c>
      <c r="P1610">
        <f>VLOOKUP(A1610,estimator!$A$2:$D$726,4,FALSE)</f>
        <v>92</v>
      </c>
      <c r="Q1610">
        <f t="shared" si="133"/>
        <v>92</v>
      </c>
    </row>
    <row r="1611" spans="1:17">
      <c r="A1611" t="str">
        <f t="shared" si="131"/>
        <v>172,373</v>
      </c>
      <c r="B1611">
        <v>172</v>
      </c>
      <c r="C1611">
        <v>373</v>
      </c>
      <c r="D1611">
        <v>65</v>
      </c>
      <c r="E1611">
        <v>7</v>
      </c>
      <c r="G1611" t="str">
        <f t="shared" si="134"/>
        <v>172,373,65,7,</v>
      </c>
      <c r="H1611" t="s">
        <v>871</v>
      </c>
      <c r="I1611" t="str">
        <f>VLOOKUP(B1611,Nodes!$B$2:$F$681,3)</f>
        <v>Le Kremlin-Bicêtre</v>
      </c>
      <c r="J1611" t="str">
        <f>VLOOKUP(C1611,Nodes!$B$2:$F$681,3)</f>
        <v>Villejuif — Léo Lagrange</v>
      </c>
      <c r="K1611" t="e">
        <f>VLOOKUP(A1611,$A$1:A1610,1,FALSE)</f>
        <v>#N/A</v>
      </c>
      <c r="L1611" t="str">
        <f t="shared" si="135"/>
        <v>373,172</v>
      </c>
      <c r="P1611">
        <f>VLOOKUP(A1611,estimator!$A$2:$D$726,4,FALSE)</f>
        <v>65</v>
      </c>
      <c r="Q1611">
        <f t="shared" si="133"/>
        <v>65</v>
      </c>
    </row>
    <row r="1612" spans="1:17">
      <c r="A1612" t="str">
        <f t="shared" si="131"/>
        <v>373,375</v>
      </c>
      <c r="B1612">
        <v>373</v>
      </c>
      <c r="C1612">
        <v>375</v>
      </c>
      <c r="D1612">
        <v>74</v>
      </c>
      <c r="E1612">
        <v>7</v>
      </c>
      <c r="G1612" t="str">
        <f t="shared" si="134"/>
        <v>373,375,74,7,</v>
      </c>
      <c r="H1612" t="s">
        <v>871</v>
      </c>
      <c r="I1612" t="str">
        <f>VLOOKUP(B1612,Nodes!$B$2:$F$681,3)</f>
        <v>Villejuif — Léo Lagrange</v>
      </c>
      <c r="J1612" t="str">
        <f>VLOOKUP(C1612,Nodes!$B$2:$F$681,3)</f>
        <v>Villejuif — Paul Vaillant-Couturier</v>
      </c>
      <c r="K1612" t="e">
        <f>VLOOKUP(A1612,$A$1:A1611,1,FALSE)</f>
        <v>#N/A</v>
      </c>
      <c r="L1612" t="str">
        <f t="shared" si="135"/>
        <v>375,373</v>
      </c>
      <c r="P1612">
        <f>VLOOKUP(A1612,estimator!$A$2:$D$726,4,FALSE)</f>
        <v>74</v>
      </c>
      <c r="Q1612">
        <f t="shared" si="133"/>
        <v>74</v>
      </c>
    </row>
    <row r="1613" spans="1:17">
      <c r="A1613" t="str">
        <f t="shared" si="131"/>
        <v>375,374</v>
      </c>
      <c r="B1613">
        <v>375</v>
      </c>
      <c r="C1613">
        <v>374</v>
      </c>
      <c r="D1613">
        <v>73</v>
      </c>
      <c r="E1613">
        <v>7</v>
      </c>
      <c r="G1613" t="str">
        <f t="shared" si="134"/>
        <v>375,374,73,7,</v>
      </c>
      <c r="H1613" t="s">
        <v>871</v>
      </c>
      <c r="I1613" t="str">
        <f>VLOOKUP(B1613,Nodes!$B$2:$F$681,3)</f>
        <v>Villejuif — Paul Vaillant-Couturier</v>
      </c>
      <c r="J1613" t="str">
        <f>VLOOKUP(C1613,Nodes!$B$2:$F$681,3)</f>
        <v>Villejuif — Louis Aragon</v>
      </c>
      <c r="K1613" t="e">
        <f>VLOOKUP(A1613,$A$1:A1612,1,FALSE)</f>
        <v>#N/A</v>
      </c>
      <c r="L1613" t="str">
        <f t="shared" si="135"/>
        <v>374,375</v>
      </c>
      <c r="P1613">
        <f>VLOOKUP(A1613,estimator!$A$2:$D$726,4,FALSE)</f>
        <v>73</v>
      </c>
      <c r="Q1613">
        <f t="shared" si="133"/>
        <v>73</v>
      </c>
    </row>
    <row r="1614" spans="1:17">
      <c r="A1614" t="str">
        <f t="shared" si="131"/>
        <v>374,375</v>
      </c>
      <c r="B1614">
        <v>374</v>
      </c>
      <c r="C1614">
        <v>375</v>
      </c>
      <c r="D1614">
        <v>73</v>
      </c>
      <c r="E1614">
        <v>7</v>
      </c>
      <c r="G1614" t="str">
        <f t="shared" si="134"/>
        <v>374,375,73,7,</v>
      </c>
      <c r="H1614" t="s">
        <v>871</v>
      </c>
      <c r="I1614" t="str">
        <f>VLOOKUP(B1614,Nodes!$B$2:$F$681,3)</f>
        <v>Villejuif — Louis Aragon</v>
      </c>
      <c r="J1614" t="str">
        <f>VLOOKUP(C1614,Nodes!$B$2:$F$681,3)</f>
        <v>Villejuif — Paul Vaillant-Couturier</v>
      </c>
      <c r="K1614" t="e">
        <f>VLOOKUP(A1614,$A$1:A1613,1,FALSE)</f>
        <v>#N/A</v>
      </c>
      <c r="L1614" t="str">
        <f t="shared" si="135"/>
        <v>375,374</v>
      </c>
      <c r="P1614">
        <f>VLOOKUP(A1614,estimator!$A$2:$D$726,4,FALSE)</f>
        <v>73</v>
      </c>
      <c r="Q1614">
        <f t="shared" si="133"/>
        <v>73</v>
      </c>
    </row>
    <row r="1615" spans="1:17">
      <c r="A1615" t="str">
        <f t="shared" si="131"/>
        <v>375,373</v>
      </c>
      <c r="B1615">
        <v>375</v>
      </c>
      <c r="C1615">
        <v>373</v>
      </c>
      <c r="D1615">
        <v>74</v>
      </c>
      <c r="E1615">
        <v>7</v>
      </c>
      <c r="G1615" t="str">
        <f t="shared" si="134"/>
        <v>375,373,74,7,</v>
      </c>
      <c r="H1615" t="s">
        <v>871</v>
      </c>
      <c r="I1615" t="str">
        <f>VLOOKUP(B1615,Nodes!$B$2:$F$681,3)</f>
        <v>Villejuif — Paul Vaillant-Couturier</v>
      </c>
      <c r="J1615" t="str">
        <f>VLOOKUP(C1615,Nodes!$B$2:$F$681,3)</f>
        <v>Villejuif — Léo Lagrange</v>
      </c>
      <c r="K1615" t="e">
        <f>VLOOKUP(A1615,$A$1:A1614,1,FALSE)</f>
        <v>#N/A</v>
      </c>
      <c r="L1615" t="str">
        <f t="shared" si="135"/>
        <v>373,375</v>
      </c>
      <c r="P1615">
        <f>VLOOKUP(A1615,estimator!$A$2:$D$726,4,FALSE)</f>
        <v>74</v>
      </c>
      <c r="Q1615">
        <f t="shared" si="133"/>
        <v>74</v>
      </c>
    </row>
    <row r="1616" spans="1:17">
      <c r="A1616" t="str">
        <f t="shared" si="131"/>
        <v>373,172</v>
      </c>
      <c r="B1616">
        <v>373</v>
      </c>
      <c r="C1616">
        <v>172</v>
      </c>
      <c r="D1616">
        <v>65</v>
      </c>
      <c r="E1616">
        <v>7</v>
      </c>
      <c r="G1616" t="str">
        <f t="shared" si="134"/>
        <v>373,172,65,7,</v>
      </c>
      <c r="H1616" t="s">
        <v>871</v>
      </c>
      <c r="I1616" t="str">
        <f>VLOOKUP(B1616,Nodes!$B$2:$F$681,3)</f>
        <v>Villejuif — Léo Lagrange</v>
      </c>
      <c r="J1616" t="str">
        <f>VLOOKUP(C1616,Nodes!$B$2:$F$681,3)</f>
        <v>Le Kremlin-Bicêtre</v>
      </c>
      <c r="K1616" t="e">
        <f>VLOOKUP(A1616,$A$1:A1615,1,FALSE)</f>
        <v>#N/A</v>
      </c>
      <c r="L1616" t="str">
        <f t="shared" si="135"/>
        <v>172,373</v>
      </c>
      <c r="P1616">
        <f>VLOOKUP(A1616,estimator!$A$2:$D$726,4,FALSE)</f>
        <v>65</v>
      </c>
      <c r="Q1616">
        <f t="shared" si="133"/>
        <v>65</v>
      </c>
    </row>
    <row r="1617" spans="1:17">
      <c r="A1617" t="str">
        <f t="shared" si="131"/>
        <v>172,195</v>
      </c>
      <c r="B1617">
        <v>172</v>
      </c>
      <c r="C1617">
        <v>195</v>
      </c>
      <c r="D1617">
        <v>92</v>
      </c>
      <c r="E1617">
        <v>7</v>
      </c>
      <c r="G1617" t="str">
        <f t="shared" si="134"/>
        <v>172,195,92,7,</v>
      </c>
      <c r="H1617" t="s">
        <v>871</v>
      </c>
      <c r="I1617" t="str">
        <f>VLOOKUP(B1617,Nodes!$B$2:$F$681,3)</f>
        <v>Le Kremlin-Bicêtre</v>
      </c>
      <c r="J1617" t="str">
        <f>VLOOKUP(C1617,Nodes!$B$2:$F$681,3)</f>
        <v>Maison Blanche</v>
      </c>
      <c r="K1617" t="e">
        <f>VLOOKUP(A1617,$A$1:A1616,1,FALSE)</f>
        <v>#N/A</v>
      </c>
      <c r="L1617" t="str">
        <f t="shared" si="135"/>
        <v>195,172</v>
      </c>
      <c r="P1617">
        <f>VLOOKUP(A1617,estimator!$A$2:$D$726,4,FALSE)</f>
        <v>92</v>
      </c>
      <c r="Q1617">
        <f t="shared" si="133"/>
        <v>92</v>
      </c>
    </row>
    <row r="1618" spans="1:17">
      <c r="A1618" t="str">
        <f t="shared" si="131"/>
        <v>279,12</v>
      </c>
      <c r="B1618">
        <v>279</v>
      </c>
      <c r="C1618">
        <v>12</v>
      </c>
      <c r="D1618">
        <v>77</v>
      </c>
      <c r="E1618">
        <v>7</v>
      </c>
      <c r="G1618" t="str">
        <f t="shared" si="134"/>
        <v>279,12,77,7,</v>
      </c>
      <c r="H1618" t="s">
        <v>871</v>
      </c>
      <c r="I1618" t="str">
        <f>VLOOKUP(B1618,Nodes!$B$2:$F$681,3)</f>
        <v>Porte de la Villette</v>
      </c>
      <c r="J1618" t="str">
        <f>VLOOKUP(C1618,Nodes!$B$2:$F$681,3)</f>
        <v>Aubervilliers — Pantin — Quatre Chemins</v>
      </c>
      <c r="K1618" t="e">
        <f>VLOOKUP(A1618,$A$1:A1617,1,FALSE)</f>
        <v>#N/A</v>
      </c>
      <c r="L1618" t="str">
        <f t="shared" si="135"/>
        <v>12,279</v>
      </c>
      <c r="P1618">
        <f>VLOOKUP(A1618,estimator!$A$2:$D$726,4,FALSE)</f>
        <v>77</v>
      </c>
      <c r="Q1618">
        <f t="shared" si="133"/>
        <v>77</v>
      </c>
    </row>
    <row r="1619" spans="1:17">
      <c r="A1619" t="str">
        <f t="shared" ref="A1619:A1675" si="136">B1619&amp;","&amp;C1619</f>
        <v>12,118</v>
      </c>
      <c r="B1619">
        <v>12</v>
      </c>
      <c r="C1619">
        <v>118</v>
      </c>
      <c r="D1619">
        <v>114</v>
      </c>
      <c r="E1619">
        <v>7</v>
      </c>
      <c r="G1619" t="str">
        <f t="shared" si="134"/>
        <v>12,118,114,7,</v>
      </c>
      <c r="H1619" t="s">
        <v>871</v>
      </c>
      <c r="I1619" t="str">
        <f>VLOOKUP(B1619,Nodes!$B$2:$F$681,3)</f>
        <v>Aubervilliers — Pantin — Quatre Chemins</v>
      </c>
      <c r="J1619" t="str">
        <f>VLOOKUP(C1619,Nodes!$B$2:$F$681,3)</f>
        <v>Fort d'Aubervilliers</v>
      </c>
      <c r="K1619" t="e">
        <f>VLOOKUP(A1619,$A$1:A1618,1,FALSE)</f>
        <v>#N/A</v>
      </c>
      <c r="L1619" t="str">
        <f t="shared" si="135"/>
        <v>118,12</v>
      </c>
      <c r="P1619">
        <f>VLOOKUP(A1619,estimator!$A$2:$D$726,4,FALSE)</f>
        <v>114</v>
      </c>
      <c r="Q1619">
        <f t="shared" si="133"/>
        <v>114</v>
      </c>
    </row>
    <row r="1620" spans="1:17">
      <c r="A1620" t="str">
        <f t="shared" si="136"/>
        <v>118,162</v>
      </c>
      <c r="B1620">
        <v>118</v>
      </c>
      <c r="C1620">
        <v>162</v>
      </c>
      <c r="D1620">
        <v>77</v>
      </c>
      <c r="E1620">
        <v>7</v>
      </c>
      <c r="G1620" t="str">
        <f t="shared" si="134"/>
        <v>118,162,77,7,</v>
      </c>
      <c r="H1620" t="s">
        <v>871</v>
      </c>
      <c r="I1620" t="str">
        <f>VLOOKUP(B1620,Nodes!$B$2:$F$681,3)</f>
        <v>Fort d'Aubervilliers</v>
      </c>
      <c r="J1620" t="str">
        <f>VLOOKUP(C1620,Nodes!$B$2:$F$681,3)</f>
        <v>La Courneuve — 8 Mai 1945</v>
      </c>
      <c r="K1620" t="e">
        <f>VLOOKUP(A1620,$A$1:A1619,1,FALSE)</f>
        <v>#N/A</v>
      </c>
      <c r="L1620" t="str">
        <f t="shared" si="135"/>
        <v>162,118</v>
      </c>
      <c r="P1620">
        <f>VLOOKUP(A1620,estimator!$A$2:$D$726,4,FALSE)</f>
        <v>77</v>
      </c>
      <c r="Q1620">
        <f t="shared" si="133"/>
        <v>77</v>
      </c>
    </row>
    <row r="1621" spans="1:17">
      <c r="A1621" t="str">
        <f t="shared" si="136"/>
        <v>290,252</v>
      </c>
      <c r="B1621">
        <v>290</v>
      </c>
      <c r="C1621">
        <v>252</v>
      </c>
      <c r="D1621">
        <v>74</v>
      </c>
      <c r="E1621">
        <v>7</v>
      </c>
      <c r="G1621" t="str">
        <f t="shared" si="134"/>
        <v>290,252,74,7,</v>
      </c>
      <c r="H1621" t="s">
        <v>871</v>
      </c>
      <c r="I1621" t="str">
        <f>VLOOKUP(B1621,Nodes!$B$2:$F$681,3)</f>
        <v>Porte d'Ivry</v>
      </c>
      <c r="J1621" t="str">
        <f>VLOOKUP(C1621,Nodes!$B$2:$F$681,3)</f>
        <v>Pierre et Marie Curie</v>
      </c>
      <c r="K1621" t="e">
        <f>VLOOKUP(A1621,$A$1:A1620,1,FALSE)</f>
        <v>#N/A</v>
      </c>
      <c r="L1621" t="str">
        <f t="shared" si="135"/>
        <v>252,290</v>
      </c>
      <c r="P1621">
        <f>VLOOKUP(A1621,estimator!$A$2:$D$726,4,FALSE)</f>
        <v>74</v>
      </c>
      <c r="Q1621">
        <f t="shared" si="133"/>
        <v>74</v>
      </c>
    </row>
    <row r="1622" spans="1:17">
      <c r="A1622" t="str">
        <f t="shared" si="136"/>
        <v>252,194</v>
      </c>
      <c r="B1622">
        <v>252</v>
      </c>
      <c r="C1622">
        <v>194</v>
      </c>
      <c r="D1622">
        <v>66</v>
      </c>
      <c r="E1622">
        <v>7</v>
      </c>
      <c r="G1622" t="str">
        <f t="shared" si="134"/>
        <v>252,194,66,7,</v>
      </c>
      <c r="H1622" t="s">
        <v>871</v>
      </c>
      <c r="I1622" t="str">
        <f>VLOOKUP(B1622,Nodes!$B$2:$F$681,3)</f>
        <v>Pierre et Marie Curie</v>
      </c>
      <c r="J1622" t="str">
        <f>VLOOKUP(C1622,Nodes!$B$2:$F$681,3)</f>
        <v>Mairie d'Ivry</v>
      </c>
      <c r="K1622" t="e">
        <f>VLOOKUP(A1622,$A$1:A1621,1,FALSE)</f>
        <v>#N/A</v>
      </c>
      <c r="L1622" t="str">
        <f t="shared" si="135"/>
        <v>194,252</v>
      </c>
      <c r="P1622">
        <f>VLOOKUP(A1622,estimator!$A$2:$D$726,4,FALSE)</f>
        <v>66</v>
      </c>
      <c r="Q1622">
        <f t="shared" si="133"/>
        <v>66</v>
      </c>
    </row>
    <row r="1623" spans="1:17">
      <c r="A1623" t="str">
        <f t="shared" si="136"/>
        <v>194,252</v>
      </c>
      <c r="B1623">
        <v>194</v>
      </c>
      <c r="C1623">
        <v>252</v>
      </c>
      <c r="D1623">
        <v>66</v>
      </c>
      <c r="E1623">
        <v>7</v>
      </c>
      <c r="G1623" t="str">
        <f t="shared" si="134"/>
        <v>194,252,66,7,</v>
      </c>
      <c r="H1623" t="s">
        <v>871</v>
      </c>
      <c r="I1623" t="str">
        <f>VLOOKUP(B1623,Nodes!$B$2:$F$681,3)</f>
        <v>Mairie d'Ivry</v>
      </c>
      <c r="J1623" t="str">
        <f>VLOOKUP(C1623,Nodes!$B$2:$F$681,3)</f>
        <v>Pierre et Marie Curie</v>
      </c>
      <c r="K1623" t="e">
        <f>VLOOKUP(A1623,$A$1:A1622,1,FALSE)</f>
        <v>#N/A</v>
      </c>
      <c r="L1623" t="str">
        <f t="shared" si="135"/>
        <v>252,194</v>
      </c>
      <c r="P1623">
        <f>VLOOKUP(A1623,estimator!$A$2:$D$726,4,FALSE)</f>
        <v>66</v>
      </c>
      <c r="Q1623">
        <f t="shared" si="133"/>
        <v>66</v>
      </c>
    </row>
    <row r="1624" spans="1:17">
      <c r="A1624" t="str">
        <f t="shared" si="136"/>
        <v>252,290</v>
      </c>
      <c r="B1624">
        <v>252</v>
      </c>
      <c r="C1624">
        <v>290</v>
      </c>
      <c r="D1624">
        <v>74</v>
      </c>
      <c r="E1624">
        <v>7</v>
      </c>
      <c r="G1624" t="str">
        <f t="shared" si="134"/>
        <v>252,290,74,7,</v>
      </c>
      <c r="H1624" t="s">
        <v>871</v>
      </c>
      <c r="I1624" t="str">
        <f>VLOOKUP(B1624,Nodes!$B$2:$F$681,3)</f>
        <v>Pierre et Marie Curie</v>
      </c>
      <c r="J1624" t="str">
        <f>VLOOKUP(C1624,Nodes!$B$2:$F$681,3)</f>
        <v>Porte d'Ivry</v>
      </c>
      <c r="K1624" t="e">
        <f>VLOOKUP(A1624,$A$1:A1623,1,FALSE)</f>
        <v>#N/A</v>
      </c>
      <c r="L1624" t="str">
        <f t="shared" si="135"/>
        <v>290,252</v>
      </c>
      <c r="P1624">
        <f>VLOOKUP(A1624,estimator!$A$2:$D$726,4,FALSE)</f>
        <v>74</v>
      </c>
      <c r="Q1624">
        <f t="shared" si="133"/>
        <v>74</v>
      </c>
    </row>
    <row r="1625" spans="1:17">
      <c r="A1625" t="str">
        <f t="shared" si="136"/>
        <v>274,178</v>
      </c>
      <c r="B1625">
        <v>274</v>
      </c>
      <c r="C1625">
        <v>178</v>
      </c>
      <c r="D1625">
        <v>77</v>
      </c>
      <c r="E1625">
        <v>8</v>
      </c>
      <c r="G1625" t="str">
        <f t="shared" si="134"/>
        <v>274,178,77,8,</v>
      </c>
      <c r="H1625" t="s">
        <v>871</v>
      </c>
      <c r="I1625" t="str">
        <f>VLOOKUP(B1625,Nodes!$B$2:$F$681,3)</f>
        <v>Porte de Charenton</v>
      </c>
      <c r="J1625" t="str">
        <f>VLOOKUP(C1625,Nodes!$B$2:$F$681,3)</f>
        <v>Liberté</v>
      </c>
      <c r="K1625" t="e">
        <f>VLOOKUP(A1625,$A$1:A1624,1,FALSE)</f>
        <v>#N/A</v>
      </c>
      <c r="L1625" t="str">
        <f t="shared" si="135"/>
        <v>178,274</v>
      </c>
      <c r="P1625">
        <f>VLOOKUP(A1625,estimator!$A$2:$D$726,4,FALSE)</f>
        <v>77</v>
      </c>
      <c r="Q1625">
        <f t="shared" si="133"/>
        <v>77</v>
      </c>
    </row>
    <row r="1626" spans="1:17">
      <c r="A1626" t="str">
        <f t="shared" si="136"/>
        <v>178,57</v>
      </c>
      <c r="B1626">
        <v>178</v>
      </c>
      <c r="C1626">
        <v>57</v>
      </c>
      <c r="D1626">
        <v>65</v>
      </c>
      <c r="E1626">
        <v>8</v>
      </c>
      <c r="G1626" t="str">
        <f t="shared" si="134"/>
        <v>178,57,65,8,</v>
      </c>
      <c r="H1626" t="s">
        <v>871</v>
      </c>
      <c r="I1626" t="str">
        <f>VLOOKUP(B1626,Nodes!$B$2:$F$681,3)</f>
        <v>Liberté</v>
      </c>
      <c r="J1626" t="str">
        <f>VLOOKUP(C1626,Nodes!$B$2:$F$681,3)</f>
        <v>Charenton — Écoles</v>
      </c>
      <c r="K1626" t="e">
        <f>VLOOKUP(A1626,$A$1:A1625,1,FALSE)</f>
        <v>#N/A</v>
      </c>
      <c r="L1626" t="str">
        <f t="shared" si="135"/>
        <v>57,178</v>
      </c>
      <c r="P1626">
        <f>VLOOKUP(A1626,estimator!$A$2:$D$726,4,FALSE)</f>
        <v>65</v>
      </c>
      <c r="Q1626">
        <f t="shared" si="133"/>
        <v>65</v>
      </c>
    </row>
    <row r="1627" spans="1:17">
      <c r="A1627" t="str">
        <f t="shared" si="136"/>
        <v>57,106</v>
      </c>
      <c r="B1627">
        <v>57</v>
      </c>
      <c r="C1627">
        <v>106</v>
      </c>
      <c r="D1627">
        <v>86</v>
      </c>
      <c r="E1627">
        <v>8</v>
      </c>
      <c r="G1627" t="str">
        <f t="shared" si="134"/>
        <v>57,106,86,8,</v>
      </c>
      <c r="H1627" t="s">
        <v>871</v>
      </c>
      <c r="I1627" t="str">
        <f>VLOOKUP(B1627,Nodes!$B$2:$F$681,3)</f>
        <v>Charenton — Écoles</v>
      </c>
      <c r="J1627" t="str">
        <f>VLOOKUP(C1627,Nodes!$B$2:$F$681,3)</f>
        <v>École Vétérinaire de Maisons-Alfort</v>
      </c>
      <c r="K1627" t="e">
        <f>VLOOKUP(A1627,$A$1:A1626,1,FALSE)</f>
        <v>#N/A</v>
      </c>
      <c r="L1627" t="str">
        <f t="shared" si="135"/>
        <v>106,57</v>
      </c>
      <c r="P1627">
        <f>VLOOKUP(A1627,estimator!$A$2:$D$726,4,FALSE)</f>
        <v>86</v>
      </c>
      <c r="Q1627">
        <f t="shared" si="133"/>
        <v>86</v>
      </c>
    </row>
    <row r="1628" spans="1:17">
      <c r="A1628" t="str">
        <f t="shared" si="136"/>
        <v>106,197</v>
      </c>
      <c r="B1628">
        <v>106</v>
      </c>
      <c r="C1628">
        <v>197</v>
      </c>
      <c r="D1628">
        <v>116</v>
      </c>
      <c r="E1628">
        <v>8</v>
      </c>
      <c r="G1628" t="str">
        <f t="shared" si="134"/>
        <v>106,197,116,8,</v>
      </c>
      <c r="H1628" t="s">
        <v>871</v>
      </c>
      <c r="I1628" t="str">
        <f>VLOOKUP(B1628,Nodes!$B$2:$F$681,3)</f>
        <v>École Vétérinaire de Maisons-Alfort</v>
      </c>
      <c r="J1628" t="str">
        <f>VLOOKUP(C1628,Nodes!$B$2:$F$681,3)</f>
        <v>Maisons-Alfort — Stade</v>
      </c>
      <c r="K1628" t="e">
        <f>VLOOKUP(A1628,$A$1:A1627,1,FALSE)</f>
        <v>#N/A</v>
      </c>
      <c r="L1628" t="str">
        <f t="shared" si="135"/>
        <v>197,106</v>
      </c>
      <c r="P1628">
        <f>VLOOKUP(A1628,estimator!$A$2:$D$726,4,FALSE)</f>
        <v>116</v>
      </c>
      <c r="Q1628">
        <f t="shared" si="133"/>
        <v>116</v>
      </c>
    </row>
    <row r="1629" spans="1:17">
      <c r="A1629" t="str">
        <f t="shared" si="136"/>
        <v>197,196</v>
      </c>
      <c r="B1629">
        <v>197</v>
      </c>
      <c r="C1629">
        <v>196</v>
      </c>
      <c r="D1629">
        <v>91</v>
      </c>
      <c r="E1629">
        <v>8</v>
      </c>
      <c r="G1629" t="str">
        <f t="shared" si="134"/>
        <v>197,196,91,8,</v>
      </c>
      <c r="H1629" t="s">
        <v>871</v>
      </c>
      <c r="I1629" t="str">
        <f>VLOOKUP(B1629,Nodes!$B$2:$F$681,3)</f>
        <v>Maisons-Alfort — Stade</v>
      </c>
      <c r="J1629" t="str">
        <f>VLOOKUP(C1629,Nodes!$B$2:$F$681,3)</f>
        <v>Maisons-Alfort — Les Juilliottes</v>
      </c>
      <c r="K1629" t="e">
        <f>VLOOKUP(A1629,$A$1:A1628,1,FALSE)</f>
        <v>#N/A</v>
      </c>
      <c r="L1629" t="str">
        <f t="shared" si="135"/>
        <v>196,197</v>
      </c>
      <c r="P1629">
        <f>VLOOKUP(A1629,estimator!$A$2:$D$726,4,FALSE)</f>
        <v>91</v>
      </c>
      <c r="Q1629">
        <f t="shared" si="133"/>
        <v>91</v>
      </c>
    </row>
    <row r="1630" spans="1:17">
      <c r="A1630" t="str">
        <f t="shared" si="136"/>
        <v>196,91</v>
      </c>
      <c r="B1630">
        <v>196</v>
      </c>
      <c r="C1630">
        <v>91</v>
      </c>
      <c r="D1630">
        <v>66</v>
      </c>
      <c r="E1630">
        <v>8</v>
      </c>
      <c r="G1630" t="str">
        <f t="shared" si="134"/>
        <v>196,91,66,8,</v>
      </c>
      <c r="H1630" t="s">
        <v>871</v>
      </c>
      <c r="I1630" t="str">
        <f>VLOOKUP(B1630,Nodes!$B$2:$F$681,3)</f>
        <v>Maisons-Alfort — Les Juilliottes</v>
      </c>
      <c r="J1630" t="str">
        <f>VLOOKUP(C1630,Nodes!$B$2:$F$681,3)</f>
        <v>Créteil — L'Échat</v>
      </c>
      <c r="K1630" t="e">
        <f>VLOOKUP(A1630,$A$1:A1629,1,FALSE)</f>
        <v>#N/A</v>
      </c>
      <c r="L1630" t="str">
        <f t="shared" si="135"/>
        <v>91,196</v>
      </c>
      <c r="P1630">
        <f>VLOOKUP(A1630,estimator!$A$2:$D$726,4,FALSE)</f>
        <v>66</v>
      </c>
      <c r="Q1630">
        <f t="shared" si="133"/>
        <v>66</v>
      </c>
    </row>
    <row r="1631" spans="1:17">
      <c r="A1631" t="str">
        <f t="shared" si="136"/>
        <v>91,93</v>
      </c>
      <c r="B1631">
        <v>91</v>
      </c>
      <c r="C1631">
        <v>93</v>
      </c>
      <c r="D1631">
        <v>62</v>
      </c>
      <c r="E1631">
        <v>8</v>
      </c>
      <c r="G1631" t="str">
        <f t="shared" si="134"/>
        <v>91,93,62,8,</v>
      </c>
      <c r="H1631" t="s">
        <v>871</v>
      </c>
      <c r="I1631" t="str">
        <f>VLOOKUP(B1631,Nodes!$B$2:$F$681,3)</f>
        <v>Créteil — L'Échat</v>
      </c>
      <c r="J1631" t="str">
        <f>VLOOKUP(C1631,Nodes!$B$2:$F$681,3)</f>
        <v>Créteil — Université</v>
      </c>
      <c r="K1631" t="e">
        <f>VLOOKUP(A1631,$A$1:A1630,1,FALSE)</f>
        <v>#N/A</v>
      </c>
      <c r="L1631" t="str">
        <f t="shared" si="135"/>
        <v>93,91</v>
      </c>
      <c r="P1631">
        <f>VLOOKUP(A1631,estimator!$A$2:$D$726,4,FALSE)</f>
        <v>62</v>
      </c>
      <c r="Q1631">
        <f t="shared" si="133"/>
        <v>62</v>
      </c>
    </row>
    <row r="1632" spans="1:17">
      <c r="A1632" t="str">
        <f t="shared" si="136"/>
        <v>93,92</v>
      </c>
      <c r="B1632">
        <v>93</v>
      </c>
      <c r="C1632">
        <v>92</v>
      </c>
      <c r="D1632">
        <v>98</v>
      </c>
      <c r="E1632">
        <v>8</v>
      </c>
      <c r="G1632" t="str">
        <f t="shared" si="134"/>
        <v>93,92,98,8,</v>
      </c>
      <c r="H1632" t="s">
        <v>871</v>
      </c>
      <c r="I1632" t="str">
        <f>VLOOKUP(B1632,Nodes!$B$2:$F$681,3)</f>
        <v>Créteil — Université</v>
      </c>
      <c r="J1632" t="str">
        <f>VLOOKUP(C1632,Nodes!$B$2:$F$681,3)</f>
        <v>Créteil — Préfecture</v>
      </c>
      <c r="K1632" t="e">
        <f>VLOOKUP(A1632,$A$1:A1631,1,FALSE)</f>
        <v>#N/A</v>
      </c>
      <c r="L1632" t="str">
        <f t="shared" si="135"/>
        <v>92,93</v>
      </c>
      <c r="P1632">
        <f>VLOOKUP(A1632,estimator!$A$2:$D$726,4,FALSE)</f>
        <v>98</v>
      </c>
      <c r="Q1632">
        <f t="shared" si="133"/>
        <v>98</v>
      </c>
    </row>
    <row r="1633" spans="1:17">
      <c r="A1633" t="str">
        <f t="shared" si="136"/>
        <v>92,93</v>
      </c>
      <c r="B1633">
        <v>92</v>
      </c>
      <c r="C1633">
        <v>93</v>
      </c>
      <c r="D1633">
        <v>98</v>
      </c>
      <c r="E1633">
        <v>8</v>
      </c>
      <c r="G1633" t="str">
        <f t="shared" si="134"/>
        <v>92,93,98,8,</v>
      </c>
      <c r="H1633" t="s">
        <v>871</v>
      </c>
      <c r="I1633" t="str">
        <f>VLOOKUP(B1633,Nodes!$B$2:$F$681,3)</f>
        <v>Créteil — Préfecture</v>
      </c>
      <c r="J1633" t="str">
        <f>VLOOKUP(C1633,Nodes!$B$2:$F$681,3)</f>
        <v>Créteil — Université</v>
      </c>
      <c r="K1633" t="e">
        <f>VLOOKUP(A1633,$A$1:A1632,1,FALSE)</f>
        <v>#N/A</v>
      </c>
      <c r="L1633" t="str">
        <f t="shared" si="135"/>
        <v>93,92</v>
      </c>
      <c r="P1633">
        <f>VLOOKUP(A1633,estimator!$A$2:$D$726,4,FALSE)</f>
        <v>98</v>
      </c>
      <c r="Q1633">
        <f t="shared" si="133"/>
        <v>98</v>
      </c>
    </row>
    <row r="1634" spans="1:17">
      <c r="A1634" t="str">
        <f t="shared" si="136"/>
        <v>93,91</v>
      </c>
      <c r="B1634">
        <v>93</v>
      </c>
      <c r="C1634">
        <v>91</v>
      </c>
      <c r="D1634">
        <v>62</v>
      </c>
      <c r="E1634">
        <v>8</v>
      </c>
      <c r="G1634" t="str">
        <f t="shared" si="134"/>
        <v>93,91,62,8,</v>
      </c>
      <c r="H1634" t="s">
        <v>871</v>
      </c>
      <c r="I1634" t="str">
        <f>VLOOKUP(B1634,Nodes!$B$2:$F$681,3)</f>
        <v>Créteil — Université</v>
      </c>
      <c r="J1634" t="str">
        <f>VLOOKUP(C1634,Nodes!$B$2:$F$681,3)</f>
        <v>Créteil — L'Échat</v>
      </c>
      <c r="K1634" t="e">
        <f>VLOOKUP(A1634,$A$1:A1633,1,FALSE)</f>
        <v>#N/A</v>
      </c>
      <c r="L1634" t="str">
        <f t="shared" si="135"/>
        <v>91,93</v>
      </c>
      <c r="P1634">
        <f>VLOOKUP(A1634,estimator!$A$2:$D$726,4,FALSE)</f>
        <v>62</v>
      </c>
      <c r="Q1634">
        <f t="shared" si="133"/>
        <v>62</v>
      </c>
    </row>
    <row r="1635" spans="1:17">
      <c r="A1635" t="str">
        <f t="shared" si="136"/>
        <v>91,196</v>
      </c>
      <c r="B1635">
        <v>91</v>
      </c>
      <c r="C1635">
        <v>196</v>
      </c>
      <c r="D1635">
        <v>66</v>
      </c>
      <c r="E1635">
        <v>8</v>
      </c>
      <c r="G1635" t="str">
        <f t="shared" si="134"/>
        <v>91,196,66,8,</v>
      </c>
      <c r="H1635" t="s">
        <v>871</v>
      </c>
      <c r="I1635" t="str">
        <f>VLOOKUP(B1635,Nodes!$B$2:$F$681,3)</f>
        <v>Créteil — L'Échat</v>
      </c>
      <c r="J1635" t="str">
        <f>VLOOKUP(C1635,Nodes!$B$2:$F$681,3)</f>
        <v>Maisons-Alfort — Les Juilliottes</v>
      </c>
      <c r="K1635" t="e">
        <f>VLOOKUP(A1635,$A$1:A1634,1,FALSE)</f>
        <v>#N/A</v>
      </c>
      <c r="L1635" t="str">
        <f t="shared" si="135"/>
        <v>196,91</v>
      </c>
      <c r="P1635">
        <f>VLOOKUP(A1635,estimator!$A$2:$D$726,4,FALSE)</f>
        <v>66</v>
      </c>
      <c r="Q1635">
        <f t="shared" si="133"/>
        <v>66</v>
      </c>
    </row>
    <row r="1636" spans="1:17">
      <c r="A1636" t="str">
        <f t="shared" si="136"/>
        <v>196,197</v>
      </c>
      <c r="B1636">
        <v>196</v>
      </c>
      <c r="C1636">
        <v>197</v>
      </c>
      <c r="D1636">
        <v>91</v>
      </c>
      <c r="E1636">
        <v>8</v>
      </c>
      <c r="G1636" t="str">
        <f t="shared" si="134"/>
        <v>196,197,91,8,</v>
      </c>
      <c r="H1636" t="s">
        <v>871</v>
      </c>
      <c r="I1636" t="str">
        <f>VLOOKUP(B1636,Nodes!$B$2:$F$681,3)</f>
        <v>Maisons-Alfort — Les Juilliottes</v>
      </c>
      <c r="J1636" t="str">
        <f>VLOOKUP(C1636,Nodes!$B$2:$F$681,3)</f>
        <v>Maisons-Alfort — Stade</v>
      </c>
      <c r="K1636" t="e">
        <f>VLOOKUP(A1636,$A$1:A1635,1,FALSE)</f>
        <v>#N/A</v>
      </c>
      <c r="L1636" t="str">
        <f t="shared" si="135"/>
        <v>197,196</v>
      </c>
      <c r="P1636">
        <f>VLOOKUP(A1636,estimator!$A$2:$D$726,4,FALSE)</f>
        <v>91</v>
      </c>
      <c r="Q1636">
        <f t="shared" si="133"/>
        <v>91</v>
      </c>
    </row>
    <row r="1637" spans="1:17">
      <c r="A1637" t="str">
        <f t="shared" si="136"/>
        <v>197,106</v>
      </c>
      <c r="B1637">
        <v>197</v>
      </c>
      <c r="C1637">
        <v>106</v>
      </c>
      <c r="D1637">
        <v>116</v>
      </c>
      <c r="E1637">
        <v>8</v>
      </c>
      <c r="G1637" t="str">
        <f t="shared" si="134"/>
        <v>197,106,116,8,</v>
      </c>
      <c r="H1637" t="s">
        <v>871</v>
      </c>
      <c r="I1637" t="str">
        <f>VLOOKUP(B1637,Nodes!$B$2:$F$681,3)</f>
        <v>Maisons-Alfort — Stade</v>
      </c>
      <c r="J1637" t="str">
        <f>VLOOKUP(C1637,Nodes!$B$2:$F$681,3)</f>
        <v>École Vétérinaire de Maisons-Alfort</v>
      </c>
      <c r="K1637" t="e">
        <f>VLOOKUP(A1637,$A$1:A1636,1,FALSE)</f>
        <v>#N/A</v>
      </c>
      <c r="L1637" t="str">
        <f t="shared" si="135"/>
        <v>106,197</v>
      </c>
      <c r="P1637">
        <f>VLOOKUP(A1637,estimator!$A$2:$D$726,4,FALSE)</f>
        <v>116</v>
      </c>
      <c r="Q1637">
        <f t="shared" si="133"/>
        <v>116</v>
      </c>
    </row>
    <row r="1638" spans="1:17">
      <c r="A1638" t="str">
        <f t="shared" si="136"/>
        <v>106,57</v>
      </c>
      <c r="B1638">
        <v>106</v>
      </c>
      <c r="C1638">
        <v>57</v>
      </c>
      <c r="D1638">
        <v>86</v>
      </c>
      <c r="E1638">
        <v>8</v>
      </c>
      <c r="G1638" t="str">
        <f t="shared" si="134"/>
        <v>106,57,86,8,</v>
      </c>
      <c r="H1638" t="s">
        <v>871</v>
      </c>
      <c r="I1638" t="str">
        <f>VLOOKUP(B1638,Nodes!$B$2:$F$681,3)</f>
        <v>École Vétérinaire de Maisons-Alfort</v>
      </c>
      <c r="J1638" t="str">
        <f>VLOOKUP(C1638,Nodes!$B$2:$F$681,3)</f>
        <v>Charenton — Écoles</v>
      </c>
      <c r="K1638" t="e">
        <f>VLOOKUP(A1638,$A$1:A1637,1,FALSE)</f>
        <v>#N/A</v>
      </c>
      <c r="L1638" t="str">
        <f t="shared" si="135"/>
        <v>57,106</v>
      </c>
      <c r="P1638">
        <f>VLOOKUP(A1638,estimator!$A$2:$D$726,4,FALSE)</f>
        <v>86</v>
      </c>
      <c r="Q1638">
        <f t="shared" si="133"/>
        <v>86</v>
      </c>
    </row>
    <row r="1639" spans="1:17">
      <c r="A1639" t="str">
        <f t="shared" si="136"/>
        <v>57,178</v>
      </c>
      <c r="B1639">
        <v>57</v>
      </c>
      <c r="C1639">
        <v>178</v>
      </c>
      <c r="D1639">
        <v>65</v>
      </c>
      <c r="E1639">
        <v>8</v>
      </c>
      <c r="G1639" t="str">
        <f t="shared" si="134"/>
        <v>57,178,65,8,</v>
      </c>
      <c r="H1639" t="s">
        <v>871</v>
      </c>
      <c r="I1639" t="str">
        <f>VLOOKUP(B1639,Nodes!$B$2:$F$681,3)</f>
        <v>Charenton — Écoles</v>
      </c>
      <c r="J1639" t="str">
        <f>VLOOKUP(C1639,Nodes!$B$2:$F$681,3)</f>
        <v>Liberté</v>
      </c>
      <c r="K1639" t="e">
        <f>VLOOKUP(A1639,$A$1:A1638,1,FALSE)</f>
        <v>#N/A</v>
      </c>
      <c r="L1639" t="str">
        <f t="shared" si="135"/>
        <v>178,57</v>
      </c>
      <c r="P1639">
        <f>VLOOKUP(A1639,estimator!$A$2:$D$726,4,FALSE)</f>
        <v>65</v>
      </c>
      <c r="Q1639">
        <f t="shared" si="133"/>
        <v>65</v>
      </c>
    </row>
    <row r="1640" spans="1:17">
      <c r="A1640" t="str">
        <f t="shared" si="136"/>
        <v>178,274</v>
      </c>
      <c r="B1640">
        <v>178</v>
      </c>
      <c r="C1640">
        <v>274</v>
      </c>
      <c r="D1640">
        <v>77</v>
      </c>
      <c r="E1640">
        <v>8</v>
      </c>
      <c r="G1640" t="str">
        <f t="shared" si="134"/>
        <v>178,274,77,8,</v>
      </c>
      <c r="H1640" t="s">
        <v>871</v>
      </c>
      <c r="I1640" t="str">
        <f>VLOOKUP(B1640,Nodes!$B$2:$F$681,3)</f>
        <v>Liberté</v>
      </c>
      <c r="J1640" t="str">
        <f>VLOOKUP(C1640,Nodes!$B$2:$F$681,3)</f>
        <v>Porte de Charenton</v>
      </c>
      <c r="K1640" t="e">
        <f>VLOOKUP(A1640,$A$1:A1639,1,FALSE)</f>
        <v>#N/A</v>
      </c>
      <c r="L1640" t="str">
        <f t="shared" si="135"/>
        <v>274,178</v>
      </c>
      <c r="P1640">
        <f>VLOOKUP(A1640,estimator!$A$2:$D$726,4,FALSE)</f>
        <v>77</v>
      </c>
      <c r="Q1640">
        <f t="shared" si="133"/>
        <v>77</v>
      </c>
    </row>
    <row r="1641" spans="1:17">
      <c r="A1641" t="str">
        <f t="shared" si="136"/>
        <v>29,204</v>
      </c>
      <c r="B1641">
        <v>29</v>
      </c>
      <c r="C1641">
        <v>204</v>
      </c>
      <c r="D1641">
        <v>60</v>
      </c>
      <c r="E1641">
        <v>9</v>
      </c>
      <c r="G1641" t="str">
        <f t="shared" si="134"/>
        <v>29,204,60,9,</v>
      </c>
      <c r="H1641" t="s">
        <v>871</v>
      </c>
      <c r="I1641" t="str">
        <f>VLOOKUP(B1641,Nodes!$B$2:$F$681,3)</f>
        <v>Billancourt</v>
      </c>
      <c r="J1641" t="str">
        <f>VLOOKUP(C1641,Nodes!$B$2:$F$681,3)</f>
        <v>Marcel Sembat</v>
      </c>
      <c r="K1641" t="e">
        <f>VLOOKUP(A1641,$A$1:A1640,1,FALSE)</f>
        <v>#N/A</v>
      </c>
      <c r="L1641" t="str">
        <f t="shared" ref="L1641:L1672" si="137">VLOOKUP(C1641&amp;","&amp;B1641,$A$2:$A$1686,1,FALSE)</f>
        <v>204,29</v>
      </c>
      <c r="P1641">
        <f>VLOOKUP(A1641,estimator!$A$2:$D$726,4,FALSE)</f>
        <v>60</v>
      </c>
      <c r="Q1641">
        <f t="shared" si="133"/>
        <v>60</v>
      </c>
    </row>
    <row r="1642" spans="1:17">
      <c r="A1642" t="str">
        <f t="shared" si="136"/>
        <v>204,282</v>
      </c>
      <c r="B1642">
        <v>204</v>
      </c>
      <c r="C1642">
        <v>282</v>
      </c>
      <c r="D1642">
        <v>105</v>
      </c>
      <c r="E1642">
        <v>9</v>
      </c>
      <c r="G1642" t="str">
        <f t="shared" si="134"/>
        <v>204,282,105,9,</v>
      </c>
      <c r="H1642" t="s">
        <v>871</v>
      </c>
      <c r="I1642" t="str">
        <f>VLOOKUP(B1642,Nodes!$B$2:$F$681,3)</f>
        <v>Marcel Sembat</v>
      </c>
      <c r="J1642" t="str">
        <f>VLOOKUP(C1642,Nodes!$B$2:$F$681,3)</f>
        <v>Porte de Saint-Cloud</v>
      </c>
      <c r="K1642" t="e">
        <f>VLOOKUP(A1642,$A$1:A1641,1,FALSE)</f>
        <v>#N/A</v>
      </c>
      <c r="L1642" t="str">
        <f t="shared" si="137"/>
        <v>282,204</v>
      </c>
      <c r="P1642">
        <f>VLOOKUP(A1642,estimator!$A$2:$D$726,4,FALSE)</f>
        <v>105</v>
      </c>
      <c r="Q1642">
        <f t="shared" si="133"/>
        <v>105</v>
      </c>
    </row>
    <row r="1643" spans="1:17">
      <c r="A1643" t="str">
        <f t="shared" si="136"/>
        <v>280,319</v>
      </c>
      <c r="B1643">
        <v>280</v>
      </c>
      <c r="C1643">
        <v>319</v>
      </c>
      <c r="D1643">
        <v>89</v>
      </c>
      <c r="E1643">
        <v>9</v>
      </c>
      <c r="G1643" t="str">
        <f t="shared" si="134"/>
        <v>280,319,89,9,</v>
      </c>
      <c r="H1643" t="s">
        <v>871</v>
      </c>
      <c r="I1643" t="str">
        <f>VLOOKUP(B1643,Nodes!$B$2:$F$681,3)</f>
        <v>Porte de Montreuil</v>
      </c>
      <c r="J1643" t="str">
        <f>VLOOKUP(C1643,Nodes!$B$2:$F$681,3)</f>
        <v>Robespierre</v>
      </c>
      <c r="K1643" t="e">
        <f>VLOOKUP(A1643,$A$1:A1642,1,FALSE)</f>
        <v>#N/A</v>
      </c>
      <c r="L1643" t="str">
        <f t="shared" si="137"/>
        <v>319,280</v>
      </c>
      <c r="P1643">
        <f>VLOOKUP(A1643,estimator!$A$2:$D$726,4,FALSE)</f>
        <v>89</v>
      </c>
      <c r="Q1643">
        <f t="shared" si="133"/>
        <v>89</v>
      </c>
    </row>
    <row r="1644" spans="1:17">
      <c r="A1644" t="str">
        <f t="shared" si="136"/>
        <v>319,95</v>
      </c>
      <c r="B1644">
        <v>319</v>
      </c>
      <c r="C1644">
        <v>95</v>
      </c>
      <c r="D1644">
        <v>93</v>
      </c>
      <c r="E1644">
        <v>9</v>
      </c>
      <c r="G1644" t="str">
        <f t="shared" si="134"/>
        <v>319,95,93,9,</v>
      </c>
      <c r="H1644" t="s">
        <v>871</v>
      </c>
      <c r="I1644" t="str">
        <f>VLOOKUP(B1644,Nodes!$B$2:$F$681,3)</f>
        <v>Robespierre</v>
      </c>
      <c r="J1644" t="str">
        <f>VLOOKUP(C1644,Nodes!$B$2:$F$681,3)</f>
        <v>Croix de Chavaux</v>
      </c>
      <c r="K1644" t="e">
        <f>VLOOKUP(A1644,$A$1:A1643,1,FALSE)</f>
        <v>#N/A</v>
      </c>
      <c r="L1644" t="str">
        <f t="shared" si="137"/>
        <v>95,319</v>
      </c>
      <c r="P1644">
        <f>VLOOKUP(A1644,estimator!$A$2:$D$726,4,FALSE)</f>
        <v>93</v>
      </c>
      <c r="Q1644">
        <f t="shared" si="133"/>
        <v>93</v>
      </c>
    </row>
    <row r="1645" spans="1:17">
      <c r="A1645" t="str">
        <f t="shared" si="136"/>
        <v>95,190</v>
      </c>
      <c r="B1645">
        <v>95</v>
      </c>
      <c r="C1645">
        <v>190</v>
      </c>
      <c r="D1645">
        <v>67</v>
      </c>
      <c r="E1645">
        <v>9</v>
      </c>
      <c r="G1645" t="str">
        <f t="shared" si="134"/>
        <v>95,190,67,9,</v>
      </c>
      <c r="H1645" t="s">
        <v>871</v>
      </c>
      <c r="I1645" t="str">
        <f>VLOOKUP(B1645,Nodes!$B$2:$F$681,3)</f>
        <v>Croix de Chavaux</v>
      </c>
      <c r="J1645" t="str">
        <f>VLOOKUP(C1645,Nodes!$B$2:$F$681,3)</f>
        <v>Mairie de Montreuil</v>
      </c>
      <c r="K1645" t="e">
        <f>VLOOKUP(A1645,$A$1:A1644,1,FALSE)</f>
        <v>#N/A</v>
      </c>
      <c r="L1645" t="str">
        <f t="shared" si="137"/>
        <v>190,95</v>
      </c>
      <c r="P1645">
        <f>VLOOKUP(A1645,estimator!$A$2:$D$726,4,FALSE)</f>
        <v>67</v>
      </c>
      <c r="Q1645">
        <f t="shared" si="133"/>
        <v>67</v>
      </c>
    </row>
    <row r="1646" spans="1:17">
      <c r="A1646" t="str">
        <f t="shared" si="136"/>
        <v>190,95</v>
      </c>
      <c r="B1646">
        <v>190</v>
      </c>
      <c r="C1646">
        <v>95</v>
      </c>
      <c r="D1646">
        <v>67</v>
      </c>
      <c r="E1646">
        <v>9</v>
      </c>
      <c r="G1646" t="str">
        <f t="shared" si="134"/>
        <v>190,95,67,9,</v>
      </c>
      <c r="H1646" t="s">
        <v>871</v>
      </c>
      <c r="I1646" t="str">
        <f>VLOOKUP(B1646,Nodes!$B$2:$F$681,3)</f>
        <v>Mairie de Montreuil</v>
      </c>
      <c r="J1646" t="str">
        <f>VLOOKUP(C1646,Nodes!$B$2:$F$681,3)</f>
        <v>Croix de Chavaux</v>
      </c>
      <c r="K1646" t="e">
        <f>VLOOKUP(A1646,$A$1:A1645,1,FALSE)</f>
        <v>#N/A</v>
      </c>
      <c r="L1646" t="str">
        <f t="shared" si="137"/>
        <v>95,190</v>
      </c>
      <c r="P1646">
        <f>VLOOKUP(A1646,estimator!$A$2:$D$726,4,FALSE)</f>
        <v>67</v>
      </c>
      <c r="Q1646">
        <f t="shared" si="133"/>
        <v>67</v>
      </c>
    </row>
    <row r="1647" spans="1:17">
      <c r="A1647" t="str">
        <f t="shared" si="136"/>
        <v>95,319</v>
      </c>
      <c r="B1647">
        <v>95</v>
      </c>
      <c r="C1647">
        <v>319</v>
      </c>
      <c r="D1647">
        <v>93</v>
      </c>
      <c r="E1647">
        <v>9</v>
      </c>
      <c r="G1647" t="str">
        <f t="shared" si="134"/>
        <v>95,319,93,9,</v>
      </c>
      <c r="H1647" t="s">
        <v>871</v>
      </c>
      <c r="I1647" t="str">
        <f>VLOOKUP(B1647,Nodes!$B$2:$F$681,3)</f>
        <v>Croix de Chavaux</v>
      </c>
      <c r="J1647" t="str">
        <f>VLOOKUP(C1647,Nodes!$B$2:$F$681,3)</f>
        <v>Robespierre</v>
      </c>
      <c r="K1647" t="e">
        <f>VLOOKUP(A1647,$A$1:A1646,1,FALSE)</f>
        <v>#N/A</v>
      </c>
      <c r="L1647" t="str">
        <f t="shared" si="137"/>
        <v>319,95</v>
      </c>
      <c r="P1647">
        <f>VLOOKUP(A1647,estimator!$A$2:$D$726,4,FALSE)</f>
        <v>93</v>
      </c>
      <c r="Q1647">
        <f t="shared" si="133"/>
        <v>93</v>
      </c>
    </row>
    <row r="1648" spans="1:17">
      <c r="A1648" t="str">
        <f t="shared" si="136"/>
        <v>319,280</v>
      </c>
      <c r="B1648">
        <v>319</v>
      </c>
      <c r="C1648">
        <v>280</v>
      </c>
      <c r="D1648">
        <v>89</v>
      </c>
      <c r="E1648">
        <v>9</v>
      </c>
      <c r="G1648" t="str">
        <f t="shared" si="134"/>
        <v>319,280,89,9,</v>
      </c>
      <c r="H1648" t="s">
        <v>871</v>
      </c>
      <c r="I1648" t="str">
        <f>VLOOKUP(B1648,Nodes!$B$2:$F$681,3)</f>
        <v>Robespierre</v>
      </c>
      <c r="J1648" t="str">
        <f>VLOOKUP(C1648,Nodes!$B$2:$F$681,3)</f>
        <v>Porte de Montreuil</v>
      </c>
      <c r="K1648" t="e">
        <f>VLOOKUP(A1648,$A$1:A1647,1,FALSE)</f>
        <v>#N/A</v>
      </c>
      <c r="L1648" t="str">
        <f t="shared" si="137"/>
        <v>280,319</v>
      </c>
      <c r="P1648">
        <f>VLOOKUP(A1648,estimator!$A$2:$D$726,4,FALSE)</f>
        <v>89</v>
      </c>
      <c r="Q1648">
        <f t="shared" si="133"/>
        <v>89</v>
      </c>
    </row>
    <row r="1649" spans="1:17">
      <c r="A1649" t="str">
        <f t="shared" si="136"/>
        <v>282,204</v>
      </c>
      <c r="B1649">
        <v>282</v>
      </c>
      <c r="C1649">
        <v>204</v>
      </c>
      <c r="D1649">
        <v>105</v>
      </c>
      <c r="E1649">
        <v>9</v>
      </c>
      <c r="G1649" t="str">
        <f t="shared" si="134"/>
        <v>282,204,105,9,</v>
      </c>
      <c r="H1649" t="s">
        <v>871</v>
      </c>
      <c r="I1649" t="str">
        <f>VLOOKUP(B1649,Nodes!$B$2:$F$681,3)</f>
        <v>Porte de Saint-Cloud</v>
      </c>
      <c r="J1649" t="str">
        <f>VLOOKUP(C1649,Nodes!$B$2:$F$681,3)</f>
        <v>Marcel Sembat</v>
      </c>
      <c r="K1649" t="e">
        <f>VLOOKUP(A1649,$A$1:A1648,1,FALSE)</f>
        <v>#N/A</v>
      </c>
      <c r="L1649" t="str">
        <f t="shared" si="137"/>
        <v>204,282</v>
      </c>
      <c r="P1649">
        <f>VLOOKUP(A1649,estimator!$A$2:$D$726,4,FALSE)</f>
        <v>105</v>
      </c>
      <c r="Q1649">
        <f t="shared" si="133"/>
        <v>105</v>
      </c>
    </row>
    <row r="1650" spans="1:17">
      <c r="A1650" t="str">
        <f t="shared" si="136"/>
        <v>204,29</v>
      </c>
      <c r="B1650">
        <v>204</v>
      </c>
      <c r="C1650">
        <v>29</v>
      </c>
      <c r="D1650">
        <v>60</v>
      </c>
      <c r="E1650">
        <v>9</v>
      </c>
      <c r="G1650" t="str">
        <f t="shared" si="134"/>
        <v>204,29,60,9,</v>
      </c>
      <c r="H1650" t="s">
        <v>871</v>
      </c>
      <c r="I1650" t="str">
        <f>VLOOKUP(B1650,Nodes!$B$2:$F$681,3)</f>
        <v>Marcel Sembat</v>
      </c>
      <c r="J1650" t="str">
        <f>VLOOKUP(C1650,Nodes!$B$2:$F$681,3)</f>
        <v>Billancourt</v>
      </c>
      <c r="K1650" t="e">
        <f>VLOOKUP(A1650,$A$1:A1649,1,FALSE)</f>
        <v>#N/A</v>
      </c>
      <c r="L1650" t="str">
        <f t="shared" si="137"/>
        <v>29,204</v>
      </c>
      <c r="P1650">
        <f>VLOOKUP(A1650,estimator!$A$2:$D$726,4,FALSE)</f>
        <v>60</v>
      </c>
      <c r="Q1650">
        <f t="shared" si="133"/>
        <v>60</v>
      </c>
    </row>
    <row r="1651" spans="1:17">
      <c r="A1651" t="str">
        <f t="shared" si="136"/>
        <v>29,267</v>
      </c>
      <c r="B1651">
        <v>29</v>
      </c>
      <c r="C1651">
        <v>267</v>
      </c>
      <c r="D1651">
        <v>67</v>
      </c>
      <c r="E1651">
        <v>9</v>
      </c>
      <c r="G1651" t="str">
        <f t="shared" si="134"/>
        <v>29,267,67,9,</v>
      </c>
      <c r="H1651" t="s">
        <v>871</v>
      </c>
      <c r="I1651" t="str">
        <f>VLOOKUP(B1651,Nodes!$B$2:$F$681,3)</f>
        <v>Billancourt</v>
      </c>
      <c r="J1651" t="str">
        <f>VLOOKUP(C1651,Nodes!$B$2:$F$681,3)</f>
        <v>Pont de Sèvres</v>
      </c>
      <c r="K1651" t="e">
        <f>VLOOKUP(A1651,$A$1:A1650,1,FALSE)</f>
        <v>#N/A</v>
      </c>
      <c r="L1651" t="e">
        <f t="shared" si="137"/>
        <v>#N/A</v>
      </c>
      <c r="P1651">
        <f>VLOOKUP(A1651,estimator!$A$2:$D$726,4,FALSE)</f>
        <v>67</v>
      </c>
      <c r="Q1651">
        <f t="shared" si="133"/>
        <v>67</v>
      </c>
    </row>
    <row r="1652" spans="1:17">
      <c r="A1652" t="str">
        <f t="shared" si="136"/>
        <v>40,42</v>
      </c>
      <c r="B1652">
        <v>40</v>
      </c>
      <c r="C1652">
        <v>42</v>
      </c>
      <c r="D1652">
        <v>83</v>
      </c>
      <c r="E1652">
        <v>10</v>
      </c>
      <c r="G1652" t="str">
        <f t="shared" si="134"/>
        <v>40,42,83,10,</v>
      </c>
      <c r="H1652" t="s">
        <v>871</v>
      </c>
      <c r="I1652" t="str">
        <f>VLOOKUP(B1652,Nodes!$B$2:$F$681,3)</f>
        <v>Boulogne — Jean-Jaurès</v>
      </c>
      <c r="J1652" t="str">
        <f>VLOOKUP(C1652,Nodes!$B$2:$F$681,3)</f>
        <v>Boulogne — Pont de Saint-Cloud</v>
      </c>
      <c r="K1652" t="e">
        <f>VLOOKUP(A1652,$A$1:A1651,1,FALSE)</f>
        <v>#N/A</v>
      </c>
      <c r="L1652" t="e">
        <f t="shared" si="137"/>
        <v>#N/A</v>
      </c>
      <c r="P1652">
        <f>VLOOKUP(A1652,estimator!$A$2:$D$726,4,FALSE)</f>
        <v>83</v>
      </c>
      <c r="Q1652">
        <f t="shared" si="133"/>
        <v>83</v>
      </c>
    </row>
    <row r="1653" spans="1:17">
      <c r="A1653" t="str">
        <f t="shared" si="136"/>
        <v>288,192</v>
      </c>
      <c r="B1653">
        <v>288</v>
      </c>
      <c r="C1653">
        <v>192</v>
      </c>
      <c r="D1653">
        <v>79</v>
      </c>
      <c r="E1653">
        <v>11</v>
      </c>
      <c r="G1653" t="str">
        <f t="shared" si="134"/>
        <v>288,192,79,11,</v>
      </c>
      <c r="H1653" t="s">
        <v>871</v>
      </c>
      <c r="I1653" t="str">
        <f>VLOOKUP(B1653,Nodes!$B$2:$F$681,3)</f>
        <v>Porte des Lilas</v>
      </c>
      <c r="J1653" t="str">
        <f>VLOOKUP(C1653,Nodes!$B$2:$F$681,3)</f>
        <v>Mairie des Lilas</v>
      </c>
      <c r="K1653" t="e">
        <f>VLOOKUP(A1653,$A$1:A1652,1,FALSE)</f>
        <v>#N/A</v>
      </c>
      <c r="L1653" t="str">
        <f t="shared" si="137"/>
        <v>192,288</v>
      </c>
      <c r="P1653">
        <f>VLOOKUP(A1653,estimator!$A$2:$D$726,4,FALSE)</f>
        <v>79</v>
      </c>
      <c r="Q1653">
        <f t="shared" si="133"/>
        <v>79</v>
      </c>
    </row>
    <row r="1654" spans="1:17">
      <c r="A1654" t="str">
        <f t="shared" si="136"/>
        <v>192,288</v>
      </c>
      <c r="B1654">
        <v>192</v>
      </c>
      <c r="C1654">
        <v>288</v>
      </c>
      <c r="D1654">
        <v>79</v>
      </c>
      <c r="E1654">
        <v>11</v>
      </c>
      <c r="G1654" t="str">
        <f t="shared" si="134"/>
        <v>192,288,79,11,</v>
      </c>
      <c r="H1654" t="s">
        <v>871</v>
      </c>
      <c r="I1654" t="str">
        <f>VLOOKUP(B1654,Nodes!$B$2:$F$681,3)</f>
        <v>Mairie des Lilas</v>
      </c>
      <c r="J1654" t="str">
        <f>VLOOKUP(C1654,Nodes!$B$2:$F$681,3)</f>
        <v>Porte des Lilas</v>
      </c>
      <c r="K1654" t="e">
        <f>VLOOKUP(A1654,$A$1:A1653,1,FALSE)</f>
        <v>#N/A</v>
      </c>
      <c r="L1654" t="str">
        <f t="shared" si="137"/>
        <v>288,192</v>
      </c>
      <c r="P1654">
        <f>VLOOKUP(A1654,estimator!$A$2:$D$726,4,FALSE)</f>
        <v>79</v>
      </c>
      <c r="Q1654">
        <f t="shared" si="133"/>
        <v>79</v>
      </c>
    </row>
    <row r="1655" spans="1:17">
      <c r="A1655" t="str">
        <f t="shared" si="136"/>
        <v>285,86</v>
      </c>
      <c r="B1655">
        <v>285</v>
      </c>
      <c r="C1655">
        <v>86</v>
      </c>
      <c r="D1655">
        <v>82</v>
      </c>
      <c r="E1655">
        <v>12</v>
      </c>
      <c r="G1655" t="str">
        <f t="shared" si="134"/>
        <v>285,86,82,12,</v>
      </c>
      <c r="H1655" t="s">
        <v>871</v>
      </c>
      <c r="I1655" t="str">
        <f>VLOOKUP(B1655,Nodes!$B$2:$F$681,3)</f>
        <v>Porte de Versailles</v>
      </c>
      <c r="J1655" t="str">
        <f>VLOOKUP(C1655,Nodes!$B$2:$F$681,3)</f>
        <v>Corentin Celton</v>
      </c>
      <c r="K1655" t="e">
        <f>VLOOKUP(A1655,$A$1:A1654,1,FALSE)</f>
        <v>#N/A</v>
      </c>
      <c r="L1655" t="str">
        <f t="shared" si="137"/>
        <v>86,285</v>
      </c>
      <c r="P1655">
        <f>VLOOKUP(A1655,estimator!$A$2:$D$726,4,FALSE)</f>
        <v>82</v>
      </c>
      <c r="Q1655">
        <f t="shared" si="133"/>
        <v>82</v>
      </c>
    </row>
    <row r="1656" spans="1:17">
      <c r="A1656" t="str">
        <f t="shared" si="136"/>
        <v>86,193</v>
      </c>
      <c r="B1656">
        <v>86</v>
      </c>
      <c r="C1656">
        <v>193</v>
      </c>
      <c r="D1656">
        <v>62</v>
      </c>
      <c r="E1656">
        <v>12</v>
      </c>
      <c r="G1656" t="str">
        <f t="shared" si="134"/>
        <v>86,193,62,12,</v>
      </c>
      <c r="H1656" t="s">
        <v>871</v>
      </c>
      <c r="I1656" t="str">
        <f>VLOOKUP(B1656,Nodes!$B$2:$F$681,3)</f>
        <v>Corentin Celton</v>
      </c>
      <c r="J1656" t="str">
        <f>VLOOKUP(C1656,Nodes!$B$2:$F$681,3)</f>
        <v>Mairie d'Issy</v>
      </c>
      <c r="K1656" t="e">
        <f>VLOOKUP(A1656,$A$1:A1655,1,FALSE)</f>
        <v>#N/A</v>
      </c>
      <c r="L1656" t="str">
        <f t="shared" si="137"/>
        <v>193,86</v>
      </c>
      <c r="P1656">
        <f>VLOOKUP(A1656,estimator!$A$2:$D$726,4,FALSE)</f>
        <v>62</v>
      </c>
      <c r="Q1656">
        <f t="shared" si="133"/>
        <v>62</v>
      </c>
    </row>
    <row r="1657" spans="1:17">
      <c r="A1657" t="str">
        <f t="shared" si="136"/>
        <v>193,86</v>
      </c>
      <c r="B1657">
        <v>193</v>
      </c>
      <c r="C1657">
        <v>86</v>
      </c>
      <c r="D1657">
        <v>62</v>
      </c>
      <c r="E1657">
        <v>12</v>
      </c>
      <c r="G1657" t="str">
        <f t="shared" si="134"/>
        <v>193,86,62,12,</v>
      </c>
      <c r="H1657" t="s">
        <v>871</v>
      </c>
      <c r="I1657" t="str">
        <f>VLOOKUP(B1657,Nodes!$B$2:$F$681,3)</f>
        <v>Mairie d'Issy</v>
      </c>
      <c r="J1657" t="str">
        <f>VLOOKUP(C1657,Nodes!$B$2:$F$681,3)</f>
        <v>Corentin Celton</v>
      </c>
      <c r="K1657" t="e">
        <f>VLOOKUP(A1657,$A$1:A1656,1,FALSE)</f>
        <v>#N/A</v>
      </c>
      <c r="L1657" t="str">
        <f t="shared" si="137"/>
        <v>86,193</v>
      </c>
      <c r="P1657">
        <f>VLOOKUP(A1657,estimator!$A$2:$D$726,4,FALSE)</f>
        <v>62</v>
      </c>
      <c r="Q1657">
        <f t="shared" si="133"/>
        <v>62</v>
      </c>
    </row>
    <row r="1658" spans="1:17">
      <c r="A1658" t="str">
        <f t="shared" si="136"/>
        <v>86,285</v>
      </c>
      <c r="B1658">
        <v>86</v>
      </c>
      <c r="C1658">
        <v>285</v>
      </c>
      <c r="D1658">
        <v>82</v>
      </c>
      <c r="E1658">
        <v>12</v>
      </c>
      <c r="G1658" t="str">
        <f t="shared" si="134"/>
        <v>86,285,82,12,</v>
      </c>
      <c r="H1658" t="s">
        <v>871</v>
      </c>
      <c r="I1658" t="str">
        <f>VLOOKUP(B1658,Nodes!$B$2:$F$681,3)</f>
        <v>Corentin Celton</v>
      </c>
      <c r="J1658" t="str">
        <f>VLOOKUP(C1658,Nodes!$B$2:$F$681,3)</f>
        <v>Porte de Versailles</v>
      </c>
      <c r="K1658" t="e">
        <f>VLOOKUP(A1658,$A$1:A1657,1,FALSE)</f>
        <v>#N/A</v>
      </c>
      <c r="L1658" t="str">
        <f t="shared" si="137"/>
        <v>285,86</v>
      </c>
      <c r="P1658">
        <f>VLOOKUP(A1658,estimator!$A$2:$D$726,4,FALSE)</f>
        <v>82</v>
      </c>
      <c r="Q1658">
        <f t="shared" si="133"/>
        <v>82</v>
      </c>
    </row>
    <row r="1659" spans="1:17">
      <c r="A1659" t="str">
        <f t="shared" si="136"/>
        <v>10,9</v>
      </c>
      <c r="B1659">
        <v>10</v>
      </c>
      <c r="C1659">
        <v>9</v>
      </c>
      <c r="D1659">
        <v>69</v>
      </c>
      <c r="E1659">
        <v>13</v>
      </c>
      <c r="G1659" t="str">
        <f t="shared" si="134"/>
        <v>10,9,69,13,</v>
      </c>
      <c r="H1659" t="s">
        <v>871</v>
      </c>
      <c r="I1659" t="str">
        <f>VLOOKUP(B1659,Nodes!$B$2:$F$681,3)</f>
        <v>Asnières — Gennevilliers — Les Courtilles</v>
      </c>
      <c r="J1659" t="str">
        <f>VLOOKUP(C1659,Nodes!$B$2:$F$681,3)</f>
        <v>Asnières — Gennevilliers — Les Agnettes</v>
      </c>
      <c r="K1659" t="e">
        <f>VLOOKUP(A1659,$A$1:A1658,1,FALSE)</f>
        <v>#N/A</v>
      </c>
      <c r="L1659" t="str">
        <f t="shared" si="137"/>
        <v>9,10</v>
      </c>
      <c r="P1659">
        <f>VLOOKUP(A1659,estimator!$A$2:$D$726,4,FALSE)</f>
        <v>69</v>
      </c>
      <c r="Q1659">
        <f t="shared" si="133"/>
        <v>69</v>
      </c>
    </row>
    <row r="1660" spans="1:17">
      <c r="A1660" t="str">
        <f t="shared" si="136"/>
        <v>9,121</v>
      </c>
      <c r="B1660">
        <v>9</v>
      </c>
      <c r="C1660">
        <v>121</v>
      </c>
      <c r="D1660">
        <v>83</v>
      </c>
      <c r="E1660">
        <v>13</v>
      </c>
      <c r="G1660" t="str">
        <f t="shared" si="134"/>
        <v>9,121,83,13,</v>
      </c>
      <c r="H1660" t="s">
        <v>871</v>
      </c>
      <c r="I1660" t="str">
        <f>VLOOKUP(B1660,Nodes!$B$2:$F$681,3)</f>
        <v>Asnières — Gennevilliers — Les Agnettes</v>
      </c>
      <c r="J1660" t="str">
        <f>VLOOKUP(C1660,Nodes!$B$2:$F$681,3)</f>
        <v>Gabriel Péri</v>
      </c>
      <c r="K1660" t="e">
        <f>VLOOKUP(A1660,$A$1:A1659,1,FALSE)</f>
        <v>#N/A</v>
      </c>
      <c r="L1660" t="str">
        <f t="shared" si="137"/>
        <v>121,9</v>
      </c>
      <c r="P1660">
        <f>VLOOKUP(A1660,estimator!$A$2:$D$726,4,FALSE)</f>
        <v>83</v>
      </c>
      <c r="Q1660">
        <f t="shared" si="133"/>
        <v>83</v>
      </c>
    </row>
    <row r="1661" spans="1:17">
      <c r="A1661" t="str">
        <f t="shared" si="136"/>
        <v>121,189</v>
      </c>
      <c r="B1661">
        <v>121</v>
      </c>
      <c r="C1661">
        <v>189</v>
      </c>
      <c r="D1661">
        <v>125</v>
      </c>
      <c r="E1661">
        <v>13</v>
      </c>
      <c r="G1661" t="str">
        <f t="shared" si="134"/>
        <v>121,189,125,13,</v>
      </c>
      <c r="H1661" t="s">
        <v>871</v>
      </c>
      <c r="I1661" t="str">
        <f>VLOOKUP(B1661,Nodes!$B$2:$F$681,3)</f>
        <v>Gabriel Péri</v>
      </c>
      <c r="J1661" t="str">
        <f>VLOOKUP(C1661,Nodes!$B$2:$F$681,3)</f>
        <v>Mairie de Clichy</v>
      </c>
      <c r="K1661" t="e">
        <f>VLOOKUP(A1661,$A$1:A1660,1,FALSE)</f>
        <v>#N/A</v>
      </c>
      <c r="L1661" t="str">
        <f t="shared" si="137"/>
        <v>189,121</v>
      </c>
      <c r="P1661">
        <f>VLOOKUP(A1661,estimator!$A$2:$D$726,4,FALSE)</f>
        <v>125</v>
      </c>
      <c r="Q1661">
        <f t="shared" si="133"/>
        <v>125</v>
      </c>
    </row>
    <row r="1662" spans="1:17">
      <c r="A1662" t="str">
        <f t="shared" si="136"/>
        <v>189,276</v>
      </c>
      <c r="B1662">
        <v>189</v>
      </c>
      <c r="C1662">
        <v>276</v>
      </c>
      <c r="D1662">
        <v>96</v>
      </c>
      <c r="E1662">
        <v>13</v>
      </c>
      <c r="G1662" t="str">
        <f t="shared" si="134"/>
        <v>189,276,96,13,</v>
      </c>
      <c r="H1662" t="s">
        <v>871</v>
      </c>
      <c r="I1662" t="str">
        <f>VLOOKUP(B1662,Nodes!$B$2:$F$681,3)</f>
        <v>Mairie de Clichy</v>
      </c>
      <c r="J1662" t="str">
        <f>VLOOKUP(C1662,Nodes!$B$2:$F$681,3)</f>
        <v>Porte de Clichy</v>
      </c>
      <c r="K1662" t="e">
        <f>VLOOKUP(A1662,$A$1:A1661,1,FALSE)</f>
        <v>#N/A</v>
      </c>
      <c r="L1662" t="str">
        <f t="shared" si="137"/>
        <v>276,189</v>
      </c>
      <c r="P1662">
        <f>VLOOKUP(A1662,estimator!$A$2:$D$726,4,FALSE)</f>
        <v>96</v>
      </c>
      <c r="Q1662">
        <f t="shared" si="133"/>
        <v>96</v>
      </c>
    </row>
    <row r="1663" spans="1:17">
      <c r="A1663" t="str">
        <f t="shared" si="136"/>
        <v>284,198</v>
      </c>
      <c r="B1663">
        <v>284</v>
      </c>
      <c r="C1663">
        <v>198</v>
      </c>
      <c r="D1663">
        <v>75</v>
      </c>
      <c r="E1663">
        <v>13</v>
      </c>
      <c r="G1663" t="str">
        <f t="shared" si="134"/>
        <v>284,198,75,13,</v>
      </c>
      <c r="H1663" t="s">
        <v>871</v>
      </c>
      <c r="I1663" t="str">
        <f>VLOOKUP(B1663,Nodes!$B$2:$F$681,3)</f>
        <v>Porte de Vanves</v>
      </c>
      <c r="J1663" t="str">
        <f>VLOOKUP(C1663,Nodes!$B$2:$F$681,3)</f>
        <v>Malakoff — Plateau de Vanves</v>
      </c>
      <c r="K1663" t="e">
        <f>VLOOKUP(A1663,$A$1:A1662,1,FALSE)</f>
        <v>#N/A</v>
      </c>
      <c r="L1663" t="str">
        <f t="shared" si="137"/>
        <v>198,284</v>
      </c>
      <c r="P1663">
        <f>VLOOKUP(A1663,estimator!$A$2:$D$726,4,FALSE)</f>
        <v>75</v>
      </c>
      <c r="Q1663">
        <f t="shared" si="133"/>
        <v>75</v>
      </c>
    </row>
    <row r="1664" spans="1:17">
      <c r="A1664" t="str">
        <f t="shared" si="136"/>
        <v>198,199</v>
      </c>
      <c r="B1664">
        <v>198</v>
      </c>
      <c r="C1664">
        <v>199</v>
      </c>
      <c r="D1664">
        <v>70</v>
      </c>
      <c r="E1664">
        <v>13</v>
      </c>
      <c r="G1664" t="str">
        <f t="shared" si="134"/>
        <v>198,199,70,13,</v>
      </c>
      <c r="H1664" t="s">
        <v>871</v>
      </c>
      <c r="I1664" t="str">
        <f>VLOOKUP(B1664,Nodes!$B$2:$F$681,3)</f>
        <v>Malakoff — Plateau de Vanves</v>
      </c>
      <c r="J1664" t="str">
        <f>VLOOKUP(C1664,Nodes!$B$2:$F$681,3)</f>
        <v>Malakoff — Rue Étienne-Dolet</v>
      </c>
      <c r="K1664" t="e">
        <f>VLOOKUP(A1664,$A$1:A1663,1,FALSE)</f>
        <v>#N/A</v>
      </c>
      <c r="L1664" t="str">
        <f t="shared" si="137"/>
        <v>199,198</v>
      </c>
      <c r="P1664">
        <f>VLOOKUP(A1664,estimator!$A$2:$D$726,4,FALSE)</f>
        <v>70</v>
      </c>
      <c r="Q1664">
        <f t="shared" si="133"/>
        <v>70</v>
      </c>
    </row>
    <row r="1665" spans="1:17">
      <c r="A1665" t="str">
        <f t="shared" si="136"/>
        <v>199,72</v>
      </c>
      <c r="B1665">
        <v>199</v>
      </c>
      <c r="C1665">
        <v>72</v>
      </c>
      <c r="D1665">
        <v>62</v>
      </c>
      <c r="E1665">
        <v>13</v>
      </c>
      <c r="G1665" t="str">
        <f t="shared" si="134"/>
        <v>199,72,62,13,</v>
      </c>
      <c r="H1665" t="s">
        <v>871</v>
      </c>
      <c r="I1665" t="str">
        <f>VLOOKUP(B1665,Nodes!$B$2:$F$681,3)</f>
        <v>Malakoff — Rue Étienne-Dolet</v>
      </c>
      <c r="J1665" t="str">
        <f>VLOOKUP(C1665,Nodes!$B$2:$F$681,3)</f>
        <v>Châtillon — Montrouge</v>
      </c>
      <c r="K1665" t="e">
        <f>VLOOKUP(A1665,$A$1:A1664,1,FALSE)</f>
        <v>#N/A</v>
      </c>
      <c r="L1665" t="str">
        <f t="shared" si="137"/>
        <v>72,199</v>
      </c>
      <c r="P1665">
        <f>VLOOKUP(A1665,estimator!$A$2:$D$726,4,FALSE)</f>
        <v>62</v>
      </c>
      <c r="Q1665">
        <f t="shared" si="133"/>
        <v>62</v>
      </c>
    </row>
    <row r="1666" spans="1:17">
      <c r="A1666" t="str">
        <f t="shared" si="136"/>
        <v>72,199</v>
      </c>
      <c r="B1666">
        <v>72</v>
      </c>
      <c r="C1666">
        <v>199</v>
      </c>
      <c r="D1666">
        <v>62</v>
      </c>
      <c r="E1666">
        <v>13</v>
      </c>
      <c r="G1666" t="str">
        <f t="shared" si="134"/>
        <v>72,199,62,13,</v>
      </c>
      <c r="H1666" t="s">
        <v>871</v>
      </c>
      <c r="I1666" t="str">
        <f>VLOOKUP(B1666,Nodes!$B$2:$F$681,3)</f>
        <v>Châtillon — Montrouge</v>
      </c>
      <c r="J1666" t="str">
        <f>VLOOKUP(C1666,Nodes!$B$2:$F$681,3)</f>
        <v>Malakoff — Rue Étienne-Dolet</v>
      </c>
      <c r="K1666" t="e">
        <f>VLOOKUP(A1666,$A$1:A1665,1,FALSE)</f>
        <v>#N/A</v>
      </c>
      <c r="L1666" t="str">
        <f t="shared" si="137"/>
        <v>199,72</v>
      </c>
      <c r="P1666">
        <f>VLOOKUP(A1666,estimator!$A$2:$D$726,4,FALSE)</f>
        <v>62</v>
      </c>
      <c r="Q1666">
        <f t="shared" ref="Q1666:Q1729" si="138">IF(ISNA(P1666),D1666,P1666)</f>
        <v>62</v>
      </c>
    </row>
    <row r="1667" spans="1:17">
      <c r="A1667" t="str">
        <f t="shared" si="136"/>
        <v>199,198</v>
      </c>
      <c r="B1667">
        <v>199</v>
      </c>
      <c r="C1667">
        <v>198</v>
      </c>
      <c r="D1667">
        <v>70</v>
      </c>
      <c r="E1667">
        <v>13</v>
      </c>
      <c r="G1667" t="str">
        <f t="shared" ref="G1667:G1711" si="139">B1667&amp;","&amp;C1667&amp;","&amp;ROUND(D1667,0)&amp;","&amp;E1667&amp;","&amp;F1667</f>
        <v>199,198,70,13,</v>
      </c>
      <c r="H1667" t="s">
        <v>871</v>
      </c>
      <c r="I1667" t="str">
        <f>VLOOKUP(B1667,Nodes!$B$2:$F$681,3)</f>
        <v>Malakoff — Rue Étienne-Dolet</v>
      </c>
      <c r="J1667" t="str">
        <f>VLOOKUP(C1667,Nodes!$B$2:$F$681,3)</f>
        <v>Malakoff — Plateau de Vanves</v>
      </c>
      <c r="K1667" t="e">
        <f>VLOOKUP(A1667,$A$1:A1666,1,FALSE)</f>
        <v>#N/A</v>
      </c>
      <c r="L1667" t="str">
        <f t="shared" si="137"/>
        <v>198,199</v>
      </c>
      <c r="P1667">
        <f>VLOOKUP(A1667,estimator!$A$2:$D$726,4,FALSE)</f>
        <v>70</v>
      </c>
      <c r="Q1667">
        <f t="shared" si="138"/>
        <v>70</v>
      </c>
    </row>
    <row r="1668" spans="1:17">
      <c r="A1668" t="str">
        <f t="shared" si="136"/>
        <v>198,284</v>
      </c>
      <c r="B1668">
        <v>198</v>
      </c>
      <c r="C1668">
        <v>284</v>
      </c>
      <c r="D1668">
        <v>75</v>
      </c>
      <c r="E1668">
        <v>13</v>
      </c>
      <c r="G1668" t="str">
        <f t="shared" si="139"/>
        <v>198,284,75,13,</v>
      </c>
      <c r="H1668" t="s">
        <v>871</v>
      </c>
      <c r="I1668" t="str">
        <f>VLOOKUP(B1668,Nodes!$B$2:$F$681,3)</f>
        <v>Malakoff — Plateau de Vanves</v>
      </c>
      <c r="J1668" t="str">
        <f>VLOOKUP(C1668,Nodes!$B$2:$F$681,3)</f>
        <v>Porte de Vanves</v>
      </c>
      <c r="K1668" t="e">
        <f>VLOOKUP(A1668,$A$1:A1667,1,FALSE)</f>
        <v>#N/A</v>
      </c>
      <c r="L1668" t="str">
        <f t="shared" si="137"/>
        <v>284,198</v>
      </c>
      <c r="P1668">
        <f>VLOOKUP(A1668,estimator!$A$2:$D$726,4,FALSE)</f>
        <v>75</v>
      </c>
      <c r="Q1668">
        <f t="shared" si="138"/>
        <v>75</v>
      </c>
    </row>
    <row r="1669" spans="1:17">
      <c r="A1669" t="str">
        <f t="shared" si="136"/>
        <v>276,189</v>
      </c>
      <c r="B1669">
        <v>276</v>
      </c>
      <c r="C1669">
        <v>189</v>
      </c>
      <c r="D1669">
        <v>96</v>
      </c>
      <c r="E1669">
        <v>13</v>
      </c>
      <c r="G1669" t="str">
        <f t="shared" si="139"/>
        <v>276,189,96,13,</v>
      </c>
      <c r="H1669" t="s">
        <v>871</v>
      </c>
      <c r="I1669" t="str">
        <f>VLOOKUP(B1669,Nodes!$B$2:$F$681,3)</f>
        <v>Porte de Clichy</v>
      </c>
      <c r="J1669" t="str">
        <f>VLOOKUP(C1669,Nodes!$B$2:$F$681,3)</f>
        <v>Mairie de Clichy</v>
      </c>
      <c r="K1669" t="e">
        <f>VLOOKUP(A1669,$A$1:A1668,1,FALSE)</f>
        <v>#N/A</v>
      </c>
      <c r="L1669" t="str">
        <f t="shared" si="137"/>
        <v>189,276</v>
      </c>
      <c r="P1669">
        <f>VLOOKUP(A1669,estimator!$A$2:$D$726,4,FALSE)</f>
        <v>96</v>
      </c>
      <c r="Q1669">
        <f t="shared" si="138"/>
        <v>96</v>
      </c>
    </row>
    <row r="1670" spans="1:17">
      <c r="A1670" t="str">
        <f t="shared" si="136"/>
        <v>189,121</v>
      </c>
      <c r="B1670">
        <v>189</v>
      </c>
      <c r="C1670">
        <v>121</v>
      </c>
      <c r="D1670">
        <v>125</v>
      </c>
      <c r="E1670">
        <v>13</v>
      </c>
      <c r="G1670" t="str">
        <f t="shared" si="139"/>
        <v>189,121,125,13,</v>
      </c>
      <c r="H1670" t="s">
        <v>871</v>
      </c>
      <c r="I1670" t="str">
        <f>VLOOKUP(B1670,Nodes!$B$2:$F$681,3)</f>
        <v>Mairie de Clichy</v>
      </c>
      <c r="J1670" t="str">
        <f>VLOOKUP(C1670,Nodes!$B$2:$F$681,3)</f>
        <v>Gabriel Péri</v>
      </c>
      <c r="K1670" t="e">
        <f>VLOOKUP(A1670,$A$1:A1669,1,FALSE)</f>
        <v>#N/A</v>
      </c>
      <c r="L1670" t="str">
        <f t="shared" si="137"/>
        <v>121,189</v>
      </c>
      <c r="P1670">
        <f>VLOOKUP(A1670,estimator!$A$2:$D$726,4,FALSE)</f>
        <v>125</v>
      </c>
      <c r="Q1670">
        <f t="shared" si="138"/>
        <v>125</v>
      </c>
    </row>
    <row r="1671" spans="1:17">
      <c r="A1671" t="str">
        <f t="shared" si="136"/>
        <v>121,9</v>
      </c>
      <c r="B1671">
        <v>121</v>
      </c>
      <c r="C1671">
        <v>9</v>
      </c>
      <c r="D1671">
        <v>83</v>
      </c>
      <c r="E1671">
        <v>13</v>
      </c>
      <c r="G1671" t="str">
        <f t="shared" si="139"/>
        <v>121,9,83,13,</v>
      </c>
      <c r="H1671" t="s">
        <v>871</v>
      </c>
      <c r="I1671" t="str">
        <f>VLOOKUP(B1671,Nodes!$B$2:$F$681,3)</f>
        <v>Gabriel Péri</v>
      </c>
      <c r="J1671" t="str">
        <f>VLOOKUP(C1671,Nodes!$B$2:$F$681,3)</f>
        <v>Asnières — Gennevilliers — Les Agnettes</v>
      </c>
      <c r="K1671" t="e">
        <f>VLOOKUP(A1671,$A$1:A1670,1,FALSE)</f>
        <v>#N/A</v>
      </c>
      <c r="L1671" t="str">
        <f t="shared" si="137"/>
        <v>9,121</v>
      </c>
      <c r="P1671">
        <f>VLOOKUP(A1671,estimator!$A$2:$D$726,4,FALSE)</f>
        <v>83</v>
      </c>
      <c r="Q1671">
        <f t="shared" si="138"/>
        <v>83</v>
      </c>
    </row>
    <row r="1672" spans="1:17">
      <c r="A1672" t="str">
        <f t="shared" si="136"/>
        <v>9,10</v>
      </c>
      <c r="B1672">
        <v>9</v>
      </c>
      <c r="C1672">
        <v>10</v>
      </c>
      <c r="D1672">
        <v>69</v>
      </c>
      <c r="E1672">
        <v>13</v>
      </c>
      <c r="G1672" t="str">
        <f t="shared" si="139"/>
        <v>9,10,69,13,</v>
      </c>
      <c r="H1672" t="s">
        <v>871</v>
      </c>
      <c r="I1672" t="str">
        <f>VLOOKUP(B1672,Nodes!$B$2:$F$681,3)</f>
        <v>Asnières — Gennevilliers — Les Agnettes</v>
      </c>
      <c r="J1672" t="str">
        <f>VLOOKUP(C1672,Nodes!$B$2:$F$681,3)</f>
        <v>Asnières — Gennevilliers — Les Courtilles</v>
      </c>
      <c r="K1672" t="e">
        <f>VLOOKUP(A1672,$A$1:A1671,1,FALSE)</f>
        <v>#N/A</v>
      </c>
      <c r="L1672" t="str">
        <f t="shared" si="137"/>
        <v>10,9</v>
      </c>
      <c r="P1672">
        <f>VLOOKUP(A1672,estimator!$A$2:$D$726,4,FALSE)</f>
        <v>69</v>
      </c>
      <c r="Q1672">
        <f t="shared" si="138"/>
        <v>69</v>
      </c>
    </row>
    <row r="1673" spans="1:17">
      <c r="A1673" t="str">
        <f t="shared" si="136"/>
        <v>328,18</v>
      </c>
      <c r="B1673">
        <v>328</v>
      </c>
      <c r="C1673">
        <v>18</v>
      </c>
      <c r="D1673">
        <v>70</v>
      </c>
      <c r="E1673">
        <v>13</v>
      </c>
      <c r="G1673" t="str">
        <f t="shared" si="139"/>
        <v>328,18,70,13,</v>
      </c>
      <c r="H1673" t="s">
        <v>871</v>
      </c>
      <c r="I1673" t="str">
        <f>VLOOKUP(B1673,Nodes!$B$2:$F$681,3)</f>
        <v>Saint-Denis — Université</v>
      </c>
      <c r="J1673" t="str">
        <f>VLOOKUP(C1673,Nodes!$B$2:$F$681,3)</f>
        <v>Basilique de Saint-Denis</v>
      </c>
      <c r="K1673" t="e">
        <f>VLOOKUP(A1673,$A$1:A1672,1,FALSE)</f>
        <v>#N/A</v>
      </c>
      <c r="L1673" t="str">
        <f t="shared" ref="L1673:L1688" si="140">VLOOKUP(C1673&amp;","&amp;B1673,$A$2:$A$1686,1,FALSE)</f>
        <v>18,328</v>
      </c>
      <c r="P1673">
        <f>VLOOKUP(A1673,estimator!$A$2:$D$726,4,FALSE)</f>
        <v>70</v>
      </c>
      <c r="Q1673">
        <f t="shared" si="138"/>
        <v>70</v>
      </c>
    </row>
    <row r="1674" spans="1:17">
      <c r="A1674" t="str">
        <f t="shared" si="136"/>
        <v>18,327</v>
      </c>
      <c r="B1674">
        <v>18</v>
      </c>
      <c r="C1674">
        <v>327</v>
      </c>
      <c r="D1674">
        <v>72</v>
      </c>
      <c r="E1674">
        <v>13</v>
      </c>
      <c r="G1674" t="str">
        <f t="shared" si="139"/>
        <v>18,327,72,13,</v>
      </c>
      <c r="H1674" t="s">
        <v>871</v>
      </c>
      <c r="I1674" t="str">
        <f>VLOOKUP(B1674,Nodes!$B$2:$F$681,3)</f>
        <v>Basilique de Saint-Denis</v>
      </c>
      <c r="J1674" t="str">
        <f>VLOOKUP(C1674,Nodes!$B$2:$F$681,3)</f>
        <v>Saint-Denis — Porte de Paris</v>
      </c>
      <c r="K1674" t="e">
        <f>VLOOKUP(A1674,$A$1:A1673,1,FALSE)</f>
        <v>#N/A</v>
      </c>
      <c r="L1674" t="str">
        <f t="shared" si="140"/>
        <v>327,18</v>
      </c>
      <c r="P1674">
        <f>VLOOKUP(A1674,estimator!$A$2:$D$726,4,FALSE)</f>
        <v>72</v>
      </c>
      <c r="Q1674">
        <f t="shared" si="138"/>
        <v>72</v>
      </c>
    </row>
    <row r="1675" spans="1:17">
      <c r="A1675" t="str">
        <f t="shared" si="136"/>
        <v>327,52</v>
      </c>
      <c r="B1675">
        <v>327</v>
      </c>
      <c r="C1675">
        <v>52</v>
      </c>
      <c r="D1675">
        <v>129</v>
      </c>
      <c r="E1675">
        <v>13</v>
      </c>
      <c r="G1675" t="str">
        <f t="shared" si="139"/>
        <v>327,52,129,13,</v>
      </c>
      <c r="H1675" t="s">
        <v>871</v>
      </c>
      <c r="I1675" t="str">
        <f>VLOOKUP(B1675,Nodes!$B$2:$F$681,3)</f>
        <v>Saint-Denis — Porte de Paris</v>
      </c>
      <c r="J1675" t="str">
        <f>VLOOKUP(C1675,Nodes!$B$2:$F$681,3)</f>
        <v>Carrefour Pleyel</v>
      </c>
      <c r="K1675" t="e">
        <f>VLOOKUP(A1675,$A$1:A1674,1,FALSE)</f>
        <v>#N/A</v>
      </c>
      <c r="L1675" t="str">
        <f t="shared" si="140"/>
        <v>52,327</v>
      </c>
      <c r="P1675">
        <f>VLOOKUP(A1675,estimator!$A$2:$D$726,4,FALSE)</f>
        <v>129</v>
      </c>
      <c r="Q1675">
        <f t="shared" si="138"/>
        <v>129</v>
      </c>
    </row>
    <row r="1676" spans="1:17">
      <c r="A1676" t="str">
        <f t="shared" ref="A1676:A1688" si="141">B1676&amp;","&amp;C1676</f>
        <v>52,191</v>
      </c>
      <c r="B1676">
        <v>52</v>
      </c>
      <c r="C1676">
        <v>191</v>
      </c>
      <c r="D1676">
        <v>98</v>
      </c>
      <c r="E1676">
        <v>13</v>
      </c>
      <c r="G1676" t="str">
        <f t="shared" si="139"/>
        <v>52,191,98,13,</v>
      </c>
      <c r="H1676" t="s">
        <v>871</v>
      </c>
      <c r="I1676" t="str">
        <f>VLOOKUP(B1676,Nodes!$B$2:$F$681,3)</f>
        <v>Carrefour Pleyel</v>
      </c>
      <c r="J1676" t="str">
        <f>VLOOKUP(C1676,Nodes!$B$2:$F$681,3)</f>
        <v>Mairie de Saint-Ouen</v>
      </c>
      <c r="K1676" t="e">
        <f>VLOOKUP(A1676,$A$1:A1675,1,FALSE)</f>
        <v>#N/A</v>
      </c>
      <c r="L1676" t="str">
        <f t="shared" si="140"/>
        <v>191,52</v>
      </c>
      <c r="P1676">
        <f>VLOOKUP(A1676,estimator!$A$2:$D$726,4,FALSE)</f>
        <v>98</v>
      </c>
      <c r="Q1676">
        <f t="shared" si="138"/>
        <v>98</v>
      </c>
    </row>
    <row r="1677" spans="1:17">
      <c r="A1677" t="str">
        <f t="shared" si="141"/>
        <v>191,135</v>
      </c>
      <c r="B1677">
        <v>191</v>
      </c>
      <c r="C1677">
        <v>135</v>
      </c>
      <c r="D1677">
        <v>59</v>
      </c>
      <c r="E1677">
        <v>13</v>
      </c>
      <c r="G1677" t="str">
        <f t="shared" si="139"/>
        <v>191,135,59,13,</v>
      </c>
      <c r="H1677" t="s">
        <v>871</v>
      </c>
      <c r="I1677" t="str">
        <f>VLOOKUP(B1677,Nodes!$B$2:$F$681,3)</f>
        <v>Mairie de Saint-Ouen</v>
      </c>
      <c r="J1677" t="str">
        <f>VLOOKUP(C1677,Nodes!$B$2:$F$681,3)</f>
        <v>Garibaldi</v>
      </c>
      <c r="K1677" t="e">
        <f>VLOOKUP(A1677,$A$1:A1676,1,FALSE)</f>
        <v>#N/A</v>
      </c>
      <c r="L1677" t="str">
        <f t="shared" si="140"/>
        <v>135,191</v>
      </c>
      <c r="P1677">
        <f>VLOOKUP(A1677,estimator!$A$2:$D$726,4,FALSE)</f>
        <v>59</v>
      </c>
      <c r="Q1677">
        <f t="shared" si="138"/>
        <v>59</v>
      </c>
    </row>
    <row r="1678" spans="1:17">
      <c r="A1678" t="str">
        <f t="shared" si="141"/>
        <v>135,283</v>
      </c>
      <c r="B1678">
        <v>135</v>
      </c>
      <c r="C1678">
        <v>283</v>
      </c>
      <c r="D1678">
        <v>80</v>
      </c>
      <c r="E1678">
        <v>13</v>
      </c>
      <c r="G1678" t="str">
        <f t="shared" si="139"/>
        <v>135,283,80,13,</v>
      </c>
      <c r="H1678" t="s">
        <v>871</v>
      </c>
      <c r="I1678" t="str">
        <f>VLOOKUP(B1678,Nodes!$B$2:$F$681,3)</f>
        <v>Garibaldi</v>
      </c>
      <c r="J1678" t="str">
        <f>VLOOKUP(C1678,Nodes!$B$2:$F$681,3)</f>
        <v>Porte de Saint-Ouen</v>
      </c>
      <c r="K1678" t="e">
        <f>VLOOKUP(A1678,$A$1:A1677,1,FALSE)</f>
        <v>#N/A</v>
      </c>
      <c r="L1678" t="str">
        <f t="shared" si="140"/>
        <v>283,135</v>
      </c>
      <c r="P1678">
        <f>VLOOKUP(A1678,estimator!$A$2:$D$726,4,FALSE)</f>
        <v>80</v>
      </c>
      <c r="Q1678">
        <f t="shared" si="138"/>
        <v>80</v>
      </c>
    </row>
    <row r="1679" spans="1:17">
      <c r="A1679" t="str">
        <f t="shared" si="141"/>
        <v>283,135</v>
      </c>
      <c r="B1679">
        <v>283</v>
      </c>
      <c r="C1679">
        <v>135</v>
      </c>
      <c r="D1679">
        <v>80</v>
      </c>
      <c r="E1679">
        <v>13</v>
      </c>
      <c r="G1679" t="str">
        <f t="shared" si="139"/>
        <v>283,135,80,13,</v>
      </c>
      <c r="H1679" t="s">
        <v>871</v>
      </c>
      <c r="I1679" t="str">
        <f>VLOOKUP(B1679,Nodes!$B$2:$F$681,3)</f>
        <v>Porte de Saint-Ouen</v>
      </c>
      <c r="J1679" t="str">
        <f>VLOOKUP(C1679,Nodes!$B$2:$F$681,3)</f>
        <v>Garibaldi</v>
      </c>
      <c r="K1679" t="e">
        <f>VLOOKUP(A1679,$A$1:A1678,1,FALSE)</f>
        <v>#N/A</v>
      </c>
      <c r="L1679" t="str">
        <f t="shared" si="140"/>
        <v>135,283</v>
      </c>
      <c r="P1679">
        <f>VLOOKUP(A1679,estimator!$A$2:$D$726,4,FALSE)</f>
        <v>80</v>
      </c>
      <c r="Q1679">
        <f t="shared" si="138"/>
        <v>80</v>
      </c>
    </row>
    <row r="1680" spans="1:17">
      <c r="A1680" t="str">
        <f t="shared" si="141"/>
        <v>135,191</v>
      </c>
      <c r="B1680">
        <v>135</v>
      </c>
      <c r="C1680">
        <v>191</v>
      </c>
      <c r="D1680">
        <v>59</v>
      </c>
      <c r="E1680">
        <v>13</v>
      </c>
      <c r="G1680" t="str">
        <f t="shared" si="139"/>
        <v>135,191,59,13,</v>
      </c>
      <c r="H1680" t="s">
        <v>871</v>
      </c>
      <c r="I1680" t="str">
        <f>VLOOKUP(B1680,Nodes!$B$2:$F$681,3)</f>
        <v>Garibaldi</v>
      </c>
      <c r="J1680" t="str">
        <f>VLOOKUP(C1680,Nodes!$B$2:$F$681,3)</f>
        <v>Mairie de Saint-Ouen</v>
      </c>
      <c r="K1680" t="e">
        <f>VLOOKUP(A1680,$A$1:A1679,1,FALSE)</f>
        <v>#N/A</v>
      </c>
      <c r="L1680" t="str">
        <f t="shared" si="140"/>
        <v>191,135</v>
      </c>
      <c r="P1680">
        <f>VLOOKUP(A1680,estimator!$A$2:$D$726,4,FALSE)</f>
        <v>59</v>
      </c>
      <c r="Q1680">
        <f t="shared" si="138"/>
        <v>59</v>
      </c>
    </row>
    <row r="1681" spans="1:17">
      <c r="A1681" t="str">
        <f t="shared" si="141"/>
        <v>191,52</v>
      </c>
      <c r="B1681">
        <v>191</v>
      </c>
      <c r="C1681">
        <v>52</v>
      </c>
      <c r="D1681">
        <v>98</v>
      </c>
      <c r="E1681">
        <v>13</v>
      </c>
      <c r="G1681" t="str">
        <f t="shared" si="139"/>
        <v>191,52,98,13,</v>
      </c>
      <c r="H1681" t="s">
        <v>871</v>
      </c>
      <c r="I1681" t="str">
        <f>VLOOKUP(B1681,Nodes!$B$2:$F$681,3)</f>
        <v>Mairie de Saint-Ouen</v>
      </c>
      <c r="J1681" t="str">
        <f>VLOOKUP(C1681,Nodes!$B$2:$F$681,3)</f>
        <v>Carrefour Pleyel</v>
      </c>
      <c r="K1681" t="e">
        <f>VLOOKUP(A1681,$A$1:A1680,1,FALSE)</f>
        <v>#N/A</v>
      </c>
      <c r="L1681" t="str">
        <f t="shared" si="140"/>
        <v>52,191</v>
      </c>
      <c r="P1681">
        <f>VLOOKUP(A1681,estimator!$A$2:$D$726,4,FALSE)</f>
        <v>98</v>
      </c>
      <c r="Q1681">
        <f t="shared" si="138"/>
        <v>98</v>
      </c>
    </row>
    <row r="1682" spans="1:17">
      <c r="A1682" t="str">
        <f t="shared" si="141"/>
        <v>52,327</v>
      </c>
      <c r="B1682">
        <v>52</v>
      </c>
      <c r="C1682">
        <v>327</v>
      </c>
      <c r="D1682">
        <v>129</v>
      </c>
      <c r="E1682">
        <v>13</v>
      </c>
      <c r="G1682" t="str">
        <f t="shared" si="139"/>
        <v>52,327,129,13,</v>
      </c>
      <c r="H1682" t="s">
        <v>871</v>
      </c>
      <c r="I1682" t="str">
        <f>VLOOKUP(B1682,Nodes!$B$2:$F$681,3)</f>
        <v>Carrefour Pleyel</v>
      </c>
      <c r="J1682" t="str">
        <f>VLOOKUP(C1682,Nodes!$B$2:$F$681,3)</f>
        <v>Saint-Denis — Porte de Paris</v>
      </c>
      <c r="K1682" t="e">
        <f>VLOOKUP(A1682,$A$1:A1681,1,FALSE)</f>
        <v>#N/A</v>
      </c>
      <c r="L1682" t="str">
        <f t="shared" si="140"/>
        <v>327,52</v>
      </c>
      <c r="P1682">
        <f>VLOOKUP(A1682,estimator!$A$2:$D$726,4,FALSE)</f>
        <v>129</v>
      </c>
      <c r="Q1682">
        <f t="shared" si="138"/>
        <v>129</v>
      </c>
    </row>
    <row r="1683" spans="1:17">
      <c r="A1683" t="str">
        <f t="shared" si="141"/>
        <v>327,18</v>
      </c>
      <c r="B1683">
        <v>327</v>
      </c>
      <c r="C1683">
        <v>18</v>
      </c>
      <c r="D1683">
        <v>72</v>
      </c>
      <c r="E1683">
        <v>13</v>
      </c>
      <c r="G1683" t="str">
        <f t="shared" si="139"/>
        <v>327,18,72,13,</v>
      </c>
      <c r="H1683" t="s">
        <v>871</v>
      </c>
      <c r="I1683" t="str">
        <f>VLOOKUP(B1683,Nodes!$B$2:$F$681,3)</f>
        <v>Saint-Denis — Porte de Paris</v>
      </c>
      <c r="J1683" t="str">
        <f>VLOOKUP(C1683,Nodes!$B$2:$F$681,3)</f>
        <v>Basilique de Saint-Denis</v>
      </c>
      <c r="K1683" t="e">
        <f>VLOOKUP(A1683,$A$1:A1682,1,FALSE)</f>
        <v>#N/A</v>
      </c>
      <c r="L1683" t="str">
        <f t="shared" si="140"/>
        <v>18,327</v>
      </c>
      <c r="P1683">
        <f>VLOOKUP(A1683,estimator!$A$2:$D$726,4,FALSE)</f>
        <v>72</v>
      </c>
      <c r="Q1683">
        <f t="shared" si="138"/>
        <v>72</v>
      </c>
    </row>
    <row r="1684" spans="1:17">
      <c r="A1684" t="str">
        <f t="shared" si="141"/>
        <v>18,328</v>
      </c>
      <c r="B1684">
        <v>18</v>
      </c>
      <c r="C1684">
        <v>328</v>
      </c>
      <c r="D1684">
        <v>70</v>
      </c>
      <c r="E1684">
        <v>13</v>
      </c>
      <c r="G1684" t="str">
        <f t="shared" si="139"/>
        <v>18,328,70,13,</v>
      </c>
      <c r="H1684" t="s">
        <v>871</v>
      </c>
      <c r="I1684" t="str">
        <f>VLOOKUP(B1684,Nodes!$B$2:$F$681,3)</f>
        <v>Basilique de Saint-Denis</v>
      </c>
      <c r="J1684" t="str">
        <f>VLOOKUP(C1684,Nodes!$B$2:$F$681,3)</f>
        <v>Saint-Denis — Université</v>
      </c>
      <c r="K1684" t="e">
        <f>VLOOKUP(A1684,$A$1:A1683,1,FALSE)</f>
        <v>#N/A</v>
      </c>
      <c r="L1684" t="str">
        <f t="shared" si="140"/>
        <v>328,18</v>
      </c>
      <c r="P1684">
        <f>VLOOKUP(A1684,estimator!$A$2:$D$726,4,FALSE)</f>
        <v>70</v>
      </c>
      <c r="Q1684">
        <f t="shared" si="138"/>
        <v>70</v>
      </c>
    </row>
    <row r="1685" spans="1:17">
      <c r="A1685" t="str">
        <f t="shared" si="141"/>
        <v>28,234</v>
      </c>
      <c r="B1685">
        <v>28</v>
      </c>
      <c r="C1685">
        <v>234</v>
      </c>
      <c r="D1685">
        <v>74</v>
      </c>
      <c r="E1685">
        <v>14</v>
      </c>
      <c r="G1685" t="str">
        <f t="shared" si="139"/>
        <v>28,234,74,14,</v>
      </c>
      <c r="H1685" t="s">
        <v>871</v>
      </c>
      <c r="I1685" t="str">
        <f>VLOOKUP(B1685,Nodes!$B$2:$F$681,3)</f>
        <v>Bibliothèque François Mitterrand</v>
      </c>
      <c r="J1685" t="str">
        <f>VLOOKUP(C1685,Nodes!$B$2:$F$681,3)</f>
        <v>Olympiades</v>
      </c>
      <c r="K1685" t="e">
        <f>VLOOKUP(A1685,$A$1:A1684,1,FALSE)</f>
        <v>#N/A</v>
      </c>
      <c r="L1685" t="str">
        <f t="shared" si="140"/>
        <v>234,28</v>
      </c>
      <c r="P1685">
        <f>VLOOKUP(A1685,estimator!$A$2:$D$726,4,FALSE)</f>
        <v>74</v>
      </c>
      <c r="Q1685">
        <f t="shared" si="138"/>
        <v>74</v>
      </c>
    </row>
    <row r="1686" spans="1:17">
      <c r="A1686" t="str">
        <f t="shared" si="141"/>
        <v>234,28</v>
      </c>
      <c r="B1686">
        <v>234</v>
      </c>
      <c r="C1686">
        <v>28</v>
      </c>
      <c r="D1686">
        <v>74</v>
      </c>
      <c r="E1686">
        <v>14</v>
      </c>
      <c r="G1686" t="str">
        <f t="shared" si="139"/>
        <v>234,28,74,14,</v>
      </c>
      <c r="H1686" t="s">
        <v>871</v>
      </c>
      <c r="I1686" t="str">
        <f>VLOOKUP(B1686,Nodes!$B$2:$F$681,3)</f>
        <v>Olympiades</v>
      </c>
      <c r="J1686" t="str">
        <f>VLOOKUP(C1686,Nodes!$B$2:$F$681,3)</f>
        <v>Bibliothèque François Mitterrand</v>
      </c>
      <c r="K1686" t="e">
        <f>VLOOKUP(A1686,$A$1:A1685,1,FALSE)</f>
        <v>#N/A</v>
      </c>
      <c r="L1686" t="str">
        <f t="shared" si="140"/>
        <v>28,234</v>
      </c>
      <c r="P1686">
        <f>VLOOKUP(A1686,estimator!$A$2:$D$726,4,FALSE)</f>
        <v>74</v>
      </c>
      <c r="Q1686">
        <f t="shared" si="138"/>
        <v>74</v>
      </c>
    </row>
    <row r="1687" spans="1:17">
      <c r="A1687" t="str">
        <f t="shared" si="141"/>
        <v>42,40</v>
      </c>
      <c r="B1687">
        <v>42</v>
      </c>
      <c r="C1687">
        <v>40</v>
      </c>
      <c r="D1687">
        <v>83</v>
      </c>
      <c r="E1687">
        <v>10</v>
      </c>
      <c r="G1687" t="str">
        <f t="shared" si="139"/>
        <v>42,40,83,10,</v>
      </c>
      <c r="H1687" t="s">
        <v>871</v>
      </c>
      <c r="I1687" t="str">
        <f>VLOOKUP(B1687,Nodes!$B$2:$F$681,3)</f>
        <v>Boulogne — Pont de Saint-Cloud</v>
      </c>
      <c r="J1687" t="str">
        <f>VLOOKUP(C1687,Nodes!$B$2:$F$681,3)</f>
        <v>Boulogne — Jean-Jaurès</v>
      </c>
      <c r="K1687" t="e">
        <f>VLOOKUP(A1687,$A$1:A1686,1,FALSE)</f>
        <v>#N/A</v>
      </c>
      <c r="L1687" t="str">
        <f t="shared" si="140"/>
        <v>40,42</v>
      </c>
      <c r="P1687">
        <f>VLOOKUP(A1687,estimator!$A$2:$D$726,4,FALSE)</f>
        <v>83</v>
      </c>
      <c r="Q1687">
        <f t="shared" si="138"/>
        <v>83</v>
      </c>
    </row>
    <row r="1688" spans="1:17">
      <c r="A1688" t="str">
        <f t="shared" si="141"/>
        <v>267,29</v>
      </c>
      <c r="B1688">
        <v>267</v>
      </c>
      <c r="C1688">
        <v>29</v>
      </c>
      <c r="D1688">
        <v>67</v>
      </c>
      <c r="E1688">
        <v>10</v>
      </c>
      <c r="G1688" t="str">
        <f t="shared" si="139"/>
        <v>267,29,67,10,</v>
      </c>
      <c r="H1688" t="s">
        <v>871</v>
      </c>
      <c r="I1688" t="str">
        <f>VLOOKUP(B1688,Nodes!$B$2:$F$681,3)</f>
        <v>Pont de Sèvres</v>
      </c>
      <c r="J1688" t="str">
        <f>VLOOKUP(C1688,Nodes!$B$2:$F$681,3)</f>
        <v>Billancourt</v>
      </c>
      <c r="K1688" t="e">
        <f>VLOOKUP(A1688,$A$1:A1687,1,FALSE)</f>
        <v>#N/A</v>
      </c>
      <c r="L1688" t="str">
        <f t="shared" si="140"/>
        <v>29,267</v>
      </c>
      <c r="P1688">
        <f>VLOOKUP(A1688,estimator!$A$2:$D$726,4,FALSE)</f>
        <v>67</v>
      </c>
      <c r="Q1688">
        <f t="shared" si="138"/>
        <v>67</v>
      </c>
    </row>
    <row r="1689" spans="1:17">
      <c r="A1689" t="s">
        <v>989</v>
      </c>
      <c r="B1689">
        <f t="shared" ref="B1689:B1701" si="142">VALUE(LEFT(A1689,FIND(",",A1689)-1))</f>
        <v>181</v>
      </c>
      <c r="C1689">
        <f>VALUE(SUBSTITUTE(A1689,B1689&amp;",",""))</f>
        <v>154</v>
      </c>
      <c r="D1689">
        <v>59</v>
      </c>
      <c r="E1689" t="s">
        <v>501</v>
      </c>
      <c r="G1689" t="str">
        <f t="shared" si="139"/>
        <v>181,154,59,7bis,</v>
      </c>
      <c r="H1689" t="s">
        <v>871</v>
      </c>
      <c r="I1689" t="str">
        <f>VLOOKUP(B1689,Nodes!$B$2:$F$681,3)</f>
        <v>Louis Blanc</v>
      </c>
      <c r="J1689" t="str">
        <f>VLOOKUP(C1689,Nodes!$B$2:$F$681,3)</f>
        <v>Jaurès</v>
      </c>
      <c r="P1689">
        <f>VLOOKUP(A1689,estimator!$A$2:$D$726,4,FALSE)</f>
        <v>59</v>
      </c>
      <c r="Q1689">
        <f t="shared" si="138"/>
        <v>59</v>
      </c>
    </row>
    <row r="1690" spans="1:17">
      <c r="A1690" t="s">
        <v>990</v>
      </c>
      <c r="B1690">
        <f t="shared" si="142"/>
        <v>38</v>
      </c>
      <c r="C1690">
        <f t="shared" ref="C1690:C1711" si="143">VALUE(SUBSTITUTE(A1690,B1690&amp;",",""))</f>
        <v>257</v>
      </c>
      <c r="D1690">
        <v>59</v>
      </c>
      <c r="E1690" t="s">
        <v>501</v>
      </c>
      <c r="G1690" t="str">
        <f t="shared" si="139"/>
        <v>38,257,59,7bis,</v>
      </c>
      <c r="H1690" t="s">
        <v>871</v>
      </c>
      <c r="I1690" t="str">
        <f>VLOOKUP(B1690,Nodes!$B$2:$F$681,3)</f>
        <v>Botzaris</v>
      </c>
      <c r="J1690" t="str">
        <f>VLOOKUP(C1690,Nodes!$B$2:$F$681,3)</f>
        <v>Place des Fêtes</v>
      </c>
      <c r="P1690">
        <f>VLOOKUP(A1690,estimator!$A$2:$D$726,4,FALSE)</f>
        <v>59</v>
      </c>
      <c r="Q1690">
        <f t="shared" si="138"/>
        <v>59</v>
      </c>
    </row>
    <row r="1691" spans="1:17">
      <c r="A1691" t="s">
        <v>991</v>
      </c>
      <c r="B1691">
        <f t="shared" si="142"/>
        <v>154</v>
      </c>
      <c r="C1691">
        <f t="shared" si="143"/>
        <v>181</v>
      </c>
      <c r="D1691">
        <v>59</v>
      </c>
      <c r="E1691" t="s">
        <v>501</v>
      </c>
      <c r="G1691" t="str">
        <f t="shared" si="139"/>
        <v>154,181,59,7bis,</v>
      </c>
      <c r="H1691" t="s">
        <v>871</v>
      </c>
      <c r="I1691" t="str">
        <f>VLOOKUP(B1691,Nodes!$B$2:$F$681,3)</f>
        <v>Jaurès</v>
      </c>
      <c r="J1691" t="str">
        <f>VLOOKUP(C1691,Nodes!$B$2:$F$681,3)</f>
        <v>Louis Blanc</v>
      </c>
      <c r="P1691">
        <f>VLOOKUP(A1691,estimator!$A$2:$D$726,4,FALSE)</f>
        <v>59</v>
      </c>
      <c r="Q1691">
        <f t="shared" si="138"/>
        <v>59</v>
      </c>
    </row>
    <row r="1692" spans="1:17">
      <c r="A1692" t="s">
        <v>992</v>
      </c>
      <c r="B1692">
        <f t="shared" si="142"/>
        <v>159</v>
      </c>
      <c r="C1692">
        <f t="shared" si="143"/>
        <v>127</v>
      </c>
      <c r="D1692">
        <v>79</v>
      </c>
      <c r="E1692">
        <v>10</v>
      </c>
      <c r="G1692" t="str">
        <f t="shared" si="139"/>
        <v>159,127,79,10,</v>
      </c>
      <c r="H1692" t="s">
        <v>871</v>
      </c>
      <c r="I1692" t="str">
        <f>VLOOKUP(B1692,Nodes!$B$2:$F$681,3)</f>
        <v>Jussieu</v>
      </c>
      <c r="J1692" t="str">
        <f>VLOOKUP(C1692,Nodes!$B$2:$F$681,3)</f>
        <v>Gare d'Austerlitz</v>
      </c>
      <c r="P1692">
        <f>VLOOKUP(A1692,estimator!$A$2:$D$726,4,FALSE)</f>
        <v>79</v>
      </c>
      <c r="Q1692">
        <f t="shared" si="138"/>
        <v>79</v>
      </c>
    </row>
    <row r="1693" spans="1:17">
      <c r="A1693" t="s">
        <v>993</v>
      </c>
      <c r="B1693">
        <f t="shared" si="142"/>
        <v>127</v>
      </c>
      <c r="C1693">
        <f t="shared" si="143"/>
        <v>159</v>
      </c>
      <c r="D1693">
        <v>79</v>
      </c>
      <c r="E1693">
        <v>10</v>
      </c>
      <c r="G1693" t="str">
        <f t="shared" si="139"/>
        <v>127,159,79,10,</v>
      </c>
      <c r="H1693" t="s">
        <v>871</v>
      </c>
      <c r="I1693" t="str">
        <f>VLOOKUP(B1693,Nodes!$B$2:$F$681,3)</f>
        <v>Gare d'Austerlitz</v>
      </c>
      <c r="J1693" t="str">
        <f>VLOOKUP(C1693,Nodes!$B$2:$F$681,3)</f>
        <v>Jussieu</v>
      </c>
      <c r="P1693">
        <f>VLOOKUP(A1693,estimator!$A$2:$D$726,4,FALSE)</f>
        <v>79</v>
      </c>
      <c r="Q1693">
        <f t="shared" si="138"/>
        <v>79</v>
      </c>
    </row>
    <row r="1694" spans="1:17">
      <c r="A1694" t="s">
        <v>994</v>
      </c>
      <c r="B1694">
        <f t="shared" si="142"/>
        <v>70</v>
      </c>
      <c r="C1694">
        <f t="shared" si="143"/>
        <v>146</v>
      </c>
      <c r="D1694">
        <v>50</v>
      </c>
      <c r="E1694">
        <v>11</v>
      </c>
      <c r="G1694" t="str">
        <f t="shared" si="139"/>
        <v>70,146,50,11,</v>
      </c>
      <c r="H1694" t="s">
        <v>871</v>
      </c>
      <c r="I1694" t="str">
        <f>VLOOKUP(B1694,Nodes!$B$2:$F$681,3)</f>
        <v>Châtelet</v>
      </c>
      <c r="J1694" t="str">
        <f>VLOOKUP(C1694,Nodes!$B$2:$F$681,3)</f>
        <v>Hôtel de Ville</v>
      </c>
      <c r="P1694">
        <f>VLOOKUP(A1694,estimator!$A$2:$D$726,4,FALSE)</f>
        <v>50</v>
      </c>
      <c r="Q1694">
        <f t="shared" si="138"/>
        <v>50</v>
      </c>
    </row>
    <row r="1695" spans="1:17">
      <c r="A1695" t="s">
        <v>995</v>
      </c>
      <c r="B1695">
        <f t="shared" si="142"/>
        <v>146</v>
      </c>
      <c r="C1695">
        <f t="shared" si="143"/>
        <v>301</v>
      </c>
      <c r="D1695">
        <v>58</v>
      </c>
      <c r="E1695">
        <v>11</v>
      </c>
      <c r="G1695" t="str">
        <f t="shared" si="139"/>
        <v>146,301,58,11,</v>
      </c>
      <c r="H1695" t="s">
        <v>871</v>
      </c>
      <c r="I1695" t="str">
        <f>VLOOKUP(B1695,Nodes!$B$2:$F$681,3)</f>
        <v>Hôtel de Ville</v>
      </c>
      <c r="J1695" t="str">
        <f>VLOOKUP(C1695,Nodes!$B$2:$F$681,3)</f>
        <v>Rambuteau</v>
      </c>
      <c r="P1695">
        <f>VLOOKUP(A1695,estimator!$A$2:$D$726,4,FALSE)</f>
        <v>58</v>
      </c>
      <c r="Q1695">
        <f t="shared" si="138"/>
        <v>58</v>
      </c>
    </row>
    <row r="1696" spans="1:17">
      <c r="A1696" t="s">
        <v>996</v>
      </c>
      <c r="B1696">
        <f t="shared" si="142"/>
        <v>301</v>
      </c>
      <c r="C1696">
        <f t="shared" si="143"/>
        <v>146</v>
      </c>
      <c r="D1696">
        <v>58</v>
      </c>
      <c r="E1696">
        <v>11</v>
      </c>
      <c r="G1696" t="str">
        <f t="shared" si="139"/>
        <v>301,146,58,11,</v>
      </c>
      <c r="H1696" t="s">
        <v>871</v>
      </c>
      <c r="I1696" t="str">
        <f>VLOOKUP(B1696,Nodes!$B$2:$F$681,3)</f>
        <v>Rambuteau</v>
      </c>
      <c r="J1696" t="str">
        <f>VLOOKUP(C1696,Nodes!$B$2:$F$681,3)</f>
        <v>Hôtel de Ville</v>
      </c>
      <c r="P1696">
        <f>VLOOKUP(A1696,estimator!$A$2:$D$726,4,FALSE)</f>
        <v>58</v>
      </c>
      <c r="Q1696">
        <f t="shared" si="138"/>
        <v>58</v>
      </c>
    </row>
    <row r="1697" spans="1:17">
      <c r="A1697" t="s">
        <v>997</v>
      </c>
      <c r="B1697">
        <f t="shared" si="142"/>
        <v>146</v>
      </c>
      <c r="C1697">
        <f t="shared" si="143"/>
        <v>70</v>
      </c>
      <c r="D1697">
        <v>50</v>
      </c>
      <c r="E1697">
        <v>11</v>
      </c>
      <c r="G1697" t="str">
        <f t="shared" si="139"/>
        <v>146,70,50,11,</v>
      </c>
      <c r="H1697" t="s">
        <v>871</v>
      </c>
      <c r="I1697" t="str">
        <f>VLOOKUP(B1697,Nodes!$B$2:$F$681,3)</f>
        <v>Hôtel de Ville</v>
      </c>
      <c r="J1697" t="str">
        <f>VLOOKUP(C1697,Nodes!$B$2:$F$681,3)</f>
        <v>Châtelet</v>
      </c>
      <c r="P1697">
        <f>VLOOKUP(A1697,estimator!$A$2:$D$726,4,FALSE)</f>
        <v>50</v>
      </c>
      <c r="Q1697">
        <f t="shared" si="138"/>
        <v>50</v>
      </c>
    </row>
    <row r="1698" spans="1:17">
      <c r="A1698" t="s">
        <v>998</v>
      </c>
      <c r="B1698">
        <f t="shared" si="142"/>
        <v>335</v>
      </c>
      <c r="C1698">
        <f t="shared" si="143"/>
        <v>187</v>
      </c>
      <c r="D1698">
        <v>58</v>
      </c>
      <c r="E1698">
        <v>12</v>
      </c>
      <c r="G1698" t="str">
        <f t="shared" si="139"/>
        <v>335,187,58,12,</v>
      </c>
      <c r="H1698" t="s">
        <v>871</v>
      </c>
      <c r="I1698" t="str">
        <f>VLOOKUP(B1698,Nodes!$B$2:$F$681,3)</f>
        <v>Saint-Lazare</v>
      </c>
      <c r="J1698" t="str">
        <f>VLOOKUP(C1698,Nodes!$B$2:$F$681,3)</f>
        <v>Madeleine</v>
      </c>
      <c r="P1698">
        <f>VLOOKUP(A1698,estimator!$A$2:$D$726,4,FALSE)</f>
        <v>58</v>
      </c>
      <c r="Q1698">
        <f t="shared" si="138"/>
        <v>58</v>
      </c>
    </row>
    <row r="1699" spans="1:17">
      <c r="A1699" t="s">
        <v>999</v>
      </c>
      <c r="B1699">
        <f t="shared" si="142"/>
        <v>187</v>
      </c>
      <c r="C1699">
        <f t="shared" si="143"/>
        <v>83</v>
      </c>
      <c r="D1699">
        <v>57</v>
      </c>
      <c r="E1699">
        <v>12</v>
      </c>
      <c r="G1699" t="str">
        <f t="shared" si="139"/>
        <v>187,83,57,12,</v>
      </c>
      <c r="H1699" t="s">
        <v>871</v>
      </c>
      <c r="I1699" t="str">
        <f>VLOOKUP(B1699,Nodes!$B$2:$F$681,3)</f>
        <v>Madeleine</v>
      </c>
      <c r="J1699" t="str">
        <f>VLOOKUP(C1699,Nodes!$B$2:$F$681,3)</f>
        <v>Concorde</v>
      </c>
      <c r="P1699">
        <f>VLOOKUP(A1699,estimator!$A$2:$D$726,4,FALSE)</f>
        <v>57</v>
      </c>
      <c r="Q1699">
        <f t="shared" si="138"/>
        <v>57</v>
      </c>
    </row>
    <row r="1700" spans="1:17">
      <c r="A1700" t="s">
        <v>1000</v>
      </c>
      <c r="B1700">
        <f t="shared" si="142"/>
        <v>83</v>
      </c>
      <c r="C1700">
        <f t="shared" si="143"/>
        <v>11</v>
      </c>
      <c r="D1700">
        <v>60</v>
      </c>
      <c r="E1700">
        <v>12</v>
      </c>
      <c r="G1700" t="str">
        <f t="shared" si="139"/>
        <v>83,11,60,12,</v>
      </c>
      <c r="H1700" t="s">
        <v>871</v>
      </c>
      <c r="I1700" t="str">
        <f>VLOOKUP(B1700,Nodes!$B$2:$F$681,3)</f>
        <v>Concorde</v>
      </c>
      <c r="J1700" t="str">
        <f>VLOOKUP(C1700,Nodes!$B$2:$F$681,3)</f>
        <v>Assemblée nationale</v>
      </c>
      <c r="P1700">
        <f>VLOOKUP(A1700,estimator!$A$2:$D$726,4,FALSE)</f>
        <v>60</v>
      </c>
      <c r="Q1700">
        <f t="shared" si="138"/>
        <v>60</v>
      </c>
    </row>
    <row r="1701" spans="1:17">
      <c r="A1701" t="s">
        <v>1001</v>
      </c>
      <c r="B1701">
        <f t="shared" si="142"/>
        <v>11</v>
      </c>
      <c r="C1701">
        <f t="shared" si="143"/>
        <v>83</v>
      </c>
      <c r="D1701">
        <v>60</v>
      </c>
      <c r="E1701">
        <v>12</v>
      </c>
      <c r="G1701" t="str">
        <f t="shared" si="139"/>
        <v>11,83,60,12,</v>
      </c>
      <c r="H1701" t="s">
        <v>871</v>
      </c>
      <c r="I1701" t="str">
        <f>VLOOKUP(B1701,Nodes!$B$2:$F$681,3)</f>
        <v>Assemblée nationale</v>
      </c>
      <c r="J1701" t="str">
        <f>VLOOKUP(C1701,Nodes!$B$2:$F$681,3)</f>
        <v>Concorde</v>
      </c>
      <c r="P1701">
        <f>VLOOKUP(A1701,estimator!$A$2:$D$726,4,FALSE)</f>
        <v>60</v>
      </c>
      <c r="Q1701">
        <f t="shared" si="138"/>
        <v>60</v>
      </c>
    </row>
    <row r="1702" spans="1:17">
      <c r="A1702" t="s">
        <v>1002</v>
      </c>
      <c r="B1702">
        <f>VALUE(LEFT(A1702,FIND(",",A1702)-1))</f>
        <v>83</v>
      </c>
      <c r="C1702">
        <f t="shared" si="143"/>
        <v>187</v>
      </c>
      <c r="D1702">
        <v>57</v>
      </c>
      <c r="E1702">
        <v>12</v>
      </c>
      <c r="G1702" t="str">
        <f t="shared" si="139"/>
        <v>83,187,57,12,</v>
      </c>
      <c r="H1702" t="s">
        <v>871</v>
      </c>
      <c r="I1702" t="str">
        <f>VLOOKUP(B1702,Nodes!$B$2:$F$681,3)</f>
        <v>Concorde</v>
      </c>
      <c r="J1702" t="str">
        <f>VLOOKUP(C1702,Nodes!$B$2:$F$681,3)</f>
        <v>Madeleine</v>
      </c>
      <c r="P1702">
        <f>VLOOKUP(A1702,estimator!$A$2:$D$726,4,FALSE)</f>
        <v>57</v>
      </c>
      <c r="Q1702">
        <f t="shared" si="138"/>
        <v>57</v>
      </c>
    </row>
    <row r="1703" spans="1:17">
      <c r="A1703" t="s">
        <v>1003</v>
      </c>
      <c r="B1703">
        <f t="shared" ref="B1703:B1711" si="144">VALUE(LEFT(A1703,FIND(",",A1703)-1))</f>
        <v>187</v>
      </c>
      <c r="C1703">
        <f t="shared" si="143"/>
        <v>335</v>
      </c>
      <c r="D1703">
        <v>58</v>
      </c>
      <c r="E1703">
        <v>12</v>
      </c>
      <c r="G1703" t="str">
        <f t="shared" si="139"/>
        <v>187,335,58,12,</v>
      </c>
      <c r="H1703" t="s">
        <v>871</v>
      </c>
      <c r="I1703" t="str">
        <f>VLOOKUP(B1703,Nodes!$B$2:$F$681,3)</f>
        <v>Madeleine</v>
      </c>
      <c r="J1703" t="str">
        <f>VLOOKUP(C1703,Nodes!$B$2:$F$681,3)</f>
        <v>Saint-Lazare</v>
      </c>
      <c r="P1703">
        <f>VLOOKUP(A1703,estimator!$A$2:$D$726,4,FALSE)</f>
        <v>58</v>
      </c>
      <c r="Q1703">
        <f t="shared" si="138"/>
        <v>58</v>
      </c>
    </row>
    <row r="1704" spans="1:17">
      <c r="A1704" t="s">
        <v>1004</v>
      </c>
      <c r="B1704">
        <f t="shared" si="144"/>
        <v>337</v>
      </c>
      <c r="C1704">
        <f t="shared" si="143"/>
        <v>188</v>
      </c>
      <c r="D1704">
        <v>58</v>
      </c>
      <c r="E1704">
        <v>14</v>
      </c>
      <c r="G1704" t="str">
        <f t="shared" si="139"/>
        <v>337,188,58,14,</v>
      </c>
      <c r="H1704" t="s">
        <v>871</v>
      </c>
      <c r="I1704" t="str">
        <f>VLOOKUP(B1704,Nodes!$B$2:$F$681,3)</f>
        <v>Saint-Lazare</v>
      </c>
      <c r="J1704" t="str">
        <f>VLOOKUP(C1704,Nodes!$B$2:$F$681,3)</f>
        <v>Madeleine</v>
      </c>
      <c r="P1704">
        <f>VLOOKUP(A1704,estimator!$A$2:$D$726,4,FALSE)</f>
        <v>58</v>
      </c>
      <c r="Q1704">
        <f t="shared" si="138"/>
        <v>58</v>
      </c>
    </row>
    <row r="1705" spans="1:17">
      <c r="A1705" t="s">
        <v>1005</v>
      </c>
      <c r="B1705">
        <f t="shared" si="144"/>
        <v>188</v>
      </c>
      <c r="C1705">
        <f t="shared" si="143"/>
        <v>296</v>
      </c>
      <c r="D1705">
        <v>83</v>
      </c>
      <c r="E1705">
        <v>14</v>
      </c>
      <c r="G1705" t="str">
        <f t="shared" si="139"/>
        <v>188,296,83,14,</v>
      </c>
      <c r="H1705" t="s">
        <v>871</v>
      </c>
      <c r="I1705" t="str">
        <f>VLOOKUP(B1705,Nodes!$B$2:$F$681,3)</f>
        <v>Madeleine</v>
      </c>
      <c r="J1705" t="str">
        <f>VLOOKUP(C1705,Nodes!$B$2:$F$681,3)</f>
        <v>Pyramides</v>
      </c>
      <c r="P1705">
        <f>VLOOKUP(A1705,estimator!$A$2:$D$726,4,FALSE)</f>
        <v>83</v>
      </c>
      <c r="Q1705">
        <f t="shared" si="138"/>
        <v>83</v>
      </c>
    </row>
    <row r="1706" spans="1:17">
      <c r="A1706" t="s">
        <v>1006</v>
      </c>
      <c r="B1706">
        <f t="shared" si="144"/>
        <v>296</v>
      </c>
      <c r="C1706">
        <f t="shared" si="143"/>
        <v>71</v>
      </c>
      <c r="D1706">
        <v>123</v>
      </c>
      <c r="E1706">
        <v>14</v>
      </c>
      <c r="G1706" t="str">
        <f t="shared" si="139"/>
        <v>296,71,123,14,</v>
      </c>
      <c r="H1706" t="s">
        <v>871</v>
      </c>
      <c r="I1706" t="str">
        <f>VLOOKUP(B1706,Nodes!$B$2:$F$681,3)</f>
        <v>Pyramides</v>
      </c>
      <c r="J1706" t="str">
        <f>VLOOKUP(C1706,Nodes!$B$2:$F$681,3)</f>
        <v>Châtelet</v>
      </c>
      <c r="P1706">
        <f>VLOOKUP(A1706,estimator!$A$2:$D$726,4,FALSE)</f>
        <v>123</v>
      </c>
      <c r="Q1706">
        <f t="shared" si="138"/>
        <v>123</v>
      </c>
    </row>
    <row r="1707" spans="1:17">
      <c r="A1707" t="s">
        <v>1007</v>
      </c>
      <c r="B1707">
        <f t="shared" si="144"/>
        <v>71</v>
      </c>
      <c r="C1707">
        <f t="shared" si="143"/>
        <v>132</v>
      </c>
      <c r="D1707">
        <v>243</v>
      </c>
      <c r="E1707">
        <v>14</v>
      </c>
      <c r="G1707" t="str">
        <f t="shared" si="139"/>
        <v>71,132,243,14,</v>
      </c>
      <c r="H1707" t="s">
        <v>871</v>
      </c>
      <c r="I1707" t="str">
        <f>VLOOKUP(B1707,Nodes!$B$2:$F$681,3)</f>
        <v>Châtelet</v>
      </c>
      <c r="J1707" t="str">
        <f>VLOOKUP(C1707,Nodes!$B$2:$F$681,3)</f>
        <v>Gare de Lyon</v>
      </c>
      <c r="P1707">
        <f>VLOOKUP(A1707,estimator!$A$2:$D$726,4,FALSE)</f>
        <v>243</v>
      </c>
      <c r="Q1707">
        <f t="shared" si="138"/>
        <v>243</v>
      </c>
    </row>
    <row r="1708" spans="1:17">
      <c r="A1708" t="s">
        <v>1008</v>
      </c>
      <c r="B1708">
        <f t="shared" si="144"/>
        <v>132</v>
      </c>
      <c r="C1708">
        <f t="shared" si="143"/>
        <v>71</v>
      </c>
      <c r="D1708">
        <v>243</v>
      </c>
      <c r="E1708">
        <v>14</v>
      </c>
      <c r="G1708" t="str">
        <f t="shared" si="139"/>
        <v>132,71,243,14,</v>
      </c>
      <c r="H1708" t="s">
        <v>871</v>
      </c>
      <c r="I1708" t="str">
        <f>VLOOKUP(B1708,Nodes!$B$2:$F$681,3)</f>
        <v>Gare de Lyon</v>
      </c>
      <c r="J1708" t="str">
        <f>VLOOKUP(C1708,Nodes!$B$2:$F$681,3)</f>
        <v>Châtelet</v>
      </c>
      <c r="P1708">
        <f>VLOOKUP(A1708,estimator!$A$2:$D$726,4,FALSE)</f>
        <v>243</v>
      </c>
      <c r="Q1708">
        <f t="shared" si="138"/>
        <v>243</v>
      </c>
    </row>
    <row r="1709" spans="1:17">
      <c r="A1709" t="s">
        <v>1009</v>
      </c>
      <c r="B1709">
        <f t="shared" si="144"/>
        <v>71</v>
      </c>
      <c r="C1709">
        <f t="shared" si="143"/>
        <v>296</v>
      </c>
      <c r="D1709">
        <v>123</v>
      </c>
      <c r="E1709">
        <v>14</v>
      </c>
      <c r="G1709" t="str">
        <f t="shared" si="139"/>
        <v>71,296,123,14,</v>
      </c>
      <c r="H1709" t="s">
        <v>871</v>
      </c>
      <c r="I1709" t="str">
        <f>VLOOKUP(B1709,Nodes!$B$2:$F$681,3)</f>
        <v>Châtelet</v>
      </c>
      <c r="J1709" t="str">
        <f>VLOOKUP(C1709,Nodes!$B$2:$F$681,3)</f>
        <v>Pyramides</v>
      </c>
      <c r="P1709">
        <f>VLOOKUP(A1709,estimator!$A$2:$D$726,4,FALSE)</f>
        <v>123</v>
      </c>
      <c r="Q1709">
        <f t="shared" si="138"/>
        <v>123</v>
      </c>
    </row>
    <row r="1710" spans="1:17">
      <c r="A1710" t="s">
        <v>1010</v>
      </c>
      <c r="B1710">
        <f t="shared" si="144"/>
        <v>296</v>
      </c>
      <c r="C1710">
        <f t="shared" si="143"/>
        <v>188</v>
      </c>
      <c r="D1710">
        <v>83</v>
      </c>
      <c r="E1710">
        <v>14</v>
      </c>
      <c r="G1710" t="str">
        <f t="shared" si="139"/>
        <v>296,188,83,14,</v>
      </c>
      <c r="H1710" t="s">
        <v>871</v>
      </c>
      <c r="I1710" t="str">
        <f>VLOOKUP(B1710,Nodes!$B$2:$F$681,3)</f>
        <v>Pyramides</v>
      </c>
      <c r="J1710" t="str">
        <f>VLOOKUP(C1710,Nodes!$B$2:$F$681,3)</f>
        <v>Madeleine</v>
      </c>
      <c r="P1710">
        <f>VLOOKUP(A1710,estimator!$A$2:$D$726,4,FALSE)</f>
        <v>83</v>
      </c>
      <c r="Q1710">
        <f t="shared" si="138"/>
        <v>83</v>
      </c>
    </row>
    <row r="1711" spans="1:17">
      <c r="A1711" t="s">
        <v>1011</v>
      </c>
      <c r="B1711">
        <f t="shared" si="144"/>
        <v>188</v>
      </c>
      <c r="C1711">
        <f t="shared" si="143"/>
        <v>337</v>
      </c>
      <c r="D1711">
        <v>58</v>
      </c>
      <c r="E1711">
        <v>14</v>
      </c>
      <c r="G1711" t="str">
        <f t="shared" si="139"/>
        <v>188,337,58,14,</v>
      </c>
      <c r="H1711" t="s">
        <v>871</v>
      </c>
      <c r="I1711" t="str">
        <f>VLOOKUP(B1711,Nodes!$B$2:$F$681,3)</f>
        <v>Madeleine</v>
      </c>
      <c r="J1711" t="str">
        <f>VLOOKUP(C1711,Nodes!$B$2:$F$681,3)</f>
        <v>Saint-Lazare</v>
      </c>
      <c r="P1711">
        <f>VLOOKUP(A1711,estimator!$A$2:$D$726,4,FALSE)</f>
        <v>58</v>
      </c>
      <c r="Q1711">
        <f t="shared" si="138"/>
        <v>58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27"/>
  <sheetViews>
    <sheetView topLeftCell="A407" workbookViewId="0">
      <selection activeCell="D419" sqref="D419:D427"/>
    </sheetView>
  </sheetViews>
  <sheetFormatPr baseColWidth="10" defaultColWidth="8.83203125" defaultRowHeight="14" x14ac:dyDescent="0"/>
  <sheetData>
    <row r="2" spans="2:6">
      <c r="B2" t="s">
        <v>249</v>
      </c>
      <c r="C2" t="s">
        <v>250</v>
      </c>
      <c r="D2" t="s">
        <v>251</v>
      </c>
    </row>
    <row r="3" spans="2:6">
      <c r="B3" t="s">
        <v>252</v>
      </c>
      <c r="D3" t="s">
        <v>253</v>
      </c>
      <c r="E3" t="s">
        <v>254</v>
      </c>
      <c r="F3" t="s">
        <v>267</v>
      </c>
    </row>
    <row r="4" spans="2:6">
      <c r="B4" t="s">
        <v>255</v>
      </c>
      <c r="D4" t="s">
        <v>268</v>
      </c>
      <c r="E4" t="s">
        <v>269</v>
      </c>
    </row>
    <row r="5" spans="2:6">
      <c r="B5" t="s">
        <v>255</v>
      </c>
      <c r="D5" t="s">
        <v>166</v>
      </c>
      <c r="E5" t="s">
        <v>256</v>
      </c>
    </row>
    <row r="6" spans="2:6">
      <c r="B6" t="s">
        <v>255</v>
      </c>
      <c r="D6" t="s">
        <v>114</v>
      </c>
      <c r="E6" t="s">
        <v>256</v>
      </c>
    </row>
    <row r="7" spans="2:6">
      <c r="B7" t="s">
        <v>252</v>
      </c>
      <c r="D7" t="s">
        <v>192</v>
      </c>
      <c r="E7" t="s">
        <v>270</v>
      </c>
      <c r="F7" t="s">
        <v>271</v>
      </c>
    </row>
    <row r="8" spans="2:6">
      <c r="B8" t="s">
        <v>255</v>
      </c>
      <c r="D8" t="s">
        <v>5</v>
      </c>
      <c r="E8" t="s">
        <v>270</v>
      </c>
    </row>
    <row r="9" spans="2:6">
      <c r="B9" t="s">
        <v>252</v>
      </c>
      <c r="D9" t="s">
        <v>257</v>
      </c>
      <c r="E9" t="s">
        <v>272</v>
      </c>
      <c r="F9" t="s">
        <v>273</v>
      </c>
    </row>
    <row r="10" spans="2:6">
      <c r="B10" t="s">
        <v>255</v>
      </c>
      <c r="D10" t="s">
        <v>87</v>
      </c>
      <c r="E10" t="s">
        <v>258</v>
      </c>
    </row>
    <row r="11" spans="2:6">
      <c r="B11" t="s">
        <v>252</v>
      </c>
      <c r="D11" t="s">
        <v>77</v>
      </c>
      <c r="E11" t="s">
        <v>258</v>
      </c>
      <c r="F11" t="s">
        <v>274</v>
      </c>
    </row>
    <row r="12" spans="2:6">
      <c r="B12" t="s">
        <v>252</v>
      </c>
      <c r="D12" t="s">
        <v>259</v>
      </c>
      <c r="E12" t="s">
        <v>258</v>
      </c>
      <c r="F12" t="s">
        <v>275</v>
      </c>
    </row>
    <row r="13" spans="2:6">
      <c r="B13" t="s">
        <v>252</v>
      </c>
      <c r="D13" t="s">
        <v>48</v>
      </c>
      <c r="E13" t="s">
        <v>276</v>
      </c>
      <c r="F13" t="s">
        <v>277</v>
      </c>
    </row>
    <row r="14" spans="2:6">
      <c r="B14" t="s">
        <v>255</v>
      </c>
      <c r="D14" t="s">
        <v>237</v>
      </c>
      <c r="E14" t="s">
        <v>260</v>
      </c>
    </row>
    <row r="15" spans="2:6">
      <c r="B15" t="s">
        <v>252</v>
      </c>
      <c r="D15" t="s">
        <v>261</v>
      </c>
      <c r="E15" t="s">
        <v>260</v>
      </c>
      <c r="F15" t="s">
        <v>278</v>
      </c>
    </row>
    <row r="16" spans="2:6">
      <c r="B16" t="s">
        <v>255</v>
      </c>
      <c r="D16" t="s">
        <v>262</v>
      </c>
      <c r="E16" t="s">
        <v>260</v>
      </c>
    </row>
    <row r="17" spans="2:6">
      <c r="B17" t="s">
        <v>252</v>
      </c>
      <c r="D17" t="s">
        <v>42</v>
      </c>
      <c r="E17" t="s">
        <v>279</v>
      </c>
      <c r="F17" t="s">
        <v>280</v>
      </c>
    </row>
    <row r="18" spans="2:6">
      <c r="B18" t="s">
        <v>252</v>
      </c>
      <c r="D18" t="s">
        <v>93</v>
      </c>
      <c r="E18" t="s">
        <v>263</v>
      </c>
      <c r="F18" t="s">
        <v>282</v>
      </c>
    </row>
    <row r="19" spans="2:6">
      <c r="B19" t="s">
        <v>255</v>
      </c>
      <c r="D19" t="s">
        <v>223</v>
      </c>
      <c r="E19" t="s">
        <v>263</v>
      </c>
    </row>
    <row r="20" spans="2:6">
      <c r="B20" t="s">
        <v>252</v>
      </c>
      <c r="D20" t="s">
        <v>12</v>
      </c>
      <c r="E20" t="s">
        <v>283</v>
      </c>
      <c r="F20" t="s">
        <v>284</v>
      </c>
    </row>
    <row r="21" spans="2:6">
      <c r="B21" t="s">
        <v>252</v>
      </c>
      <c r="D21" t="s">
        <v>84</v>
      </c>
      <c r="E21" t="s">
        <v>264</v>
      </c>
      <c r="F21" t="s">
        <v>285</v>
      </c>
    </row>
    <row r="22" spans="2:6">
      <c r="B22" t="s">
        <v>252</v>
      </c>
      <c r="D22" t="s">
        <v>266</v>
      </c>
      <c r="E22" t="s">
        <v>264</v>
      </c>
      <c r="F22" t="s">
        <v>286</v>
      </c>
    </row>
    <row r="23" spans="2:6">
      <c r="B23" t="s">
        <v>252</v>
      </c>
      <c r="D23" t="s">
        <v>140</v>
      </c>
      <c r="E23" t="s">
        <v>287</v>
      </c>
      <c r="F23" t="s">
        <v>288</v>
      </c>
    </row>
    <row r="24" spans="2:6">
      <c r="B24" t="s">
        <v>255</v>
      </c>
      <c r="D24" t="s">
        <v>186</v>
      </c>
      <c r="E24" t="s">
        <v>289</v>
      </c>
    </row>
    <row r="25" spans="2:6">
      <c r="B25" t="s">
        <v>255</v>
      </c>
      <c r="D25" t="s">
        <v>220</v>
      </c>
      <c r="E25" t="s">
        <v>220</v>
      </c>
    </row>
    <row r="26" spans="2:6">
      <c r="B26" t="s">
        <v>255</v>
      </c>
      <c r="D26" t="s">
        <v>15</v>
      </c>
      <c r="E26" t="s">
        <v>290</v>
      </c>
    </row>
    <row r="27" spans="2:6">
      <c r="B27" t="s">
        <v>255</v>
      </c>
      <c r="D27" t="s">
        <v>38</v>
      </c>
      <c r="E27" t="s">
        <v>291</v>
      </c>
    </row>
    <row r="29" spans="2:6">
      <c r="B29" t="s">
        <v>292</v>
      </c>
      <c r="C29" t="s">
        <v>271</v>
      </c>
    </row>
    <row r="30" spans="2:6">
      <c r="D30" t="s">
        <v>170</v>
      </c>
    </row>
    <row r="31" spans="2:6">
      <c r="B31" t="s">
        <v>252</v>
      </c>
      <c r="D31" t="s">
        <v>242</v>
      </c>
      <c r="E31" t="s">
        <v>292</v>
      </c>
    </row>
    <row r="32" spans="2:6" ht="15.75" customHeight="1">
      <c r="B32" t="s">
        <v>252</v>
      </c>
      <c r="D32" t="s">
        <v>257</v>
      </c>
      <c r="E32" t="s">
        <v>272</v>
      </c>
      <c r="F32" t="s">
        <v>295</v>
      </c>
    </row>
    <row r="33" spans="2:6">
      <c r="B33" t="s">
        <v>252</v>
      </c>
      <c r="D33" t="s">
        <v>234</v>
      </c>
      <c r="E33" t="s">
        <v>296</v>
      </c>
    </row>
    <row r="34" spans="2:6">
      <c r="B34" t="s">
        <v>252</v>
      </c>
      <c r="D34" t="s">
        <v>54</v>
      </c>
      <c r="E34" t="s">
        <v>296</v>
      </c>
    </row>
    <row r="35" spans="2:6">
      <c r="B35" t="s">
        <v>252</v>
      </c>
      <c r="D35" t="s">
        <v>137</v>
      </c>
      <c r="E35" t="s">
        <v>296</v>
      </c>
    </row>
    <row r="36" spans="2:6">
      <c r="B36" t="s">
        <v>252</v>
      </c>
      <c r="D36" t="s">
        <v>243</v>
      </c>
      <c r="E36" t="s">
        <v>296</v>
      </c>
      <c r="F36" t="s">
        <v>297</v>
      </c>
    </row>
    <row r="37" spans="2:6">
      <c r="B37" t="s">
        <v>252</v>
      </c>
      <c r="D37" t="s">
        <v>207</v>
      </c>
      <c r="E37" t="s">
        <v>296</v>
      </c>
    </row>
    <row r="38" spans="2:6">
      <c r="B38" t="s">
        <v>252</v>
      </c>
      <c r="D38" t="s">
        <v>160</v>
      </c>
      <c r="E38" t="s">
        <v>298</v>
      </c>
      <c r="F38" t="s">
        <v>275</v>
      </c>
    </row>
    <row r="39" spans="2:6">
      <c r="B39" t="s">
        <v>252</v>
      </c>
      <c r="D39" t="s">
        <v>20</v>
      </c>
      <c r="E39" t="s">
        <v>299</v>
      </c>
    </row>
    <row r="40" spans="2:6">
      <c r="B40" t="s">
        <v>252</v>
      </c>
      <c r="D40" t="s">
        <v>159</v>
      </c>
      <c r="E40" t="s">
        <v>299</v>
      </c>
      <c r="F40" t="s">
        <v>300</v>
      </c>
    </row>
    <row r="41" spans="2:6">
      <c r="B41" t="s">
        <v>252</v>
      </c>
      <c r="D41" t="s">
        <v>4</v>
      </c>
      <c r="E41" t="s">
        <v>299</v>
      </c>
      <c r="F41" t="s">
        <v>293</v>
      </c>
    </row>
    <row r="42" spans="2:6">
      <c r="B42" t="s">
        <v>252</v>
      </c>
      <c r="D42" t="s">
        <v>294</v>
      </c>
      <c r="E42" t="s">
        <v>301</v>
      </c>
      <c r="F42" t="s">
        <v>302</v>
      </c>
    </row>
    <row r="43" spans="2:6">
      <c r="B43" t="s">
        <v>252</v>
      </c>
      <c r="D43" t="s">
        <v>103</v>
      </c>
      <c r="E43" t="s">
        <v>303</v>
      </c>
      <c r="F43" t="s">
        <v>304</v>
      </c>
    </row>
    <row r="44" spans="2:6">
      <c r="B44" t="s">
        <v>252</v>
      </c>
      <c r="D44" t="s">
        <v>231</v>
      </c>
      <c r="E44" t="s">
        <v>305</v>
      </c>
      <c r="F44" t="s">
        <v>306</v>
      </c>
    </row>
    <row r="45" spans="2:6">
      <c r="B45" t="s">
        <v>252</v>
      </c>
      <c r="D45" t="s">
        <v>98</v>
      </c>
      <c r="E45" t="s">
        <v>305</v>
      </c>
      <c r="F45" t="s">
        <v>307</v>
      </c>
    </row>
    <row r="46" spans="2:6">
      <c r="B46" t="s">
        <v>252</v>
      </c>
      <c r="D46" t="s">
        <v>46</v>
      </c>
      <c r="E46" t="s">
        <v>305</v>
      </c>
    </row>
    <row r="47" spans="2:6">
      <c r="B47" t="s">
        <v>252</v>
      </c>
      <c r="D47" t="s">
        <v>14</v>
      </c>
      <c r="E47" t="s">
        <v>308</v>
      </c>
      <c r="F47" t="s">
        <v>282</v>
      </c>
    </row>
    <row r="48" spans="2:6">
      <c r="B48" t="s">
        <v>252</v>
      </c>
      <c r="D48" t="s">
        <v>55</v>
      </c>
      <c r="E48" t="s">
        <v>309</v>
      </c>
    </row>
    <row r="49" spans="2:6">
      <c r="B49" t="s">
        <v>252</v>
      </c>
      <c r="D49" t="s">
        <v>133</v>
      </c>
      <c r="E49" t="s">
        <v>309</v>
      </c>
    </row>
    <row r="50" spans="2:6">
      <c r="B50" t="s">
        <v>252</v>
      </c>
      <c r="D50" t="s">
        <v>153</v>
      </c>
      <c r="E50" t="s">
        <v>309</v>
      </c>
      <c r="F50" t="s">
        <v>297</v>
      </c>
    </row>
    <row r="51" spans="2:6">
      <c r="B51" t="s">
        <v>252</v>
      </c>
      <c r="D51" t="s">
        <v>156</v>
      </c>
      <c r="E51" t="s">
        <v>309</v>
      </c>
    </row>
    <row r="52" spans="2:6">
      <c r="B52" t="s">
        <v>252</v>
      </c>
      <c r="D52" t="s">
        <v>2</v>
      </c>
      <c r="E52" t="s">
        <v>309</v>
      </c>
    </row>
    <row r="53" spans="2:6">
      <c r="B53" t="s">
        <v>252</v>
      </c>
      <c r="D53" t="s">
        <v>9</v>
      </c>
      <c r="E53" t="s">
        <v>309</v>
      </c>
    </row>
    <row r="54" spans="2:6">
      <c r="B54" t="s">
        <v>252</v>
      </c>
      <c r="D54" t="s">
        <v>140</v>
      </c>
      <c r="E54" t="s">
        <v>287</v>
      </c>
      <c r="F54" t="s">
        <v>310</v>
      </c>
    </row>
    <row r="57" spans="2:6">
      <c r="B57" t="s">
        <v>249</v>
      </c>
      <c r="C57" t="s">
        <v>250</v>
      </c>
      <c r="D57" t="s">
        <v>311</v>
      </c>
    </row>
    <row r="58" spans="2:6">
      <c r="B58" t="s">
        <v>252</v>
      </c>
      <c r="D58" t="s">
        <v>312</v>
      </c>
      <c r="E58" t="s">
        <v>313</v>
      </c>
    </row>
    <row r="59" spans="2:6">
      <c r="B59" t="s">
        <v>252</v>
      </c>
      <c r="D59" t="s">
        <v>3</v>
      </c>
      <c r="E59" t="s">
        <v>313</v>
      </c>
    </row>
    <row r="60" spans="2:6">
      <c r="B60" t="s">
        <v>252</v>
      </c>
      <c r="D60" t="s">
        <v>118</v>
      </c>
      <c r="E60" t="s">
        <v>313</v>
      </c>
    </row>
    <row r="61" spans="2:6">
      <c r="B61" t="s">
        <v>252</v>
      </c>
      <c r="D61" t="s">
        <v>173</v>
      </c>
      <c r="E61" t="s">
        <v>314</v>
      </c>
    </row>
    <row r="62" spans="2:6">
      <c r="B62" t="s">
        <v>252</v>
      </c>
      <c r="D62" t="s">
        <v>154</v>
      </c>
      <c r="E62" t="s">
        <v>314</v>
      </c>
      <c r="F62" t="s">
        <v>271</v>
      </c>
    </row>
    <row r="63" spans="2:6">
      <c r="B63" t="s">
        <v>252</v>
      </c>
      <c r="D63" t="s">
        <v>246</v>
      </c>
      <c r="E63" t="s">
        <v>314</v>
      </c>
    </row>
    <row r="64" spans="2:6">
      <c r="B64" t="s">
        <v>252</v>
      </c>
      <c r="D64" t="s">
        <v>129</v>
      </c>
      <c r="E64" t="s">
        <v>314</v>
      </c>
    </row>
    <row r="65" spans="2:6">
      <c r="B65" t="s">
        <v>252</v>
      </c>
      <c r="D65" t="s">
        <v>243</v>
      </c>
      <c r="E65" t="s">
        <v>296</v>
      </c>
      <c r="F65" t="s">
        <v>325</v>
      </c>
    </row>
    <row r="66" spans="2:6">
      <c r="B66" t="s">
        <v>252</v>
      </c>
      <c r="D66" t="s">
        <v>71</v>
      </c>
      <c r="E66" t="s">
        <v>258</v>
      </c>
    </row>
    <row r="67" spans="2:6">
      <c r="B67" t="s">
        <v>252</v>
      </c>
      <c r="D67" t="s">
        <v>219</v>
      </c>
      <c r="E67" t="s">
        <v>258</v>
      </c>
      <c r="F67" t="s">
        <v>326</v>
      </c>
    </row>
    <row r="68" spans="2:6">
      <c r="B68" t="s">
        <v>252</v>
      </c>
      <c r="D68" t="s">
        <v>315</v>
      </c>
      <c r="E68" t="s">
        <v>316</v>
      </c>
      <c r="F68" t="s">
        <v>274</v>
      </c>
    </row>
    <row r="69" spans="2:6">
      <c r="B69" t="s">
        <v>252</v>
      </c>
      <c r="D69" t="s">
        <v>147</v>
      </c>
      <c r="E69" t="s">
        <v>327</v>
      </c>
      <c r="F69" t="s">
        <v>328</v>
      </c>
    </row>
    <row r="70" spans="2:6">
      <c r="B70" t="s">
        <v>252</v>
      </c>
      <c r="D70" t="s">
        <v>198</v>
      </c>
      <c r="E70" t="s">
        <v>317</v>
      </c>
    </row>
    <row r="71" spans="2:6">
      <c r="B71" t="s">
        <v>252</v>
      </c>
      <c r="D71" t="s">
        <v>26</v>
      </c>
      <c r="E71" t="s">
        <v>317</v>
      </c>
    </row>
    <row r="72" spans="2:6">
      <c r="B72" t="s">
        <v>252</v>
      </c>
      <c r="D72" t="s">
        <v>228</v>
      </c>
      <c r="E72" t="s">
        <v>317</v>
      </c>
    </row>
    <row r="73" spans="2:6">
      <c r="B73" t="s">
        <v>252</v>
      </c>
      <c r="D73" t="s">
        <v>318</v>
      </c>
      <c r="E73" t="s">
        <v>329</v>
      </c>
      <c r="F73" t="s">
        <v>302</v>
      </c>
    </row>
    <row r="74" spans="2:6">
      <c r="B74" t="s">
        <v>252</v>
      </c>
      <c r="D74" t="s">
        <v>319</v>
      </c>
      <c r="E74" t="s">
        <v>320</v>
      </c>
      <c r="F74" t="s">
        <v>282</v>
      </c>
    </row>
    <row r="75" spans="2:6">
      <c r="B75" t="s">
        <v>252</v>
      </c>
      <c r="D75" t="s">
        <v>233</v>
      </c>
      <c r="E75" t="s">
        <v>320</v>
      </c>
    </row>
    <row r="76" spans="2:6">
      <c r="B76" t="s">
        <v>252</v>
      </c>
      <c r="D76" t="s">
        <v>203</v>
      </c>
      <c r="E76" t="s">
        <v>330</v>
      </c>
      <c r="F76" t="s">
        <v>331</v>
      </c>
    </row>
    <row r="77" spans="2:6">
      <c r="B77" t="s">
        <v>252</v>
      </c>
      <c r="D77" t="s">
        <v>149</v>
      </c>
      <c r="E77" t="s">
        <v>321</v>
      </c>
    </row>
    <row r="78" spans="2:6">
      <c r="B78" t="s">
        <v>252</v>
      </c>
      <c r="D78" t="s">
        <v>211</v>
      </c>
      <c r="E78" t="s">
        <v>321</v>
      </c>
    </row>
    <row r="79" spans="2:6">
      <c r="B79" t="s">
        <v>252</v>
      </c>
      <c r="D79" t="s">
        <v>153</v>
      </c>
      <c r="E79" t="s">
        <v>309</v>
      </c>
      <c r="F79" t="s">
        <v>325</v>
      </c>
    </row>
    <row r="80" spans="2:6">
      <c r="B80" t="s">
        <v>252</v>
      </c>
      <c r="D80" t="s">
        <v>81</v>
      </c>
      <c r="E80" t="s">
        <v>322</v>
      </c>
      <c r="F80" t="s">
        <v>332</v>
      </c>
    </row>
    <row r="81" spans="2:6">
      <c r="B81" t="s">
        <v>252</v>
      </c>
      <c r="D81" t="s">
        <v>172</v>
      </c>
      <c r="E81" t="s">
        <v>322</v>
      </c>
    </row>
    <row r="82" spans="2:6">
      <c r="B82" t="s">
        <v>252</v>
      </c>
      <c r="D82" t="s">
        <v>80</v>
      </c>
      <c r="E82" t="s">
        <v>324</v>
      </c>
    </row>
    <row r="83" spans="2:6">
      <c r="D83" t="s">
        <v>323</v>
      </c>
    </row>
    <row r="85" spans="2:6">
      <c r="B85" t="s">
        <v>322</v>
      </c>
      <c r="C85" t="s">
        <v>297</v>
      </c>
      <c r="D85" t="s">
        <v>81</v>
      </c>
    </row>
    <row r="86" spans="2:6">
      <c r="B86" t="s">
        <v>252</v>
      </c>
      <c r="D86" t="s">
        <v>152</v>
      </c>
      <c r="E86" t="s">
        <v>322</v>
      </c>
    </row>
    <row r="87" spans="2:6">
      <c r="B87" t="s">
        <v>252</v>
      </c>
      <c r="D87" t="s">
        <v>214</v>
      </c>
      <c r="E87" t="s">
        <v>322</v>
      </c>
    </row>
    <row r="88" spans="2:6">
      <c r="B88" t="s">
        <v>252</v>
      </c>
      <c r="D88" t="s">
        <v>187</v>
      </c>
      <c r="E88" t="s">
        <v>333</v>
      </c>
      <c r="F88" t="s">
        <v>282</v>
      </c>
    </row>
    <row r="90" spans="2:6">
      <c r="B90" t="s">
        <v>334</v>
      </c>
      <c r="D90" t="s">
        <v>177</v>
      </c>
    </row>
    <row r="91" spans="2:6">
      <c r="B91" t="s">
        <v>252</v>
      </c>
      <c r="D91" t="s">
        <v>229</v>
      </c>
      <c r="E91" t="s">
        <v>334</v>
      </c>
    </row>
    <row r="92" spans="2:6">
      <c r="B92" t="s">
        <v>252</v>
      </c>
      <c r="D92" t="s">
        <v>335</v>
      </c>
      <c r="E92" t="s">
        <v>334</v>
      </c>
      <c r="F92" t="s">
        <v>300</v>
      </c>
    </row>
    <row r="93" spans="2:6">
      <c r="B93" t="s">
        <v>252</v>
      </c>
      <c r="D93" t="s">
        <v>40</v>
      </c>
      <c r="E93" t="s">
        <v>334</v>
      </c>
    </row>
    <row r="94" spans="2:6">
      <c r="B94" t="s">
        <v>252</v>
      </c>
      <c r="D94" t="s">
        <v>294</v>
      </c>
      <c r="E94" t="s">
        <v>301</v>
      </c>
      <c r="F94" t="s">
        <v>325</v>
      </c>
    </row>
    <row r="95" spans="2:6">
      <c r="B95" t="s">
        <v>252</v>
      </c>
      <c r="D95" t="s">
        <v>85</v>
      </c>
      <c r="E95" t="s">
        <v>336</v>
      </c>
      <c r="F95" t="s">
        <v>343</v>
      </c>
    </row>
    <row r="96" spans="2:6">
      <c r="B96" t="s">
        <v>252</v>
      </c>
      <c r="D96" t="s">
        <v>337</v>
      </c>
      <c r="E96" t="s">
        <v>336</v>
      </c>
      <c r="F96" t="s">
        <v>306</v>
      </c>
    </row>
    <row r="97" spans="2:6">
      <c r="B97" t="s">
        <v>252</v>
      </c>
      <c r="D97" t="s">
        <v>39</v>
      </c>
      <c r="E97" t="s">
        <v>336</v>
      </c>
    </row>
    <row r="98" spans="2:6">
      <c r="B98" t="s">
        <v>252</v>
      </c>
      <c r="D98" t="s">
        <v>338</v>
      </c>
      <c r="E98" t="s">
        <v>345</v>
      </c>
      <c r="F98" t="s">
        <v>346</v>
      </c>
    </row>
    <row r="99" spans="2:6">
      <c r="B99" t="s">
        <v>252</v>
      </c>
      <c r="D99" t="s">
        <v>318</v>
      </c>
      <c r="E99" t="s">
        <v>329</v>
      </c>
      <c r="F99" t="s">
        <v>297</v>
      </c>
    </row>
    <row r="100" spans="2:6">
      <c r="B100" t="s">
        <v>252</v>
      </c>
      <c r="D100" t="s">
        <v>70</v>
      </c>
      <c r="E100" t="s">
        <v>347</v>
      </c>
    </row>
    <row r="101" spans="2:6">
      <c r="B101" t="s">
        <v>252</v>
      </c>
      <c r="D101" t="s">
        <v>113</v>
      </c>
      <c r="E101" t="s">
        <v>260</v>
      </c>
      <c r="F101" t="s">
        <v>281</v>
      </c>
    </row>
    <row r="102" spans="2:6">
      <c r="B102" t="s">
        <v>252</v>
      </c>
      <c r="D102" t="s">
        <v>42</v>
      </c>
      <c r="E102" t="s">
        <v>279</v>
      </c>
      <c r="F102" t="s">
        <v>281</v>
      </c>
    </row>
    <row r="103" spans="2:6">
      <c r="B103" t="s">
        <v>252</v>
      </c>
      <c r="D103" t="s">
        <v>45</v>
      </c>
      <c r="E103" t="s">
        <v>263</v>
      </c>
    </row>
    <row r="104" spans="2:6">
      <c r="B104" t="s">
        <v>252</v>
      </c>
      <c r="D104" t="s">
        <v>222</v>
      </c>
      <c r="E104" t="s">
        <v>348</v>
      </c>
      <c r="F104" t="s">
        <v>349</v>
      </c>
    </row>
    <row r="105" spans="2:6">
      <c r="B105" t="s">
        <v>252</v>
      </c>
      <c r="D105" t="s">
        <v>145</v>
      </c>
      <c r="E105" t="s">
        <v>339</v>
      </c>
      <c r="F105" t="s">
        <v>350</v>
      </c>
    </row>
    <row r="106" spans="2:6">
      <c r="B106" t="s">
        <v>252</v>
      </c>
      <c r="D106" t="s">
        <v>217</v>
      </c>
      <c r="E106" t="s">
        <v>339</v>
      </c>
    </row>
    <row r="107" spans="2:6">
      <c r="B107" t="s">
        <v>252</v>
      </c>
      <c r="D107" t="s">
        <v>226</v>
      </c>
      <c r="E107" t="s">
        <v>339</v>
      </c>
    </row>
    <row r="108" spans="2:6">
      <c r="B108" t="s">
        <v>252</v>
      </c>
      <c r="D108" t="s">
        <v>225</v>
      </c>
      <c r="E108" t="s">
        <v>339</v>
      </c>
    </row>
    <row r="109" spans="2:6">
      <c r="B109" t="s">
        <v>252</v>
      </c>
      <c r="D109" t="s">
        <v>340</v>
      </c>
      <c r="E109" t="s">
        <v>351</v>
      </c>
      <c r="F109" t="s">
        <v>352</v>
      </c>
    </row>
    <row r="110" spans="2:6">
      <c r="B110" t="s">
        <v>252</v>
      </c>
      <c r="D110" t="s">
        <v>241</v>
      </c>
      <c r="E110" t="s">
        <v>354</v>
      </c>
    </row>
    <row r="111" spans="2:6">
      <c r="B111" t="s">
        <v>252</v>
      </c>
      <c r="D111" t="s">
        <v>201</v>
      </c>
      <c r="E111" t="s">
        <v>341</v>
      </c>
      <c r="F111" t="s">
        <v>355</v>
      </c>
    </row>
    <row r="112" spans="2:6">
      <c r="B112" t="s">
        <v>252</v>
      </c>
      <c r="D112" t="s">
        <v>60</v>
      </c>
      <c r="E112" t="s">
        <v>341</v>
      </c>
      <c r="F112" t="s">
        <v>355</v>
      </c>
    </row>
    <row r="113" spans="2:6">
      <c r="B113" t="s">
        <v>252</v>
      </c>
      <c r="D113" t="s">
        <v>139</v>
      </c>
      <c r="E113" t="s">
        <v>341</v>
      </c>
    </row>
    <row r="114" spans="2:6">
      <c r="B114" t="s">
        <v>252</v>
      </c>
      <c r="D114" t="s">
        <v>1</v>
      </c>
      <c r="E114" t="s">
        <v>341</v>
      </c>
    </row>
    <row r="115" spans="2:6">
      <c r="B115" t="s">
        <v>252</v>
      </c>
      <c r="D115" t="s">
        <v>191</v>
      </c>
      <c r="E115" t="s">
        <v>341</v>
      </c>
      <c r="F115" t="s">
        <v>356</v>
      </c>
    </row>
    <row r="116" spans="2:6">
      <c r="D116" t="s">
        <v>342</v>
      </c>
    </row>
    <row r="119" spans="2:6">
      <c r="D119" t="s">
        <v>357</v>
      </c>
    </row>
    <row r="120" spans="2:6">
      <c r="B120" t="s">
        <v>255</v>
      </c>
      <c r="D120" t="s">
        <v>358</v>
      </c>
      <c r="E120" t="s">
        <v>365</v>
      </c>
    </row>
    <row r="121" spans="2:6">
      <c r="B121" t="s">
        <v>255</v>
      </c>
      <c r="D121" t="s">
        <v>68</v>
      </c>
      <c r="E121" t="s">
        <v>359</v>
      </c>
    </row>
    <row r="122" spans="2:6">
      <c r="B122" t="s">
        <v>255</v>
      </c>
      <c r="D122" t="s">
        <v>92</v>
      </c>
      <c r="E122" t="s">
        <v>359</v>
      </c>
    </row>
    <row r="123" spans="2:6">
      <c r="B123" t="s">
        <v>255</v>
      </c>
      <c r="D123" t="s">
        <v>181</v>
      </c>
      <c r="E123" t="s">
        <v>360</v>
      </c>
    </row>
    <row r="124" spans="2:6">
      <c r="B124" t="s">
        <v>255</v>
      </c>
      <c r="D124" t="s">
        <v>148</v>
      </c>
      <c r="E124" t="s">
        <v>360</v>
      </c>
    </row>
    <row r="125" spans="2:6">
      <c r="B125" t="s">
        <v>255</v>
      </c>
      <c r="D125" t="s">
        <v>108</v>
      </c>
      <c r="E125" t="s">
        <v>360</v>
      </c>
    </row>
    <row r="126" spans="2:6">
      <c r="B126" t="s">
        <v>252</v>
      </c>
      <c r="D126" t="s">
        <v>98</v>
      </c>
      <c r="E126" t="s">
        <v>305</v>
      </c>
      <c r="F126" t="s">
        <v>366</v>
      </c>
    </row>
    <row r="127" spans="2:6">
      <c r="B127" t="s">
        <v>252</v>
      </c>
      <c r="D127" t="s">
        <v>231</v>
      </c>
      <c r="E127" t="s">
        <v>305</v>
      </c>
      <c r="F127" t="s">
        <v>367</v>
      </c>
    </row>
    <row r="128" spans="2:6">
      <c r="B128" t="s">
        <v>252</v>
      </c>
      <c r="D128" t="s">
        <v>85</v>
      </c>
      <c r="E128" t="s">
        <v>336</v>
      </c>
      <c r="F128" t="s">
        <v>368</v>
      </c>
    </row>
    <row r="129" spans="1:6">
      <c r="B129" t="s">
        <v>252</v>
      </c>
      <c r="D129" t="s">
        <v>337</v>
      </c>
      <c r="E129" t="s">
        <v>336</v>
      </c>
      <c r="F129" t="s">
        <v>369</v>
      </c>
    </row>
    <row r="130" spans="1:6">
      <c r="B130" t="s">
        <v>255</v>
      </c>
      <c r="D130" t="s">
        <v>96</v>
      </c>
      <c r="E130" t="s">
        <v>336</v>
      </c>
    </row>
    <row r="131" spans="1:6">
      <c r="B131" t="s">
        <v>252</v>
      </c>
      <c r="D131" t="s">
        <v>203</v>
      </c>
      <c r="E131" t="s">
        <v>330</v>
      </c>
      <c r="F131" t="s">
        <v>370</v>
      </c>
    </row>
    <row r="132" spans="1:6">
      <c r="B132" t="s">
        <v>252</v>
      </c>
      <c r="D132" t="s">
        <v>144</v>
      </c>
      <c r="E132" t="s">
        <v>321</v>
      </c>
      <c r="F132" t="s">
        <v>274</v>
      </c>
    </row>
    <row r="133" spans="1:6">
      <c r="B133" t="s">
        <v>255</v>
      </c>
      <c r="D133" t="s">
        <v>204</v>
      </c>
      <c r="E133" t="s">
        <v>321</v>
      </c>
    </row>
    <row r="134" spans="1:6">
      <c r="B134" t="s">
        <v>255</v>
      </c>
      <c r="D134" t="s">
        <v>361</v>
      </c>
      <c r="E134" t="s">
        <v>321</v>
      </c>
    </row>
    <row r="135" spans="1:6">
      <c r="B135" t="s">
        <v>252</v>
      </c>
      <c r="D135" t="s">
        <v>12</v>
      </c>
      <c r="E135" t="s">
        <v>283</v>
      </c>
      <c r="F135" t="s">
        <v>371</v>
      </c>
    </row>
    <row r="136" spans="1:6">
      <c r="B136" t="s">
        <v>255</v>
      </c>
      <c r="D136" t="s">
        <v>362</v>
      </c>
      <c r="E136" t="s">
        <v>264</v>
      </c>
    </row>
    <row r="137" spans="1:6">
      <c r="B137" t="s">
        <v>252</v>
      </c>
      <c r="D137" t="s">
        <v>82</v>
      </c>
      <c r="E137" t="s">
        <v>372</v>
      </c>
      <c r="F137" t="s">
        <v>350</v>
      </c>
    </row>
    <row r="138" spans="1:6">
      <c r="B138" t="s">
        <v>255</v>
      </c>
      <c r="D138" t="s">
        <v>221</v>
      </c>
      <c r="E138" t="s">
        <v>363</v>
      </c>
    </row>
    <row r="139" spans="1:6">
      <c r="B139" t="s">
        <v>255</v>
      </c>
      <c r="D139" t="s">
        <v>32</v>
      </c>
      <c r="E139" t="s">
        <v>363</v>
      </c>
    </row>
    <row r="140" spans="1:6">
      <c r="B140" t="s">
        <v>252</v>
      </c>
      <c r="D140" t="s">
        <v>162</v>
      </c>
      <c r="E140" t="s">
        <v>363</v>
      </c>
      <c r="F140" t="s">
        <v>373</v>
      </c>
    </row>
    <row r="142" spans="1:6">
      <c r="A142" t="s">
        <v>257</v>
      </c>
      <c r="B142" t="s">
        <v>272</v>
      </c>
      <c r="C142" t="s">
        <v>378</v>
      </c>
    </row>
    <row r="143" spans="1:6">
      <c r="C143" t="s">
        <v>267</v>
      </c>
      <c r="D143" t="s">
        <v>257</v>
      </c>
    </row>
    <row r="144" spans="1:6">
      <c r="B144" t="s">
        <v>255</v>
      </c>
      <c r="D144" t="s">
        <v>102</v>
      </c>
      <c r="E144" t="s">
        <v>292</v>
      </c>
    </row>
    <row r="145" spans="2:6">
      <c r="B145" t="s">
        <v>255</v>
      </c>
      <c r="D145" t="s">
        <v>21</v>
      </c>
      <c r="E145" t="s">
        <v>292</v>
      </c>
    </row>
    <row r="146" spans="2:6">
      <c r="B146" t="s">
        <v>252</v>
      </c>
      <c r="D146" t="s">
        <v>236</v>
      </c>
      <c r="E146" t="s">
        <v>292</v>
      </c>
      <c r="F146" t="s">
        <v>274</v>
      </c>
    </row>
    <row r="147" spans="2:6">
      <c r="B147" t="s">
        <v>255</v>
      </c>
      <c r="D147" t="s">
        <v>150</v>
      </c>
      <c r="E147" t="s">
        <v>292</v>
      </c>
    </row>
    <row r="148" spans="2:6">
      <c r="B148" t="s">
        <v>252</v>
      </c>
      <c r="D148" t="s">
        <v>19</v>
      </c>
      <c r="E148" t="s">
        <v>374</v>
      </c>
      <c r="F148" t="s">
        <v>271</v>
      </c>
    </row>
    <row r="149" spans="2:6">
      <c r="B149" t="s">
        <v>255</v>
      </c>
      <c r="D149" t="s">
        <v>62</v>
      </c>
      <c r="E149" t="s">
        <v>374</v>
      </c>
    </row>
    <row r="150" spans="2:6">
      <c r="B150" t="s">
        <v>252</v>
      </c>
      <c r="D150" t="s">
        <v>375</v>
      </c>
      <c r="E150" t="s">
        <v>374</v>
      </c>
      <c r="F150" t="s">
        <v>379</v>
      </c>
    </row>
    <row r="151" spans="2:6">
      <c r="B151" t="s">
        <v>255</v>
      </c>
      <c r="D151" t="s">
        <v>31</v>
      </c>
      <c r="E151" t="s">
        <v>374</v>
      </c>
    </row>
    <row r="152" spans="2:6">
      <c r="B152" t="s">
        <v>255</v>
      </c>
      <c r="D152" t="s">
        <v>376</v>
      </c>
      <c r="E152" t="s">
        <v>374</v>
      </c>
    </row>
    <row r="153" spans="2:6">
      <c r="B153" t="s">
        <v>252</v>
      </c>
      <c r="D153" t="s">
        <v>151</v>
      </c>
      <c r="E153" t="s">
        <v>374</v>
      </c>
      <c r="F153" t="s">
        <v>300</v>
      </c>
    </row>
    <row r="154" spans="2:6">
      <c r="B154" t="s">
        <v>252</v>
      </c>
      <c r="D154" t="s">
        <v>340</v>
      </c>
      <c r="E154" t="s">
        <v>351</v>
      </c>
      <c r="F154" t="s">
        <v>380</v>
      </c>
    </row>
    <row r="155" spans="2:6">
      <c r="B155" t="s">
        <v>255</v>
      </c>
      <c r="D155" t="s">
        <v>66</v>
      </c>
      <c r="E155" t="s">
        <v>341</v>
      </c>
    </row>
    <row r="156" spans="2:6">
      <c r="B156" t="s">
        <v>252</v>
      </c>
      <c r="D156" t="s">
        <v>201</v>
      </c>
      <c r="E156" t="s">
        <v>341</v>
      </c>
      <c r="F156" t="s">
        <v>302</v>
      </c>
    </row>
    <row r="157" spans="2:6">
      <c r="B157" t="s">
        <v>252</v>
      </c>
      <c r="D157" t="s">
        <v>60</v>
      </c>
      <c r="E157" t="s">
        <v>341</v>
      </c>
      <c r="F157" t="s">
        <v>302</v>
      </c>
    </row>
    <row r="158" spans="2:6">
      <c r="B158" t="s">
        <v>255</v>
      </c>
      <c r="D158" t="s">
        <v>218</v>
      </c>
      <c r="E158" t="s">
        <v>341</v>
      </c>
    </row>
    <row r="159" spans="2:6">
      <c r="B159" t="s">
        <v>255</v>
      </c>
      <c r="D159" t="s">
        <v>88</v>
      </c>
      <c r="E159" t="s">
        <v>363</v>
      </c>
    </row>
    <row r="160" spans="2:6">
      <c r="B160" t="s">
        <v>255</v>
      </c>
      <c r="D160" t="s">
        <v>52</v>
      </c>
      <c r="E160" t="s">
        <v>363</v>
      </c>
    </row>
    <row r="161" spans="2:7">
      <c r="B161" t="s">
        <v>252</v>
      </c>
      <c r="D161" t="s">
        <v>162</v>
      </c>
      <c r="E161" t="s">
        <v>363</v>
      </c>
      <c r="F161" t="s">
        <v>306</v>
      </c>
    </row>
    <row r="162" spans="2:7">
      <c r="B162" t="s">
        <v>255</v>
      </c>
      <c r="D162" t="s">
        <v>141</v>
      </c>
      <c r="E162" t="s">
        <v>363</v>
      </c>
    </row>
    <row r="163" spans="2:7">
      <c r="B163" t="s">
        <v>255</v>
      </c>
      <c r="D163" t="s">
        <v>44</v>
      </c>
      <c r="E163" t="s">
        <v>363</v>
      </c>
    </row>
    <row r="164" spans="2:7">
      <c r="B164" t="s">
        <v>255</v>
      </c>
      <c r="D164" t="s">
        <v>377</v>
      </c>
      <c r="E164" t="s">
        <v>363</v>
      </c>
    </row>
    <row r="165" spans="2:7">
      <c r="B165" t="s">
        <v>252</v>
      </c>
      <c r="D165" t="s">
        <v>16</v>
      </c>
      <c r="E165" t="s">
        <v>264</v>
      </c>
      <c r="F165" t="s">
        <v>285</v>
      </c>
    </row>
    <row r="166" spans="2:7">
      <c r="B166" t="s">
        <v>255</v>
      </c>
      <c r="D166" t="s">
        <v>61</v>
      </c>
      <c r="E166" t="s">
        <v>264</v>
      </c>
    </row>
    <row r="167" spans="2:7">
      <c r="B167" t="s">
        <v>252</v>
      </c>
      <c r="D167" t="s">
        <v>59</v>
      </c>
      <c r="E167" t="s">
        <v>264</v>
      </c>
      <c r="F167" t="s">
        <v>286</v>
      </c>
    </row>
    <row r="168" spans="2:7">
      <c r="B168" t="s">
        <v>255</v>
      </c>
      <c r="D168" t="s">
        <v>13</v>
      </c>
      <c r="E168" t="s">
        <v>264</v>
      </c>
    </row>
    <row r="169" spans="2:7">
      <c r="B169" t="s">
        <v>255</v>
      </c>
      <c r="D169" t="s">
        <v>157</v>
      </c>
      <c r="E169" t="s">
        <v>264</v>
      </c>
    </row>
    <row r="170" spans="2:7">
      <c r="B170" t="s">
        <v>252</v>
      </c>
      <c r="D170" t="s">
        <v>140</v>
      </c>
      <c r="E170" t="s">
        <v>287</v>
      </c>
      <c r="F170" t="s">
        <v>381</v>
      </c>
    </row>
    <row r="171" spans="2:7">
      <c r="F171" t="s">
        <v>267</v>
      </c>
    </row>
    <row r="174" spans="2:7">
      <c r="B174" t="s">
        <v>383</v>
      </c>
      <c r="C174" t="s">
        <v>364</v>
      </c>
      <c r="F174" t="s">
        <v>382</v>
      </c>
    </row>
    <row r="175" spans="2:7">
      <c r="C175" t="s">
        <v>255</v>
      </c>
      <c r="F175" t="s">
        <v>76</v>
      </c>
      <c r="G175" t="s">
        <v>384</v>
      </c>
    </row>
    <row r="176" spans="2:7">
      <c r="C176" t="s">
        <v>255</v>
      </c>
      <c r="F176" t="s">
        <v>385</v>
      </c>
      <c r="G176" t="s">
        <v>396</v>
      </c>
    </row>
    <row r="177" spans="3:8">
      <c r="C177" t="s">
        <v>255</v>
      </c>
      <c r="F177" t="s">
        <v>179</v>
      </c>
      <c r="G177" t="s">
        <v>360</v>
      </c>
    </row>
    <row r="178" spans="3:8">
      <c r="C178" t="s">
        <v>255</v>
      </c>
      <c r="F178" t="s">
        <v>50</v>
      </c>
      <c r="G178" t="s">
        <v>360</v>
      </c>
    </row>
    <row r="179" spans="3:8">
      <c r="C179" t="s">
        <v>255</v>
      </c>
      <c r="F179" t="s">
        <v>56</v>
      </c>
      <c r="G179" t="s">
        <v>360</v>
      </c>
    </row>
    <row r="180" spans="3:8">
      <c r="C180" t="s">
        <v>255</v>
      </c>
      <c r="F180" t="s">
        <v>205</v>
      </c>
      <c r="G180" t="s">
        <v>360</v>
      </c>
    </row>
    <row r="181" spans="3:8">
      <c r="C181" t="s">
        <v>252</v>
      </c>
      <c r="F181" t="s">
        <v>231</v>
      </c>
      <c r="G181" t="s">
        <v>305</v>
      </c>
      <c r="H181" t="s">
        <v>343</v>
      </c>
    </row>
    <row r="182" spans="3:8">
      <c r="C182" t="s">
        <v>252</v>
      </c>
      <c r="F182" t="s">
        <v>117</v>
      </c>
      <c r="G182" t="s">
        <v>336</v>
      </c>
      <c r="H182" t="s">
        <v>397</v>
      </c>
    </row>
    <row r="183" spans="3:8">
      <c r="C183" t="s">
        <v>252</v>
      </c>
      <c r="F183" t="s">
        <v>41</v>
      </c>
      <c r="G183" t="s">
        <v>336</v>
      </c>
      <c r="H183" t="s">
        <v>344</v>
      </c>
    </row>
    <row r="184" spans="3:8">
      <c r="C184" t="s">
        <v>252</v>
      </c>
      <c r="F184" t="s">
        <v>337</v>
      </c>
      <c r="G184" t="s">
        <v>336</v>
      </c>
      <c r="H184" t="s">
        <v>304</v>
      </c>
    </row>
    <row r="185" spans="3:8">
      <c r="C185" t="s">
        <v>255</v>
      </c>
      <c r="F185" t="s">
        <v>165</v>
      </c>
      <c r="G185" t="s">
        <v>398</v>
      </c>
    </row>
    <row r="186" spans="3:8">
      <c r="C186" t="s">
        <v>255</v>
      </c>
      <c r="F186" t="s">
        <v>30</v>
      </c>
      <c r="G186" t="s">
        <v>316</v>
      </c>
    </row>
    <row r="187" spans="3:8">
      <c r="C187" t="s">
        <v>255</v>
      </c>
      <c r="F187" t="s">
        <v>110</v>
      </c>
      <c r="G187" t="s">
        <v>316</v>
      </c>
    </row>
    <row r="188" spans="3:8">
      <c r="C188" t="s">
        <v>252</v>
      </c>
      <c r="F188" t="s">
        <v>386</v>
      </c>
      <c r="G188" t="s">
        <v>316</v>
      </c>
      <c r="H188" t="s">
        <v>274</v>
      </c>
    </row>
    <row r="189" spans="3:8">
      <c r="C189" t="s">
        <v>252</v>
      </c>
      <c r="F189" t="s">
        <v>147</v>
      </c>
      <c r="G189" t="s">
        <v>327</v>
      </c>
      <c r="H189" t="s">
        <v>399</v>
      </c>
    </row>
    <row r="190" spans="3:8">
      <c r="C190" t="s">
        <v>252</v>
      </c>
      <c r="F190" t="s">
        <v>194</v>
      </c>
      <c r="G190" t="s">
        <v>260</v>
      </c>
      <c r="H190" t="s">
        <v>285</v>
      </c>
    </row>
    <row r="191" spans="3:8">
      <c r="C191" t="s">
        <v>252</v>
      </c>
      <c r="F191" t="s">
        <v>261</v>
      </c>
      <c r="G191" t="s">
        <v>260</v>
      </c>
      <c r="H191" t="s">
        <v>400</v>
      </c>
    </row>
    <row r="192" spans="3:8">
      <c r="C192" t="s">
        <v>255</v>
      </c>
      <c r="F192" t="s">
        <v>387</v>
      </c>
      <c r="G192" t="s">
        <v>260</v>
      </c>
    </row>
    <row r="193" spans="2:8">
      <c r="C193" t="s">
        <v>252</v>
      </c>
      <c r="F193" t="s">
        <v>42</v>
      </c>
      <c r="G193" t="s">
        <v>279</v>
      </c>
      <c r="H193" t="s">
        <v>401</v>
      </c>
    </row>
    <row r="194" spans="2:8">
      <c r="C194" t="s">
        <v>255</v>
      </c>
      <c r="F194" t="s">
        <v>168</v>
      </c>
      <c r="G194" t="s">
        <v>263</v>
      </c>
    </row>
    <row r="195" spans="2:8">
      <c r="C195" t="s">
        <v>255</v>
      </c>
      <c r="F195" t="s">
        <v>388</v>
      </c>
      <c r="G195" t="s">
        <v>263</v>
      </c>
    </row>
    <row r="196" spans="2:8">
      <c r="C196" t="s">
        <v>252</v>
      </c>
      <c r="F196" t="s">
        <v>101</v>
      </c>
      <c r="G196" t="s">
        <v>389</v>
      </c>
      <c r="H196" t="s">
        <v>350</v>
      </c>
    </row>
    <row r="197" spans="2:8">
      <c r="C197" t="s">
        <v>255</v>
      </c>
      <c r="F197" t="s">
        <v>163</v>
      </c>
      <c r="G197" t="s">
        <v>389</v>
      </c>
    </row>
    <row r="198" spans="2:8">
      <c r="C198" t="s">
        <v>255</v>
      </c>
      <c r="F198" t="s">
        <v>390</v>
      </c>
      <c r="G198" t="s">
        <v>389</v>
      </c>
    </row>
    <row r="199" spans="2:8">
      <c r="C199" t="s">
        <v>255</v>
      </c>
      <c r="F199" t="s">
        <v>112</v>
      </c>
      <c r="G199" t="s">
        <v>372</v>
      </c>
    </row>
    <row r="200" spans="2:8">
      <c r="C200" t="s">
        <v>252</v>
      </c>
      <c r="F200" t="s">
        <v>162</v>
      </c>
      <c r="G200" t="s">
        <v>363</v>
      </c>
      <c r="H200" t="s">
        <v>402</v>
      </c>
    </row>
    <row r="201" spans="2:8">
      <c r="C201" t="s">
        <v>255</v>
      </c>
      <c r="F201" t="s">
        <v>235</v>
      </c>
      <c r="G201" t="s">
        <v>363</v>
      </c>
    </row>
    <row r="202" spans="2:8">
      <c r="C202" t="s">
        <v>252</v>
      </c>
      <c r="F202" t="s">
        <v>128</v>
      </c>
      <c r="G202" t="s">
        <v>363</v>
      </c>
    </row>
    <row r="203" spans="2:8">
      <c r="B203" t="s">
        <v>255</v>
      </c>
      <c r="F203" t="s">
        <v>109</v>
      </c>
      <c r="G203" t="s">
        <v>109</v>
      </c>
    </row>
    <row r="204" spans="2:8">
      <c r="B204" t="s">
        <v>255</v>
      </c>
      <c r="F204" t="s">
        <v>391</v>
      </c>
      <c r="G204" t="s">
        <v>392</v>
      </c>
    </row>
    <row r="205" spans="2:8">
      <c r="B205" t="s">
        <v>255</v>
      </c>
      <c r="F205" t="s">
        <v>393</v>
      </c>
      <c r="G205" t="s">
        <v>392</v>
      </c>
    </row>
    <row r="206" spans="2:8">
      <c r="B206" t="s">
        <v>255</v>
      </c>
      <c r="F206" t="s">
        <v>394</v>
      </c>
      <c r="G206" t="s">
        <v>392</v>
      </c>
    </row>
    <row r="207" spans="2:8">
      <c r="D207" t="s">
        <v>252</v>
      </c>
      <c r="F207" t="s">
        <v>188</v>
      </c>
      <c r="G207" t="s">
        <v>363</v>
      </c>
      <c r="H207" t="s">
        <v>356</v>
      </c>
    </row>
    <row r="208" spans="2:8">
      <c r="D208" t="s">
        <v>252</v>
      </c>
      <c r="F208" t="s">
        <v>175</v>
      </c>
      <c r="G208" t="s">
        <v>363</v>
      </c>
      <c r="H208" t="s">
        <v>356</v>
      </c>
    </row>
    <row r="209" spans="1:11">
      <c r="D209" t="s">
        <v>252</v>
      </c>
      <c r="F209" t="s">
        <v>189</v>
      </c>
      <c r="G209" t="s">
        <v>363</v>
      </c>
      <c r="H209" t="s">
        <v>356</v>
      </c>
    </row>
    <row r="210" spans="1:11">
      <c r="D210" t="s">
        <v>255</v>
      </c>
      <c r="F210" t="s">
        <v>158</v>
      </c>
      <c r="G210" t="s">
        <v>395</v>
      </c>
    </row>
    <row r="211" spans="1:11">
      <c r="D211" t="s">
        <v>255</v>
      </c>
      <c r="F211" t="s">
        <v>127</v>
      </c>
      <c r="G211" t="s">
        <v>395</v>
      </c>
    </row>
    <row r="214" spans="1:11">
      <c r="C214" t="s">
        <v>252</v>
      </c>
      <c r="F214" t="s">
        <v>117</v>
      </c>
      <c r="G214" t="s">
        <v>336</v>
      </c>
      <c r="H214" t="s">
        <v>278</v>
      </c>
      <c r="K214" t="s">
        <v>405</v>
      </c>
    </row>
    <row r="215" spans="1:11">
      <c r="C215" t="s">
        <v>252</v>
      </c>
      <c r="F215" t="s">
        <v>98</v>
      </c>
      <c r="G215" t="s">
        <v>305</v>
      </c>
      <c r="H215" t="s">
        <v>343</v>
      </c>
      <c r="K215" t="s">
        <v>58</v>
      </c>
    </row>
    <row r="216" spans="1:11">
      <c r="C216" t="s">
        <v>252</v>
      </c>
      <c r="F216" t="s">
        <v>22</v>
      </c>
      <c r="G216" t="s">
        <v>360</v>
      </c>
      <c r="K216" t="s">
        <v>24</v>
      </c>
    </row>
    <row r="217" spans="1:11">
      <c r="C217" t="s">
        <v>252</v>
      </c>
      <c r="F217" t="s">
        <v>28</v>
      </c>
      <c r="G217" t="s">
        <v>360</v>
      </c>
      <c r="K217" t="s">
        <v>28</v>
      </c>
    </row>
    <row r="218" spans="1:11">
      <c r="C218" t="s">
        <v>252</v>
      </c>
      <c r="F218" t="s">
        <v>24</v>
      </c>
      <c r="G218" t="s">
        <v>360</v>
      </c>
      <c r="K218" t="s">
        <v>22</v>
      </c>
    </row>
    <row r="219" spans="1:11">
      <c r="A219" t="s">
        <v>403</v>
      </c>
      <c r="D219" t="s">
        <v>252</v>
      </c>
      <c r="F219" t="s">
        <v>161</v>
      </c>
      <c r="G219" t="s">
        <v>360</v>
      </c>
      <c r="K219" t="s">
        <v>98</v>
      </c>
    </row>
    <row r="220" spans="1:11">
      <c r="B220" t="s">
        <v>252</v>
      </c>
      <c r="E220" t="s">
        <v>404</v>
      </c>
      <c r="F220" t="s">
        <v>405</v>
      </c>
      <c r="G220" t="s">
        <v>360</v>
      </c>
      <c r="H220" t="s">
        <v>282</v>
      </c>
      <c r="K220" t="s">
        <v>117</v>
      </c>
    </row>
    <row r="221" spans="1:11">
      <c r="C221" t="s">
        <v>252</v>
      </c>
      <c r="G221" t="s">
        <v>360</v>
      </c>
    </row>
    <row r="225" spans="2:6">
      <c r="B225" t="s">
        <v>374</v>
      </c>
      <c r="C225" t="s">
        <v>356</v>
      </c>
      <c r="D225" t="s">
        <v>10</v>
      </c>
    </row>
    <row r="226" spans="2:6">
      <c r="B226" t="s">
        <v>255</v>
      </c>
      <c r="D226" t="s">
        <v>119</v>
      </c>
      <c r="E226" t="s">
        <v>374</v>
      </c>
    </row>
    <row r="227" spans="2:6">
      <c r="B227" t="s">
        <v>255</v>
      </c>
      <c r="D227" t="s">
        <v>25</v>
      </c>
      <c r="E227" t="s">
        <v>374</v>
      </c>
    </row>
    <row r="228" spans="2:6">
      <c r="B228" t="s">
        <v>255</v>
      </c>
      <c r="D228" t="s">
        <v>74</v>
      </c>
      <c r="E228" t="s">
        <v>374</v>
      </c>
    </row>
    <row r="229" spans="2:6">
      <c r="B229" t="s">
        <v>255</v>
      </c>
      <c r="D229" t="s">
        <v>47</v>
      </c>
      <c r="E229" t="s">
        <v>374</v>
      </c>
    </row>
    <row r="230" spans="2:6">
      <c r="B230" t="s">
        <v>252</v>
      </c>
      <c r="D230" t="s">
        <v>375</v>
      </c>
      <c r="E230" t="s">
        <v>374</v>
      </c>
      <c r="F230" t="s">
        <v>419</v>
      </c>
    </row>
    <row r="231" spans="2:6">
      <c r="B231" t="s">
        <v>255</v>
      </c>
      <c r="D231" t="s">
        <v>64</v>
      </c>
      <c r="E231" t="s">
        <v>406</v>
      </c>
    </row>
    <row r="232" spans="2:6">
      <c r="B232" t="s">
        <v>255</v>
      </c>
      <c r="D232" t="s">
        <v>107</v>
      </c>
      <c r="E232" t="s">
        <v>406</v>
      </c>
    </row>
    <row r="233" spans="2:6">
      <c r="B233" t="s">
        <v>252</v>
      </c>
      <c r="D233" t="s">
        <v>95</v>
      </c>
      <c r="E233" t="s">
        <v>406</v>
      </c>
      <c r="F233" t="s">
        <v>275</v>
      </c>
    </row>
    <row r="234" spans="2:6">
      <c r="B234" t="s">
        <v>252</v>
      </c>
      <c r="D234" t="s">
        <v>48</v>
      </c>
      <c r="E234" t="s">
        <v>276</v>
      </c>
      <c r="F234" t="s">
        <v>420</v>
      </c>
    </row>
    <row r="235" spans="2:6">
      <c r="B235" t="s">
        <v>252</v>
      </c>
      <c r="D235" t="s">
        <v>121</v>
      </c>
      <c r="E235" t="s">
        <v>258</v>
      </c>
      <c r="F235" t="s">
        <v>421</v>
      </c>
    </row>
    <row r="236" spans="2:6">
      <c r="B236" t="s">
        <v>252</v>
      </c>
      <c r="D236" t="s">
        <v>147</v>
      </c>
      <c r="E236" t="s">
        <v>327</v>
      </c>
      <c r="F236" t="s">
        <v>422</v>
      </c>
    </row>
    <row r="237" spans="2:6">
      <c r="B237" t="s">
        <v>252</v>
      </c>
      <c r="D237" t="s">
        <v>407</v>
      </c>
      <c r="E237" t="s">
        <v>327</v>
      </c>
      <c r="F237" t="s">
        <v>274</v>
      </c>
    </row>
    <row r="238" spans="2:6">
      <c r="B238" t="s">
        <v>252</v>
      </c>
      <c r="D238" t="s">
        <v>90</v>
      </c>
      <c r="E238" t="s">
        <v>327</v>
      </c>
      <c r="F238" t="s">
        <v>274</v>
      </c>
    </row>
    <row r="239" spans="2:6">
      <c r="B239" t="s">
        <v>252</v>
      </c>
      <c r="D239" t="s">
        <v>23</v>
      </c>
      <c r="E239" t="s">
        <v>423</v>
      </c>
      <c r="F239" t="s">
        <v>274</v>
      </c>
    </row>
    <row r="240" spans="2:6">
      <c r="B240" t="s">
        <v>252</v>
      </c>
      <c r="D240" t="s">
        <v>338</v>
      </c>
      <c r="E240" t="s">
        <v>345</v>
      </c>
      <c r="F240" t="s">
        <v>424</v>
      </c>
    </row>
    <row r="241" spans="2:6">
      <c r="B241" t="s">
        <v>252</v>
      </c>
      <c r="D241" t="s">
        <v>203</v>
      </c>
      <c r="E241" t="s">
        <v>330</v>
      </c>
      <c r="F241" t="s">
        <v>425</v>
      </c>
    </row>
    <row r="242" spans="2:6">
      <c r="B242" t="s">
        <v>255</v>
      </c>
      <c r="D242" t="s">
        <v>75</v>
      </c>
      <c r="E242" t="s">
        <v>426</v>
      </c>
    </row>
    <row r="243" spans="2:6">
      <c r="B243" t="s">
        <v>255</v>
      </c>
      <c r="D243" t="s">
        <v>408</v>
      </c>
      <c r="E243" t="s">
        <v>426</v>
      </c>
    </row>
    <row r="244" spans="2:6">
      <c r="B244" t="s">
        <v>255</v>
      </c>
      <c r="D244" t="s">
        <v>43</v>
      </c>
      <c r="E244" t="s">
        <v>426</v>
      </c>
    </row>
    <row r="245" spans="2:6">
      <c r="B245" t="s">
        <v>252</v>
      </c>
      <c r="D245" t="s">
        <v>12</v>
      </c>
      <c r="E245" t="s">
        <v>283</v>
      </c>
      <c r="F245" t="s">
        <v>427</v>
      </c>
    </row>
    <row r="246" spans="2:6">
      <c r="B246" t="s">
        <v>255</v>
      </c>
      <c r="D246" t="s">
        <v>111</v>
      </c>
      <c r="E246" t="s">
        <v>287</v>
      </c>
    </row>
    <row r="247" spans="2:6">
      <c r="B247" t="s">
        <v>255</v>
      </c>
      <c r="D247" t="s">
        <v>409</v>
      </c>
      <c r="E247" t="s">
        <v>287</v>
      </c>
    </row>
    <row r="248" spans="2:6">
      <c r="B248" t="s">
        <v>252</v>
      </c>
      <c r="D248" t="s">
        <v>266</v>
      </c>
      <c r="E248" t="s">
        <v>264</v>
      </c>
      <c r="F248" t="s">
        <v>400</v>
      </c>
    </row>
    <row r="249" spans="2:6">
      <c r="B249" t="s">
        <v>255</v>
      </c>
      <c r="D249" t="s">
        <v>138</v>
      </c>
      <c r="E249" t="s">
        <v>264</v>
      </c>
    </row>
    <row r="250" spans="2:6">
      <c r="B250" t="s">
        <v>252</v>
      </c>
      <c r="D250" t="s">
        <v>59</v>
      </c>
      <c r="E250" t="s">
        <v>264</v>
      </c>
      <c r="F250" t="s">
        <v>355</v>
      </c>
    </row>
    <row r="251" spans="2:6">
      <c r="B251" t="s">
        <v>255</v>
      </c>
      <c r="D251" t="s">
        <v>134</v>
      </c>
      <c r="E251" t="s">
        <v>264</v>
      </c>
    </row>
    <row r="252" spans="2:6">
      <c r="B252" t="s">
        <v>255</v>
      </c>
      <c r="D252" t="s">
        <v>190</v>
      </c>
      <c r="E252" t="s">
        <v>264</v>
      </c>
    </row>
    <row r="253" spans="2:6">
      <c r="B253" t="s">
        <v>255</v>
      </c>
      <c r="D253" t="s">
        <v>174</v>
      </c>
      <c r="E253" t="s">
        <v>264</v>
      </c>
    </row>
    <row r="254" spans="2:6">
      <c r="B254" t="s">
        <v>255</v>
      </c>
      <c r="D254" t="s">
        <v>115</v>
      </c>
      <c r="E254" t="s">
        <v>410</v>
      </c>
    </row>
    <row r="255" spans="2:6">
      <c r="B255" t="s">
        <v>255</v>
      </c>
      <c r="D255" t="s">
        <v>411</v>
      </c>
      <c r="E255" t="s">
        <v>410</v>
      </c>
    </row>
    <row r="256" spans="2:6">
      <c r="B256" t="s">
        <v>255</v>
      </c>
      <c r="D256" t="s">
        <v>65</v>
      </c>
      <c r="E256" t="s">
        <v>412</v>
      </c>
    </row>
    <row r="257" spans="1:6">
      <c r="B257" t="s">
        <v>255</v>
      </c>
      <c r="D257" t="s">
        <v>413</v>
      </c>
      <c r="E257" t="s">
        <v>412</v>
      </c>
    </row>
    <row r="258" spans="1:6">
      <c r="B258" t="s">
        <v>255</v>
      </c>
      <c r="D258" t="s">
        <v>414</v>
      </c>
      <c r="E258" t="s">
        <v>412</v>
      </c>
    </row>
    <row r="259" spans="1:6">
      <c r="B259" t="s">
        <v>255</v>
      </c>
      <c r="D259" t="s">
        <v>415</v>
      </c>
      <c r="E259" t="s">
        <v>416</v>
      </c>
    </row>
    <row r="260" spans="1:6">
      <c r="B260" t="s">
        <v>255</v>
      </c>
      <c r="D260" t="s">
        <v>417</v>
      </c>
      <c r="E260" t="s">
        <v>416</v>
      </c>
      <c r="F260" t="s">
        <v>428</v>
      </c>
    </row>
    <row r="261" spans="1:6">
      <c r="B261" t="s">
        <v>255</v>
      </c>
      <c r="D261" t="s">
        <v>418</v>
      </c>
      <c r="E261" t="s">
        <v>416</v>
      </c>
    </row>
    <row r="262" spans="1:6">
      <c r="D262" t="s">
        <v>93</v>
      </c>
    </row>
    <row r="266" spans="1:6">
      <c r="A266" t="s">
        <v>167</v>
      </c>
      <c r="B266" t="s">
        <v>167</v>
      </c>
      <c r="C266" t="s">
        <v>167</v>
      </c>
      <c r="D266" t="s">
        <v>167</v>
      </c>
    </row>
    <row r="267" spans="1:6">
      <c r="B267" t="s">
        <v>255</v>
      </c>
      <c r="D267" t="s">
        <v>18</v>
      </c>
      <c r="E267" t="s">
        <v>429</v>
      </c>
    </row>
    <row r="268" spans="1:6">
      <c r="B268" t="s">
        <v>255</v>
      </c>
      <c r="D268" t="s">
        <v>131</v>
      </c>
      <c r="E268" t="s">
        <v>429</v>
      </c>
    </row>
    <row r="269" spans="1:6">
      <c r="B269" t="s">
        <v>255</v>
      </c>
      <c r="D269" t="s">
        <v>182</v>
      </c>
      <c r="E269" t="s">
        <v>292</v>
      </c>
    </row>
    <row r="270" spans="1:6">
      <c r="B270" t="s">
        <v>255</v>
      </c>
      <c r="D270" t="s">
        <v>72</v>
      </c>
      <c r="E270" t="s">
        <v>292</v>
      </c>
    </row>
    <row r="271" spans="1:6">
      <c r="B271" t="s">
        <v>252</v>
      </c>
      <c r="D271" t="s">
        <v>430</v>
      </c>
      <c r="E271" t="s">
        <v>292</v>
      </c>
      <c r="F271" t="s">
        <v>435</v>
      </c>
    </row>
    <row r="272" spans="1:6">
      <c r="B272" t="s">
        <v>252</v>
      </c>
      <c r="D272" t="s">
        <v>431</v>
      </c>
      <c r="E272" t="s">
        <v>292</v>
      </c>
      <c r="F272" t="s">
        <v>436</v>
      </c>
    </row>
    <row r="273" spans="2:6">
      <c r="B273" t="s">
        <v>255</v>
      </c>
      <c r="D273" t="s">
        <v>97</v>
      </c>
      <c r="E273" t="s">
        <v>292</v>
      </c>
    </row>
    <row r="274" spans="2:6">
      <c r="B274" t="s">
        <v>255</v>
      </c>
      <c r="D274" t="s">
        <v>200</v>
      </c>
      <c r="E274" t="s">
        <v>292</v>
      </c>
    </row>
    <row r="275" spans="2:6">
      <c r="B275" t="s">
        <v>252</v>
      </c>
      <c r="D275" t="s">
        <v>106</v>
      </c>
      <c r="E275" t="s">
        <v>292</v>
      </c>
      <c r="F275" t="s">
        <v>271</v>
      </c>
    </row>
    <row r="276" spans="2:6">
      <c r="B276" t="s">
        <v>252</v>
      </c>
      <c r="D276" t="s">
        <v>208</v>
      </c>
      <c r="E276" t="s">
        <v>292</v>
      </c>
      <c r="F276" t="s">
        <v>437</v>
      </c>
    </row>
    <row r="277" spans="2:6">
      <c r="B277" t="s">
        <v>252</v>
      </c>
      <c r="D277" t="s">
        <v>236</v>
      </c>
      <c r="E277" t="s">
        <v>292</v>
      </c>
      <c r="F277" t="s">
        <v>355</v>
      </c>
    </row>
    <row r="278" spans="2:6">
      <c r="B278" t="s">
        <v>255</v>
      </c>
      <c r="D278" t="s">
        <v>94</v>
      </c>
      <c r="E278" t="s">
        <v>292</v>
      </c>
    </row>
    <row r="279" spans="2:6">
      <c r="B279" t="s">
        <v>252</v>
      </c>
      <c r="D279" t="s">
        <v>432</v>
      </c>
      <c r="E279" t="s">
        <v>258</v>
      </c>
      <c r="F279" t="s">
        <v>437</v>
      </c>
    </row>
    <row r="280" spans="2:6">
      <c r="B280" t="s">
        <v>252</v>
      </c>
      <c r="D280" t="s">
        <v>77</v>
      </c>
      <c r="E280" t="s">
        <v>258</v>
      </c>
      <c r="F280" t="s">
        <v>400</v>
      </c>
    </row>
    <row r="281" spans="2:6">
      <c r="B281" t="s">
        <v>255</v>
      </c>
      <c r="D281" t="s">
        <v>433</v>
      </c>
      <c r="E281" t="s">
        <v>258</v>
      </c>
    </row>
    <row r="282" spans="2:6">
      <c r="B282" t="s">
        <v>252</v>
      </c>
      <c r="D282" t="s">
        <v>136</v>
      </c>
      <c r="E282" t="s">
        <v>258</v>
      </c>
      <c r="F282" t="s">
        <v>275</v>
      </c>
    </row>
    <row r="283" spans="2:6">
      <c r="B283" t="s">
        <v>252</v>
      </c>
      <c r="D283" t="s">
        <v>213</v>
      </c>
      <c r="E283" t="s">
        <v>258</v>
      </c>
      <c r="F283" t="s">
        <v>285</v>
      </c>
    </row>
    <row r="284" spans="2:6">
      <c r="B284" t="s">
        <v>252</v>
      </c>
      <c r="D284" t="s">
        <v>315</v>
      </c>
      <c r="E284" t="s">
        <v>316</v>
      </c>
      <c r="F284" t="s">
        <v>297</v>
      </c>
    </row>
    <row r="285" spans="2:6">
      <c r="B285" t="s">
        <v>252</v>
      </c>
      <c r="D285" t="s">
        <v>386</v>
      </c>
      <c r="E285" t="s">
        <v>316</v>
      </c>
      <c r="F285" t="s">
        <v>278</v>
      </c>
    </row>
    <row r="286" spans="2:6">
      <c r="B286" t="s">
        <v>252</v>
      </c>
      <c r="D286" t="s">
        <v>407</v>
      </c>
      <c r="E286" t="s">
        <v>327</v>
      </c>
      <c r="F286" t="s">
        <v>286</v>
      </c>
    </row>
    <row r="287" spans="2:6">
      <c r="B287" t="s">
        <v>252</v>
      </c>
      <c r="D287" t="s">
        <v>90</v>
      </c>
      <c r="E287" t="s">
        <v>327</v>
      </c>
      <c r="F287" t="s">
        <v>286</v>
      </c>
    </row>
    <row r="288" spans="2:6">
      <c r="B288" t="s">
        <v>252</v>
      </c>
      <c r="D288" t="s">
        <v>23</v>
      </c>
      <c r="E288" t="s">
        <v>423</v>
      </c>
      <c r="F288" t="s">
        <v>286</v>
      </c>
    </row>
    <row r="289" spans="1:6">
      <c r="B289" t="s">
        <v>252</v>
      </c>
      <c r="D289" t="s">
        <v>338</v>
      </c>
      <c r="E289" t="s">
        <v>345</v>
      </c>
      <c r="F289" t="s">
        <v>438</v>
      </c>
    </row>
    <row r="290" spans="1:6">
      <c r="B290" t="s">
        <v>252</v>
      </c>
      <c r="D290" t="s">
        <v>203</v>
      </c>
      <c r="E290" t="s">
        <v>330</v>
      </c>
      <c r="F290" t="s">
        <v>439</v>
      </c>
    </row>
    <row r="291" spans="1:6">
      <c r="B291" t="s">
        <v>252</v>
      </c>
      <c r="D291" t="s">
        <v>144</v>
      </c>
      <c r="E291" t="s">
        <v>321</v>
      </c>
      <c r="F291" t="s">
        <v>440</v>
      </c>
    </row>
    <row r="292" spans="1:6">
      <c r="B292" t="s">
        <v>255</v>
      </c>
      <c r="D292" t="s">
        <v>212</v>
      </c>
      <c r="E292" t="s">
        <v>321</v>
      </c>
    </row>
    <row r="293" spans="1:6">
      <c r="B293" t="s">
        <v>255</v>
      </c>
      <c r="D293" t="s">
        <v>245</v>
      </c>
      <c r="E293" t="s">
        <v>321</v>
      </c>
    </row>
    <row r="294" spans="1:6">
      <c r="B294" t="s">
        <v>255</v>
      </c>
      <c r="D294" t="s">
        <v>37</v>
      </c>
      <c r="E294" t="s">
        <v>321</v>
      </c>
    </row>
    <row r="295" spans="1:6">
      <c r="B295" t="s">
        <v>255</v>
      </c>
      <c r="D295" t="s">
        <v>209</v>
      </c>
      <c r="E295" t="s">
        <v>321</v>
      </c>
    </row>
    <row r="296" spans="1:6">
      <c r="B296" t="s">
        <v>252</v>
      </c>
      <c r="D296" t="s">
        <v>140</v>
      </c>
      <c r="E296" t="s">
        <v>287</v>
      </c>
      <c r="F296" t="s">
        <v>441</v>
      </c>
    </row>
    <row r="297" spans="1:6">
      <c r="B297" t="s">
        <v>255</v>
      </c>
      <c r="D297" t="s">
        <v>29</v>
      </c>
      <c r="E297" t="s">
        <v>322</v>
      </c>
    </row>
    <row r="298" spans="1:6">
      <c r="B298" t="s">
        <v>255</v>
      </c>
      <c r="D298" t="s">
        <v>130</v>
      </c>
      <c r="E298" t="s">
        <v>322</v>
      </c>
    </row>
    <row r="299" spans="1:6">
      <c r="B299" t="s">
        <v>255</v>
      </c>
      <c r="D299" t="s">
        <v>180</v>
      </c>
      <c r="E299" t="s">
        <v>322</v>
      </c>
    </row>
    <row r="300" spans="1:6">
      <c r="B300" t="s">
        <v>255</v>
      </c>
      <c r="D300" t="s">
        <v>206</v>
      </c>
      <c r="E300" t="s">
        <v>434</v>
      </c>
    </row>
    <row r="301" spans="1:6">
      <c r="B301" t="s">
        <v>255</v>
      </c>
      <c r="D301" t="s">
        <v>57</v>
      </c>
      <c r="E301" t="s">
        <v>434</v>
      </c>
    </row>
    <row r="302" spans="1:6">
      <c r="B302" t="s">
        <v>255</v>
      </c>
      <c r="D302" t="s">
        <v>123</v>
      </c>
      <c r="E302" t="s">
        <v>434</v>
      </c>
    </row>
    <row r="304" spans="1:6">
      <c r="A304" t="s">
        <v>442</v>
      </c>
      <c r="B304" t="s">
        <v>429</v>
      </c>
      <c r="C304" t="s">
        <v>450</v>
      </c>
    </row>
    <row r="305" spans="1:12">
      <c r="A305" t="s">
        <v>443</v>
      </c>
    </row>
    <row r="306" spans="1:12">
      <c r="C306" t="s">
        <v>252</v>
      </c>
      <c r="F306" t="s">
        <v>444</v>
      </c>
      <c r="G306" t="s">
        <v>429</v>
      </c>
      <c r="H306" t="s">
        <v>435</v>
      </c>
      <c r="L306" t="s">
        <v>444</v>
      </c>
    </row>
    <row r="307" spans="1:12">
      <c r="A307" t="s">
        <v>403</v>
      </c>
      <c r="D307" t="s">
        <v>255</v>
      </c>
      <c r="E307" t="s">
        <v>404</v>
      </c>
      <c r="F307" t="s">
        <v>171</v>
      </c>
      <c r="G307" t="s">
        <v>292</v>
      </c>
      <c r="L307" t="s">
        <v>430</v>
      </c>
    </row>
    <row r="308" spans="1:12">
      <c r="B308" t="s">
        <v>252</v>
      </c>
      <c r="F308" t="s">
        <v>430</v>
      </c>
      <c r="G308" t="s">
        <v>292</v>
      </c>
      <c r="H308" t="s">
        <v>274</v>
      </c>
      <c r="L308" t="s">
        <v>35</v>
      </c>
    </row>
    <row r="309" spans="1:12">
      <c r="D309" t="s">
        <v>252</v>
      </c>
      <c r="F309" t="s">
        <v>431</v>
      </c>
      <c r="G309" t="s">
        <v>292</v>
      </c>
      <c r="H309" t="s">
        <v>274</v>
      </c>
      <c r="L309" t="s">
        <v>135</v>
      </c>
    </row>
    <row r="310" spans="1:12">
      <c r="B310" t="s">
        <v>255</v>
      </c>
      <c r="F310" t="s">
        <v>35</v>
      </c>
      <c r="G310" t="s">
        <v>292</v>
      </c>
      <c r="L310" t="s">
        <v>445</v>
      </c>
    </row>
    <row r="311" spans="1:12">
      <c r="D311" t="s">
        <v>255</v>
      </c>
      <c r="F311" t="s">
        <v>67</v>
      </c>
      <c r="G311" t="s">
        <v>292</v>
      </c>
      <c r="L311" t="s">
        <v>36</v>
      </c>
    </row>
    <row r="312" spans="1:12">
      <c r="A312" t="s">
        <v>403</v>
      </c>
      <c r="B312" t="s">
        <v>255</v>
      </c>
      <c r="E312" t="s">
        <v>404</v>
      </c>
      <c r="F312" t="s">
        <v>135</v>
      </c>
      <c r="G312" t="s">
        <v>292</v>
      </c>
      <c r="L312" t="s">
        <v>446</v>
      </c>
    </row>
    <row r="313" spans="1:12">
      <c r="C313" t="s">
        <v>252</v>
      </c>
      <c r="F313" t="s">
        <v>445</v>
      </c>
      <c r="G313" t="s">
        <v>374</v>
      </c>
      <c r="H313" t="s">
        <v>436</v>
      </c>
      <c r="L313" t="s">
        <v>375</v>
      </c>
    </row>
    <row r="314" spans="1:12">
      <c r="C314" t="s">
        <v>255</v>
      </c>
      <c r="F314" t="s">
        <v>36</v>
      </c>
      <c r="G314" t="s">
        <v>374</v>
      </c>
      <c r="L314" t="s">
        <v>227</v>
      </c>
    </row>
    <row r="315" spans="1:12">
      <c r="C315" t="s">
        <v>255</v>
      </c>
      <c r="F315" t="s">
        <v>446</v>
      </c>
      <c r="G315" t="s">
        <v>374</v>
      </c>
      <c r="L315" t="s">
        <v>63</v>
      </c>
    </row>
    <row r="316" spans="1:12">
      <c r="C316" t="s">
        <v>252</v>
      </c>
      <c r="F316" t="s">
        <v>375</v>
      </c>
      <c r="G316" t="s">
        <v>374</v>
      </c>
      <c r="H316" t="s">
        <v>451</v>
      </c>
      <c r="L316" t="s">
        <v>238</v>
      </c>
    </row>
    <row r="317" spans="1:12">
      <c r="C317" t="s">
        <v>255</v>
      </c>
      <c r="F317" t="s">
        <v>227</v>
      </c>
      <c r="G317" t="s">
        <v>452</v>
      </c>
      <c r="L317" t="s">
        <v>447</v>
      </c>
    </row>
    <row r="318" spans="1:12">
      <c r="C318" t="s">
        <v>252</v>
      </c>
      <c r="F318" t="s">
        <v>63</v>
      </c>
      <c r="G318" t="s">
        <v>453</v>
      </c>
      <c r="H318" t="s">
        <v>275</v>
      </c>
      <c r="L318" t="s">
        <v>120</v>
      </c>
    </row>
    <row r="319" spans="1:12">
      <c r="C319" t="s">
        <v>255</v>
      </c>
      <c r="F319" t="s">
        <v>238</v>
      </c>
      <c r="G319" t="s">
        <v>454</v>
      </c>
      <c r="L319" t="s">
        <v>145</v>
      </c>
    </row>
    <row r="320" spans="1:12">
      <c r="C320" t="s">
        <v>252</v>
      </c>
      <c r="F320" t="s">
        <v>447</v>
      </c>
      <c r="G320" t="s">
        <v>454</v>
      </c>
      <c r="H320" t="s">
        <v>300</v>
      </c>
      <c r="L320" t="s">
        <v>448</v>
      </c>
    </row>
    <row r="321" spans="2:12">
      <c r="C321" t="s">
        <v>255</v>
      </c>
      <c r="F321" t="s">
        <v>120</v>
      </c>
      <c r="G321" t="s">
        <v>339</v>
      </c>
      <c r="L321" t="s">
        <v>449</v>
      </c>
    </row>
    <row r="322" spans="2:12">
      <c r="C322" t="s">
        <v>252</v>
      </c>
      <c r="F322" t="s">
        <v>145</v>
      </c>
      <c r="G322" t="s">
        <v>339</v>
      </c>
      <c r="H322" t="s">
        <v>302</v>
      </c>
      <c r="L322" t="s">
        <v>33</v>
      </c>
    </row>
    <row r="323" spans="2:12">
      <c r="C323" t="s">
        <v>252</v>
      </c>
      <c r="F323" t="s">
        <v>448</v>
      </c>
      <c r="G323" t="s">
        <v>389</v>
      </c>
      <c r="H323" t="s">
        <v>349</v>
      </c>
      <c r="L323" t="s">
        <v>101</v>
      </c>
    </row>
    <row r="324" spans="2:12">
      <c r="C324" t="s">
        <v>255</v>
      </c>
      <c r="F324" t="s">
        <v>449</v>
      </c>
      <c r="G324" t="s">
        <v>389</v>
      </c>
      <c r="L324" t="s">
        <v>82</v>
      </c>
    </row>
    <row r="325" spans="2:12">
      <c r="C325" t="s">
        <v>255</v>
      </c>
      <c r="F325" t="s">
        <v>33</v>
      </c>
      <c r="G325" t="s">
        <v>389</v>
      </c>
    </row>
    <row r="326" spans="2:12">
      <c r="C326" t="s">
        <v>252</v>
      </c>
      <c r="F326" t="s">
        <v>101</v>
      </c>
      <c r="G326" t="s">
        <v>389</v>
      </c>
      <c r="H326" t="s">
        <v>278</v>
      </c>
    </row>
    <row r="327" spans="2:12">
      <c r="C327" t="s">
        <v>252</v>
      </c>
      <c r="F327" t="s">
        <v>82</v>
      </c>
      <c r="G327" t="s">
        <v>372</v>
      </c>
      <c r="H327" t="s">
        <v>440</v>
      </c>
    </row>
    <row r="328" spans="2:12">
      <c r="H328" t="s">
        <v>271</v>
      </c>
    </row>
    <row r="329" spans="2:12">
      <c r="H329" t="s">
        <v>353</v>
      </c>
    </row>
    <row r="330" spans="2:12">
      <c r="H330" t="s">
        <v>265</v>
      </c>
    </row>
    <row r="334" spans="2:12">
      <c r="B334" t="s">
        <v>249</v>
      </c>
      <c r="C334" t="s">
        <v>250</v>
      </c>
      <c r="D334" t="s">
        <v>455</v>
      </c>
    </row>
    <row r="335" spans="2:12">
      <c r="B335" t="s">
        <v>252</v>
      </c>
      <c r="D335" t="s">
        <v>42</v>
      </c>
      <c r="E335" t="s">
        <v>279</v>
      </c>
      <c r="F335" t="s">
        <v>457</v>
      </c>
    </row>
    <row r="336" spans="2:12">
      <c r="B336" t="s">
        <v>252</v>
      </c>
      <c r="D336" t="s">
        <v>93</v>
      </c>
      <c r="E336" t="s">
        <v>263</v>
      </c>
      <c r="F336" t="s">
        <v>400</v>
      </c>
    </row>
    <row r="337" spans="2:6">
      <c r="B337" t="s">
        <v>255</v>
      </c>
      <c r="D337" t="s">
        <v>199</v>
      </c>
      <c r="E337" t="s">
        <v>458</v>
      </c>
    </row>
    <row r="338" spans="2:6">
      <c r="B338" t="s">
        <v>252</v>
      </c>
      <c r="D338" t="s">
        <v>319</v>
      </c>
      <c r="E338" t="s">
        <v>320</v>
      </c>
      <c r="F338" t="s">
        <v>297</v>
      </c>
    </row>
    <row r="339" spans="2:6">
      <c r="B339" t="s">
        <v>252</v>
      </c>
      <c r="D339" t="s">
        <v>203</v>
      </c>
      <c r="E339" t="s">
        <v>330</v>
      </c>
      <c r="F339" t="s">
        <v>459</v>
      </c>
    </row>
    <row r="340" spans="2:6">
      <c r="B340" t="s">
        <v>255</v>
      </c>
      <c r="D340" t="s">
        <v>89</v>
      </c>
      <c r="E340" t="s">
        <v>460</v>
      </c>
    </row>
    <row r="341" spans="2:6">
      <c r="B341" t="s">
        <v>252</v>
      </c>
      <c r="D341" t="s">
        <v>14</v>
      </c>
      <c r="E341" t="s">
        <v>308</v>
      </c>
      <c r="F341" t="s">
        <v>325</v>
      </c>
    </row>
    <row r="342" spans="2:6">
      <c r="B342" t="s">
        <v>255</v>
      </c>
      <c r="D342" t="s">
        <v>195</v>
      </c>
      <c r="E342" t="s">
        <v>333</v>
      </c>
    </row>
    <row r="343" spans="2:6">
      <c r="B343" t="s">
        <v>255</v>
      </c>
      <c r="D343" t="s">
        <v>99</v>
      </c>
      <c r="E343" t="s">
        <v>333</v>
      </c>
    </row>
    <row r="344" spans="2:6">
      <c r="B344" t="s">
        <v>252</v>
      </c>
      <c r="D344" t="s">
        <v>161</v>
      </c>
      <c r="E344" t="s">
        <v>360</v>
      </c>
      <c r="F344" t="s">
        <v>397</v>
      </c>
    </row>
    <row r="345" spans="2:6">
      <c r="B345" t="s">
        <v>255</v>
      </c>
      <c r="D345" t="s">
        <v>232</v>
      </c>
      <c r="E345" t="s">
        <v>333</v>
      </c>
    </row>
    <row r="346" spans="2:6">
      <c r="B346" t="s">
        <v>252</v>
      </c>
      <c r="D346" t="s">
        <v>187</v>
      </c>
      <c r="E346" t="s">
        <v>333</v>
      </c>
      <c r="F346" t="s">
        <v>332</v>
      </c>
    </row>
    <row r="347" spans="2:6">
      <c r="B347" t="s">
        <v>255</v>
      </c>
      <c r="D347" t="s">
        <v>125</v>
      </c>
      <c r="E347" t="s">
        <v>456</v>
      </c>
    </row>
    <row r="350" spans="2:6">
      <c r="B350" t="s">
        <v>334</v>
      </c>
      <c r="D350" t="s">
        <v>178</v>
      </c>
    </row>
    <row r="351" spans="2:6">
      <c r="B351" t="s">
        <v>255</v>
      </c>
      <c r="D351" t="s">
        <v>461</v>
      </c>
      <c r="E351" t="s">
        <v>334</v>
      </c>
    </row>
    <row r="352" spans="2:6">
      <c r="B352" t="s">
        <v>252</v>
      </c>
      <c r="D352" t="s">
        <v>335</v>
      </c>
      <c r="E352" t="s">
        <v>334</v>
      </c>
      <c r="F352" t="s">
        <v>302</v>
      </c>
    </row>
    <row r="353" spans="2:6">
      <c r="B353" t="s">
        <v>255</v>
      </c>
      <c r="D353" t="s">
        <v>100</v>
      </c>
      <c r="E353" t="s">
        <v>334</v>
      </c>
    </row>
    <row r="354" spans="2:6">
      <c r="B354" t="s">
        <v>255</v>
      </c>
      <c r="D354" t="s">
        <v>462</v>
      </c>
      <c r="E354" t="s">
        <v>334</v>
      </c>
    </row>
    <row r="355" spans="2:6">
      <c r="B355" t="s">
        <v>252</v>
      </c>
      <c r="D355" t="s">
        <v>0</v>
      </c>
      <c r="E355" t="s">
        <v>334</v>
      </c>
      <c r="F355" t="s">
        <v>293</v>
      </c>
    </row>
    <row r="356" spans="2:6">
      <c r="B356" t="s">
        <v>252</v>
      </c>
      <c r="D356" t="s">
        <v>159</v>
      </c>
      <c r="E356" t="s">
        <v>299</v>
      </c>
      <c r="F356" t="s">
        <v>325</v>
      </c>
    </row>
    <row r="357" spans="2:6">
      <c r="B357" t="s">
        <v>255</v>
      </c>
      <c r="D357" t="s">
        <v>216</v>
      </c>
      <c r="E357" t="s">
        <v>316</v>
      </c>
    </row>
    <row r="358" spans="2:6">
      <c r="B358" t="s">
        <v>255</v>
      </c>
      <c r="D358" t="s">
        <v>142</v>
      </c>
      <c r="E358" t="s">
        <v>316</v>
      </c>
    </row>
    <row r="359" spans="2:6">
      <c r="B359" t="s">
        <v>255</v>
      </c>
      <c r="D359" t="s">
        <v>463</v>
      </c>
      <c r="E359" t="s">
        <v>316</v>
      </c>
    </row>
    <row r="360" spans="2:6">
      <c r="B360" t="s">
        <v>252</v>
      </c>
      <c r="D360" t="s">
        <v>219</v>
      </c>
      <c r="E360" t="s">
        <v>468</v>
      </c>
      <c r="F360" t="s">
        <v>469</v>
      </c>
    </row>
    <row r="361" spans="2:6">
      <c r="B361" t="s">
        <v>252</v>
      </c>
      <c r="D361" t="s">
        <v>121</v>
      </c>
      <c r="E361" t="s">
        <v>258</v>
      </c>
      <c r="F361" t="s">
        <v>470</v>
      </c>
    </row>
    <row r="362" spans="2:6">
      <c r="B362" t="s">
        <v>252</v>
      </c>
      <c r="D362" t="s">
        <v>48</v>
      </c>
      <c r="E362" t="s">
        <v>276</v>
      </c>
      <c r="F362" t="s">
        <v>371</v>
      </c>
    </row>
    <row r="363" spans="2:6">
      <c r="B363" t="s">
        <v>255</v>
      </c>
      <c r="D363" t="s">
        <v>7</v>
      </c>
      <c r="E363" t="s">
        <v>406</v>
      </c>
    </row>
    <row r="364" spans="2:6">
      <c r="B364" t="s">
        <v>252</v>
      </c>
      <c r="D364" t="s">
        <v>230</v>
      </c>
      <c r="E364" t="s">
        <v>406</v>
      </c>
      <c r="F364" t="s">
        <v>471</v>
      </c>
    </row>
    <row r="365" spans="2:6">
      <c r="D365" t="s">
        <v>464</v>
      </c>
    </row>
    <row r="366" spans="2:6">
      <c r="B366" t="s">
        <v>255</v>
      </c>
      <c r="D366" t="s">
        <v>210</v>
      </c>
      <c r="E366" t="s">
        <v>406</v>
      </c>
    </row>
    <row r="367" spans="2:6">
      <c r="B367" t="s">
        <v>252</v>
      </c>
      <c r="D367" t="s">
        <v>447</v>
      </c>
      <c r="E367" t="s">
        <v>454</v>
      </c>
      <c r="F367" t="s">
        <v>350</v>
      </c>
    </row>
    <row r="368" spans="2:6">
      <c r="B368" t="s">
        <v>255</v>
      </c>
      <c r="D368" t="s">
        <v>202</v>
      </c>
      <c r="E368" t="s">
        <v>339</v>
      </c>
    </row>
    <row r="369" spans="2:6">
      <c r="B369" t="s">
        <v>255</v>
      </c>
      <c r="D369" t="s">
        <v>143</v>
      </c>
      <c r="E369" t="s">
        <v>339</v>
      </c>
    </row>
    <row r="370" spans="2:6">
      <c r="B370" t="s">
        <v>252</v>
      </c>
      <c r="D370" t="s">
        <v>340</v>
      </c>
      <c r="E370" t="s">
        <v>351</v>
      </c>
      <c r="F370" t="s">
        <v>472</v>
      </c>
    </row>
    <row r="371" spans="2:6">
      <c r="B371" t="s">
        <v>255</v>
      </c>
      <c r="D371" t="s">
        <v>73</v>
      </c>
      <c r="E371" t="s">
        <v>374</v>
      </c>
    </row>
    <row r="372" spans="2:6">
      <c r="B372" t="s">
        <v>252</v>
      </c>
      <c r="D372" t="s">
        <v>151</v>
      </c>
      <c r="E372" t="s">
        <v>374</v>
      </c>
      <c r="F372" t="s">
        <v>355</v>
      </c>
    </row>
    <row r="373" spans="2:6">
      <c r="B373" t="s">
        <v>255</v>
      </c>
      <c r="D373" t="s">
        <v>244</v>
      </c>
      <c r="E373" t="s">
        <v>374</v>
      </c>
    </row>
    <row r="374" spans="2:6">
      <c r="B374" t="s">
        <v>255</v>
      </c>
      <c r="D374" t="s">
        <v>240</v>
      </c>
      <c r="E374" t="s">
        <v>374</v>
      </c>
    </row>
    <row r="375" spans="2:6">
      <c r="D375" t="s">
        <v>465</v>
      </c>
    </row>
    <row r="376" spans="2:6">
      <c r="B376" t="s">
        <v>255</v>
      </c>
      <c r="D376" t="s">
        <v>49</v>
      </c>
      <c r="E376" t="s">
        <v>374</v>
      </c>
    </row>
    <row r="377" spans="2:6">
      <c r="B377" t="s">
        <v>252</v>
      </c>
      <c r="D377" t="s">
        <v>185</v>
      </c>
      <c r="E377" t="s">
        <v>374</v>
      </c>
      <c r="F377" t="s">
        <v>356</v>
      </c>
    </row>
    <row r="378" spans="2:6">
      <c r="D378" t="s">
        <v>466</v>
      </c>
    </row>
    <row r="379" spans="2:6">
      <c r="B379" t="s">
        <v>255</v>
      </c>
      <c r="D379" t="s">
        <v>51</v>
      </c>
      <c r="E379" t="s">
        <v>467</v>
      </c>
    </row>
    <row r="380" spans="2:6">
      <c r="B380" t="s">
        <v>255</v>
      </c>
      <c r="D380" t="s">
        <v>126</v>
      </c>
      <c r="E380" t="s">
        <v>467</v>
      </c>
    </row>
    <row r="384" spans="2:6">
      <c r="B384" t="s">
        <v>255</v>
      </c>
      <c r="F384" s="1" t="s">
        <v>507</v>
      </c>
    </row>
    <row r="385" spans="2:8">
      <c r="B385" t="s">
        <v>255</v>
      </c>
      <c r="F385" s="1" t="s">
        <v>508</v>
      </c>
    </row>
    <row r="386" spans="2:8">
      <c r="B386" t="s">
        <v>255</v>
      </c>
      <c r="F386" t="s">
        <v>78</v>
      </c>
    </row>
    <row r="387" spans="2:8">
      <c r="B387" t="s">
        <v>255</v>
      </c>
      <c r="F387" t="s">
        <v>122</v>
      </c>
      <c r="G387" t="s">
        <v>473</v>
      </c>
    </row>
    <row r="388" spans="2:8">
      <c r="B388" t="s">
        <v>252</v>
      </c>
      <c r="F388" t="s">
        <v>176</v>
      </c>
      <c r="G388" t="s">
        <v>314</v>
      </c>
      <c r="H388" t="s">
        <v>271</v>
      </c>
    </row>
    <row r="389" spans="2:8">
      <c r="B389" t="s">
        <v>255</v>
      </c>
      <c r="F389" t="s">
        <v>27</v>
      </c>
      <c r="G389" t="s">
        <v>314</v>
      </c>
    </row>
    <row r="390" spans="2:8">
      <c r="D390" t="s">
        <v>255</v>
      </c>
      <c r="F390" t="s">
        <v>480</v>
      </c>
      <c r="G390" t="s">
        <v>474</v>
      </c>
    </row>
    <row r="391" spans="2:8">
      <c r="D391" t="s">
        <v>252</v>
      </c>
      <c r="F391" t="s">
        <v>11</v>
      </c>
      <c r="G391" t="s">
        <v>474</v>
      </c>
      <c r="H391" t="s">
        <v>364</v>
      </c>
    </row>
    <row r="392" spans="2:8">
      <c r="D392" t="s">
        <v>255</v>
      </c>
      <c r="F392" t="s">
        <v>475</v>
      </c>
      <c r="G392" t="s">
        <v>474</v>
      </c>
    </row>
    <row r="393" spans="2:8">
      <c r="D393" t="s">
        <v>255</v>
      </c>
      <c r="F393" t="s">
        <v>34</v>
      </c>
      <c r="G393" t="s">
        <v>474</v>
      </c>
    </row>
    <row r="394" spans="2:8">
      <c r="D394" t="s">
        <v>255</v>
      </c>
      <c r="F394" t="s">
        <v>124</v>
      </c>
      <c r="G394" t="s">
        <v>476</v>
      </c>
    </row>
    <row r="395" spans="2:8">
      <c r="D395" t="s">
        <v>255</v>
      </c>
      <c r="F395" t="s">
        <v>86</v>
      </c>
      <c r="G395" t="s">
        <v>476</v>
      </c>
    </row>
    <row r="396" spans="2:8">
      <c r="D396" t="s">
        <v>255</v>
      </c>
      <c r="F396" t="s">
        <v>183</v>
      </c>
      <c r="G396" t="s">
        <v>481</v>
      </c>
    </row>
    <row r="397" spans="2:8">
      <c r="D397" t="s">
        <v>255</v>
      </c>
      <c r="F397" t="s">
        <v>91</v>
      </c>
      <c r="G397" t="s">
        <v>481</v>
      </c>
    </row>
    <row r="398" spans="2:8">
      <c r="C398" t="s">
        <v>252</v>
      </c>
      <c r="F398" t="s">
        <v>105</v>
      </c>
      <c r="G398" t="s">
        <v>481</v>
      </c>
    </row>
    <row r="399" spans="2:8">
      <c r="C399" t="s">
        <v>252</v>
      </c>
      <c r="F399" t="s">
        <v>160</v>
      </c>
      <c r="G399" t="s">
        <v>298</v>
      </c>
      <c r="H399" t="s">
        <v>325</v>
      </c>
    </row>
    <row r="400" spans="2:8">
      <c r="C400" t="s">
        <v>255</v>
      </c>
      <c r="F400" t="s">
        <v>116</v>
      </c>
      <c r="G400" t="s">
        <v>258</v>
      </c>
    </row>
    <row r="401" spans="3:8">
      <c r="C401" t="s">
        <v>252</v>
      </c>
      <c r="F401" t="s">
        <v>219</v>
      </c>
      <c r="G401" t="s">
        <v>468</v>
      </c>
      <c r="H401" t="s">
        <v>482</v>
      </c>
    </row>
    <row r="402" spans="3:8">
      <c r="C402" t="s">
        <v>252</v>
      </c>
      <c r="F402" t="s">
        <v>136</v>
      </c>
      <c r="G402" t="s">
        <v>258</v>
      </c>
      <c r="H402" t="s">
        <v>274</v>
      </c>
    </row>
    <row r="403" spans="3:8">
      <c r="C403" t="s">
        <v>252</v>
      </c>
      <c r="F403" t="s">
        <v>259</v>
      </c>
      <c r="G403" t="s">
        <v>258</v>
      </c>
      <c r="H403" t="s">
        <v>400</v>
      </c>
    </row>
    <row r="404" spans="3:8">
      <c r="C404" t="s">
        <v>252</v>
      </c>
      <c r="F404" t="s">
        <v>95</v>
      </c>
      <c r="G404" t="s">
        <v>406</v>
      </c>
      <c r="H404" t="s">
        <v>286</v>
      </c>
    </row>
    <row r="405" spans="3:8">
      <c r="C405" t="s">
        <v>255</v>
      </c>
      <c r="F405" t="s">
        <v>239</v>
      </c>
      <c r="G405" t="s">
        <v>406</v>
      </c>
    </row>
    <row r="406" spans="3:8">
      <c r="C406" t="s">
        <v>255</v>
      </c>
      <c r="F406" t="s">
        <v>215</v>
      </c>
      <c r="G406" t="s">
        <v>406</v>
      </c>
    </row>
    <row r="407" spans="3:8">
      <c r="C407" t="s">
        <v>252</v>
      </c>
      <c r="F407" t="s">
        <v>63</v>
      </c>
      <c r="G407" t="s">
        <v>453</v>
      </c>
      <c r="H407" t="s">
        <v>350</v>
      </c>
    </row>
    <row r="408" spans="3:8">
      <c r="C408" t="s">
        <v>252</v>
      </c>
      <c r="F408" t="s">
        <v>340</v>
      </c>
      <c r="G408" t="s">
        <v>351</v>
      </c>
      <c r="H408" t="s">
        <v>483</v>
      </c>
    </row>
    <row r="409" spans="3:8">
      <c r="C409" t="s">
        <v>255</v>
      </c>
      <c r="F409" t="s">
        <v>79</v>
      </c>
      <c r="G409" t="s">
        <v>341</v>
      </c>
    </row>
    <row r="410" spans="3:8">
      <c r="C410" t="s">
        <v>255</v>
      </c>
      <c r="F410" t="s">
        <v>155</v>
      </c>
      <c r="G410" t="s">
        <v>341</v>
      </c>
    </row>
    <row r="411" spans="3:8">
      <c r="C411" t="s">
        <v>255</v>
      </c>
      <c r="F411" t="s">
        <v>164</v>
      </c>
      <c r="G411" t="s">
        <v>341</v>
      </c>
    </row>
    <row r="412" spans="3:8">
      <c r="C412" t="s">
        <v>252</v>
      </c>
      <c r="F412" t="s">
        <v>184</v>
      </c>
      <c r="G412" t="s">
        <v>341</v>
      </c>
      <c r="H412" t="s">
        <v>356</v>
      </c>
    </row>
    <row r="413" spans="3:8">
      <c r="C413" t="s">
        <v>255</v>
      </c>
      <c r="F413" t="s">
        <v>477</v>
      </c>
      <c r="G413" t="s">
        <v>478</v>
      </c>
    </row>
    <row r="414" spans="3:8">
      <c r="C414" t="s">
        <v>255</v>
      </c>
      <c r="F414" s="1" t="s">
        <v>502</v>
      </c>
      <c r="G414" t="s">
        <v>478</v>
      </c>
    </row>
    <row r="415" spans="3:8">
      <c r="C415" t="s">
        <v>255</v>
      </c>
      <c r="F415" t="s">
        <v>479</v>
      </c>
      <c r="G415" t="s">
        <v>484</v>
      </c>
    </row>
    <row r="419" spans="2:6">
      <c r="B419" t="s">
        <v>252</v>
      </c>
      <c r="D419" t="s">
        <v>485</v>
      </c>
      <c r="E419" t="s">
        <v>258</v>
      </c>
      <c r="F419" t="s">
        <v>486</v>
      </c>
    </row>
    <row r="420" spans="2:6">
      <c r="B420" t="s">
        <v>252</v>
      </c>
      <c r="D420" t="s">
        <v>487</v>
      </c>
      <c r="E420" t="s">
        <v>258</v>
      </c>
      <c r="F420" t="s">
        <v>277</v>
      </c>
    </row>
    <row r="421" spans="2:6">
      <c r="B421" t="s">
        <v>252</v>
      </c>
      <c r="D421" t="s">
        <v>488</v>
      </c>
      <c r="E421" t="s">
        <v>260</v>
      </c>
      <c r="F421" t="s">
        <v>278</v>
      </c>
    </row>
    <row r="422" spans="2:6">
      <c r="B422" t="s">
        <v>252</v>
      </c>
      <c r="D422" t="s">
        <v>489</v>
      </c>
      <c r="E422" t="s">
        <v>279</v>
      </c>
      <c r="F422" t="s">
        <v>457</v>
      </c>
    </row>
    <row r="423" spans="2:6">
      <c r="B423" t="s">
        <v>252</v>
      </c>
      <c r="D423" t="s">
        <v>490</v>
      </c>
      <c r="E423" t="s">
        <v>264</v>
      </c>
      <c r="F423" t="s">
        <v>400</v>
      </c>
    </row>
    <row r="424" spans="2:6">
      <c r="B424" t="s">
        <v>252</v>
      </c>
      <c r="D424" t="s">
        <v>491</v>
      </c>
      <c r="E424" t="s">
        <v>264</v>
      </c>
      <c r="F424" t="s">
        <v>355</v>
      </c>
    </row>
    <row r="425" spans="2:6">
      <c r="B425" t="s">
        <v>255</v>
      </c>
      <c r="D425" t="s">
        <v>492</v>
      </c>
      <c r="E425" t="s">
        <v>264</v>
      </c>
    </row>
    <row r="426" spans="2:6">
      <c r="B426" t="s">
        <v>252</v>
      </c>
      <c r="D426" t="s">
        <v>493</v>
      </c>
      <c r="E426" t="s">
        <v>363</v>
      </c>
      <c r="F426" t="s">
        <v>271</v>
      </c>
    </row>
    <row r="427" spans="2:6">
      <c r="B427" t="s">
        <v>255</v>
      </c>
      <c r="D427" t="s">
        <v>494</v>
      </c>
      <c r="E427" t="s">
        <v>363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S847"/>
  <sheetViews>
    <sheetView topLeftCell="A808" workbookViewId="0">
      <selection activeCell="G866" sqref="G866"/>
    </sheetView>
  </sheetViews>
  <sheetFormatPr baseColWidth="10" defaultColWidth="8.83203125" defaultRowHeight="14" x14ac:dyDescent="0"/>
  <cols>
    <col min="6" max="6" width="39.1640625" bestFit="1" customWidth="1"/>
  </cols>
  <sheetData>
    <row r="1" spans="1:305">
      <c r="A1" t="s">
        <v>497</v>
      </c>
      <c r="B1" t="s">
        <v>509</v>
      </c>
      <c r="C1" t="s">
        <v>496</v>
      </c>
      <c r="D1" t="s">
        <v>495</v>
      </c>
      <c r="E1" t="s">
        <v>499</v>
      </c>
      <c r="F1" t="s">
        <v>498</v>
      </c>
      <c r="G1" s="1"/>
      <c r="H1" s="1" t="s">
        <v>510</v>
      </c>
      <c r="I1" s="1"/>
      <c r="J1" s="1"/>
      <c r="K1" s="1"/>
      <c r="L1" s="1"/>
      <c r="M1" s="1"/>
      <c r="N1" s="1"/>
      <c r="O1" s="1"/>
      <c r="P1" s="1"/>
      <c r="Q1" s="1"/>
      <c r="S1" s="1"/>
      <c r="T1" s="1"/>
      <c r="U1" s="1"/>
      <c r="W1" s="1"/>
      <c r="X1" s="1"/>
      <c r="Y1" s="1"/>
      <c r="Z1" s="1"/>
      <c r="AA1" s="1"/>
      <c r="AB1" s="1"/>
      <c r="AC1" s="1"/>
      <c r="AD1" s="1"/>
      <c r="AE1" s="1"/>
      <c r="AF1" s="1"/>
      <c r="AI1" s="1"/>
      <c r="AJ1" s="1"/>
      <c r="AK1" s="1"/>
      <c r="AL1" s="1"/>
      <c r="AM1" s="1"/>
      <c r="AN1" s="1"/>
      <c r="AO1" s="1"/>
      <c r="AP1" s="1"/>
      <c r="AR1" s="1"/>
      <c r="AS1" s="1"/>
      <c r="AT1" s="1"/>
      <c r="AU1" s="1"/>
      <c r="AV1" s="1"/>
      <c r="AW1" s="1"/>
      <c r="AX1" s="1"/>
      <c r="AY1" s="1"/>
      <c r="BB1" s="1"/>
      <c r="BE1" s="1"/>
      <c r="BF1" s="1"/>
      <c r="BG1" s="1"/>
      <c r="BH1" s="1"/>
      <c r="BI1" s="1"/>
      <c r="BJ1" s="1"/>
      <c r="BK1" s="1"/>
      <c r="BL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E1" s="1"/>
      <c r="EF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X1" s="1"/>
      <c r="EY1" s="1"/>
      <c r="EZ1" s="1"/>
      <c r="FA1" s="1"/>
      <c r="FB1" s="1"/>
      <c r="FC1" s="1"/>
      <c r="FD1" s="1"/>
      <c r="FE1" s="1"/>
      <c r="FF1" s="1"/>
      <c r="FH1" s="1"/>
      <c r="FI1" s="1"/>
      <c r="FJ1" s="1"/>
      <c r="FK1" s="1"/>
      <c r="FL1" s="1"/>
      <c r="FN1" s="1"/>
      <c r="FO1" s="1"/>
      <c r="FP1" s="1"/>
      <c r="FQ1" s="1"/>
      <c r="FR1" s="1"/>
      <c r="FT1" s="1"/>
      <c r="FU1" s="1"/>
      <c r="FV1" s="1"/>
      <c r="FW1" s="1"/>
      <c r="FX1" s="1"/>
      <c r="FZ1" s="1"/>
      <c r="GA1" s="1"/>
      <c r="GB1" s="1"/>
      <c r="GC1" s="1"/>
      <c r="GD1" s="1"/>
      <c r="GE1" s="1"/>
      <c r="GF1" s="1"/>
      <c r="GG1" s="1"/>
      <c r="GH1" s="1"/>
      <c r="GI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N1" s="1"/>
      <c r="IO1" s="1"/>
      <c r="IQ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Q1" s="1"/>
      <c r="JR1" s="1"/>
      <c r="JS1" s="1"/>
      <c r="JT1" s="1"/>
      <c r="JV1" s="1"/>
      <c r="JW1" s="1"/>
      <c r="JX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P1" s="1"/>
      <c r="KQ1" s="1"/>
      <c r="KR1" s="1"/>
      <c r="KS1" s="1"/>
    </row>
    <row r="2" spans="1:305">
      <c r="A2">
        <v>1</v>
      </c>
      <c r="B2">
        <v>0</v>
      </c>
      <c r="C2">
        <v>0</v>
      </c>
      <c r="D2">
        <v>0</v>
      </c>
      <c r="E2">
        <v>0</v>
      </c>
      <c r="F2" s="1" t="s">
        <v>104</v>
      </c>
      <c r="G2">
        <f>VLOOKUP(F2,Stations!$B$2:$G$300,6,FALSE)</f>
        <v>128</v>
      </c>
      <c r="H2">
        <f>G2+B2/100</f>
        <v>128</v>
      </c>
      <c r="I2">
        <f>RANK(J2,$J$2:$J$847,1)</f>
        <v>356</v>
      </c>
      <c r="J2">
        <f>H2</f>
        <v>128</v>
      </c>
      <c r="K2">
        <f>VLOOKUP(ROW()-1,$I$2:$J$847,2,FALSE)</f>
        <v>0.13</v>
      </c>
      <c r="L2">
        <f>IF(NOT(ISNA(K2)),L1+1,L1)</f>
        <v>1</v>
      </c>
    </row>
    <row r="3" spans="1:305">
      <c r="A3">
        <v>1</v>
      </c>
      <c r="B3">
        <f>IF(A3&lt;&gt;A2,B2+1,B2)</f>
        <v>0</v>
      </c>
      <c r="C3">
        <v>0</v>
      </c>
      <c r="D3">
        <f t="shared" ref="D3:D66" si="0">IF(A3&amp;C3=A2&amp;C2,D2,D2+1)</f>
        <v>0</v>
      </c>
      <c r="E3">
        <f t="shared" ref="E3:E66" si="1">IF(A3&amp;C3&lt;&gt;A2&amp;C2,0,E2+1)</f>
        <v>1</v>
      </c>
      <c r="F3" t="s">
        <v>69</v>
      </c>
      <c r="G3">
        <f>VLOOKUP(F3,Stations!$B$2:$G$300,6,FALSE)</f>
        <v>89</v>
      </c>
      <c r="H3">
        <f t="shared" ref="H3:H66" si="2">G3+B3/100</f>
        <v>89</v>
      </c>
      <c r="I3">
        <f t="shared" ref="I3:I66" si="3">RANK(J3,$J$2:$J$847,1)</f>
        <v>238</v>
      </c>
      <c r="J3">
        <f t="shared" ref="J3:J66" si="4">H3</f>
        <v>89</v>
      </c>
      <c r="K3" t="e">
        <f t="shared" ref="K3:K66" si="5">VLOOKUP(ROW()-1,$I$2:$J$847,2,FALSE)</f>
        <v>#N/A</v>
      </c>
      <c r="L3">
        <f t="shared" ref="L3:L66" si="6">IF(NOT(ISNA(K3)),L2+1,L2)</f>
        <v>1</v>
      </c>
    </row>
    <row r="4" spans="1:305">
      <c r="A4">
        <v>1</v>
      </c>
      <c r="B4">
        <f t="shared" ref="B4:B67" si="7">IF(A4&lt;&gt;A3,B3+1,B3)</f>
        <v>0</v>
      </c>
      <c r="C4">
        <v>0</v>
      </c>
      <c r="D4">
        <f t="shared" si="0"/>
        <v>0</v>
      </c>
      <c r="E4">
        <f t="shared" si="1"/>
        <v>2</v>
      </c>
      <c r="F4" t="s">
        <v>166</v>
      </c>
      <c r="G4">
        <f>VLOOKUP(F4,Stations!$B$2:$G$300,6,FALSE)</f>
        <v>204</v>
      </c>
      <c r="H4">
        <f t="shared" si="2"/>
        <v>204</v>
      </c>
      <c r="I4">
        <f t="shared" si="3"/>
        <v>594</v>
      </c>
      <c r="J4">
        <f t="shared" si="4"/>
        <v>204</v>
      </c>
      <c r="K4">
        <f t="shared" si="5"/>
        <v>1.04</v>
      </c>
      <c r="L4">
        <f t="shared" si="6"/>
        <v>2</v>
      </c>
    </row>
    <row r="5" spans="1:305">
      <c r="A5">
        <v>1</v>
      </c>
      <c r="B5">
        <f t="shared" si="7"/>
        <v>0</v>
      </c>
      <c r="C5">
        <v>0</v>
      </c>
      <c r="D5">
        <f t="shared" si="0"/>
        <v>0</v>
      </c>
      <c r="E5">
        <f t="shared" si="1"/>
        <v>3</v>
      </c>
      <c r="F5" t="s">
        <v>114</v>
      </c>
      <c r="G5">
        <f>VLOOKUP(F5,Stations!$B$2:$G$300,6,FALSE)</f>
        <v>140</v>
      </c>
      <c r="H5">
        <f t="shared" si="2"/>
        <v>140</v>
      </c>
      <c r="I5">
        <f t="shared" si="3"/>
        <v>390</v>
      </c>
      <c r="J5">
        <f t="shared" si="4"/>
        <v>140</v>
      </c>
      <c r="K5" t="e">
        <f t="shared" si="5"/>
        <v>#N/A</v>
      </c>
      <c r="L5">
        <f t="shared" si="6"/>
        <v>2</v>
      </c>
    </row>
    <row r="6" spans="1:305">
      <c r="A6">
        <v>1</v>
      </c>
      <c r="B6">
        <f t="shared" si="7"/>
        <v>0</v>
      </c>
      <c r="C6">
        <v>0</v>
      </c>
      <c r="D6">
        <f t="shared" si="0"/>
        <v>0</v>
      </c>
      <c r="E6">
        <f t="shared" si="1"/>
        <v>4</v>
      </c>
      <c r="F6" t="s">
        <v>192</v>
      </c>
      <c r="G6">
        <f>VLOOKUP(F6,Stations!$B$2:$G$300,6,FALSE)</f>
        <v>230</v>
      </c>
      <c r="H6">
        <f t="shared" si="2"/>
        <v>230</v>
      </c>
      <c r="I6">
        <f t="shared" si="3"/>
        <v>655</v>
      </c>
      <c r="J6">
        <f t="shared" si="4"/>
        <v>230</v>
      </c>
      <c r="K6">
        <f t="shared" si="5"/>
        <v>2.0099999999999998</v>
      </c>
      <c r="L6">
        <f t="shared" si="6"/>
        <v>3</v>
      </c>
    </row>
    <row r="7" spans="1:305">
      <c r="A7">
        <v>1</v>
      </c>
      <c r="B7">
        <f t="shared" si="7"/>
        <v>0</v>
      </c>
      <c r="C7">
        <v>0</v>
      </c>
      <c r="D7">
        <f t="shared" si="0"/>
        <v>0</v>
      </c>
      <c r="E7">
        <f t="shared" si="1"/>
        <v>5</v>
      </c>
      <c r="F7" t="s">
        <v>5</v>
      </c>
      <c r="G7">
        <f>VLOOKUP(F7,Stations!$B$2:$G$300,6,FALSE)</f>
        <v>6</v>
      </c>
      <c r="H7">
        <f t="shared" si="2"/>
        <v>6</v>
      </c>
      <c r="I7">
        <f t="shared" si="3"/>
        <v>13</v>
      </c>
      <c r="J7">
        <f t="shared" si="4"/>
        <v>6</v>
      </c>
      <c r="K7" t="e">
        <f t="shared" si="5"/>
        <v>#N/A</v>
      </c>
      <c r="L7">
        <f t="shared" si="6"/>
        <v>3</v>
      </c>
    </row>
    <row r="8" spans="1:305">
      <c r="A8">
        <v>1</v>
      </c>
      <c r="B8">
        <f t="shared" si="7"/>
        <v>0</v>
      </c>
      <c r="C8">
        <v>0</v>
      </c>
      <c r="D8">
        <f t="shared" si="0"/>
        <v>0</v>
      </c>
      <c r="E8">
        <f t="shared" si="1"/>
        <v>6</v>
      </c>
      <c r="F8" t="s">
        <v>257</v>
      </c>
      <c r="G8">
        <f>VLOOKUP(F8,Stations!$B$2:$G$300,6,FALSE)</f>
        <v>49</v>
      </c>
      <c r="H8">
        <f t="shared" si="2"/>
        <v>49</v>
      </c>
      <c r="I8">
        <f t="shared" si="3"/>
        <v>122</v>
      </c>
      <c r="J8">
        <f t="shared" si="4"/>
        <v>49</v>
      </c>
      <c r="K8">
        <f t="shared" si="5"/>
        <v>3.1</v>
      </c>
      <c r="L8">
        <f t="shared" si="6"/>
        <v>4</v>
      </c>
    </row>
    <row r="9" spans="1:305">
      <c r="A9">
        <v>1</v>
      </c>
      <c r="B9">
        <f t="shared" si="7"/>
        <v>0</v>
      </c>
      <c r="C9">
        <v>0</v>
      </c>
      <c r="D9">
        <f t="shared" si="0"/>
        <v>0</v>
      </c>
      <c r="E9">
        <f t="shared" si="1"/>
        <v>7</v>
      </c>
      <c r="F9" t="s">
        <v>87</v>
      </c>
      <c r="G9">
        <f>VLOOKUP(F9,Stations!$B$2:$G$300,6,FALSE)</f>
        <v>108</v>
      </c>
      <c r="H9">
        <f t="shared" si="2"/>
        <v>108</v>
      </c>
      <c r="I9">
        <f t="shared" si="3"/>
        <v>296</v>
      </c>
      <c r="J9">
        <f t="shared" si="4"/>
        <v>108</v>
      </c>
      <c r="K9" t="e">
        <f t="shared" si="5"/>
        <v>#N/A</v>
      </c>
      <c r="L9">
        <f t="shared" si="6"/>
        <v>4</v>
      </c>
    </row>
    <row r="10" spans="1:305">
      <c r="A10">
        <v>1</v>
      </c>
      <c r="B10">
        <f t="shared" si="7"/>
        <v>0</v>
      </c>
      <c r="C10">
        <v>0</v>
      </c>
      <c r="D10">
        <f t="shared" si="0"/>
        <v>0</v>
      </c>
      <c r="E10">
        <f t="shared" si="1"/>
        <v>8</v>
      </c>
      <c r="F10" t="s">
        <v>77</v>
      </c>
      <c r="G10">
        <f>VLOOKUP(F10,Stations!$B$2:$G$300,6,FALSE)</f>
        <v>98</v>
      </c>
      <c r="H10">
        <f t="shared" si="2"/>
        <v>98</v>
      </c>
      <c r="I10">
        <f t="shared" si="3"/>
        <v>258</v>
      </c>
      <c r="J10">
        <f t="shared" si="4"/>
        <v>98</v>
      </c>
      <c r="K10">
        <f t="shared" si="5"/>
        <v>4.0199999999999996</v>
      </c>
      <c r="L10">
        <f t="shared" si="6"/>
        <v>5</v>
      </c>
    </row>
    <row r="11" spans="1:305">
      <c r="A11">
        <v>1</v>
      </c>
      <c r="B11">
        <f t="shared" si="7"/>
        <v>0</v>
      </c>
      <c r="C11">
        <v>0</v>
      </c>
      <c r="D11">
        <f t="shared" si="0"/>
        <v>0</v>
      </c>
      <c r="E11">
        <f t="shared" si="1"/>
        <v>9</v>
      </c>
      <c r="F11" t="s">
        <v>259</v>
      </c>
      <c r="G11">
        <f>VLOOKUP(F11,Stations!$B$2:$G$300,6,FALSE)</f>
        <v>46</v>
      </c>
      <c r="H11">
        <f t="shared" si="2"/>
        <v>46</v>
      </c>
      <c r="I11">
        <f t="shared" si="3"/>
        <v>113</v>
      </c>
      <c r="J11">
        <f t="shared" si="4"/>
        <v>46</v>
      </c>
      <c r="K11" t="e">
        <f t="shared" si="5"/>
        <v>#N/A</v>
      </c>
      <c r="L11">
        <f t="shared" si="6"/>
        <v>5</v>
      </c>
    </row>
    <row r="12" spans="1:305">
      <c r="A12">
        <v>1</v>
      </c>
      <c r="B12">
        <f t="shared" si="7"/>
        <v>0</v>
      </c>
      <c r="C12">
        <v>0</v>
      </c>
      <c r="D12">
        <f t="shared" si="0"/>
        <v>0</v>
      </c>
      <c r="E12">
        <f t="shared" si="1"/>
        <v>10</v>
      </c>
      <c r="F12" t="s">
        <v>48</v>
      </c>
      <c r="G12">
        <f>VLOOKUP(F12,Stations!$B$2:$G$300,6,FALSE)</f>
        <v>65</v>
      </c>
      <c r="H12">
        <f t="shared" si="2"/>
        <v>65</v>
      </c>
      <c r="I12">
        <f t="shared" si="3"/>
        <v>176</v>
      </c>
      <c r="J12">
        <f t="shared" si="4"/>
        <v>65</v>
      </c>
      <c r="K12">
        <f t="shared" si="5"/>
        <v>5.01</v>
      </c>
      <c r="L12">
        <f t="shared" si="6"/>
        <v>6</v>
      </c>
    </row>
    <row r="13" spans="1:305">
      <c r="A13">
        <v>1</v>
      </c>
      <c r="B13">
        <f t="shared" si="7"/>
        <v>0</v>
      </c>
      <c r="C13">
        <v>0</v>
      </c>
      <c r="D13">
        <f t="shared" si="0"/>
        <v>0</v>
      </c>
      <c r="E13">
        <f t="shared" si="1"/>
        <v>11</v>
      </c>
      <c r="F13" t="s">
        <v>237</v>
      </c>
      <c r="G13">
        <f>VLOOKUP(F13,Stations!$B$2:$G$300,6,FALSE)</f>
        <v>286</v>
      </c>
      <c r="H13">
        <f t="shared" si="2"/>
        <v>286</v>
      </c>
      <c r="I13">
        <f t="shared" si="3"/>
        <v>817</v>
      </c>
      <c r="J13">
        <f t="shared" si="4"/>
        <v>286</v>
      </c>
      <c r="K13" t="e">
        <f t="shared" si="5"/>
        <v>#N/A</v>
      </c>
      <c r="L13">
        <f t="shared" si="6"/>
        <v>6</v>
      </c>
    </row>
    <row r="14" spans="1:305">
      <c r="A14">
        <v>1</v>
      </c>
      <c r="B14">
        <f t="shared" si="7"/>
        <v>0</v>
      </c>
      <c r="C14">
        <v>0</v>
      </c>
      <c r="D14">
        <f t="shared" si="0"/>
        <v>0</v>
      </c>
      <c r="E14">
        <f t="shared" si="1"/>
        <v>12</v>
      </c>
      <c r="F14" t="s">
        <v>261</v>
      </c>
      <c r="G14">
        <f>VLOOKUP(F14,Stations!$B$2:$G$300,6,FALSE)</f>
        <v>185</v>
      </c>
      <c r="H14">
        <f t="shared" si="2"/>
        <v>185</v>
      </c>
      <c r="I14">
        <f t="shared" si="3"/>
        <v>527</v>
      </c>
      <c r="J14">
        <f t="shared" si="4"/>
        <v>185</v>
      </c>
      <c r="K14">
        <f t="shared" si="5"/>
        <v>6</v>
      </c>
      <c r="L14">
        <f t="shared" si="6"/>
        <v>7</v>
      </c>
    </row>
    <row r="15" spans="1:305">
      <c r="A15">
        <v>1</v>
      </c>
      <c r="B15">
        <f t="shared" si="7"/>
        <v>0</v>
      </c>
      <c r="C15">
        <v>0</v>
      </c>
      <c r="D15">
        <f t="shared" si="0"/>
        <v>0</v>
      </c>
      <c r="E15">
        <f t="shared" si="1"/>
        <v>13</v>
      </c>
      <c r="F15" t="s">
        <v>262</v>
      </c>
      <c r="G15">
        <f>VLOOKUP(F15,Stations!$B$2:$G$300,6,FALSE)</f>
        <v>146</v>
      </c>
      <c r="H15">
        <f t="shared" si="2"/>
        <v>146</v>
      </c>
      <c r="I15">
        <f t="shared" si="3"/>
        <v>408</v>
      </c>
      <c r="J15">
        <f t="shared" si="4"/>
        <v>146</v>
      </c>
      <c r="K15" t="e">
        <f t="shared" si="5"/>
        <v>#N/A</v>
      </c>
      <c r="L15">
        <f t="shared" si="6"/>
        <v>7</v>
      </c>
    </row>
    <row r="16" spans="1:305">
      <c r="A16">
        <v>1</v>
      </c>
      <c r="B16">
        <f t="shared" si="7"/>
        <v>0</v>
      </c>
      <c r="C16">
        <v>0</v>
      </c>
      <c r="D16">
        <f t="shared" si="0"/>
        <v>0</v>
      </c>
      <c r="E16">
        <f t="shared" si="1"/>
        <v>14</v>
      </c>
      <c r="F16" t="s">
        <v>42</v>
      </c>
      <c r="G16">
        <f>VLOOKUP(F16,Stations!$B$2:$G$300,6,FALSE)</f>
        <v>56</v>
      </c>
      <c r="H16">
        <f t="shared" si="2"/>
        <v>56</v>
      </c>
      <c r="I16">
        <f t="shared" si="3"/>
        <v>142</v>
      </c>
      <c r="J16">
        <f t="shared" si="4"/>
        <v>56</v>
      </c>
      <c r="K16">
        <f t="shared" si="5"/>
        <v>7.02</v>
      </c>
      <c r="L16">
        <f t="shared" si="6"/>
        <v>8</v>
      </c>
    </row>
    <row r="17" spans="1:12">
      <c r="A17">
        <v>1</v>
      </c>
      <c r="B17">
        <f t="shared" si="7"/>
        <v>0</v>
      </c>
      <c r="C17">
        <v>0</v>
      </c>
      <c r="D17">
        <f t="shared" si="0"/>
        <v>0</v>
      </c>
      <c r="E17">
        <f t="shared" si="1"/>
        <v>15</v>
      </c>
      <c r="F17" t="s">
        <v>93</v>
      </c>
      <c r="G17">
        <f>VLOOKUP(F17,Stations!$B$2:$G$300,6,FALSE)</f>
        <v>115</v>
      </c>
      <c r="H17">
        <f t="shared" si="2"/>
        <v>115</v>
      </c>
      <c r="I17">
        <f t="shared" si="3"/>
        <v>314</v>
      </c>
      <c r="J17">
        <f t="shared" si="4"/>
        <v>115</v>
      </c>
      <c r="K17" t="e">
        <f t="shared" si="5"/>
        <v>#N/A</v>
      </c>
      <c r="L17">
        <f t="shared" si="6"/>
        <v>8</v>
      </c>
    </row>
    <row r="18" spans="1:12">
      <c r="A18">
        <v>1</v>
      </c>
      <c r="B18">
        <f t="shared" si="7"/>
        <v>0</v>
      </c>
      <c r="C18">
        <v>0</v>
      </c>
      <c r="D18">
        <f t="shared" si="0"/>
        <v>0</v>
      </c>
      <c r="E18">
        <f t="shared" si="1"/>
        <v>16</v>
      </c>
      <c r="F18" t="s">
        <v>223</v>
      </c>
      <c r="G18">
        <f>VLOOKUP(F18,Stations!$B$2:$G$300,6,FALSE)</f>
        <v>266</v>
      </c>
      <c r="H18">
        <f t="shared" si="2"/>
        <v>266</v>
      </c>
      <c r="I18">
        <f t="shared" si="3"/>
        <v>759</v>
      </c>
      <c r="J18">
        <f t="shared" si="4"/>
        <v>266</v>
      </c>
      <c r="K18">
        <f t="shared" si="5"/>
        <v>7.12</v>
      </c>
      <c r="L18">
        <f t="shared" si="6"/>
        <v>9</v>
      </c>
    </row>
    <row r="19" spans="1:12">
      <c r="A19">
        <v>1</v>
      </c>
      <c r="B19">
        <f t="shared" si="7"/>
        <v>0</v>
      </c>
      <c r="C19">
        <v>0</v>
      </c>
      <c r="D19">
        <f t="shared" si="0"/>
        <v>0</v>
      </c>
      <c r="E19">
        <f t="shared" si="1"/>
        <v>17</v>
      </c>
      <c r="F19" t="s">
        <v>12</v>
      </c>
      <c r="G19">
        <f>VLOOKUP(F19,Stations!$B$2:$G$300,6,FALSE)</f>
        <v>17</v>
      </c>
      <c r="H19">
        <f t="shared" si="2"/>
        <v>17</v>
      </c>
      <c r="I19">
        <f t="shared" si="3"/>
        <v>41</v>
      </c>
      <c r="J19">
        <f t="shared" si="4"/>
        <v>17</v>
      </c>
      <c r="K19" t="e">
        <f t="shared" si="5"/>
        <v>#N/A</v>
      </c>
      <c r="L19">
        <f t="shared" si="6"/>
        <v>9</v>
      </c>
    </row>
    <row r="20" spans="1:12">
      <c r="A20">
        <v>1</v>
      </c>
      <c r="B20">
        <f t="shared" si="7"/>
        <v>0</v>
      </c>
      <c r="C20">
        <v>0</v>
      </c>
      <c r="D20">
        <f t="shared" si="0"/>
        <v>0</v>
      </c>
      <c r="E20">
        <f t="shared" si="1"/>
        <v>18</v>
      </c>
      <c r="F20" t="s">
        <v>84</v>
      </c>
      <c r="G20">
        <f>VLOOKUP(F20,Stations!$B$2:$G$300,6,FALSE)</f>
        <v>105</v>
      </c>
      <c r="H20">
        <f t="shared" si="2"/>
        <v>105</v>
      </c>
      <c r="I20">
        <f t="shared" si="3"/>
        <v>286</v>
      </c>
      <c r="J20">
        <f t="shared" si="4"/>
        <v>105</v>
      </c>
      <c r="K20">
        <f t="shared" si="5"/>
        <v>8.14</v>
      </c>
      <c r="L20">
        <f t="shared" si="6"/>
        <v>10</v>
      </c>
    </row>
    <row r="21" spans="1:12">
      <c r="A21">
        <v>1</v>
      </c>
      <c r="B21">
        <f t="shared" si="7"/>
        <v>0</v>
      </c>
      <c r="C21">
        <v>0</v>
      </c>
      <c r="D21">
        <f t="shared" si="0"/>
        <v>0</v>
      </c>
      <c r="E21">
        <f t="shared" si="1"/>
        <v>19</v>
      </c>
      <c r="F21" t="s">
        <v>266</v>
      </c>
      <c r="G21">
        <f>VLOOKUP(F21,Stations!$B$2:$G$300,6,FALSE)</f>
        <v>243</v>
      </c>
      <c r="H21">
        <f t="shared" si="2"/>
        <v>243</v>
      </c>
      <c r="I21">
        <f t="shared" si="3"/>
        <v>697</v>
      </c>
      <c r="J21">
        <f t="shared" si="4"/>
        <v>243</v>
      </c>
      <c r="K21" t="e">
        <f t="shared" si="5"/>
        <v>#N/A</v>
      </c>
      <c r="L21">
        <f t="shared" si="6"/>
        <v>10</v>
      </c>
    </row>
    <row r="22" spans="1:12">
      <c r="A22">
        <v>1</v>
      </c>
      <c r="B22">
        <f t="shared" si="7"/>
        <v>0</v>
      </c>
      <c r="C22">
        <v>0</v>
      </c>
      <c r="D22">
        <f t="shared" si="0"/>
        <v>0</v>
      </c>
      <c r="E22">
        <f t="shared" si="1"/>
        <v>20</v>
      </c>
      <c r="F22" t="s">
        <v>140</v>
      </c>
      <c r="G22">
        <f>VLOOKUP(F22,Stations!$B$2:$G$300,6,FALSE)</f>
        <v>176</v>
      </c>
      <c r="H22">
        <f t="shared" si="2"/>
        <v>176</v>
      </c>
      <c r="I22">
        <f t="shared" si="3"/>
        <v>493</v>
      </c>
      <c r="J22">
        <f t="shared" si="4"/>
        <v>176</v>
      </c>
      <c r="K22">
        <f t="shared" si="5"/>
        <v>9.14</v>
      </c>
      <c r="L22">
        <f t="shared" si="6"/>
        <v>11</v>
      </c>
    </row>
    <row r="23" spans="1:12">
      <c r="A23">
        <v>1</v>
      </c>
      <c r="B23">
        <f t="shared" si="7"/>
        <v>0</v>
      </c>
      <c r="C23">
        <v>0</v>
      </c>
      <c r="D23">
        <f t="shared" si="0"/>
        <v>0</v>
      </c>
      <c r="E23">
        <f t="shared" si="1"/>
        <v>21</v>
      </c>
      <c r="F23" t="s">
        <v>186</v>
      </c>
      <c r="G23">
        <f>VLOOKUP(F23,Stations!$B$2:$G$300,6,FALSE)</f>
        <v>224</v>
      </c>
      <c r="H23">
        <f t="shared" si="2"/>
        <v>224</v>
      </c>
      <c r="I23">
        <f t="shared" si="3"/>
        <v>641</v>
      </c>
      <c r="J23">
        <f t="shared" si="4"/>
        <v>224</v>
      </c>
      <c r="K23" t="e">
        <f t="shared" si="5"/>
        <v>#N/A</v>
      </c>
      <c r="L23">
        <f t="shared" si="6"/>
        <v>11</v>
      </c>
    </row>
    <row r="24" spans="1:12">
      <c r="A24">
        <v>1</v>
      </c>
      <c r="B24">
        <f t="shared" si="7"/>
        <v>0</v>
      </c>
      <c r="C24">
        <v>0</v>
      </c>
      <c r="D24">
        <f t="shared" si="0"/>
        <v>0</v>
      </c>
      <c r="E24">
        <f t="shared" si="1"/>
        <v>22</v>
      </c>
      <c r="F24" t="s">
        <v>220</v>
      </c>
      <c r="G24">
        <f>VLOOKUP(F24,Stations!$B$2:$G$300,6,FALSE)</f>
        <v>263</v>
      </c>
      <c r="H24">
        <f t="shared" si="2"/>
        <v>263</v>
      </c>
      <c r="I24">
        <f t="shared" si="3"/>
        <v>753</v>
      </c>
      <c r="J24">
        <f t="shared" si="4"/>
        <v>263</v>
      </c>
      <c r="K24">
        <f t="shared" si="5"/>
        <v>10.130000000000001</v>
      </c>
      <c r="L24">
        <f t="shared" si="6"/>
        <v>12</v>
      </c>
    </row>
    <row r="25" spans="1:12">
      <c r="A25">
        <v>1</v>
      </c>
      <c r="B25">
        <f t="shared" si="7"/>
        <v>0</v>
      </c>
      <c r="C25">
        <v>0</v>
      </c>
      <c r="D25">
        <f t="shared" si="0"/>
        <v>0</v>
      </c>
      <c r="E25">
        <f t="shared" si="1"/>
        <v>23</v>
      </c>
      <c r="F25" t="s">
        <v>15</v>
      </c>
      <c r="G25">
        <f>VLOOKUP(F25,Stations!$B$2:$G$300,6,FALSE)</f>
        <v>20</v>
      </c>
      <c r="H25">
        <f t="shared" si="2"/>
        <v>20</v>
      </c>
      <c r="I25">
        <f t="shared" si="3"/>
        <v>53</v>
      </c>
      <c r="J25">
        <f t="shared" si="4"/>
        <v>20</v>
      </c>
      <c r="K25" t="e">
        <f t="shared" si="5"/>
        <v>#N/A</v>
      </c>
      <c r="L25">
        <f t="shared" si="6"/>
        <v>12</v>
      </c>
    </row>
    <row r="26" spans="1:12">
      <c r="A26">
        <v>1</v>
      </c>
      <c r="B26">
        <f t="shared" si="7"/>
        <v>0</v>
      </c>
      <c r="C26">
        <v>0</v>
      </c>
      <c r="D26">
        <f t="shared" si="0"/>
        <v>0</v>
      </c>
      <c r="E26">
        <f t="shared" si="1"/>
        <v>24</v>
      </c>
      <c r="F26" t="s">
        <v>38</v>
      </c>
      <c r="G26">
        <f>VLOOKUP(F26,Stations!$B$2:$G$300,6,FALSE)</f>
        <v>52</v>
      </c>
      <c r="H26">
        <f t="shared" si="2"/>
        <v>52</v>
      </c>
      <c r="I26">
        <f t="shared" si="3"/>
        <v>132</v>
      </c>
      <c r="J26">
        <f t="shared" si="4"/>
        <v>52</v>
      </c>
      <c r="K26">
        <f t="shared" si="5"/>
        <v>11.07</v>
      </c>
      <c r="L26">
        <f t="shared" si="6"/>
        <v>13</v>
      </c>
    </row>
    <row r="27" spans="1:12">
      <c r="A27">
        <v>1</v>
      </c>
      <c r="B27">
        <f t="shared" si="7"/>
        <v>0</v>
      </c>
      <c r="C27">
        <v>1</v>
      </c>
      <c r="D27">
        <f t="shared" si="0"/>
        <v>1</v>
      </c>
      <c r="E27">
        <f t="shared" si="1"/>
        <v>0</v>
      </c>
      <c r="F27" t="s">
        <v>38</v>
      </c>
      <c r="G27">
        <f>VLOOKUP(F27,Stations!$B$2:$G$300,6,FALSE)</f>
        <v>52</v>
      </c>
      <c r="H27">
        <f t="shared" si="2"/>
        <v>52</v>
      </c>
      <c r="I27">
        <f t="shared" si="3"/>
        <v>132</v>
      </c>
      <c r="J27">
        <f t="shared" si="4"/>
        <v>52</v>
      </c>
      <c r="K27" t="e">
        <f t="shared" si="5"/>
        <v>#N/A</v>
      </c>
      <c r="L27">
        <f t="shared" si="6"/>
        <v>13</v>
      </c>
    </row>
    <row r="28" spans="1:12">
      <c r="A28">
        <v>1</v>
      </c>
      <c r="B28">
        <f t="shared" si="7"/>
        <v>0</v>
      </c>
      <c r="C28">
        <v>1</v>
      </c>
      <c r="D28">
        <f t="shared" si="0"/>
        <v>1</v>
      </c>
      <c r="E28">
        <f t="shared" si="1"/>
        <v>1</v>
      </c>
      <c r="F28" t="s">
        <v>15</v>
      </c>
      <c r="G28">
        <f>VLOOKUP(F28,Stations!$B$2:$G$300,6,FALSE)</f>
        <v>20</v>
      </c>
      <c r="H28">
        <f t="shared" si="2"/>
        <v>20</v>
      </c>
      <c r="I28">
        <f t="shared" si="3"/>
        <v>53</v>
      </c>
      <c r="J28">
        <f t="shared" si="4"/>
        <v>20</v>
      </c>
      <c r="K28" t="e">
        <f t="shared" si="5"/>
        <v>#N/A</v>
      </c>
      <c r="L28">
        <f t="shared" si="6"/>
        <v>13</v>
      </c>
    </row>
    <row r="29" spans="1:12">
      <c r="A29">
        <v>1</v>
      </c>
      <c r="B29">
        <f t="shared" si="7"/>
        <v>0</v>
      </c>
      <c r="C29">
        <v>1</v>
      </c>
      <c r="D29">
        <f t="shared" si="0"/>
        <v>1</v>
      </c>
      <c r="E29">
        <f t="shared" si="1"/>
        <v>2</v>
      </c>
      <c r="F29" t="s">
        <v>220</v>
      </c>
      <c r="G29">
        <f>VLOOKUP(F29,Stations!$B$2:$G$300,6,FALSE)</f>
        <v>263</v>
      </c>
      <c r="H29">
        <f t="shared" si="2"/>
        <v>263</v>
      </c>
      <c r="I29">
        <f t="shared" si="3"/>
        <v>753</v>
      </c>
      <c r="J29">
        <f t="shared" si="4"/>
        <v>263</v>
      </c>
      <c r="K29" t="e">
        <f t="shared" si="5"/>
        <v>#N/A</v>
      </c>
      <c r="L29">
        <f t="shared" si="6"/>
        <v>13</v>
      </c>
    </row>
    <row r="30" spans="1:12">
      <c r="A30">
        <v>1</v>
      </c>
      <c r="B30">
        <f t="shared" si="7"/>
        <v>0</v>
      </c>
      <c r="C30">
        <v>1</v>
      </c>
      <c r="D30">
        <f t="shared" si="0"/>
        <v>1</v>
      </c>
      <c r="E30">
        <f t="shared" si="1"/>
        <v>3</v>
      </c>
      <c r="F30" t="s">
        <v>186</v>
      </c>
      <c r="G30">
        <f>VLOOKUP(F30,Stations!$B$2:$G$300,6,FALSE)</f>
        <v>224</v>
      </c>
      <c r="H30">
        <f t="shared" si="2"/>
        <v>224</v>
      </c>
      <c r="I30">
        <f t="shared" si="3"/>
        <v>641</v>
      </c>
      <c r="J30">
        <f t="shared" si="4"/>
        <v>224</v>
      </c>
      <c r="K30">
        <f t="shared" si="5"/>
        <v>12.11</v>
      </c>
      <c r="L30">
        <f t="shared" si="6"/>
        <v>14</v>
      </c>
    </row>
    <row r="31" spans="1:12">
      <c r="A31">
        <v>1</v>
      </c>
      <c r="B31">
        <f t="shared" si="7"/>
        <v>0</v>
      </c>
      <c r="C31">
        <v>1</v>
      </c>
      <c r="D31">
        <f t="shared" si="0"/>
        <v>1</v>
      </c>
      <c r="E31">
        <f t="shared" si="1"/>
        <v>4</v>
      </c>
      <c r="F31" t="s">
        <v>140</v>
      </c>
      <c r="G31">
        <f>VLOOKUP(F31,Stations!$B$2:$G$300,6,FALSE)</f>
        <v>176</v>
      </c>
      <c r="H31">
        <f t="shared" si="2"/>
        <v>176</v>
      </c>
      <c r="I31">
        <f t="shared" si="3"/>
        <v>493</v>
      </c>
      <c r="J31">
        <f t="shared" si="4"/>
        <v>176</v>
      </c>
      <c r="K31" t="e">
        <f t="shared" si="5"/>
        <v>#N/A</v>
      </c>
      <c r="L31">
        <f t="shared" si="6"/>
        <v>14</v>
      </c>
    </row>
    <row r="32" spans="1:12">
      <c r="A32">
        <v>1</v>
      </c>
      <c r="B32">
        <f t="shared" si="7"/>
        <v>0</v>
      </c>
      <c r="C32">
        <v>1</v>
      </c>
      <c r="D32">
        <f t="shared" si="0"/>
        <v>1</v>
      </c>
      <c r="E32">
        <f t="shared" si="1"/>
        <v>5</v>
      </c>
      <c r="F32" t="s">
        <v>266</v>
      </c>
      <c r="G32">
        <f>VLOOKUP(F32,Stations!$B$2:$G$300,6,FALSE)</f>
        <v>243</v>
      </c>
      <c r="H32">
        <f t="shared" si="2"/>
        <v>243</v>
      </c>
      <c r="I32">
        <f t="shared" si="3"/>
        <v>697</v>
      </c>
      <c r="J32">
        <f t="shared" si="4"/>
        <v>243</v>
      </c>
      <c r="K32">
        <f t="shared" si="5"/>
        <v>13.01</v>
      </c>
      <c r="L32">
        <f t="shared" si="6"/>
        <v>15</v>
      </c>
    </row>
    <row r="33" spans="1:12">
      <c r="A33">
        <v>1</v>
      </c>
      <c r="B33">
        <f t="shared" si="7"/>
        <v>0</v>
      </c>
      <c r="C33">
        <v>1</v>
      </c>
      <c r="D33">
        <f t="shared" si="0"/>
        <v>1</v>
      </c>
      <c r="E33">
        <f t="shared" si="1"/>
        <v>6</v>
      </c>
      <c r="F33" t="s">
        <v>84</v>
      </c>
      <c r="G33">
        <f>VLOOKUP(F33,Stations!$B$2:$G$300,6,FALSE)</f>
        <v>105</v>
      </c>
      <c r="H33">
        <f t="shared" si="2"/>
        <v>105</v>
      </c>
      <c r="I33">
        <f t="shared" si="3"/>
        <v>286</v>
      </c>
      <c r="J33">
        <f t="shared" si="4"/>
        <v>105</v>
      </c>
      <c r="K33" t="e">
        <f t="shared" si="5"/>
        <v>#N/A</v>
      </c>
      <c r="L33">
        <f t="shared" si="6"/>
        <v>15</v>
      </c>
    </row>
    <row r="34" spans="1:12">
      <c r="A34">
        <v>1</v>
      </c>
      <c r="B34">
        <f t="shared" si="7"/>
        <v>0</v>
      </c>
      <c r="C34">
        <v>1</v>
      </c>
      <c r="D34">
        <f t="shared" si="0"/>
        <v>1</v>
      </c>
      <c r="E34">
        <f t="shared" si="1"/>
        <v>7</v>
      </c>
      <c r="F34" t="s">
        <v>12</v>
      </c>
      <c r="G34">
        <f>VLOOKUP(F34,Stations!$B$2:$G$300,6,FALSE)</f>
        <v>17</v>
      </c>
      <c r="H34">
        <f t="shared" si="2"/>
        <v>17</v>
      </c>
      <c r="I34">
        <f t="shared" si="3"/>
        <v>41</v>
      </c>
      <c r="J34">
        <f t="shared" si="4"/>
        <v>17</v>
      </c>
      <c r="K34">
        <f t="shared" si="5"/>
        <v>14.09</v>
      </c>
      <c r="L34">
        <f t="shared" si="6"/>
        <v>16</v>
      </c>
    </row>
    <row r="35" spans="1:12">
      <c r="A35">
        <v>1</v>
      </c>
      <c r="B35">
        <f t="shared" si="7"/>
        <v>0</v>
      </c>
      <c r="C35">
        <v>1</v>
      </c>
      <c r="D35">
        <f t="shared" si="0"/>
        <v>1</v>
      </c>
      <c r="E35">
        <f t="shared" si="1"/>
        <v>8</v>
      </c>
      <c r="F35" t="s">
        <v>223</v>
      </c>
      <c r="G35">
        <f>VLOOKUP(F35,Stations!$B$2:$G$300,6,FALSE)</f>
        <v>266</v>
      </c>
      <c r="H35">
        <f t="shared" si="2"/>
        <v>266</v>
      </c>
      <c r="I35">
        <f t="shared" si="3"/>
        <v>759</v>
      </c>
      <c r="J35">
        <f t="shared" si="4"/>
        <v>266</v>
      </c>
      <c r="K35" t="e">
        <f t="shared" si="5"/>
        <v>#N/A</v>
      </c>
      <c r="L35">
        <f t="shared" si="6"/>
        <v>16</v>
      </c>
    </row>
    <row r="36" spans="1:12">
      <c r="A36">
        <v>1</v>
      </c>
      <c r="B36">
        <f t="shared" si="7"/>
        <v>0</v>
      </c>
      <c r="C36">
        <v>1</v>
      </c>
      <c r="D36">
        <f t="shared" si="0"/>
        <v>1</v>
      </c>
      <c r="E36">
        <f t="shared" si="1"/>
        <v>9</v>
      </c>
      <c r="F36" t="s">
        <v>93</v>
      </c>
      <c r="G36">
        <f>VLOOKUP(F36,Stations!$B$2:$G$300,6,FALSE)</f>
        <v>115</v>
      </c>
      <c r="H36">
        <f t="shared" si="2"/>
        <v>115</v>
      </c>
      <c r="I36">
        <f t="shared" si="3"/>
        <v>314</v>
      </c>
      <c r="J36">
        <f t="shared" si="4"/>
        <v>115</v>
      </c>
      <c r="K36">
        <f t="shared" si="5"/>
        <v>15.01</v>
      </c>
      <c r="L36">
        <f t="shared" si="6"/>
        <v>17</v>
      </c>
    </row>
    <row r="37" spans="1:12">
      <c r="A37">
        <v>1</v>
      </c>
      <c r="B37">
        <f t="shared" si="7"/>
        <v>0</v>
      </c>
      <c r="C37">
        <v>1</v>
      </c>
      <c r="D37">
        <f t="shared" si="0"/>
        <v>1</v>
      </c>
      <c r="E37">
        <f t="shared" si="1"/>
        <v>10</v>
      </c>
      <c r="F37" t="s">
        <v>42</v>
      </c>
      <c r="G37">
        <f>VLOOKUP(F37,Stations!$B$2:$G$300,6,FALSE)</f>
        <v>56</v>
      </c>
      <c r="H37">
        <f t="shared" si="2"/>
        <v>56</v>
      </c>
      <c r="I37">
        <f t="shared" si="3"/>
        <v>142</v>
      </c>
      <c r="J37">
        <f t="shared" si="4"/>
        <v>56</v>
      </c>
      <c r="K37" t="e">
        <f t="shared" si="5"/>
        <v>#N/A</v>
      </c>
      <c r="L37">
        <f t="shared" si="6"/>
        <v>17</v>
      </c>
    </row>
    <row r="38" spans="1:12">
      <c r="A38">
        <v>1</v>
      </c>
      <c r="B38">
        <f t="shared" si="7"/>
        <v>0</v>
      </c>
      <c r="C38">
        <v>1</v>
      </c>
      <c r="D38">
        <f t="shared" si="0"/>
        <v>1</v>
      </c>
      <c r="E38">
        <f t="shared" si="1"/>
        <v>11</v>
      </c>
      <c r="F38" t="s">
        <v>262</v>
      </c>
      <c r="G38">
        <f>VLOOKUP(F38,Stations!$B$2:$G$300,6,FALSE)</f>
        <v>146</v>
      </c>
      <c r="H38">
        <f t="shared" si="2"/>
        <v>146</v>
      </c>
      <c r="I38">
        <f t="shared" si="3"/>
        <v>408</v>
      </c>
      <c r="J38">
        <f t="shared" si="4"/>
        <v>146</v>
      </c>
      <c r="K38">
        <f t="shared" si="5"/>
        <v>15.04</v>
      </c>
      <c r="L38">
        <f t="shared" si="6"/>
        <v>18</v>
      </c>
    </row>
    <row r="39" spans="1:12">
      <c r="A39">
        <v>1</v>
      </c>
      <c r="B39">
        <f t="shared" si="7"/>
        <v>0</v>
      </c>
      <c r="C39">
        <v>1</v>
      </c>
      <c r="D39">
        <f t="shared" si="0"/>
        <v>1</v>
      </c>
      <c r="E39">
        <f t="shared" si="1"/>
        <v>12</v>
      </c>
      <c r="F39" t="s">
        <v>261</v>
      </c>
      <c r="G39">
        <f>VLOOKUP(F39,Stations!$B$2:$G$300,6,FALSE)</f>
        <v>185</v>
      </c>
      <c r="H39">
        <f t="shared" si="2"/>
        <v>185</v>
      </c>
      <c r="I39">
        <f t="shared" si="3"/>
        <v>527</v>
      </c>
      <c r="J39">
        <f t="shared" si="4"/>
        <v>185</v>
      </c>
      <c r="K39" t="e">
        <f t="shared" si="5"/>
        <v>#N/A</v>
      </c>
      <c r="L39">
        <f t="shared" si="6"/>
        <v>18</v>
      </c>
    </row>
    <row r="40" spans="1:12">
      <c r="A40">
        <v>1</v>
      </c>
      <c r="B40">
        <f t="shared" si="7"/>
        <v>0</v>
      </c>
      <c r="C40">
        <v>1</v>
      </c>
      <c r="D40">
        <f t="shared" si="0"/>
        <v>1</v>
      </c>
      <c r="E40">
        <f t="shared" si="1"/>
        <v>13</v>
      </c>
      <c r="F40" t="s">
        <v>237</v>
      </c>
      <c r="G40">
        <f>VLOOKUP(F40,Stations!$B$2:$G$300,6,FALSE)</f>
        <v>286</v>
      </c>
      <c r="H40">
        <f t="shared" si="2"/>
        <v>286</v>
      </c>
      <c r="I40">
        <f t="shared" si="3"/>
        <v>817</v>
      </c>
      <c r="J40">
        <f t="shared" si="4"/>
        <v>286</v>
      </c>
      <c r="K40">
        <f t="shared" si="5"/>
        <v>16.14</v>
      </c>
      <c r="L40">
        <f t="shared" si="6"/>
        <v>19</v>
      </c>
    </row>
    <row r="41" spans="1:12">
      <c r="A41">
        <v>1</v>
      </c>
      <c r="B41">
        <f t="shared" si="7"/>
        <v>0</v>
      </c>
      <c r="C41">
        <v>1</v>
      </c>
      <c r="D41">
        <f t="shared" si="0"/>
        <v>1</v>
      </c>
      <c r="E41">
        <f t="shared" si="1"/>
        <v>14</v>
      </c>
      <c r="F41" t="s">
        <v>48</v>
      </c>
      <c r="G41">
        <f>VLOOKUP(F41,Stations!$B$2:$G$300,6,FALSE)</f>
        <v>65</v>
      </c>
      <c r="H41">
        <f t="shared" si="2"/>
        <v>65</v>
      </c>
      <c r="I41">
        <f t="shared" si="3"/>
        <v>176</v>
      </c>
      <c r="J41">
        <f t="shared" si="4"/>
        <v>65</v>
      </c>
      <c r="K41" t="e">
        <f t="shared" si="5"/>
        <v>#N/A</v>
      </c>
      <c r="L41">
        <f t="shared" si="6"/>
        <v>19</v>
      </c>
    </row>
    <row r="42" spans="1:12">
      <c r="A42">
        <v>1</v>
      </c>
      <c r="B42">
        <f t="shared" si="7"/>
        <v>0</v>
      </c>
      <c r="C42">
        <v>1</v>
      </c>
      <c r="D42">
        <f t="shared" si="0"/>
        <v>1</v>
      </c>
      <c r="E42">
        <f t="shared" si="1"/>
        <v>15</v>
      </c>
      <c r="F42" t="s">
        <v>259</v>
      </c>
      <c r="G42">
        <f>VLOOKUP(F42,Stations!$B$2:$G$300,6,FALSE)</f>
        <v>46</v>
      </c>
      <c r="H42">
        <f t="shared" si="2"/>
        <v>46</v>
      </c>
      <c r="I42">
        <f t="shared" si="3"/>
        <v>113</v>
      </c>
      <c r="J42">
        <f t="shared" si="4"/>
        <v>46</v>
      </c>
      <c r="K42">
        <f t="shared" si="5"/>
        <v>17</v>
      </c>
      <c r="L42">
        <f t="shared" si="6"/>
        <v>20</v>
      </c>
    </row>
    <row r="43" spans="1:12">
      <c r="A43">
        <v>1</v>
      </c>
      <c r="B43">
        <f t="shared" si="7"/>
        <v>0</v>
      </c>
      <c r="C43">
        <v>1</v>
      </c>
      <c r="D43">
        <f t="shared" si="0"/>
        <v>1</v>
      </c>
      <c r="E43">
        <f t="shared" si="1"/>
        <v>16</v>
      </c>
      <c r="F43" t="s">
        <v>77</v>
      </c>
      <c r="G43">
        <f>VLOOKUP(F43,Stations!$B$2:$G$300,6,FALSE)</f>
        <v>98</v>
      </c>
      <c r="H43">
        <f t="shared" si="2"/>
        <v>98</v>
      </c>
      <c r="I43">
        <f t="shared" si="3"/>
        <v>258</v>
      </c>
      <c r="J43">
        <f t="shared" si="4"/>
        <v>98</v>
      </c>
      <c r="K43" t="e">
        <f t="shared" si="5"/>
        <v>#N/A</v>
      </c>
      <c r="L43">
        <f t="shared" si="6"/>
        <v>20</v>
      </c>
    </row>
    <row r="44" spans="1:12">
      <c r="A44">
        <v>1</v>
      </c>
      <c r="B44">
        <f t="shared" si="7"/>
        <v>0</v>
      </c>
      <c r="C44">
        <v>1</v>
      </c>
      <c r="D44">
        <f t="shared" si="0"/>
        <v>1</v>
      </c>
      <c r="E44">
        <f t="shared" si="1"/>
        <v>17</v>
      </c>
      <c r="F44" t="s">
        <v>87</v>
      </c>
      <c r="G44">
        <f>VLOOKUP(F44,Stations!$B$2:$G$300,6,FALSE)</f>
        <v>108</v>
      </c>
      <c r="H44">
        <f t="shared" si="2"/>
        <v>108</v>
      </c>
      <c r="I44">
        <f t="shared" si="3"/>
        <v>296</v>
      </c>
      <c r="J44">
        <f t="shared" si="4"/>
        <v>108</v>
      </c>
      <c r="K44">
        <f t="shared" si="5"/>
        <v>17.05</v>
      </c>
      <c r="L44">
        <f t="shared" si="6"/>
        <v>21</v>
      </c>
    </row>
    <row r="45" spans="1:12">
      <c r="A45">
        <v>1</v>
      </c>
      <c r="B45">
        <f t="shared" si="7"/>
        <v>0</v>
      </c>
      <c r="C45">
        <v>1</v>
      </c>
      <c r="D45">
        <f t="shared" si="0"/>
        <v>1</v>
      </c>
      <c r="E45">
        <f t="shared" si="1"/>
        <v>18</v>
      </c>
      <c r="F45" t="s">
        <v>257</v>
      </c>
      <c r="G45">
        <f>VLOOKUP(F45,Stations!$B$2:$G$300,6,FALSE)</f>
        <v>49</v>
      </c>
      <c r="H45">
        <f t="shared" si="2"/>
        <v>49</v>
      </c>
      <c r="I45">
        <f t="shared" si="3"/>
        <v>122</v>
      </c>
      <c r="J45">
        <f t="shared" si="4"/>
        <v>49</v>
      </c>
      <c r="K45" t="e">
        <f t="shared" si="5"/>
        <v>#N/A</v>
      </c>
      <c r="L45">
        <f t="shared" si="6"/>
        <v>21</v>
      </c>
    </row>
    <row r="46" spans="1:12">
      <c r="A46">
        <v>1</v>
      </c>
      <c r="B46">
        <f t="shared" si="7"/>
        <v>0</v>
      </c>
      <c r="C46">
        <v>1</v>
      </c>
      <c r="D46">
        <f t="shared" si="0"/>
        <v>1</v>
      </c>
      <c r="E46">
        <f t="shared" si="1"/>
        <v>19</v>
      </c>
      <c r="F46" t="s">
        <v>5</v>
      </c>
      <c r="G46">
        <f>VLOOKUP(F46,Stations!$B$2:$G$300,6,FALSE)</f>
        <v>6</v>
      </c>
      <c r="H46">
        <f t="shared" si="2"/>
        <v>6</v>
      </c>
      <c r="I46">
        <f t="shared" si="3"/>
        <v>13</v>
      </c>
      <c r="J46">
        <f t="shared" si="4"/>
        <v>6</v>
      </c>
      <c r="K46">
        <f t="shared" si="5"/>
        <v>17.09</v>
      </c>
      <c r="L46">
        <f t="shared" si="6"/>
        <v>22</v>
      </c>
    </row>
    <row r="47" spans="1:12">
      <c r="A47">
        <v>1</v>
      </c>
      <c r="B47">
        <f t="shared" si="7"/>
        <v>0</v>
      </c>
      <c r="C47">
        <v>1</v>
      </c>
      <c r="D47">
        <f t="shared" si="0"/>
        <v>1</v>
      </c>
      <c r="E47">
        <f t="shared" si="1"/>
        <v>20</v>
      </c>
      <c r="F47" t="s">
        <v>192</v>
      </c>
      <c r="G47">
        <f>VLOOKUP(F47,Stations!$B$2:$G$300,6,FALSE)</f>
        <v>230</v>
      </c>
      <c r="H47">
        <f t="shared" si="2"/>
        <v>230</v>
      </c>
      <c r="I47">
        <f t="shared" si="3"/>
        <v>655</v>
      </c>
      <c r="J47">
        <f t="shared" si="4"/>
        <v>230</v>
      </c>
      <c r="K47" t="e">
        <f t="shared" si="5"/>
        <v>#N/A</v>
      </c>
      <c r="L47">
        <f t="shared" si="6"/>
        <v>22</v>
      </c>
    </row>
    <row r="48" spans="1:12">
      <c r="A48">
        <v>1</v>
      </c>
      <c r="B48">
        <f t="shared" si="7"/>
        <v>0</v>
      </c>
      <c r="C48">
        <v>1</v>
      </c>
      <c r="D48">
        <f t="shared" si="0"/>
        <v>1</v>
      </c>
      <c r="E48">
        <f t="shared" si="1"/>
        <v>21</v>
      </c>
      <c r="F48" t="s">
        <v>114</v>
      </c>
      <c r="G48">
        <f>VLOOKUP(F48,Stations!$B$2:$G$300,6,FALSE)</f>
        <v>140</v>
      </c>
      <c r="H48">
        <f t="shared" si="2"/>
        <v>140</v>
      </c>
      <c r="I48">
        <f t="shared" si="3"/>
        <v>390</v>
      </c>
      <c r="J48">
        <f t="shared" si="4"/>
        <v>140</v>
      </c>
      <c r="K48">
        <f t="shared" si="5"/>
        <v>18.059999999999999</v>
      </c>
      <c r="L48">
        <f t="shared" si="6"/>
        <v>23</v>
      </c>
    </row>
    <row r="49" spans="1:12">
      <c r="A49">
        <v>1</v>
      </c>
      <c r="B49">
        <f t="shared" si="7"/>
        <v>0</v>
      </c>
      <c r="C49">
        <v>1</v>
      </c>
      <c r="D49">
        <f t="shared" si="0"/>
        <v>1</v>
      </c>
      <c r="E49">
        <f t="shared" si="1"/>
        <v>22</v>
      </c>
      <c r="F49" t="s">
        <v>166</v>
      </c>
      <c r="G49">
        <f>VLOOKUP(F49,Stations!$B$2:$G$300,6,FALSE)</f>
        <v>204</v>
      </c>
      <c r="H49">
        <f t="shared" si="2"/>
        <v>204</v>
      </c>
      <c r="I49">
        <f t="shared" si="3"/>
        <v>594</v>
      </c>
      <c r="J49">
        <f t="shared" si="4"/>
        <v>204</v>
      </c>
      <c r="K49" t="e">
        <f t="shared" si="5"/>
        <v>#N/A</v>
      </c>
      <c r="L49">
        <f t="shared" si="6"/>
        <v>23</v>
      </c>
    </row>
    <row r="50" spans="1:12">
      <c r="A50">
        <v>1</v>
      </c>
      <c r="B50">
        <f t="shared" si="7"/>
        <v>0</v>
      </c>
      <c r="C50">
        <v>1</v>
      </c>
      <c r="D50">
        <f t="shared" si="0"/>
        <v>1</v>
      </c>
      <c r="E50">
        <f t="shared" si="1"/>
        <v>23</v>
      </c>
      <c r="F50" t="s">
        <v>69</v>
      </c>
      <c r="G50">
        <f>VLOOKUP(F50,Stations!$B$2:$G$300,6,FALSE)</f>
        <v>89</v>
      </c>
      <c r="H50">
        <f t="shared" si="2"/>
        <v>89</v>
      </c>
      <c r="I50">
        <f t="shared" si="3"/>
        <v>238</v>
      </c>
      <c r="J50">
        <f t="shared" si="4"/>
        <v>89</v>
      </c>
      <c r="K50">
        <f t="shared" si="5"/>
        <v>19.010000000000002</v>
      </c>
      <c r="L50">
        <f t="shared" si="6"/>
        <v>24</v>
      </c>
    </row>
    <row r="51" spans="1:12">
      <c r="A51">
        <v>1</v>
      </c>
      <c r="B51">
        <f t="shared" si="7"/>
        <v>0</v>
      </c>
      <c r="C51">
        <v>1</v>
      </c>
      <c r="D51">
        <f t="shared" si="0"/>
        <v>1</v>
      </c>
      <c r="E51">
        <f t="shared" si="1"/>
        <v>24</v>
      </c>
      <c r="F51" s="1" t="s">
        <v>104</v>
      </c>
      <c r="G51">
        <f>VLOOKUP(F51,Stations!$B$2:$G$300,6,FALSE)</f>
        <v>128</v>
      </c>
      <c r="H51">
        <f t="shared" si="2"/>
        <v>128</v>
      </c>
      <c r="I51">
        <f t="shared" si="3"/>
        <v>356</v>
      </c>
      <c r="J51">
        <f t="shared" si="4"/>
        <v>128</v>
      </c>
      <c r="K51" t="e">
        <f t="shared" si="5"/>
        <v>#N/A</v>
      </c>
      <c r="L51">
        <f t="shared" si="6"/>
        <v>24</v>
      </c>
    </row>
    <row r="52" spans="1:12">
      <c r="A52">
        <v>2</v>
      </c>
      <c r="B52">
        <f t="shared" si="7"/>
        <v>1</v>
      </c>
      <c r="C52">
        <v>0</v>
      </c>
      <c r="D52">
        <f t="shared" si="0"/>
        <v>2</v>
      </c>
      <c r="E52">
        <f t="shared" si="1"/>
        <v>0</v>
      </c>
      <c r="F52" t="s">
        <v>170</v>
      </c>
      <c r="G52">
        <f>VLOOKUP(F52,Stations!$B$2:$G$300,6,FALSE)</f>
        <v>208</v>
      </c>
      <c r="H52">
        <f t="shared" si="2"/>
        <v>208.01</v>
      </c>
      <c r="I52">
        <f t="shared" si="3"/>
        <v>606</v>
      </c>
      <c r="J52">
        <f t="shared" si="4"/>
        <v>208.01</v>
      </c>
      <c r="K52">
        <f t="shared" si="5"/>
        <v>19.12</v>
      </c>
      <c r="L52">
        <f t="shared" si="6"/>
        <v>25</v>
      </c>
    </row>
    <row r="53" spans="1:12">
      <c r="A53">
        <v>2</v>
      </c>
      <c r="B53">
        <f t="shared" si="7"/>
        <v>1</v>
      </c>
      <c r="C53">
        <v>0</v>
      </c>
      <c r="D53">
        <f t="shared" si="0"/>
        <v>2</v>
      </c>
      <c r="E53">
        <f t="shared" si="1"/>
        <v>1</v>
      </c>
      <c r="F53" t="s">
        <v>242</v>
      </c>
      <c r="G53">
        <f>VLOOKUP(F53,Stations!$B$2:$G$300,6,FALSE)</f>
        <v>291</v>
      </c>
      <c r="H53">
        <f t="shared" si="2"/>
        <v>291.01</v>
      </c>
      <c r="I53">
        <f t="shared" si="3"/>
        <v>829</v>
      </c>
      <c r="J53">
        <f t="shared" si="4"/>
        <v>291.01</v>
      </c>
      <c r="K53" t="e">
        <f t="shared" si="5"/>
        <v>#N/A</v>
      </c>
      <c r="L53">
        <f t="shared" si="6"/>
        <v>25</v>
      </c>
    </row>
    <row r="54" spans="1:12">
      <c r="A54">
        <v>2</v>
      </c>
      <c r="B54">
        <f t="shared" si="7"/>
        <v>1</v>
      </c>
      <c r="C54">
        <v>0</v>
      </c>
      <c r="D54">
        <f t="shared" si="0"/>
        <v>2</v>
      </c>
      <c r="E54">
        <f t="shared" si="1"/>
        <v>2</v>
      </c>
      <c r="F54" t="s">
        <v>257</v>
      </c>
      <c r="G54">
        <f>VLOOKUP(F54,Stations!$B$2:$G$300,6,FALSE)</f>
        <v>49</v>
      </c>
      <c r="H54">
        <f t="shared" si="2"/>
        <v>49.01</v>
      </c>
      <c r="I54">
        <f t="shared" si="3"/>
        <v>124</v>
      </c>
      <c r="J54">
        <f t="shared" si="4"/>
        <v>49.01</v>
      </c>
      <c r="K54">
        <f t="shared" si="5"/>
        <v>20</v>
      </c>
      <c r="L54">
        <f t="shared" si="6"/>
        <v>26</v>
      </c>
    </row>
    <row r="55" spans="1:12">
      <c r="A55">
        <v>2</v>
      </c>
      <c r="B55">
        <f t="shared" si="7"/>
        <v>1</v>
      </c>
      <c r="C55">
        <v>0</v>
      </c>
      <c r="D55">
        <f t="shared" si="0"/>
        <v>2</v>
      </c>
      <c r="E55">
        <f t="shared" si="1"/>
        <v>3</v>
      </c>
      <c r="F55" t="s">
        <v>234</v>
      </c>
      <c r="G55">
        <f>VLOOKUP(F55,Stations!$B$2:$G$300,6,FALSE)</f>
        <v>282</v>
      </c>
      <c r="H55">
        <f t="shared" si="2"/>
        <v>282.01</v>
      </c>
      <c r="I55">
        <f t="shared" si="3"/>
        <v>805</v>
      </c>
      <c r="J55">
        <f t="shared" si="4"/>
        <v>282.01</v>
      </c>
      <c r="K55" t="e">
        <f t="shared" si="5"/>
        <v>#N/A</v>
      </c>
      <c r="L55">
        <f t="shared" si="6"/>
        <v>26</v>
      </c>
    </row>
    <row r="56" spans="1:12">
      <c r="A56">
        <v>2</v>
      </c>
      <c r="B56">
        <f t="shared" si="7"/>
        <v>1</v>
      </c>
      <c r="C56">
        <v>0</v>
      </c>
      <c r="D56">
        <f t="shared" si="0"/>
        <v>2</v>
      </c>
      <c r="E56">
        <f t="shared" si="1"/>
        <v>4</v>
      </c>
      <c r="F56" t="s">
        <v>54</v>
      </c>
      <c r="G56">
        <f>VLOOKUP(F56,Stations!$B$2:$G$300,6,FALSE)</f>
        <v>71</v>
      </c>
      <c r="H56">
        <f t="shared" si="2"/>
        <v>71.010000000000005</v>
      </c>
      <c r="I56">
        <f t="shared" si="3"/>
        <v>194</v>
      </c>
      <c r="J56">
        <f t="shared" si="4"/>
        <v>71.010000000000005</v>
      </c>
      <c r="K56">
        <f t="shared" si="5"/>
        <v>21.06</v>
      </c>
      <c r="L56">
        <f t="shared" si="6"/>
        <v>27</v>
      </c>
    </row>
    <row r="57" spans="1:12">
      <c r="A57">
        <v>2</v>
      </c>
      <c r="B57">
        <f t="shared" si="7"/>
        <v>1</v>
      </c>
      <c r="C57">
        <v>0</v>
      </c>
      <c r="D57">
        <f t="shared" si="0"/>
        <v>2</v>
      </c>
      <c r="E57">
        <f t="shared" si="1"/>
        <v>5</v>
      </c>
      <c r="F57" t="s">
        <v>137</v>
      </c>
      <c r="G57">
        <f>VLOOKUP(F57,Stations!$B$2:$G$300,6,FALSE)</f>
        <v>172</v>
      </c>
      <c r="H57">
        <f t="shared" si="2"/>
        <v>172.01</v>
      </c>
      <c r="I57">
        <f t="shared" si="3"/>
        <v>477</v>
      </c>
      <c r="J57">
        <f t="shared" si="4"/>
        <v>172.01</v>
      </c>
      <c r="K57" t="e">
        <f t="shared" si="5"/>
        <v>#N/A</v>
      </c>
      <c r="L57">
        <f t="shared" si="6"/>
        <v>27</v>
      </c>
    </row>
    <row r="58" spans="1:12">
      <c r="A58">
        <v>2</v>
      </c>
      <c r="B58">
        <f t="shared" si="7"/>
        <v>1</v>
      </c>
      <c r="C58">
        <v>0</v>
      </c>
      <c r="D58">
        <f t="shared" si="0"/>
        <v>2</v>
      </c>
      <c r="E58">
        <f t="shared" si="1"/>
        <v>6</v>
      </c>
      <c r="F58" t="s">
        <v>243</v>
      </c>
      <c r="G58">
        <f>VLOOKUP(F58,Stations!$B$2:$G$300,6,FALSE)</f>
        <v>295</v>
      </c>
      <c r="H58">
        <f t="shared" si="2"/>
        <v>295.01</v>
      </c>
      <c r="I58">
        <f t="shared" si="3"/>
        <v>837</v>
      </c>
      <c r="J58">
        <f t="shared" si="4"/>
        <v>295.01</v>
      </c>
      <c r="K58">
        <f t="shared" si="5"/>
        <v>21.15</v>
      </c>
      <c r="L58">
        <f t="shared" si="6"/>
        <v>28</v>
      </c>
    </row>
    <row r="59" spans="1:12">
      <c r="A59">
        <v>2</v>
      </c>
      <c r="B59">
        <f t="shared" si="7"/>
        <v>1</v>
      </c>
      <c r="C59">
        <v>0</v>
      </c>
      <c r="D59">
        <f t="shared" si="0"/>
        <v>2</v>
      </c>
      <c r="E59">
        <f t="shared" si="1"/>
        <v>7</v>
      </c>
      <c r="F59" t="s">
        <v>207</v>
      </c>
      <c r="G59">
        <f>VLOOKUP(F59,Stations!$B$2:$G$300,6,FALSE)</f>
        <v>248</v>
      </c>
      <c r="H59">
        <f t="shared" si="2"/>
        <v>248.01</v>
      </c>
      <c r="I59">
        <f t="shared" si="3"/>
        <v>713</v>
      </c>
      <c r="J59">
        <f t="shared" si="4"/>
        <v>248.01</v>
      </c>
      <c r="K59" t="e">
        <f t="shared" si="5"/>
        <v>#N/A</v>
      </c>
      <c r="L59">
        <f t="shared" si="6"/>
        <v>28</v>
      </c>
    </row>
    <row r="60" spans="1:12">
      <c r="A60">
        <v>2</v>
      </c>
      <c r="B60">
        <f t="shared" si="7"/>
        <v>1</v>
      </c>
      <c r="C60">
        <v>0</v>
      </c>
      <c r="D60">
        <f t="shared" si="0"/>
        <v>2</v>
      </c>
      <c r="E60">
        <f t="shared" si="1"/>
        <v>8</v>
      </c>
      <c r="F60" t="s">
        <v>160</v>
      </c>
      <c r="G60">
        <f>VLOOKUP(F60,Stations!$B$2:$G$300,6,FALSE)</f>
        <v>197</v>
      </c>
      <c r="H60">
        <f t="shared" si="2"/>
        <v>197.01</v>
      </c>
      <c r="I60">
        <f t="shared" si="3"/>
        <v>563</v>
      </c>
      <c r="J60">
        <f t="shared" si="4"/>
        <v>197.01</v>
      </c>
      <c r="K60">
        <f t="shared" si="5"/>
        <v>22.15</v>
      </c>
      <c r="L60">
        <f t="shared" si="6"/>
        <v>29</v>
      </c>
    </row>
    <row r="61" spans="1:12">
      <c r="A61">
        <v>2</v>
      </c>
      <c r="B61">
        <f t="shared" si="7"/>
        <v>1</v>
      </c>
      <c r="C61">
        <v>0</v>
      </c>
      <c r="D61">
        <f t="shared" si="0"/>
        <v>2</v>
      </c>
      <c r="E61">
        <f t="shared" si="1"/>
        <v>9</v>
      </c>
      <c r="F61" t="s">
        <v>20</v>
      </c>
      <c r="G61">
        <f>VLOOKUP(F61,Stations!$B$2:$G$300,6,FALSE)</f>
        <v>25</v>
      </c>
      <c r="H61">
        <f t="shared" si="2"/>
        <v>25.01</v>
      </c>
      <c r="I61">
        <f t="shared" si="3"/>
        <v>65</v>
      </c>
      <c r="J61">
        <f t="shared" si="4"/>
        <v>25.01</v>
      </c>
      <c r="K61" t="e">
        <f t="shared" si="5"/>
        <v>#N/A</v>
      </c>
      <c r="L61">
        <f t="shared" si="6"/>
        <v>29</v>
      </c>
    </row>
    <row r="62" spans="1:12">
      <c r="A62">
        <v>2</v>
      </c>
      <c r="B62">
        <f t="shared" si="7"/>
        <v>1</v>
      </c>
      <c r="C62">
        <v>0</v>
      </c>
      <c r="D62">
        <f t="shared" si="0"/>
        <v>2</v>
      </c>
      <c r="E62">
        <f t="shared" si="1"/>
        <v>10</v>
      </c>
      <c r="F62" t="s">
        <v>159</v>
      </c>
      <c r="G62">
        <f>VLOOKUP(F62,Stations!$B$2:$G$300,6,FALSE)</f>
        <v>196</v>
      </c>
      <c r="H62">
        <f t="shared" si="2"/>
        <v>196.01</v>
      </c>
      <c r="I62">
        <f t="shared" si="3"/>
        <v>559</v>
      </c>
      <c r="J62">
        <f t="shared" si="4"/>
        <v>196.01</v>
      </c>
      <c r="K62">
        <f t="shared" si="5"/>
        <v>23.1</v>
      </c>
      <c r="L62">
        <f t="shared" si="6"/>
        <v>30</v>
      </c>
    </row>
    <row r="63" spans="1:12">
      <c r="A63">
        <v>2</v>
      </c>
      <c r="B63">
        <f t="shared" si="7"/>
        <v>1</v>
      </c>
      <c r="C63">
        <v>0</v>
      </c>
      <c r="D63">
        <f t="shared" si="0"/>
        <v>2</v>
      </c>
      <c r="E63">
        <f t="shared" si="1"/>
        <v>11</v>
      </c>
      <c r="F63" t="s">
        <v>4</v>
      </c>
      <c r="G63">
        <f>VLOOKUP(F63,Stations!$B$2:$G$300,6,FALSE)</f>
        <v>5</v>
      </c>
      <c r="H63">
        <f t="shared" si="2"/>
        <v>5.01</v>
      </c>
      <c r="I63">
        <f t="shared" si="3"/>
        <v>11</v>
      </c>
      <c r="J63">
        <f t="shared" si="4"/>
        <v>5.01</v>
      </c>
      <c r="K63" t="e">
        <f t="shared" si="5"/>
        <v>#N/A</v>
      </c>
      <c r="L63">
        <f t="shared" si="6"/>
        <v>30</v>
      </c>
    </row>
    <row r="64" spans="1:12">
      <c r="A64">
        <v>2</v>
      </c>
      <c r="B64">
        <f t="shared" si="7"/>
        <v>1</v>
      </c>
      <c r="C64">
        <v>1</v>
      </c>
      <c r="D64">
        <f t="shared" si="0"/>
        <v>3</v>
      </c>
      <c r="E64">
        <f t="shared" si="1"/>
        <v>0</v>
      </c>
      <c r="F64" t="s">
        <v>294</v>
      </c>
      <c r="G64">
        <f>VLOOKUP(F64,Stations!$B$2:$G$300,6,FALSE)</f>
        <v>15</v>
      </c>
      <c r="H64">
        <f t="shared" si="2"/>
        <v>15.01</v>
      </c>
      <c r="I64">
        <f t="shared" si="3"/>
        <v>35</v>
      </c>
      <c r="J64">
        <f t="shared" si="4"/>
        <v>15.01</v>
      </c>
      <c r="K64">
        <f t="shared" si="5"/>
        <v>24.06</v>
      </c>
      <c r="L64">
        <f t="shared" si="6"/>
        <v>31</v>
      </c>
    </row>
    <row r="65" spans="1:12">
      <c r="A65">
        <v>2</v>
      </c>
      <c r="B65">
        <f t="shared" si="7"/>
        <v>1</v>
      </c>
      <c r="C65">
        <v>1</v>
      </c>
      <c r="D65">
        <f t="shared" si="0"/>
        <v>3</v>
      </c>
      <c r="E65">
        <f t="shared" si="1"/>
        <v>1</v>
      </c>
      <c r="F65" t="s">
        <v>103</v>
      </c>
      <c r="G65">
        <f>VLOOKUP(F65,Stations!$B$2:$G$300,6,FALSE)</f>
        <v>126</v>
      </c>
      <c r="H65">
        <f t="shared" si="2"/>
        <v>126.01</v>
      </c>
      <c r="I65">
        <f t="shared" si="3"/>
        <v>350</v>
      </c>
      <c r="J65">
        <f t="shared" si="4"/>
        <v>126.01</v>
      </c>
      <c r="K65" t="e">
        <f t="shared" si="5"/>
        <v>#N/A</v>
      </c>
      <c r="L65">
        <f t="shared" si="6"/>
        <v>31</v>
      </c>
    </row>
    <row r="66" spans="1:12">
      <c r="A66">
        <v>2</v>
      </c>
      <c r="B66">
        <f t="shared" si="7"/>
        <v>1</v>
      </c>
      <c r="C66">
        <v>1</v>
      </c>
      <c r="D66">
        <f t="shared" si="0"/>
        <v>3</v>
      </c>
      <c r="E66">
        <f t="shared" si="1"/>
        <v>2</v>
      </c>
      <c r="F66" t="s">
        <v>231</v>
      </c>
      <c r="G66">
        <f>VLOOKUP(F66,Stations!$B$2:$G$300,6,FALSE)</f>
        <v>277</v>
      </c>
      <c r="H66">
        <f t="shared" si="2"/>
        <v>277.01</v>
      </c>
      <c r="I66">
        <f t="shared" si="3"/>
        <v>783</v>
      </c>
      <c r="J66">
        <f t="shared" si="4"/>
        <v>277.01</v>
      </c>
      <c r="K66">
        <f t="shared" si="5"/>
        <v>25.01</v>
      </c>
      <c r="L66">
        <f t="shared" si="6"/>
        <v>32</v>
      </c>
    </row>
    <row r="67" spans="1:12">
      <c r="A67">
        <v>2</v>
      </c>
      <c r="B67">
        <f t="shared" si="7"/>
        <v>1</v>
      </c>
      <c r="C67">
        <v>1</v>
      </c>
      <c r="D67">
        <f t="shared" ref="D67:D130" si="8">IF(A67&amp;C67=A66&amp;C66,D66,D66+1)</f>
        <v>3</v>
      </c>
      <c r="E67">
        <f t="shared" ref="E67:E129" si="9">IF(A67&amp;C67&lt;&gt;A66&amp;C66,0,E66+1)</f>
        <v>3</v>
      </c>
      <c r="F67" t="s">
        <v>98</v>
      </c>
      <c r="G67">
        <f>VLOOKUP(F67,Stations!$B$2:$G$300,6,FALSE)</f>
        <v>120</v>
      </c>
      <c r="H67">
        <f t="shared" ref="H67:H130" si="10">G67+B67/100</f>
        <v>120.01</v>
      </c>
      <c r="I67">
        <f t="shared" ref="I67:I130" si="11">RANK(J67,$J$2:$J$847,1)</f>
        <v>330</v>
      </c>
      <c r="J67">
        <f t="shared" ref="J67:J130" si="12">H67</f>
        <v>120.01</v>
      </c>
      <c r="K67" t="e">
        <f t="shared" ref="K67:K130" si="13">VLOOKUP(ROW()-1,$I$2:$J$847,2,FALSE)</f>
        <v>#N/A</v>
      </c>
      <c r="L67">
        <f t="shared" ref="L67:L130" si="14">IF(NOT(ISNA(K67)),L66+1,L66)</f>
        <v>32</v>
      </c>
    </row>
    <row r="68" spans="1:12">
      <c r="A68">
        <v>2</v>
      </c>
      <c r="B68">
        <f t="shared" ref="B68:B131" si="15">IF(A68&lt;&gt;A67,B67+1,B67)</f>
        <v>1</v>
      </c>
      <c r="C68">
        <v>1</v>
      </c>
      <c r="D68">
        <f t="shared" si="8"/>
        <v>3</v>
      </c>
      <c r="E68">
        <f t="shared" si="9"/>
        <v>4</v>
      </c>
      <c r="F68" t="s">
        <v>46</v>
      </c>
      <c r="G68">
        <f>VLOOKUP(F68,Stations!$B$2:$G$300,6,FALSE)</f>
        <v>63</v>
      </c>
      <c r="H68">
        <f t="shared" si="10"/>
        <v>63.01</v>
      </c>
      <c r="I68">
        <f t="shared" si="11"/>
        <v>172</v>
      </c>
      <c r="J68">
        <f t="shared" si="12"/>
        <v>63.01</v>
      </c>
      <c r="K68">
        <f t="shared" si="13"/>
        <v>26.05</v>
      </c>
      <c r="L68">
        <f t="shared" si="14"/>
        <v>33</v>
      </c>
    </row>
    <row r="69" spans="1:12">
      <c r="A69">
        <v>2</v>
      </c>
      <c r="B69">
        <f t="shared" si="15"/>
        <v>1</v>
      </c>
      <c r="C69">
        <v>1</v>
      </c>
      <c r="D69">
        <f t="shared" si="8"/>
        <v>3</v>
      </c>
      <c r="E69">
        <f t="shared" si="9"/>
        <v>5</v>
      </c>
      <c r="F69" t="s">
        <v>14</v>
      </c>
      <c r="G69">
        <f>VLOOKUP(F69,Stations!$B$2:$G$300,6,FALSE)</f>
        <v>19</v>
      </c>
      <c r="H69">
        <f t="shared" si="10"/>
        <v>19.010000000000002</v>
      </c>
      <c r="I69">
        <f t="shared" si="11"/>
        <v>49</v>
      </c>
      <c r="J69">
        <f t="shared" si="12"/>
        <v>19.010000000000002</v>
      </c>
      <c r="K69" t="e">
        <f t="shared" si="13"/>
        <v>#N/A</v>
      </c>
      <c r="L69">
        <f t="shared" si="14"/>
        <v>33</v>
      </c>
    </row>
    <row r="70" spans="1:12">
      <c r="A70">
        <v>2</v>
      </c>
      <c r="B70">
        <f t="shared" si="15"/>
        <v>1</v>
      </c>
      <c r="C70">
        <v>1</v>
      </c>
      <c r="D70">
        <f t="shared" si="8"/>
        <v>3</v>
      </c>
      <c r="E70">
        <f t="shared" si="9"/>
        <v>6</v>
      </c>
      <c r="F70" t="s">
        <v>55</v>
      </c>
      <c r="G70">
        <f>VLOOKUP(F70,Stations!$B$2:$G$300,6,FALSE)</f>
        <v>72</v>
      </c>
      <c r="H70">
        <f t="shared" si="10"/>
        <v>72.010000000000005</v>
      </c>
      <c r="I70">
        <f t="shared" si="11"/>
        <v>196</v>
      </c>
      <c r="J70">
        <f t="shared" si="12"/>
        <v>72.010000000000005</v>
      </c>
      <c r="K70">
        <f t="shared" si="13"/>
        <v>27.05</v>
      </c>
      <c r="L70">
        <f t="shared" si="14"/>
        <v>34</v>
      </c>
    </row>
    <row r="71" spans="1:12">
      <c r="A71">
        <v>2</v>
      </c>
      <c r="B71">
        <f t="shared" si="15"/>
        <v>1</v>
      </c>
      <c r="C71">
        <v>1</v>
      </c>
      <c r="D71">
        <f t="shared" si="8"/>
        <v>3</v>
      </c>
      <c r="E71">
        <f t="shared" si="9"/>
        <v>7</v>
      </c>
      <c r="F71" t="s">
        <v>133</v>
      </c>
      <c r="G71">
        <f>VLOOKUP(F71,Stations!$B$2:$G$300,6,FALSE)</f>
        <v>166</v>
      </c>
      <c r="H71">
        <f t="shared" si="10"/>
        <v>166.01</v>
      </c>
      <c r="I71">
        <f t="shared" si="11"/>
        <v>460</v>
      </c>
      <c r="J71">
        <f t="shared" si="12"/>
        <v>166.01</v>
      </c>
      <c r="K71" t="e">
        <f t="shared" si="13"/>
        <v>#N/A</v>
      </c>
      <c r="L71">
        <f t="shared" si="14"/>
        <v>34</v>
      </c>
    </row>
    <row r="72" spans="1:12">
      <c r="A72">
        <v>2</v>
      </c>
      <c r="B72">
        <f t="shared" si="15"/>
        <v>1</v>
      </c>
      <c r="C72">
        <v>1</v>
      </c>
      <c r="D72">
        <f t="shared" si="8"/>
        <v>3</v>
      </c>
      <c r="E72">
        <f t="shared" si="9"/>
        <v>8</v>
      </c>
      <c r="F72" t="s">
        <v>153</v>
      </c>
      <c r="G72">
        <f>VLOOKUP(F72,Stations!$B$2:$G$300,6,FALSE)</f>
        <v>190</v>
      </c>
      <c r="H72">
        <f t="shared" si="10"/>
        <v>190.01</v>
      </c>
      <c r="I72">
        <f t="shared" si="11"/>
        <v>543</v>
      </c>
      <c r="J72">
        <f t="shared" si="12"/>
        <v>190.01</v>
      </c>
      <c r="K72">
        <f t="shared" si="13"/>
        <v>28.06</v>
      </c>
      <c r="L72">
        <f t="shared" si="14"/>
        <v>35</v>
      </c>
    </row>
    <row r="73" spans="1:12">
      <c r="A73">
        <v>2</v>
      </c>
      <c r="B73">
        <f t="shared" si="15"/>
        <v>1</v>
      </c>
      <c r="C73">
        <v>1</v>
      </c>
      <c r="D73">
        <f t="shared" si="8"/>
        <v>3</v>
      </c>
      <c r="E73">
        <f t="shared" si="9"/>
        <v>9</v>
      </c>
      <c r="F73" t="s">
        <v>156</v>
      </c>
      <c r="G73">
        <f>VLOOKUP(F73,Stations!$B$2:$G$300,6,FALSE)</f>
        <v>193</v>
      </c>
      <c r="H73">
        <f t="shared" si="10"/>
        <v>193.01</v>
      </c>
      <c r="I73">
        <f t="shared" si="11"/>
        <v>553</v>
      </c>
      <c r="J73">
        <f t="shared" si="12"/>
        <v>193.01</v>
      </c>
      <c r="K73" t="e">
        <f t="shared" si="13"/>
        <v>#N/A</v>
      </c>
      <c r="L73">
        <f t="shared" si="14"/>
        <v>35</v>
      </c>
    </row>
    <row r="74" spans="1:12">
      <c r="A74">
        <v>2</v>
      </c>
      <c r="B74">
        <f t="shared" si="15"/>
        <v>1</v>
      </c>
      <c r="C74">
        <v>1</v>
      </c>
      <c r="D74">
        <f t="shared" si="8"/>
        <v>3</v>
      </c>
      <c r="E74">
        <f t="shared" si="9"/>
        <v>10</v>
      </c>
      <c r="F74" t="s">
        <v>2</v>
      </c>
      <c r="G74">
        <f>VLOOKUP(F74,Stations!$B$2:$G$300,6,FALSE)</f>
        <v>2</v>
      </c>
      <c r="H74">
        <f t="shared" si="10"/>
        <v>2.0099999999999998</v>
      </c>
      <c r="I74">
        <f t="shared" si="11"/>
        <v>5</v>
      </c>
      <c r="J74">
        <f t="shared" si="12"/>
        <v>2.0099999999999998</v>
      </c>
      <c r="K74">
        <f t="shared" si="13"/>
        <v>29.08</v>
      </c>
      <c r="L74">
        <f t="shared" si="14"/>
        <v>36</v>
      </c>
    </row>
    <row r="75" spans="1:12">
      <c r="A75">
        <v>2</v>
      </c>
      <c r="B75">
        <f t="shared" si="15"/>
        <v>1</v>
      </c>
      <c r="C75">
        <v>1</v>
      </c>
      <c r="D75">
        <f t="shared" si="8"/>
        <v>3</v>
      </c>
      <c r="E75">
        <f t="shared" si="9"/>
        <v>11</v>
      </c>
      <c r="F75" t="s">
        <v>9</v>
      </c>
      <c r="G75">
        <f>VLOOKUP(F75,Stations!$B$2:$G$300,6,FALSE)</f>
        <v>13</v>
      </c>
      <c r="H75">
        <f t="shared" si="10"/>
        <v>13.01</v>
      </c>
      <c r="I75">
        <f t="shared" si="11"/>
        <v>31</v>
      </c>
      <c r="J75">
        <f t="shared" si="12"/>
        <v>13.01</v>
      </c>
      <c r="K75" t="e">
        <f t="shared" si="13"/>
        <v>#N/A</v>
      </c>
      <c r="L75">
        <f t="shared" si="14"/>
        <v>36</v>
      </c>
    </row>
    <row r="76" spans="1:12">
      <c r="A76">
        <v>2</v>
      </c>
      <c r="B76">
        <f t="shared" si="15"/>
        <v>1</v>
      </c>
      <c r="C76">
        <v>1</v>
      </c>
      <c r="D76">
        <f t="shared" si="8"/>
        <v>3</v>
      </c>
      <c r="E76">
        <f t="shared" si="9"/>
        <v>12</v>
      </c>
      <c r="F76" t="s">
        <v>140</v>
      </c>
      <c r="G76">
        <f>VLOOKUP(F76,Stations!$B$2:$G$300,6,FALSE)</f>
        <v>176</v>
      </c>
      <c r="H76">
        <f t="shared" si="10"/>
        <v>176.01</v>
      </c>
      <c r="I76">
        <f t="shared" si="11"/>
        <v>495</v>
      </c>
      <c r="J76">
        <f t="shared" si="12"/>
        <v>176.01</v>
      </c>
      <c r="K76">
        <f t="shared" si="13"/>
        <v>30.09</v>
      </c>
      <c r="L76">
        <f t="shared" si="14"/>
        <v>37</v>
      </c>
    </row>
    <row r="77" spans="1:12">
      <c r="A77">
        <v>2</v>
      </c>
      <c r="B77">
        <f t="shared" si="15"/>
        <v>1</v>
      </c>
      <c r="C77">
        <v>1</v>
      </c>
      <c r="D77">
        <f t="shared" si="8"/>
        <v>3</v>
      </c>
      <c r="E77">
        <f t="shared" si="9"/>
        <v>13</v>
      </c>
      <c r="F77" t="s">
        <v>140</v>
      </c>
      <c r="G77">
        <f>VLOOKUP(F77,Stations!$B$2:$G$300,6,FALSE)</f>
        <v>176</v>
      </c>
      <c r="H77">
        <f t="shared" si="10"/>
        <v>176.01</v>
      </c>
      <c r="I77">
        <f t="shared" si="11"/>
        <v>495</v>
      </c>
      <c r="J77">
        <f t="shared" si="12"/>
        <v>176.01</v>
      </c>
      <c r="K77" t="e">
        <f t="shared" si="13"/>
        <v>#N/A</v>
      </c>
      <c r="L77">
        <f t="shared" si="14"/>
        <v>37</v>
      </c>
    </row>
    <row r="78" spans="1:12">
      <c r="A78">
        <v>2</v>
      </c>
      <c r="B78">
        <f t="shared" si="15"/>
        <v>1</v>
      </c>
      <c r="C78">
        <v>1</v>
      </c>
      <c r="D78">
        <f t="shared" si="8"/>
        <v>3</v>
      </c>
      <c r="E78">
        <f t="shared" si="9"/>
        <v>14</v>
      </c>
      <c r="F78" t="s">
        <v>9</v>
      </c>
      <c r="G78">
        <f>VLOOKUP(F78,Stations!$B$2:$G$300,6,FALSE)</f>
        <v>13</v>
      </c>
      <c r="H78">
        <f t="shared" si="10"/>
        <v>13.01</v>
      </c>
      <c r="I78">
        <f t="shared" si="11"/>
        <v>31</v>
      </c>
      <c r="J78">
        <f t="shared" si="12"/>
        <v>13.01</v>
      </c>
      <c r="K78">
        <f t="shared" si="13"/>
        <v>30.1</v>
      </c>
      <c r="L78">
        <f t="shared" si="14"/>
        <v>38</v>
      </c>
    </row>
    <row r="79" spans="1:12">
      <c r="A79">
        <v>2</v>
      </c>
      <c r="B79">
        <f t="shared" si="15"/>
        <v>1</v>
      </c>
      <c r="C79">
        <v>1</v>
      </c>
      <c r="D79">
        <f t="shared" si="8"/>
        <v>3</v>
      </c>
      <c r="E79">
        <f t="shared" si="9"/>
        <v>15</v>
      </c>
      <c r="F79" t="s">
        <v>2</v>
      </c>
      <c r="G79">
        <f>VLOOKUP(F79,Stations!$B$2:$G$300,6,FALSE)</f>
        <v>2</v>
      </c>
      <c r="H79">
        <f t="shared" si="10"/>
        <v>2.0099999999999998</v>
      </c>
      <c r="I79">
        <f t="shared" si="11"/>
        <v>5</v>
      </c>
      <c r="J79">
        <f t="shared" si="12"/>
        <v>2.0099999999999998</v>
      </c>
      <c r="K79" t="e">
        <f t="shared" si="13"/>
        <v>#N/A</v>
      </c>
      <c r="L79">
        <f t="shared" si="14"/>
        <v>38</v>
      </c>
    </row>
    <row r="80" spans="1:12">
      <c r="A80">
        <v>2</v>
      </c>
      <c r="B80">
        <f t="shared" si="15"/>
        <v>1</v>
      </c>
      <c r="C80">
        <v>1</v>
      </c>
      <c r="D80">
        <f t="shared" si="8"/>
        <v>3</v>
      </c>
      <c r="E80">
        <f t="shared" si="9"/>
        <v>16</v>
      </c>
      <c r="F80" t="s">
        <v>156</v>
      </c>
      <c r="G80">
        <f>VLOOKUP(F80,Stations!$B$2:$G$300,6,FALSE)</f>
        <v>193</v>
      </c>
      <c r="H80">
        <f t="shared" si="10"/>
        <v>193.01</v>
      </c>
      <c r="I80">
        <f t="shared" si="11"/>
        <v>553</v>
      </c>
      <c r="J80">
        <f t="shared" si="12"/>
        <v>193.01</v>
      </c>
      <c r="K80">
        <f t="shared" si="13"/>
        <v>31.08</v>
      </c>
      <c r="L80">
        <f t="shared" si="14"/>
        <v>39</v>
      </c>
    </row>
    <row r="81" spans="1:12">
      <c r="A81">
        <v>2</v>
      </c>
      <c r="B81">
        <f t="shared" si="15"/>
        <v>1</v>
      </c>
      <c r="C81">
        <v>1</v>
      </c>
      <c r="D81">
        <f t="shared" si="8"/>
        <v>3</v>
      </c>
      <c r="E81">
        <f t="shared" si="9"/>
        <v>17</v>
      </c>
      <c r="F81" t="s">
        <v>153</v>
      </c>
      <c r="G81">
        <f>VLOOKUP(F81,Stations!$B$2:$G$300,6,FALSE)</f>
        <v>190</v>
      </c>
      <c r="H81">
        <f t="shared" si="10"/>
        <v>190.01</v>
      </c>
      <c r="I81">
        <f t="shared" si="11"/>
        <v>543</v>
      </c>
      <c r="J81">
        <f t="shared" si="12"/>
        <v>190.01</v>
      </c>
      <c r="K81" t="e">
        <f t="shared" si="13"/>
        <v>#N/A</v>
      </c>
      <c r="L81">
        <f t="shared" si="14"/>
        <v>39</v>
      </c>
    </row>
    <row r="82" spans="1:12">
      <c r="A82">
        <v>2</v>
      </c>
      <c r="B82">
        <f t="shared" si="15"/>
        <v>1</v>
      </c>
      <c r="C82">
        <v>1</v>
      </c>
      <c r="D82">
        <f t="shared" si="8"/>
        <v>3</v>
      </c>
      <c r="E82">
        <f t="shared" si="9"/>
        <v>18</v>
      </c>
      <c r="F82" t="s">
        <v>133</v>
      </c>
      <c r="G82">
        <f>VLOOKUP(F82,Stations!$B$2:$G$300,6,FALSE)</f>
        <v>166</v>
      </c>
      <c r="H82">
        <f t="shared" si="10"/>
        <v>166.01</v>
      </c>
      <c r="I82">
        <f t="shared" si="11"/>
        <v>460</v>
      </c>
      <c r="J82">
        <f t="shared" si="12"/>
        <v>166.01</v>
      </c>
      <c r="K82">
        <f t="shared" si="13"/>
        <v>32.090000000000003</v>
      </c>
      <c r="L82">
        <f t="shared" si="14"/>
        <v>40</v>
      </c>
    </row>
    <row r="83" spans="1:12">
      <c r="A83">
        <v>2</v>
      </c>
      <c r="B83">
        <f t="shared" si="15"/>
        <v>1</v>
      </c>
      <c r="C83">
        <v>1</v>
      </c>
      <c r="D83">
        <f t="shared" si="8"/>
        <v>3</v>
      </c>
      <c r="E83">
        <f t="shared" si="9"/>
        <v>19</v>
      </c>
      <c r="F83" t="s">
        <v>55</v>
      </c>
      <c r="G83">
        <f>VLOOKUP(F83,Stations!$B$2:$G$300,6,FALSE)</f>
        <v>72</v>
      </c>
      <c r="H83">
        <f t="shared" si="10"/>
        <v>72.010000000000005</v>
      </c>
      <c r="I83">
        <f t="shared" si="11"/>
        <v>196</v>
      </c>
      <c r="J83">
        <f t="shared" si="12"/>
        <v>72.010000000000005</v>
      </c>
      <c r="K83" t="e">
        <f t="shared" si="13"/>
        <v>#N/A</v>
      </c>
      <c r="L83">
        <f t="shared" si="14"/>
        <v>40</v>
      </c>
    </row>
    <row r="84" spans="1:12">
      <c r="A84">
        <v>2</v>
      </c>
      <c r="B84">
        <f t="shared" si="15"/>
        <v>1</v>
      </c>
      <c r="C84">
        <v>1</v>
      </c>
      <c r="D84">
        <f t="shared" si="8"/>
        <v>3</v>
      </c>
      <c r="E84">
        <f t="shared" si="9"/>
        <v>20</v>
      </c>
      <c r="F84" t="s">
        <v>14</v>
      </c>
      <c r="G84">
        <f>VLOOKUP(F84,Stations!$B$2:$G$300,6,FALSE)</f>
        <v>19</v>
      </c>
      <c r="H84">
        <f t="shared" si="10"/>
        <v>19.010000000000002</v>
      </c>
      <c r="I84">
        <f t="shared" si="11"/>
        <v>49</v>
      </c>
      <c r="J84">
        <f t="shared" si="12"/>
        <v>19.010000000000002</v>
      </c>
      <c r="K84">
        <f t="shared" si="13"/>
        <v>33.11</v>
      </c>
      <c r="L84">
        <f t="shared" si="14"/>
        <v>41</v>
      </c>
    </row>
    <row r="85" spans="1:12">
      <c r="A85">
        <v>2</v>
      </c>
      <c r="B85">
        <f t="shared" si="15"/>
        <v>1</v>
      </c>
      <c r="C85">
        <v>1</v>
      </c>
      <c r="D85">
        <f t="shared" si="8"/>
        <v>3</v>
      </c>
      <c r="E85">
        <f t="shared" si="9"/>
        <v>21</v>
      </c>
      <c r="F85" t="s">
        <v>46</v>
      </c>
      <c r="G85">
        <f>VLOOKUP(F85,Stations!$B$2:$G$300,6,FALSE)</f>
        <v>63</v>
      </c>
      <c r="H85">
        <f t="shared" si="10"/>
        <v>63.01</v>
      </c>
      <c r="I85">
        <f t="shared" si="11"/>
        <v>172</v>
      </c>
      <c r="J85">
        <f t="shared" si="12"/>
        <v>63.01</v>
      </c>
      <c r="K85" t="e">
        <f t="shared" si="13"/>
        <v>#N/A</v>
      </c>
      <c r="L85">
        <f t="shared" si="14"/>
        <v>41</v>
      </c>
    </row>
    <row r="86" spans="1:12">
      <c r="A86">
        <v>2</v>
      </c>
      <c r="B86">
        <f t="shared" si="15"/>
        <v>1</v>
      </c>
      <c r="C86">
        <v>1</v>
      </c>
      <c r="D86">
        <f t="shared" si="8"/>
        <v>3</v>
      </c>
      <c r="E86">
        <f t="shared" si="9"/>
        <v>22</v>
      </c>
      <c r="F86" t="s">
        <v>98</v>
      </c>
      <c r="G86">
        <f>VLOOKUP(F86,Stations!$B$2:$G$300,6,FALSE)</f>
        <v>120</v>
      </c>
      <c r="H86">
        <f t="shared" si="10"/>
        <v>120.01</v>
      </c>
      <c r="I86">
        <f t="shared" si="11"/>
        <v>330</v>
      </c>
      <c r="J86">
        <f t="shared" si="12"/>
        <v>120.01</v>
      </c>
      <c r="K86">
        <f t="shared" si="13"/>
        <v>34.1</v>
      </c>
      <c r="L86">
        <f t="shared" si="14"/>
        <v>42</v>
      </c>
    </row>
    <row r="87" spans="1:12">
      <c r="A87">
        <v>2</v>
      </c>
      <c r="B87">
        <f t="shared" si="15"/>
        <v>1</v>
      </c>
      <c r="C87">
        <v>1</v>
      </c>
      <c r="D87">
        <f t="shared" si="8"/>
        <v>3</v>
      </c>
      <c r="E87">
        <f t="shared" si="9"/>
        <v>23</v>
      </c>
      <c r="F87" t="s">
        <v>231</v>
      </c>
      <c r="G87">
        <f>VLOOKUP(F87,Stations!$B$2:$G$300,6,FALSE)</f>
        <v>277</v>
      </c>
      <c r="H87">
        <f t="shared" si="10"/>
        <v>277.01</v>
      </c>
      <c r="I87">
        <f t="shared" si="11"/>
        <v>783</v>
      </c>
      <c r="J87">
        <f t="shared" si="12"/>
        <v>277.01</v>
      </c>
      <c r="K87">
        <f t="shared" si="13"/>
        <v>34.11</v>
      </c>
      <c r="L87">
        <f t="shared" si="14"/>
        <v>43</v>
      </c>
    </row>
    <row r="88" spans="1:12">
      <c r="A88">
        <v>2</v>
      </c>
      <c r="B88">
        <f t="shared" si="15"/>
        <v>1</v>
      </c>
      <c r="C88">
        <v>1</v>
      </c>
      <c r="D88">
        <f t="shared" si="8"/>
        <v>3</v>
      </c>
      <c r="E88">
        <f t="shared" si="9"/>
        <v>24</v>
      </c>
      <c r="F88" t="s">
        <v>103</v>
      </c>
      <c r="G88">
        <f>VLOOKUP(F88,Stations!$B$2:$G$300,6,FALSE)</f>
        <v>126</v>
      </c>
      <c r="H88">
        <f t="shared" si="10"/>
        <v>126.01</v>
      </c>
      <c r="I88">
        <f t="shared" si="11"/>
        <v>350</v>
      </c>
      <c r="J88">
        <f t="shared" si="12"/>
        <v>126.01</v>
      </c>
      <c r="K88">
        <f t="shared" si="13"/>
        <v>35.020000000000003</v>
      </c>
      <c r="L88">
        <f t="shared" si="14"/>
        <v>44</v>
      </c>
    </row>
    <row r="89" spans="1:12">
      <c r="A89">
        <v>2</v>
      </c>
      <c r="B89">
        <f t="shared" si="15"/>
        <v>1</v>
      </c>
      <c r="C89">
        <v>1</v>
      </c>
      <c r="D89">
        <f t="shared" si="8"/>
        <v>3</v>
      </c>
      <c r="E89">
        <f t="shared" si="9"/>
        <v>25</v>
      </c>
      <c r="F89" t="s">
        <v>294</v>
      </c>
      <c r="G89">
        <f>VLOOKUP(F89,Stations!$B$2:$G$300,6,FALSE)</f>
        <v>15</v>
      </c>
      <c r="H89">
        <f t="shared" si="10"/>
        <v>15.01</v>
      </c>
      <c r="I89">
        <f t="shared" si="11"/>
        <v>35</v>
      </c>
      <c r="J89">
        <f t="shared" si="12"/>
        <v>15.01</v>
      </c>
      <c r="K89" t="e">
        <f t="shared" si="13"/>
        <v>#N/A</v>
      </c>
      <c r="L89">
        <f t="shared" si="14"/>
        <v>44</v>
      </c>
    </row>
    <row r="90" spans="1:12">
      <c r="A90">
        <v>2</v>
      </c>
      <c r="B90">
        <f t="shared" si="15"/>
        <v>1</v>
      </c>
      <c r="C90">
        <v>1</v>
      </c>
      <c r="D90">
        <f t="shared" si="8"/>
        <v>3</v>
      </c>
      <c r="E90">
        <f t="shared" si="9"/>
        <v>26</v>
      </c>
      <c r="F90" t="s">
        <v>4</v>
      </c>
      <c r="G90">
        <f>VLOOKUP(F90,Stations!$B$2:$G$300,6,FALSE)</f>
        <v>5</v>
      </c>
      <c r="H90">
        <f t="shared" si="10"/>
        <v>5.01</v>
      </c>
      <c r="I90">
        <f t="shared" si="11"/>
        <v>11</v>
      </c>
      <c r="J90">
        <f t="shared" si="12"/>
        <v>5.01</v>
      </c>
      <c r="K90">
        <f t="shared" si="13"/>
        <v>36.049999999999997</v>
      </c>
      <c r="L90">
        <f t="shared" si="14"/>
        <v>45</v>
      </c>
    </row>
    <row r="91" spans="1:12">
      <c r="A91">
        <v>2</v>
      </c>
      <c r="B91">
        <f t="shared" si="15"/>
        <v>1</v>
      </c>
      <c r="C91">
        <v>1</v>
      </c>
      <c r="D91">
        <f t="shared" si="8"/>
        <v>3</v>
      </c>
      <c r="E91">
        <f t="shared" si="9"/>
        <v>27</v>
      </c>
      <c r="F91" t="s">
        <v>159</v>
      </c>
      <c r="G91">
        <f>VLOOKUP(F91,Stations!$B$2:$G$300,6,FALSE)</f>
        <v>196</v>
      </c>
      <c r="H91">
        <f t="shared" si="10"/>
        <v>196.01</v>
      </c>
      <c r="I91">
        <f t="shared" si="11"/>
        <v>559</v>
      </c>
      <c r="J91">
        <f t="shared" si="12"/>
        <v>196.01</v>
      </c>
      <c r="K91" t="e">
        <f t="shared" si="13"/>
        <v>#N/A</v>
      </c>
      <c r="L91">
        <f t="shared" si="14"/>
        <v>45</v>
      </c>
    </row>
    <row r="92" spans="1:12">
      <c r="A92">
        <v>2</v>
      </c>
      <c r="B92">
        <f t="shared" si="15"/>
        <v>1</v>
      </c>
      <c r="C92">
        <v>1</v>
      </c>
      <c r="D92">
        <f t="shared" si="8"/>
        <v>3</v>
      </c>
      <c r="E92">
        <f t="shared" si="9"/>
        <v>28</v>
      </c>
      <c r="F92" t="s">
        <v>20</v>
      </c>
      <c r="G92">
        <f>VLOOKUP(F92,Stations!$B$2:$G$300,6,FALSE)</f>
        <v>25</v>
      </c>
      <c r="H92">
        <f t="shared" si="10"/>
        <v>25.01</v>
      </c>
      <c r="I92">
        <f t="shared" si="11"/>
        <v>65</v>
      </c>
      <c r="J92">
        <f t="shared" si="12"/>
        <v>25.01</v>
      </c>
      <c r="K92">
        <f t="shared" si="13"/>
        <v>37.14</v>
      </c>
      <c r="L92">
        <f t="shared" si="14"/>
        <v>46</v>
      </c>
    </row>
    <row r="93" spans="1:12">
      <c r="A93">
        <v>2</v>
      </c>
      <c r="B93">
        <f t="shared" si="15"/>
        <v>1</v>
      </c>
      <c r="C93">
        <v>1</v>
      </c>
      <c r="D93">
        <f t="shared" si="8"/>
        <v>3</v>
      </c>
      <c r="E93">
        <f t="shared" si="9"/>
        <v>29</v>
      </c>
      <c r="F93" t="s">
        <v>160</v>
      </c>
      <c r="G93">
        <f>VLOOKUP(F93,Stations!$B$2:$G$300,6,FALSE)</f>
        <v>197</v>
      </c>
      <c r="H93">
        <f t="shared" si="10"/>
        <v>197.01</v>
      </c>
      <c r="I93">
        <f t="shared" si="11"/>
        <v>563</v>
      </c>
      <c r="J93">
        <f t="shared" si="12"/>
        <v>197.01</v>
      </c>
      <c r="K93" t="e">
        <f t="shared" si="13"/>
        <v>#N/A</v>
      </c>
      <c r="L93">
        <f t="shared" si="14"/>
        <v>46</v>
      </c>
    </row>
    <row r="94" spans="1:12">
      <c r="A94">
        <v>2</v>
      </c>
      <c r="B94">
        <f t="shared" si="15"/>
        <v>1</v>
      </c>
      <c r="C94">
        <v>1</v>
      </c>
      <c r="D94">
        <f t="shared" si="8"/>
        <v>3</v>
      </c>
      <c r="E94">
        <f t="shared" si="9"/>
        <v>30</v>
      </c>
      <c r="F94" t="s">
        <v>207</v>
      </c>
      <c r="G94">
        <f>VLOOKUP(F94,Stations!$B$2:$G$300,6,FALSE)</f>
        <v>248</v>
      </c>
      <c r="H94">
        <f t="shared" si="10"/>
        <v>248.01</v>
      </c>
      <c r="I94">
        <f t="shared" si="11"/>
        <v>713</v>
      </c>
      <c r="J94">
        <f t="shared" si="12"/>
        <v>248.01</v>
      </c>
      <c r="K94">
        <f t="shared" si="13"/>
        <v>38.08</v>
      </c>
      <c r="L94">
        <f t="shared" si="14"/>
        <v>47</v>
      </c>
    </row>
    <row r="95" spans="1:12">
      <c r="A95">
        <v>2</v>
      </c>
      <c r="B95">
        <f t="shared" si="15"/>
        <v>1</v>
      </c>
      <c r="C95">
        <v>1</v>
      </c>
      <c r="D95">
        <f t="shared" si="8"/>
        <v>3</v>
      </c>
      <c r="E95">
        <f t="shared" si="9"/>
        <v>31</v>
      </c>
      <c r="F95" t="s">
        <v>243</v>
      </c>
      <c r="G95">
        <f>VLOOKUP(F95,Stations!$B$2:$G$300,6,FALSE)</f>
        <v>295</v>
      </c>
      <c r="H95">
        <f t="shared" si="10"/>
        <v>295.01</v>
      </c>
      <c r="I95">
        <f t="shared" si="11"/>
        <v>837</v>
      </c>
      <c r="J95">
        <f t="shared" si="12"/>
        <v>295.01</v>
      </c>
      <c r="K95" t="e">
        <f t="shared" si="13"/>
        <v>#N/A</v>
      </c>
      <c r="L95">
        <f t="shared" si="14"/>
        <v>47</v>
      </c>
    </row>
    <row r="96" spans="1:12">
      <c r="A96">
        <v>2</v>
      </c>
      <c r="B96">
        <f t="shared" si="15"/>
        <v>1</v>
      </c>
      <c r="C96">
        <v>1</v>
      </c>
      <c r="D96">
        <f t="shared" si="8"/>
        <v>3</v>
      </c>
      <c r="E96">
        <f t="shared" si="9"/>
        <v>32</v>
      </c>
      <c r="F96" t="s">
        <v>137</v>
      </c>
      <c r="G96">
        <f>VLOOKUP(F96,Stations!$B$2:$G$300,6,FALSE)</f>
        <v>172</v>
      </c>
      <c r="H96">
        <f t="shared" si="10"/>
        <v>172.01</v>
      </c>
      <c r="I96">
        <f t="shared" si="11"/>
        <v>477</v>
      </c>
      <c r="J96">
        <f t="shared" si="12"/>
        <v>172.01</v>
      </c>
      <c r="K96">
        <f t="shared" si="13"/>
        <v>39.1</v>
      </c>
      <c r="L96">
        <f t="shared" si="14"/>
        <v>48</v>
      </c>
    </row>
    <row r="97" spans="1:12">
      <c r="A97">
        <v>2</v>
      </c>
      <c r="B97">
        <f t="shared" si="15"/>
        <v>1</v>
      </c>
      <c r="C97">
        <v>1</v>
      </c>
      <c r="D97">
        <f t="shared" si="8"/>
        <v>3</v>
      </c>
      <c r="E97">
        <f t="shared" si="9"/>
        <v>33</v>
      </c>
      <c r="F97" t="s">
        <v>54</v>
      </c>
      <c r="G97">
        <f>VLOOKUP(F97,Stations!$B$2:$G$300,6,FALSE)</f>
        <v>71</v>
      </c>
      <c r="H97">
        <f t="shared" si="10"/>
        <v>71.010000000000005</v>
      </c>
      <c r="I97">
        <f t="shared" si="11"/>
        <v>194</v>
      </c>
      <c r="J97">
        <f t="shared" si="12"/>
        <v>71.010000000000005</v>
      </c>
      <c r="K97" t="e">
        <f t="shared" si="13"/>
        <v>#N/A</v>
      </c>
      <c r="L97">
        <f t="shared" si="14"/>
        <v>48</v>
      </c>
    </row>
    <row r="98" spans="1:12">
      <c r="A98">
        <v>2</v>
      </c>
      <c r="B98">
        <f t="shared" si="15"/>
        <v>1</v>
      </c>
      <c r="C98">
        <v>1</v>
      </c>
      <c r="D98">
        <f t="shared" si="8"/>
        <v>3</v>
      </c>
      <c r="E98">
        <f t="shared" si="9"/>
        <v>34</v>
      </c>
      <c r="F98" t="s">
        <v>234</v>
      </c>
      <c r="G98">
        <f>VLOOKUP(F98,Stations!$B$2:$G$300,6,FALSE)</f>
        <v>282</v>
      </c>
      <c r="H98">
        <f t="shared" si="10"/>
        <v>282.01</v>
      </c>
      <c r="I98">
        <f t="shared" si="11"/>
        <v>805</v>
      </c>
      <c r="J98">
        <f t="shared" si="12"/>
        <v>282.01</v>
      </c>
      <c r="K98">
        <f t="shared" si="13"/>
        <v>40.07</v>
      </c>
      <c r="L98">
        <f t="shared" si="14"/>
        <v>49</v>
      </c>
    </row>
    <row r="99" spans="1:12">
      <c r="A99">
        <v>2</v>
      </c>
      <c r="B99">
        <f t="shared" si="15"/>
        <v>1</v>
      </c>
      <c r="C99">
        <v>1</v>
      </c>
      <c r="D99">
        <f t="shared" si="8"/>
        <v>3</v>
      </c>
      <c r="E99">
        <f t="shared" si="9"/>
        <v>35</v>
      </c>
      <c r="F99" t="s">
        <v>257</v>
      </c>
      <c r="G99">
        <f>VLOOKUP(F99,Stations!$B$2:$G$300,6,FALSE)</f>
        <v>49</v>
      </c>
      <c r="H99">
        <f t="shared" si="10"/>
        <v>49.01</v>
      </c>
      <c r="I99">
        <f t="shared" si="11"/>
        <v>124</v>
      </c>
      <c r="J99">
        <f t="shared" si="12"/>
        <v>49.01</v>
      </c>
      <c r="K99" t="e">
        <f t="shared" si="13"/>
        <v>#N/A</v>
      </c>
      <c r="L99">
        <f t="shared" si="14"/>
        <v>49</v>
      </c>
    </row>
    <row r="100" spans="1:12">
      <c r="A100">
        <v>2</v>
      </c>
      <c r="B100">
        <f t="shared" si="15"/>
        <v>1</v>
      </c>
      <c r="C100">
        <v>1</v>
      </c>
      <c r="D100">
        <f t="shared" si="8"/>
        <v>3</v>
      </c>
      <c r="E100">
        <f t="shared" si="9"/>
        <v>36</v>
      </c>
      <c r="F100" t="s">
        <v>242</v>
      </c>
      <c r="G100">
        <f>VLOOKUP(F100,Stations!$B$2:$G$300,6,FALSE)</f>
        <v>291</v>
      </c>
      <c r="H100">
        <f t="shared" si="10"/>
        <v>291.01</v>
      </c>
      <c r="I100">
        <f t="shared" si="11"/>
        <v>829</v>
      </c>
      <c r="J100">
        <f t="shared" si="12"/>
        <v>291.01</v>
      </c>
      <c r="K100" t="e">
        <f t="shared" si="13"/>
        <v>#N/A</v>
      </c>
      <c r="L100">
        <f t="shared" si="14"/>
        <v>49</v>
      </c>
    </row>
    <row r="101" spans="1:12">
      <c r="A101">
        <v>2</v>
      </c>
      <c r="B101">
        <f t="shared" si="15"/>
        <v>1</v>
      </c>
      <c r="C101">
        <v>1</v>
      </c>
      <c r="D101">
        <f t="shared" si="8"/>
        <v>3</v>
      </c>
      <c r="E101">
        <f t="shared" si="9"/>
        <v>37</v>
      </c>
      <c r="F101" t="s">
        <v>170</v>
      </c>
      <c r="G101">
        <f>VLOOKUP(F101,Stations!$B$2:$G$300,6,FALSE)</f>
        <v>208</v>
      </c>
      <c r="H101">
        <f t="shared" si="10"/>
        <v>208.01</v>
      </c>
      <c r="I101">
        <f t="shared" si="11"/>
        <v>606</v>
      </c>
      <c r="J101">
        <f t="shared" si="12"/>
        <v>208.01</v>
      </c>
      <c r="K101" t="e">
        <f t="shared" si="13"/>
        <v>#N/A</v>
      </c>
      <c r="L101">
        <f t="shared" si="14"/>
        <v>49</v>
      </c>
    </row>
    <row r="102" spans="1:12">
      <c r="A102">
        <v>3</v>
      </c>
      <c r="B102">
        <f t="shared" si="15"/>
        <v>2</v>
      </c>
      <c r="C102">
        <v>0</v>
      </c>
      <c r="D102">
        <f t="shared" si="8"/>
        <v>4</v>
      </c>
      <c r="E102">
        <f t="shared" si="9"/>
        <v>0</v>
      </c>
      <c r="F102" t="s">
        <v>312</v>
      </c>
      <c r="G102">
        <f>VLOOKUP(F102,Stations!$B$2:$G$300,6,FALSE)</f>
        <v>203</v>
      </c>
      <c r="H102">
        <f t="shared" si="10"/>
        <v>203.02</v>
      </c>
      <c r="I102">
        <f t="shared" si="11"/>
        <v>592</v>
      </c>
      <c r="J102">
        <f t="shared" si="12"/>
        <v>203.02</v>
      </c>
      <c r="K102">
        <f t="shared" si="13"/>
        <v>41.06</v>
      </c>
      <c r="L102">
        <f t="shared" si="14"/>
        <v>50</v>
      </c>
    </row>
    <row r="103" spans="1:12">
      <c r="A103">
        <v>3</v>
      </c>
      <c r="B103">
        <f t="shared" si="15"/>
        <v>2</v>
      </c>
      <c r="C103">
        <v>0</v>
      </c>
      <c r="D103">
        <f t="shared" si="8"/>
        <v>4</v>
      </c>
      <c r="E103">
        <f t="shared" si="9"/>
        <v>1</v>
      </c>
      <c r="F103" t="s">
        <v>3</v>
      </c>
      <c r="G103">
        <f>VLOOKUP(F103,Stations!$B$2:$G$300,6,FALSE)</f>
        <v>4</v>
      </c>
      <c r="H103">
        <f t="shared" si="10"/>
        <v>4.0199999999999996</v>
      </c>
      <c r="I103">
        <f t="shared" si="11"/>
        <v>9</v>
      </c>
      <c r="J103">
        <f t="shared" si="12"/>
        <v>4.0199999999999996</v>
      </c>
      <c r="K103" t="e">
        <f t="shared" si="13"/>
        <v>#N/A</v>
      </c>
      <c r="L103">
        <f t="shared" si="14"/>
        <v>50</v>
      </c>
    </row>
    <row r="104" spans="1:12">
      <c r="A104">
        <v>3</v>
      </c>
      <c r="B104">
        <f t="shared" si="15"/>
        <v>2</v>
      </c>
      <c r="C104">
        <v>0</v>
      </c>
      <c r="D104">
        <f t="shared" si="8"/>
        <v>4</v>
      </c>
      <c r="E104">
        <f t="shared" si="9"/>
        <v>2</v>
      </c>
      <c r="F104" t="s">
        <v>118</v>
      </c>
      <c r="G104">
        <f>VLOOKUP(F104,Stations!$B$2:$G$300,6,FALSE)</f>
        <v>144</v>
      </c>
      <c r="H104">
        <f t="shared" si="10"/>
        <v>144.02000000000001</v>
      </c>
      <c r="I104">
        <f t="shared" si="11"/>
        <v>404</v>
      </c>
      <c r="J104">
        <f t="shared" si="12"/>
        <v>144.02000000000001</v>
      </c>
      <c r="K104">
        <f t="shared" si="13"/>
        <v>42.05</v>
      </c>
      <c r="L104">
        <f t="shared" si="14"/>
        <v>51</v>
      </c>
    </row>
    <row r="105" spans="1:12">
      <c r="A105">
        <v>3</v>
      </c>
      <c r="B105">
        <f t="shared" si="15"/>
        <v>2</v>
      </c>
      <c r="C105">
        <v>0</v>
      </c>
      <c r="D105">
        <f t="shared" si="8"/>
        <v>4</v>
      </c>
      <c r="E105">
        <f t="shared" si="9"/>
        <v>3</v>
      </c>
      <c r="F105" t="s">
        <v>173</v>
      </c>
      <c r="G105">
        <f>VLOOKUP(F105,Stations!$B$2:$G$300,6,FALSE)</f>
        <v>211</v>
      </c>
      <c r="H105">
        <f t="shared" si="10"/>
        <v>211.02</v>
      </c>
      <c r="I105">
        <f t="shared" si="11"/>
        <v>611</v>
      </c>
      <c r="J105">
        <f t="shared" si="12"/>
        <v>211.02</v>
      </c>
      <c r="K105" t="e">
        <f t="shared" si="13"/>
        <v>#N/A</v>
      </c>
      <c r="L105">
        <f t="shared" si="14"/>
        <v>51</v>
      </c>
    </row>
    <row r="106" spans="1:12">
      <c r="A106">
        <v>3</v>
      </c>
      <c r="B106">
        <f t="shared" si="15"/>
        <v>2</v>
      </c>
      <c r="C106">
        <v>0</v>
      </c>
      <c r="D106">
        <f t="shared" si="8"/>
        <v>4</v>
      </c>
      <c r="E106">
        <f t="shared" si="9"/>
        <v>4</v>
      </c>
      <c r="F106" t="s">
        <v>154</v>
      </c>
      <c r="G106">
        <f>VLOOKUP(F106,Stations!$B$2:$G$300,6,FALSE)</f>
        <v>191</v>
      </c>
      <c r="H106">
        <f t="shared" si="10"/>
        <v>191.02</v>
      </c>
      <c r="I106">
        <f t="shared" si="11"/>
        <v>547</v>
      </c>
      <c r="J106">
        <f t="shared" si="12"/>
        <v>191.02</v>
      </c>
      <c r="K106">
        <f t="shared" si="13"/>
        <v>43.11</v>
      </c>
      <c r="L106">
        <f t="shared" si="14"/>
        <v>52</v>
      </c>
    </row>
    <row r="107" spans="1:12">
      <c r="A107">
        <v>3</v>
      </c>
      <c r="B107">
        <f t="shared" si="15"/>
        <v>2</v>
      </c>
      <c r="C107">
        <v>0</v>
      </c>
      <c r="D107">
        <f t="shared" si="8"/>
        <v>4</v>
      </c>
      <c r="E107">
        <f t="shared" si="9"/>
        <v>5</v>
      </c>
      <c r="F107" t="s">
        <v>246</v>
      </c>
      <c r="G107">
        <f>VLOOKUP(F107,Stations!$B$2:$G$300,6,FALSE)</f>
        <v>298</v>
      </c>
      <c r="H107">
        <f t="shared" si="10"/>
        <v>298.02</v>
      </c>
      <c r="I107">
        <f t="shared" si="11"/>
        <v>845</v>
      </c>
      <c r="J107">
        <f t="shared" si="12"/>
        <v>298.02</v>
      </c>
      <c r="K107" t="e">
        <f t="shared" si="13"/>
        <v>#N/A</v>
      </c>
      <c r="L107">
        <f t="shared" si="14"/>
        <v>52</v>
      </c>
    </row>
    <row r="108" spans="1:12">
      <c r="A108">
        <v>3</v>
      </c>
      <c r="B108">
        <f t="shared" si="15"/>
        <v>2</v>
      </c>
      <c r="C108">
        <v>0</v>
      </c>
      <c r="D108">
        <f t="shared" si="8"/>
        <v>4</v>
      </c>
      <c r="E108">
        <f t="shared" si="9"/>
        <v>6</v>
      </c>
      <c r="F108" t="s">
        <v>129</v>
      </c>
      <c r="G108">
        <f>VLOOKUP(F108,Stations!$B$2:$G$300,6,FALSE)</f>
        <v>160</v>
      </c>
      <c r="H108">
        <f t="shared" si="10"/>
        <v>160.02000000000001</v>
      </c>
      <c r="I108">
        <f t="shared" si="11"/>
        <v>446</v>
      </c>
      <c r="J108">
        <f t="shared" si="12"/>
        <v>160.02000000000001</v>
      </c>
      <c r="K108">
        <f t="shared" si="13"/>
        <v>44.14</v>
      </c>
      <c r="L108">
        <f t="shared" si="14"/>
        <v>53</v>
      </c>
    </row>
    <row r="109" spans="1:12">
      <c r="A109">
        <v>3</v>
      </c>
      <c r="B109">
        <f t="shared" si="15"/>
        <v>2</v>
      </c>
      <c r="C109">
        <v>0</v>
      </c>
      <c r="D109">
        <f t="shared" si="8"/>
        <v>4</v>
      </c>
      <c r="E109">
        <f t="shared" si="9"/>
        <v>7</v>
      </c>
      <c r="F109" t="s">
        <v>243</v>
      </c>
      <c r="G109">
        <f>VLOOKUP(F109,Stations!$B$2:$G$300,6,FALSE)</f>
        <v>295</v>
      </c>
      <c r="H109">
        <f t="shared" si="10"/>
        <v>295.02</v>
      </c>
      <c r="I109">
        <f t="shared" si="11"/>
        <v>839</v>
      </c>
      <c r="J109">
        <f t="shared" si="12"/>
        <v>295.02</v>
      </c>
      <c r="K109" t="e">
        <f t="shared" si="13"/>
        <v>#N/A</v>
      </c>
      <c r="L109">
        <f t="shared" si="14"/>
        <v>53</v>
      </c>
    </row>
    <row r="110" spans="1:12">
      <c r="A110">
        <v>3</v>
      </c>
      <c r="B110">
        <f t="shared" si="15"/>
        <v>2</v>
      </c>
      <c r="C110">
        <v>0</v>
      </c>
      <c r="D110">
        <f t="shared" si="8"/>
        <v>4</v>
      </c>
      <c r="E110">
        <f t="shared" si="9"/>
        <v>8</v>
      </c>
      <c r="F110" t="s">
        <v>71</v>
      </c>
      <c r="G110">
        <f>VLOOKUP(F110,Stations!$B$2:$G$300,6,FALSE)</f>
        <v>91</v>
      </c>
      <c r="H110">
        <f t="shared" si="10"/>
        <v>91.02</v>
      </c>
      <c r="I110">
        <f t="shared" si="11"/>
        <v>242</v>
      </c>
      <c r="J110">
        <f t="shared" si="12"/>
        <v>91.02</v>
      </c>
      <c r="K110">
        <f t="shared" si="13"/>
        <v>45.07</v>
      </c>
      <c r="L110">
        <f t="shared" si="14"/>
        <v>54</v>
      </c>
    </row>
    <row r="111" spans="1:12">
      <c r="A111">
        <v>3</v>
      </c>
      <c r="B111">
        <f t="shared" si="15"/>
        <v>2</v>
      </c>
      <c r="C111">
        <v>0</v>
      </c>
      <c r="D111">
        <f t="shared" si="8"/>
        <v>4</v>
      </c>
      <c r="E111">
        <f t="shared" si="9"/>
        <v>9</v>
      </c>
      <c r="F111" t="s">
        <v>219</v>
      </c>
      <c r="G111">
        <f>VLOOKUP(F111,Stations!$B$2:$G$300,6,FALSE)</f>
        <v>262</v>
      </c>
      <c r="H111">
        <f t="shared" si="10"/>
        <v>262.02</v>
      </c>
      <c r="I111">
        <f t="shared" si="11"/>
        <v>743</v>
      </c>
      <c r="J111">
        <f t="shared" si="12"/>
        <v>262.02</v>
      </c>
      <c r="K111" t="e">
        <f t="shared" si="13"/>
        <v>#N/A</v>
      </c>
      <c r="L111">
        <f t="shared" si="14"/>
        <v>54</v>
      </c>
    </row>
    <row r="112" spans="1:12">
      <c r="A112">
        <v>3</v>
      </c>
      <c r="B112">
        <f t="shared" si="15"/>
        <v>2</v>
      </c>
      <c r="C112">
        <v>0</v>
      </c>
      <c r="D112">
        <f t="shared" si="8"/>
        <v>4</v>
      </c>
      <c r="E112">
        <f t="shared" si="9"/>
        <v>10</v>
      </c>
      <c r="F112" t="s">
        <v>315</v>
      </c>
      <c r="G112">
        <f>VLOOKUP(F112,Stations!$B$2:$G$300,6,FALSE)</f>
        <v>113</v>
      </c>
      <c r="H112">
        <f t="shared" si="10"/>
        <v>113.02</v>
      </c>
      <c r="I112">
        <f t="shared" si="11"/>
        <v>308</v>
      </c>
      <c r="J112">
        <f t="shared" si="12"/>
        <v>113.02</v>
      </c>
      <c r="K112" t="e">
        <f t="shared" si="13"/>
        <v>#N/A</v>
      </c>
      <c r="L112">
        <f t="shared" si="14"/>
        <v>54</v>
      </c>
    </row>
    <row r="113" spans="1:12">
      <c r="A113">
        <v>3</v>
      </c>
      <c r="B113">
        <f t="shared" si="15"/>
        <v>2</v>
      </c>
      <c r="C113">
        <v>0</v>
      </c>
      <c r="D113">
        <f t="shared" si="8"/>
        <v>4</v>
      </c>
      <c r="E113">
        <f t="shared" si="9"/>
        <v>11</v>
      </c>
      <c r="F113" t="s">
        <v>147</v>
      </c>
      <c r="G113">
        <f>VLOOKUP(F113,Stations!$B$2:$G$300,6,FALSE)</f>
        <v>183</v>
      </c>
      <c r="H113">
        <f t="shared" si="10"/>
        <v>183.02</v>
      </c>
      <c r="I113">
        <f t="shared" si="11"/>
        <v>517</v>
      </c>
      <c r="J113">
        <f t="shared" si="12"/>
        <v>183.02</v>
      </c>
      <c r="K113" t="e">
        <f t="shared" si="13"/>
        <v>#N/A</v>
      </c>
      <c r="L113">
        <f t="shared" si="14"/>
        <v>54</v>
      </c>
    </row>
    <row r="114" spans="1:12">
      <c r="A114">
        <v>3</v>
      </c>
      <c r="B114">
        <f t="shared" si="15"/>
        <v>2</v>
      </c>
      <c r="C114">
        <v>0</v>
      </c>
      <c r="D114">
        <f t="shared" si="8"/>
        <v>4</v>
      </c>
      <c r="E114">
        <f t="shared" si="9"/>
        <v>12</v>
      </c>
      <c r="F114" t="s">
        <v>198</v>
      </c>
      <c r="G114">
        <f>VLOOKUP(F114,Stations!$B$2:$G$300,6,FALSE)</f>
        <v>236</v>
      </c>
      <c r="H114">
        <f t="shared" si="10"/>
        <v>236.02</v>
      </c>
      <c r="I114">
        <f t="shared" si="11"/>
        <v>671</v>
      </c>
      <c r="J114">
        <f t="shared" si="12"/>
        <v>236.02</v>
      </c>
      <c r="K114">
        <f t="shared" si="13"/>
        <v>46</v>
      </c>
      <c r="L114">
        <f t="shared" si="14"/>
        <v>55</v>
      </c>
    </row>
    <row r="115" spans="1:12">
      <c r="A115">
        <v>3</v>
      </c>
      <c r="B115">
        <f t="shared" si="15"/>
        <v>2</v>
      </c>
      <c r="C115">
        <v>0</v>
      </c>
      <c r="D115">
        <f t="shared" si="8"/>
        <v>4</v>
      </c>
      <c r="E115">
        <f t="shared" si="9"/>
        <v>13</v>
      </c>
      <c r="F115" t="s">
        <v>26</v>
      </c>
      <c r="G115">
        <f>VLOOKUP(F115,Stations!$B$2:$G$300,6,FALSE)</f>
        <v>35</v>
      </c>
      <c r="H115">
        <f t="shared" si="10"/>
        <v>35.020000000000003</v>
      </c>
      <c r="I115">
        <f t="shared" si="11"/>
        <v>87</v>
      </c>
      <c r="J115">
        <f t="shared" si="12"/>
        <v>35.020000000000003</v>
      </c>
      <c r="K115" t="e">
        <f t="shared" si="13"/>
        <v>#N/A</v>
      </c>
      <c r="L115">
        <f t="shared" si="14"/>
        <v>55</v>
      </c>
    </row>
    <row r="116" spans="1:12">
      <c r="A116">
        <v>3</v>
      </c>
      <c r="B116">
        <f t="shared" si="15"/>
        <v>2</v>
      </c>
      <c r="C116">
        <v>0</v>
      </c>
      <c r="D116">
        <f t="shared" si="8"/>
        <v>4</v>
      </c>
      <c r="E116">
        <f t="shared" si="9"/>
        <v>14</v>
      </c>
      <c r="F116" t="s">
        <v>228</v>
      </c>
      <c r="G116">
        <f>VLOOKUP(F116,Stations!$B$2:$G$300,6,FALSE)</f>
        <v>272</v>
      </c>
      <c r="H116">
        <f t="shared" si="10"/>
        <v>272.02</v>
      </c>
      <c r="I116">
        <f t="shared" si="11"/>
        <v>771</v>
      </c>
      <c r="J116">
        <f t="shared" si="12"/>
        <v>272.02</v>
      </c>
      <c r="K116">
        <f t="shared" si="13"/>
        <v>46.14</v>
      </c>
      <c r="L116">
        <f t="shared" si="14"/>
        <v>56</v>
      </c>
    </row>
    <row r="117" spans="1:12">
      <c r="A117">
        <v>3</v>
      </c>
      <c r="B117">
        <f t="shared" si="15"/>
        <v>2</v>
      </c>
      <c r="C117">
        <v>0</v>
      </c>
      <c r="D117">
        <f t="shared" si="8"/>
        <v>4</v>
      </c>
      <c r="E117">
        <f t="shared" si="9"/>
        <v>15</v>
      </c>
      <c r="F117" t="s">
        <v>318</v>
      </c>
      <c r="G117">
        <f>VLOOKUP(F117,Stations!$B$2:$G$300,6,FALSE)</f>
        <v>240</v>
      </c>
      <c r="H117">
        <f t="shared" si="10"/>
        <v>240.02</v>
      </c>
      <c r="I117">
        <f t="shared" si="11"/>
        <v>681</v>
      </c>
      <c r="J117">
        <f t="shared" si="12"/>
        <v>240.02</v>
      </c>
      <c r="K117" t="e">
        <f t="shared" si="13"/>
        <v>#N/A</v>
      </c>
      <c r="L117">
        <f t="shared" si="14"/>
        <v>56</v>
      </c>
    </row>
    <row r="118" spans="1:12">
      <c r="A118">
        <v>3</v>
      </c>
      <c r="B118">
        <f t="shared" si="15"/>
        <v>2</v>
      </c>
      <c r="C118">
        <v>0</v>
      </c>
      <c r="D118">
        <f t="shared" si="8"/>
        <v>4</v>
      </c>
      <c r="E118">
        <f t="shared" si="9"/>
        <v>16</v>
      </c>
      <c r="F118" t="s">
        <v>319</v>
      </c>
      <c r="G118">
        <f>VLOOKUP(F118,Stations!$B$2:$G$300,6,FALSE)</f>
        <v>7</v>
      </c>
      <c r="H118">
        <f t="shared" si="10"/>
        <v>7.02</v>
      </c>
      <c r="I118">
        <f t="shared" si="11"/>
        <v>15</v>
      </c>
      <c r="J118">
        <f t="shared" si="12"/>
        <v>7.02</v>
      </c>
      <c r="K118" t="e">
        <f t="shared" si="13"/>
        <v>#N/A</v>
      </c>
      <c r="L118">
        <f t="shared" si="14"/>
        <v>56</v>
      </c>
    </row>
    <row r="119" spans="1:12">
      <c r="A119">
        <v>3</v>
      </c>
      <c r="B119">
        <f t="shared" si="15"/>
        <v>2</v>
      </c>
      <c r="C119">
        <v>0</v>
      </c>
      <c r="D119">
        <f t="shared" si="8"/>
        <v>4</v>
      </c>
      <c r="E119">
        <f t="shared" si="9"/>
        <v>17</v>
      </c>
      <c r="F119" t="s">
        <v>233</v>
      </c>
      <c r="G119">
        <f>VLOOKUP(F119,Stations!$B$2:$G$300,6,FALSE)</f>
        <v>281</v>
      </c>
      <c r="H119">
        <f t="shared" si="10"/>
        <v>281.02</v>
      </c>
      <c r="I119">
        <f t="shared" si="11"/>
        <v>803</v>
      </c>
      <c r="J119">
        <f t="shared" si="12"/>
        <v>281.02</v>
      </c>
      <c r="K119" t="e">
        <f t="shared" si="13"/>
        <v>#N/A</v>
      </c>
      <c r="L119">
        <f t="shared" si="14"/>
        <v>56</v>
      </c>
    </row>
    <row r="120" spans="1:12">
      <c r="A120">
        <v>3</v>
      </c>
      <c r="B120">
        <f t="shared" si="15"/>
        <v>2</v>
      </c>
      <c r="C120">
        <v>0</v>
      </c>
      <c r="D120">
        <f t="shared" si="8"/>
        <v>4</v>
      </c>
      <c r="E120">
        <f t="shared" si="9"/>
        <v>18</v>
      </c>
      <c r="F120" t="s">
        <v>203</v>
      </c>
      <c r="G120">
        <f>VLOOKUP(F120,Stations!$B$2:$G$300,6,FALSE)</f>
        <v>242</v>
      </c>
      <c r="H120">
        <f t="shared" si="10"/>
        <v>242.02</v>
      </c>
      <c r="I120">
        <f t="shared" si="11"/>
        <v>687</v>
      </c>
      <c r="J120">
        <f t="shared" si="12"/>
        <v>242.02</v>
      </c>
      <c r="K120">
        <f t="shared" si="13"/>
        <v>47.11</v>
      </c>
      <c r="L120">
        <f t="shared" si="14"/>
        <v>57</v>
      </c>
    </row>
    <row r="121" spans="1:12">
      <c r="A121">
        <v>3</v>
      </c>
      <c r="B121">
        <f t="shared" si="15"/>
        <v>2</v>
      </c>
      <c r="C121">
        <v>0</v>
      </c>
      <c r="D121">
        <f t="shared" si="8"/>
        <v>4</v>
      </c>
      <c r="E121">
        <f t="shared" si="9"/>
        <v>19</v>
      </c>
      <c r="F121" t="s">
        <v>149</v>
      </c>
      <c r="G121">
        <f>VLOOKUP(F121,Stations!$B$2:$G$300,6,FALSE)</f>
        <v>186</v>
      </c>
      <c r="H121">
        <f t="shared" si="10"/>
        <v>186.02</v>
      </c>
      <c r="I121">
        <f t="shared" si="11"/>
        <v>533</v>
      </c>
      <c r="J121">
        <f t="shared" si="12"/>
        <v>186.02</v>
      </c>
      <c r="K121">
        <f t="shared" si="13"/>
        <v>48.09</v>
      </c>
      <c r="L121">
        <f t="shared" si="14"/>
        <v>58</v>
      </c>
    </row>
    <row r="122" spans="1:12">
      <c r="A122">
        <v>3</v>
      </c>
      <c r="B122">
        <f t="shared" si="15"/>
        <v>2</v>
      </c>
      <c r="C122">
        <v>0</v>
      </c>
      <c r="D122">
        <f t="shared" si="8"/>
        <v>4</v>
      </c>
      <c r="E122">
        <f t="shared" si="9"/>
        <v>20</v>
      </c>
      <c r="F122" t="s">
        <v>211</v>
      </c>
      <c r="G122">
        <f>VLOOKUP(F122,Stations!$B$2:$G$300,6,FALSE)</f>
        <v>252</v>
      </c>
      <c r="H122">
        <f t="shared" si="10"/>
        <v>252.02</v>
      </c>
      <c r="I122">
        <f t="shared" si="11"/>
        <v>721</v>
      </c>
      <c r="J122">
        <f t="shared" si="12"/>
        <v>252.02</v>
      </c>
      <c r="K122" t="e">
        <f t="shared" si="13"/>
        <v>#N/A</v>
      </c>
      <c r="L122">
        <f t="shared" si="14"/>
        <v>58</v>
      </c>
    </row>
    <row r="123" spans="1:12">
      <c r="A123">
        <v>3</v>
      </c>
      <c r="B123">
        <f t="shared" si="15"/>
        <v>2</v>
      </c>
      <c r="C123">
        <v>0</v>
      </c>
      <c r="D123">
        <f t="shared" si="8"/>
        <v>4</v>
      </c>
      <c r="E123">
        <f t="shared" si="9"/>
        <v>21</v>
      </c>
      <c r="F123" t="s">
        <v>153</v>
      </c>
      <c r="G123">
        <f>VLOOKUP(F123,Stations!$B$2:$G$300,6,FALSE)</f>
        <v>190</v>
      </c>
      <c r="H123">
        <f t="shared" si="10"/>
        <v>190.02</v>
      </c>
      <c r="I123">
        <f t="shared" si="11"/>
        <v>545</v>
      </c>
      <c r="J123">
        <f t="shared" si="12"/>
        <v>190.02</v>
      </c>
      <c r="K123">
        <f t="shared" si="13"/>
        <v>49</v>
      </c>
      <c r="L123">
        <f t="shared" si="14"/>
        <v>59</v>
      </c>
    </row>
    <row r="124" spans="1:12">
      <c r="A124">
        <v>3</v>
      </c>
      <c r="B124">
        <f t="shared" si="15"/>
        <v>2</v>
      </c>
      <c r="C124">
        <v>0</v>
      </c>
      <c r="D124">
        <f t="shared" si="8"/>
        <v>4</v>
      </c>
      <c r="E124">
        <f t="shared" si="9"/>
        <v>22</v>
      </c>
      <c r="F124" t="s">
        <v>81</v>
      </c>
      <c r="G124">
        <f>VLOOKUP(F124,Stations!$B$2:$G$300,6,FALSE)</f>
        <v>102</v>
      </c>
      <c r="H124">
        <f t="shared" si="10"/>
        <v>102.02</v>
      </c>
      <c r="I124">
        <f t="shared" si="11"/>
        <v>270</v>
      </c>
      <c r="J124">
        <f t="shared" si="12"/>
        <v>102.02</v>
      </c>
      <c r="K124" t="e">
        <f t="shared" si="13"/>
        <v>#N/A</v>
      </c>
      <c r="L124">
        <f t="shared" si="14"/>
        <v>59</v>
      </c>
    </row>
    <row r="125" spans="1:12">
      <c r="A125">
        <v>3</v>
      </c>
      <c r="B125">
        <f t="shared" si="15"/>
        <v>2</v>
      </c>
      <c r="C125">
        <v>0</v>
      </c>
      <c r="D125">
        <f t="shared" si="8"/>
        <v>4</v>
      </c>
      <c r="E125">
        <f t="shared" si="9"/>
        <v>23</v>
      </c>
      <c r="F125" t="s">
        <v>172</v>
      </c>
      <c r="G125">
        <f>VLOOKUP(F125,Stations!$B$2:$G$300,6,FALSE)</f>
        <v>210</v>
      </c>
      <c r="H125">
        <f t="shared" si="10"/>
        <v>210.02</v>
      </c>
      <c r="I125">
        <f t="shared" si="11"/>
        <v>609</v>
      </c>
      <c r="J125">
        <f t="shared" si="12"/>
        <v>210.02</v>
      </c>
      <c r="K125">
        <f t="shared" si="13"/>
        <v>49.01</v>
      </c>
      <c r="L125">
        <f t="shared" si="14"/>
        <v>60</v>
      </c>
    </row>
    <row r="126" spans="1:12">
      <c r="A126">
        <v>3</v>
      </c>
      <c r="B126">
        <f t="shared" si="15"/>
        <v>2</v>
      </c>
      <c r="C126">
        <v>0</v>
      </c>
      <c r="D126">
        <f t="shared" si="8"/>
        <v>4</v>
      </c>
      <c r="E126">
        <f t="shared" si="9"/>
        <v>24</v>
      </c>
      <c r="F126" t="s">
        <v>80</v>
      </c>
      <c r="G126">
        <f>VLOOKUP(F126,Stations!$B$2:$G$300,6,FALSE)</f>
        <v>101</v>
      </c>
      <c r="H126">
        <f t="shared" si="10"/>
        <v>101.02</v>
      </c>
      <c r="I126">
        <f t="shared" si="11"/>
        <v>268</v>
      </c>
      <c r="J126">
        <f t="shared" si="12"/>
        <v>101.02</v>
      </c>
      <c r="K126" t="e">
        <f t="shared" si="13"/>
        <v>#N/A</v>
      </c>
      <c r="L126">
        <f t="shared" si="14"/>
        <v>60</v>
      </c>
    </row>
    <row r="127" spans="1:12">
      <c r="A127">
        <v>3</v>
      </c>
      <c r="B127">
        <f t="shared" si="15"/>
        <v>2</v>
      </c>
      <c r="C127">
        <v>1</v>
      </c>
      <c r="D127">
        <f t="shared" si="8"/>
        <v>5</v>
      </c>
      <c r="E127">
        <f t="shared" si="9"/>
        <v>0</v>
      </c>
      <c r="F127" t="s">
        <v>80</v>
      </c>
      <c r="G127">
        <f>VLOOKUP(F127,Stations!$B$2:$G$300,6,FALSE)</f>
        <v>101</v>
      </c>
      <c r="H127">
        <f t="shared" si="10"/>
        <v>101.02</v>
      </c>
      <c r="I127">
        <f t="shared" si="11"/>
        <v>268</v>
      </c>
      <c r="J127">
        <f t="shared" si="12"/>
        <v>101.02</v>
      </c>
      <c r="K127">
        <f t="shared" si="13"/>
        <v>49.06</v>
      </c>
      <c r="L127">
        <f t="shared" si="14"/>
        <v>61</v>
      </c>
    </row>
    <row r="128" spans="1:12">
      <c r="A128">
        <v>3</v>
      </c>
      <c r="B128">
        <f t="shared" si="15"/>
        <v>2</v>
      </c>
      <c r="C128">
        <v>1</v>
      </c>
      <c r="D128">
        <f t="shared" si="8"/>
        <v>5</v>
      </c>
      <c r="E128">
        <f t="shared" si="9"/>
        <v>1</v>
      </c>
      <c r="F128" t="s">
        <v>172</v>
      </c>
      <c r="G128">
        <f>VLOOKUP(F128,Stations!$B$2:$G$300,6,FALSE)</f>
        <v>210</v>
      </c>
      <c r="H128">
        <f t="shared" si="10"/>
        <v>210.02</v>
      </c>
      <c r="I128">
        <f t="shared" si="11"/>
        <v>609</v>
      </c>
      <c r="J128">
        <f t="shared" si="12"/>
        <v>210.02</v>
      </c>
      <c r="K128" t="e">
        <f t="shared" si="13"/>
        <v>#N/A</v>
      </c>
      <c r="L128">
        <f t="shared" si="14"/>
        <v>61</v>
      </c>
    </row>
    <row r="129" spans="1:12">
      <c r="A129">
        <v>3</v>
      </c>
      <c r="B129">
        <f t="shared" si="15"/>
        <v>2</v>
      </c>
      <c r="C129">
        <v>1</v>
      </c>
      <c r="D129">
        <f t="shared" si="8"/>
        <v>5</v>
      </c>
      <c r="E129">
        <f t="shared" si="9"/>
        <v>2</v>
      </c>
      <c r="F129" t="s">
        <v>81</v>
      </c>
      <c r="G129">
        <f>VLOOKUP(F129,Stations!$B$2:$G$300,6,FALSE)</f>
        <v>102</v>
      </c>
      <c r="H129">
        <f t="shared" si="10"/>
        <v>102.02</v>
      </c>
      <c r="I129">
        <f t="shared" si="11"/>
        <v>270</v>
      </c>
      <c r="J129">
        <f t="shared" si="12"/>
        <v>102.02</v>
      </c>
      <c r="K129">
        <f t="shared" si="13"/>
        <v>50.11</v>
      </c>
      <c r="L129">
        <f t="shared" si="14"/>
        <v>62</v>
      </c>
    </row>
    <row r="130" spans="1:12">
      <c r="A130">
        <v>3</v>
      </c>
      <c r="B130">
        <f t="shared" si="15"/>
        <v>2</v>
      </c>
      <c r="C130">
        <v>1</v>
      </c>
      <c r="D130">
        <f t="shared" si="8"/>
        <v>5</v>
      </c>
      <c r="E130">
        <f t="shared" ref="E130:E193" si="16">IF(A130&amp;C130&lt;&gt;A129&amp;C129,0,E129+1)</f>
        <v>3</v>
      </c>
      <c r="F130" t="s">
        <v>153</v>
      </c>
      <c r="G130">
        <f>VLOOKUP(F130,Stations!$B$2:$G$300,6,FALSE)</f>
        <v>190</v>
      </c>
      <c r="H130">
        <f t="shared" si="10"/>
        <v>190.02</v>
      </c>
      <c r="I130">
        <f t="shared" si="11"/>
        <v>545</v>
      </c>
      <c r="J130">
        <f t="shared" si="12"/>
        <v>190.02</v>
      </c>
      <c r="K130" t="e">
        <f t="shared" si="13"/>
        <v>#N/A</v>
      </c>
      <c r="L130">
        <f t="shared" si="14"/>
        <v>62</v>
      </c>
    </row>
    <row r="131" spans="1:12">
      <c r="A131">
        <v>3</v>
      </c>
      <c r="B131">
        <f t="shared" si="15"/>
        <v>2</v>
      </c>
      <c r="C131">
        <v>1</v>
      </c>
      <c r="D131">
        <f t="shared" ref="D131:D194" si="17">IF(A131&amp;C131=A130&amp;C130,D130,D130+1)</f>
        <v>5</v>
      </c>
      <c r="E131">
        <f t="shared" si="16"/>
        <v>4</v>
      </c>
      <c r="F131" t="s">
        <v>211</v>
      </c>
      <c r="G131">
        <f>VLOOKUP(F131,Stations!$B$2:$G$300,6,FALSE)</f>
        <v>252</v>
      </c>
      <c r="H131">
        <f t="shared" ref="H131:H194" si="18">G131+B131/100</f>
        <v>252.02</v>
      </c>
      <c r="I131">
        <f t="shared" ref="I131:I194" si="19">RANK(J131,$J$2:$J$847,1)</f>
        <v>721</v>
      </c>
      <c r="J131">
        <f t="shared" ref="J131:J194" si="20">H131</f>
        <v>252.02</v>
      </c>
      <c r="K131">
        <f t="shared" ref="K131:K194" si="21">VLOOKUP(ROW()-1,$I$2:$J$847,2,FALSE)</f>
        <v>51.1</v>
      </c>
      <c r="L131">
        <f t="shared" ref="L131:L194" si="22">IF(NOT(ISNA(K131)),L130+1,L130)</f>
        <v>63</v>
      </c>
    </row>
    <row r="132" spans="1:12">
      <c r="A132">
        <v>3</v>
      </c>
      <c r="B132">
        <f t="shared" ref="B132:B195" si="23">IF(A132&lt;&gt;A131,B131+1,B131)</f>
        <v>2</v>
      </c>
      <c r="C132">
        <v>1</v>
      </c>
      <c r="D132">
        <f t="shared" si="17"/>
        <v>5</v>
      </c>
      <c r="E132">
        <f t="shared" si="16"/>
        <v>5</v>
      </c>
      <c r="F132" t="s">
        <v>149</v>
      </c>
      <c r="G132">
        <f>VLOOKUP(F132,Stations!$B$2:$G$300,6,FALSE)</f>
        <v>186</v>
      </c>
      <c r="H132">
        <f t="shared" si="18"/>
        <v>186.02</v>
      </c>
      <c r="I132">
        <f t="shared" si="19"/>
        <v>533</v>
      </c>
      <c r="J132">
        <f t="shared" si="20"/>
        <v>186.02</v>
      </c>
      <c r="K132" t="e">
        <f t="shared" si="21"/>
        <v>#N/A</v>
      </c>
      <c r="L132">
        <f t="shared" si="22"/>
        <v>63</v>
      </c>
    </row>
    <row r="133" spans="1:12">
      <c r="A133">
        <v>3</v>
      </c>
      <c r="B133">
        <f t="shared" si="23"/>
        <v>2</v>
      </c>
      <c r="C133">
        <v>1</v>
      </c>
      <c r="D133">
        <f t="shared" si="17"/>
        <v>5</v>
      </c>
      <c r="E133">
        <f t="shared" si="16"/>
        <v>6</v>
      </c>
      <c r="F133" t="s">
        <v>203</v>
      </c>
      <c r="G133">
        <f>VLOOKUP(F133,Stations!$B$2:$G$300,6,FALSE)</f>
        <v>242</v>
      </c>
      <c r="H133">
        <f t="shared" si="18"/>
        <v>242.02</v>
      </c>
      <c r="I133">
        <f t="shared" si="19"/>
        <v>687</v>
      </c>
      <c r="J133">
        <f t="shared" si="20"/>
        <v>242.02</v>
      </c>
      <c r="K133">
        <f t="shared" si="21"/>
        <v>52</v>
      </c>
      <c r="L133">
        <f t="shared" si="22"/>
        <v>64</v>
      </c>
    </row>
    <row r="134" spans="1:12">
      <c r="A134">
        <v>3</v>
      </c>
      <c r="B134">
        <f t="shared" si="23"/>
        <v>2</v>
      </c>
      <c r="C134">
        <v>1</v>
      </c>
      <c r="D134">
        <f t="shared" si="17"/>
        <v>5</v>
      </c>
      <c r="E134">
        <f t="shared" si="16"/>
        <v>7</v>
      </c>
      <c r="F134" t="s">
        <v>233</v>
      </c>
      <c r="G134">
        <f>VLOOKUP(F134,Stations!$B$2:$G$300,6,FALSE)</f>
        <v>281</v>
      </c>
      <c r="H134">
        <f t="shared" si="18"/>
        <v>281.02</v>
      </c>
      <c r="I134">
        <f t="shared" si="19"/>
        <v>803</v>
      </c>
      <c r="J134">
        <f t="shared" si="20"/>
        <v>281.02</v>
      </c>
      <c r="K134" t="e">
        <f t="shared" si="21"/>
        <v>#N/A</v>
      </c>
      <c r="L134">
        <f t="shared" si="22"/>
        <v>64</v>
      </c>
    </row>
    <row r="135" spans="1:12">
      <c r="A135">
        <v>3</v>
      </c>
      <c r="B135">
        <f t="shared" si="23"/>
        <v>2</v>
      </c>
      <c r="C135">
        <v>1</v>
      </c>
      <c r="D135">
        <f t="shared" si="17"/>
        <v>5</v>
      </c>
      <c r="E135">
        <f t="shared" si="16"/>
        <v>8</v>
      </c>
      <c r="F135" t="s">
        <v>319</v>
      </c>
      <c r="G135">
        <f>VLOOKUP(F135,Stations!$B$2:$G$300,6,FALSE)</f>
        <v>7</v>
      </c>
      <c r="H135">
        <f t="shared" si="18"/>
        <v>7.02</v>
      </c>
      <c r="I135">
        <f t="shared" si="19"/>
        <v>15</v>
      </c>
      <c r="J135">
        <f t="shared" si="20"/>
        <v>7.02</v>
      </c>
      <c r="K135">
        <f t="shared" si="21"/>
        <v>53.04</v>
      </c>
      <c r="L135">
        <f t="shared" si="22"/>
        <v>65</v>
      </c>
    </row>
    <row r="136" spans="1:12">
      <c r="A136">
        <v>3</v>
      </c>
      <c r="B136">
        <f t="shared" si="23"/>
        <v>2</v>
      </c>
      <c r="C136">
        <v>1</v>
      </c>
      <c r="D136">
        <f t="shared" si="17"/>
        <v>5</v>
      </c>
      <c r="E136">
        <f t="shared" si="16"/>
        <v>9</v>
      </c>
      <c r="F136" t="s">
        <v>318</v>
      </c>
      <c r="G136">
        <f>VLOOKUP(F136,Stations!$B$2:$G$300,6,FALSE)</f>
        <v>240</v>
      </c>
      <c r="H136">
        <f t="shared" si="18"/>
        <v>240.02</v>
      </c>
      <c r="I136">
        <f t="shared" si="19"/>
        <v>681</v>
      </c>
      <c r="J136">
        <f t="shared" si="20"/>
        <v>240.02</v>
      </c>
      <c r="K136" t="e">
        <f t="shared" si="21"/>
        <v>#N/A</v>
      </c>
      <c r="L136">
        <f t="shared" si="22"/>
        <v>65</v>
      </c>
    </row>
    <row r="137" spans="1:12">
      <c r="A137">
        <v>3</v>
      </c>
      <c r="B137">
        <f t="shared" si="23"/>
        <v>2</v>
      </c>
      <c r="C137">
        <v>1</v>
      </c>
      <c r="D137">
        <f t="shared" si="17"/>
        <v>5</v>
      </c>
      <c r="E137">
        <f t="shared" si="16"/>
        <v>10</v>
      </c>
      <c r="F137" t="s">
        <v>228</v>
      </c>
      <c r="G137">
        <f>VLOOKUP(F137,Stations!$B$2:$G$300,6,FALSE)</f>
        <v>272</v>
      </c>
      <c r="H137">
        <f t="shared" si="18"/>
        <v>272.02</v>
      </c>
      <c r="I137">
        <f t="shared" si="19"/>
        <v>771</v>
      </c>
      <c r="J137">
        <f t="shared" si="20"/>
        <v>272.02</v>
      </c>
      <c r="K137">
        <f t="shared" si="21"/>
        <v>54.04</v>
      </c>
      <c r="L137">
        <f t="shared" si="22"/>
        <v>66</v>
      </c>
    </row>
    <row r="138" spans="1:12">
      <c r="A138">
        <v>3</v>
      </c>
      <c r="B138">
        <f t="shared" si="23"/>
        <v>2</v>
      </c>
      <c r="C138">
        <v>1</v>
      </c>
      <c r="D138">
        <f t="shared" si="17"/>
        <v>5</v>
      </c>
      <c r="E138">
        <f t="shared" si="16"/>
        <v>11</v>
      </c>
      <c r="F138" t="s">
        <v>26</v>
      </c>
      <c r="G138">
        <f>VLOOKUP(F138,Stations!$B$2:$G$300,6,FALSE)</f>
        <v>35</v>
      </c>
      <c r="H138">
        <f t="shared" si="18"/>
        <v>35.020000000000003</v>
      </c>
      <c r="I138">
        <f t="shared" si="19"/>
        <v>87</v>
      </c>
      <c r="J138">
        <f t="shared" si="20"/>
        <v>35.020000000000003</v>
      </c>
      <c r="K138" t="e">
        <f t="shared" si="21"/>
        <v>#N/A</v>
      </c>
      <c r="L138">
        <f t="shared" si="22"/>
        <v>66</v>
      </c>
    </row>
    <row r="139" spans="1:12">
      <c r="A139">
        <v>3</v>
      </c>
      <c r="B139">
        <f t="shared" si="23"/>
        <v>2</v>
      </c>
      <c r="C139">
        <v>1</v>
      </c>
      <c r="D139">
        <f t="shared" si="17"/>
        <v>5</v>
      </c>
      <c r="E139">
        <f t="shared" si="16"/>
        <v>12</v>
      </c>
      <c r="F139" t="s">
        <v>198</v>
      </c>
      <c r="G139">
        <f>VLOOKUP(F139,Stations!$B$2:$G$300,6,FALSE)</f>
        <v>236</v>
      </c>
      <c r="H139">
        <f t="shared" si="18"/>
        <v>236.02</v>
      </c>
      <c r="I139">
        <f t="shared" si="19"/>
        <v>671</v>
      </c>
      <c r="J139">
        <f t="shared" si="20"/>
        <v>236.02</v>
      </c>
      <c r="K139">
        <f t="shared" si="21"/>
        <v>55.07</v>
      </c>
      <c r="L139">
        <f t="shared" si="22"/>
        <v>67</v>
      </c>
    </row>
    <row r="140" spans="1:12">
      <c r="A140">
        <v>3</v>
      </c>
      <c r="B140">
        <f t="shared" si="23"/>
        <v>2</v>
      </c>
      <c r="C140">
        <v>1</v>
      </c>
      <c r="D140">
        <f t="shared" si="17"/>
        <v>5</v>
      </c>
      <c r="E140">
        <f t="shared" si="16"/>
        <v>13</v>
      </c>
      <c r="F140" t="s">
        <v>147</v>
      </c>
      <c r="G140">
        <f>VLOOKUP(F140,Stations!$B$2:$G$300,6,FALSE)</f>
        <v>183</v>
      </c>
      <c r="H140">
        <f t="shared" si="18"/>
        <v>183.02</v>
      </c>
      <c r="I140">
        <f t="shared" si="19"/>
        <v>517</v>
      </c>
      <c r="J140">
        <f t="shared" si="20"/>
        <v>183.02</v>
      </c>
      <c r="K140" t="e">
        <f t="shared" si="21"/>
        <v>#N/A</v>
      </c>
      <c r="L140">
        <f t="shared" si="22"/>
        <v>67</v>
      </c>
    </row>
    <row r="141" spans="1:12">
      <c r="A141">
        <v>3</v>
      </c>
      <c r="B141">
        <f t="shared" si="23"/>
        <v>2</v>
      </c>
      <c r="C141">
        <v>1</v>
      </c>
      <c r="D141">
        <f t="shared" si="17"/>
        <v>5</v>
      </c>
      <c r="E141">
        <f t="shared" si="16"/>
        <v>14</v>
      </c>
      <c r="F141" t="s">
        <v>315</v>
      </c>
      <c r="G141">
        <f>VLOOKUP(F141,Stations!$B$2:$G$300,6,FALSE)</f>
        <v>113</v>
      </c>
      <c r="H141">
        <f t="shared" si="18"/>
        <v>113.02</v>
      </c>
      <c r="I141">
        <f t="shared" si="19"/>
        <v>308</v>
      </c>
      <c r="J141">
        <f t="shared" si="20"/>
        <v>113.02</v>
      </c>
      <c r="K141" t="e">
        <f t="shared" si="21"/>
        <v>#N/A</v>
      </c>
      <c r="L141">
        <f t="shared" si="22"/>
        <v>67</v>
      </c>
    </row>
    <row r="142" spans="1:12">
      <c r="A142">
        <v>3</v>
      </c>
      <c r="B142">
        <f t="shared" si="23"/>
        <v>2</v>
      </c>
      <c r="C142">
        <v>1</v>
      </c>
      <c r="D142">
        <f t="shared" si="17"/>
        <v>5</v>
      </c>
      <c r="E142">
        <f t="shared" si="16"/>
        <v>15</v>
      </c>
      <c r="F142" t="s">
        <v>219</v>
      </c>
      <c r="G142">
        <f>VLOOKUP(F142,Stations!$B$2:$G$300,6,FALSE)</f>
        <v>262</v>
      </c>
      <c r="H142">
        <f t="shared" si="18"/>
        <v>262.02</v>
      </c>
      <c r="I142">
        <f t="shared" si="19"/>
        <v>743</v>
      </c>
      <c r="J142">
        <f t="shared" si="20"/>
        <v>262.02</v>
      </c>
      <c r="K142" t="e">
        <f t="shared" si="21"/>
        <v>#N/A</v>
      </c>
      <c r="L142">
        <f t="shared" si="22"/>
        <v>67</v>
      </c>
    </row>
    <row r="143" spans="1:12">
      <c r="A143">
        <v>3</v>
      </c>
      <c r="B143">
        <f t="shared" si="23"/>
        <v>2</v>
      </c>
      <c r="C143">
        <v>1</v>
      </c>
      <c r="D143">
        <f t="shared" si="17"/>
        <v>5</v>
      </c>
      <c r="E143">
        <f t="shared" si="16"/>
        <v>16</v>
      </c>
      <c r="F143" t="s">
        <v>71</v>
      </c>
      <c r="G143">
        <f>VLOOKUP(F143,Stations!$B$2:$G$300,6,FALSE)</f>
        <v>91</v>
      </c>
      <c r="H143">
        <f t="shared" si="18"/>
        <v>91.02</v>
      </c>
      <c r="I143">
        <f t="shared" si="19"/>
        <v>242</v>
      </c>
      <c r="J143">
        <f t="shared" si="20"/>
        <v>91.02</v>
      </c>
      <c r="K143">
        <f t="shared" si="21"/>
        <v>56</v>
      </c>
      <c r="L143">
        <f t="shared" si="22"/>
        <v>68</v>
      </c>
    </row>
    <row r="144" spans="1:12">
      <c r="A144">
        <v>3</v>
      </c>
      <c r="B144">
        <f t="shared" si="23"/>
        <v>2</v>
      </c>
      <c r="C144">
        <v>1</v>
      </c>
      <c r="D144">
        <f t="shared" si="17"/>
        <v>5</v>
      </c>
      <c r="E144">
        <f t="shared" si="16"/>
        <v>17</v>
      </c>
      <c r="F144" t="s">
        <v>243</v>
      </c>
      <c r="G144">
        <f>VLOOKUP(F144,Stations!$B$2:$G$300,6,FALSE)</f>
        <v>295</v>
      </c>
      <c r="H144">
        <f t="shared" si="18"/>
        <v>295.02</v>
      </c>
      <c r="I144">
        <f t="shared" si="19"/>
        <v>839</v>
      </c>
      <c r="J144">
        <f t="shared" si="20"/>
        <v>295.02</v>
      </c>
      <c r="K144" t="e">
        <f t="shared" si="21"/>
        <v>#N/A</v>
      </c>
      <c r="L144">
        <f t="shared" si="22"/>
        <v>68</v>
      </c>
    </row>
    <row r="145" spans="1:12">
      <c r="A145">
        <v>3</v>
      </c>
      <c r="B145">
        <f t="shared" si="23"/>
        <v>2</v>
      </c>
      <c r="C145">
        <v>1</v>
      </c>
      <c r="D145">
        <f t="shared" si="17"/>
        <v>5</v>
      </c>
      <c r="E145">
        <f t="shared" si="16"/>
        <v>18</v>
      </c>
      <c r="F145" t="s">
        <v>129</v>
      </c>
      <c r="G145">
        <f>VLOOKUP(F145,Stations!$B$2:$G$300,6,FALSE)</f>
        <v>160</v>
      </c>
      <c r="H145">
        <f t="shared" si="18"/>
        <v>160.02000000000001</v>
      </c>
      <c r="I145">
        <f t="shared" si="19"/>
        <v>446</v>
      </c>
      <c r="J145">
        <f t="shared" si="20"/>
        <v>160.02000000000001</v>
      </c>
      <c r="K145">
        <f t="shared" si="21"/>
        <v>56.04</v>
      </c>
      <c r="L145">
        <f t="shared" si="22"/>
        <v>69</v>
      </c>
    </row>
    <row r="146" spans="1:12">
      <c r="A146">
        <v>3</v>
      </c>
      <c r="B146">
        <f t="shared" si="23"/>
        <v>2</v>
      </c>
      <c r="C146">
        <v>1</v>
      </c>
      <c r="D146">
        <f t="shared" si="17"/>
        <v>5</v>
      </c>
      <c r="E146">
        <f t="shared" si="16"/>
        <v>19</v>
      </c>
      <c r="F146" t="s">
        <v>246</v>
      </c>
      <c r="G146">
        <f>VLOOKUP(F146,Stations!$B$2:$G$300,6,FALSE)</f>
        <v>298</v>
      </c>
      <c r="H146">
        <f t="shared" si="18"/>
        <v>298.02</v>
      </c>
      <c r="I146">
        <f t="shared" si="19"/>
        <v>845</v>
      </c>
      <c r="J146">
        <f t="shared" si="20"/>
        <v>298.02</v>
      </c>
      <c r="K146" t="e">
        <f t="shared" si="21"/>
        <v>#N/A</v>
      </c>
      <c r="L146">
        <f t="shared" si="22"/>
        <v>69</v>
      </c>
    </row>
    <row r="147" spans="1:12">
      <c r="A147">
        <v>3</v>
      </c>
      <c r="B147">
        <f t="shared" si="23"/>
        <v>2</v>
      </c>
      <c r="C147">
        <v>1</v>
      </c>
      <c r="D147">
        <f t="shared" si="17"/>
        <v>5</v>
      </c>
      <c r="E147">
        <f t="shared" si="16"/>
        <v>20</v>
      </c>
      <c r="F147" t="s">
        <v>154</v>
      </c>
      <c r="G147">
        <f>VLOOKUP(F147,Stations!$B$2:$G$300,6,FALSE)</f>
        <v>191</v>
      </c>
      <c r="H147">
        <f t="shared" si="18"/>
        <v>191.02</v>
      </c>
      <c r="I147">
        <f t="shared" si="19"/>
        <v>547</v>
      </c>
      <c r="J147">
        <f t="shared" si="20"/>
        <v>191.02</v>
      </c>
      <c r="K147">
        <f t="shared" si="21"/>
        <v>56.07</v>
      </c>
      <c r="L147">
        <f t="shared" si="22"/>
        <v>70</v>
      </c>
    </row>
    <row r="148" spans="1:12">
      <c r="A148">
        <v>3</v>
      </c>
      <c r="B148">
        <f t="shared" si="23"/>
        <v>2</v>
      </c>
      <c r="C148">
        <v>1</v>
      </c>
      <c r="D148">
        <f t="shared" si="17"/>
        <v>5</v>
      </c>
      <c r="E148">
        <f t="shared" si="16"/>
        <v>21</v>
      </c>
      <c r="F148" t="s">
        <v>173</v>
      </c>
      <c r="G148">
        <f>VLOOKUP(F148,Stations!$B$2:$G$300,6,FALSE)</f>
        <v>211</v>
      </c>
      <c r="H148">
        <f t="shared" si="18"/>
        <v>211.02</v>
      </c>
      <c r="I148">
        <f t="shared" si="19"/>
        <v>611</v>
      </c>
      <c r="J148">
        <f t="shared" si="20"/>
        <v>211.02</v>
      </c>
      <c r="K148" t="e">
        <f t="shared" si="21"/>
        <v>#N/A</v>
      </c>
      <c r="L148">
        <f t="shared" si="22"/>
        <v>70</v>
      </c>
    </row>
    <row r="149" spans="1:12">
      <c r="A149">
        <v>3</v>
      </c>
      <c r="B149">
        <f t="shared" si="23"/>
        <v>2</v>
      </c>
      <c r="C149">
        <v>1</v>
      </c>
      <c r="D149">
        <f t="shared" si="17"/>
        <v>5</v>
      </c>
      <c r="E149">
        <f t="shared" si="16"/>
        <v>22</v>
      </c>
      <c r="F149" t="s">
        <v>118</v>
      </c>
      <c r="G149">
        <f>VLOOKUP(F149,Stations!$B$2:$G$300,6,FALSE)</f>
        <v>144</v>
      </c>
      <c r="H149">
        <f t="shared" si="18"/>
        <v>144.02000000000001</v>
      </c>
      <c r="I149">
        <f t="shared" si="19"/>
        <v>404</v>
      </c>
      <c r="J149">
        <f t="shared" si="20"/>
        <v>144.02000000000001</v>
      </c>
      <c r="K149" t="e">
        <f t="shared" si="21"/>
        <v>#N/A</v>
      </c>
      <c r="L149">
        <f t="shared" si="22"/>
        <v>70</v>
      </c>
    </row>
    <row r="150" spans="1:12">
      <c r="A150">
        <v>3</v>
      </c>
      <c r="B150">
        <f t="shared" si="23"/>
        <v>2</v>
      </c>
      <c r="C150">
        <v>1</v>
      </c>
      <c r="D150">
        <f t="shared" si="17"/>
        <v>5</v>
      </c>
      <c r="E150">
        <f t="shared" si="16"/>
        <v>23</v>
      </c>
      <c r="F150" t="s">
        <v>3</v>
      </c>
      <c r="G150">
        <f>VLOOKUP(F150,Stations!$B$2:$G$300,6,FALSE)</f>
        <v>4</v>
      </c>
      <c r="H150">
        <f t="shared" si="18"/>
        <v>4.0199999999999996</v>
      </c>
      <c r="I150">
        <f t="shared" si="19"/>
        <v>9</v>
      </c>
      <c r="J150">
        <f t="shared" si="20"/>
        <v>4.0199999999999996</v>
      </c>
      <c r="K150" t="e">
        <f t="shared" si="21"/>
        <v>#N/A</v>
      </c>
      <c r="L150">
        <f t="shared" si="22"/>
        <v>70</v>
      </c>
    </row>
    <row r="151" spans="1:12">
      <c r="A151">
        <v>3</v>
      </c>
      <c r="B151">
        <f t="shared" si="23"/>
        <v>2</v>
      </c>
      <c r="C151">
        <v>1</v>
      </c>
      <c r="D151">
        <f t="shared" si="17"/>
        <v>5</v>
      </c>
      <c r="E151">
        <f t="shared" si="16"/>
        <v>24</v>
      </c>
      <c r="F151" t="s">
        <v>312</v>
      </c>
      <c r="G151">
        <f>VLOOKUP(F151,Stations!$B$2:$G$300,6,FALSE)</f>
        <v>203</v>
      </c>
      <c r="H151">
        <f t="shared" si="18"/>
        <v>203.02</v>
      </c>
      <c r="I151">
        <f t="shared" si="19"/>
        <v>592</v>
      </c>
      <c r="J151">
        <f t="shared" si="20"/>
        <v>203.02</v>
      </c>
      <c r="K151">
        <f t="shared" si="21"/>
        <v>56.12</v>
      </c>
      <c r="L151">
        <f t="shared" si="22"/>
        <v>71</v>
      </c>
    </row>
    <row r="152" spans="1:12">
      <c r="A152" t="s">
        <v>500</v>
      </c>
      <c r="B152">
        <f t="shared" si="23"/>
        <v>3</v>
      </c>
      <c r="C152">
        <v>0</v>
      </c>
      <c r="D152">
        <f t="shared" si="17"/>
        <v>6</v>
      </c>
      <c r="E152">
        <f t="shared" si="16"/>
        <v>0</v>
      </c>
      <c r="F152" t="s">
        <v>81</v>
      </c>
      <c r="G152">
        <f>VLOOKUP(F152,Stations!$B$2:$G$300,6,FALSE)</f>
        <v>102</v>
      </c>
      <c r="H152">
        <f t="shared" si="18"/>
        <v>102.03</v>
      </c>
      <c r="I152">
        <f t="shared" si="19"/>
        <v>272</v>
      </c>
      <c r="J152">
        <f t="shared" si="20"/>
        <v>102.03</v>
      </c>
      <c r="K152" t="e">
        <f t="shared" si="21"/>
        <v>#N/A</v>
      </c>
      <c r="L152">
        <f t="shared" si="22"/>
        <v>71</v>
      </c>
    </row>
    <row r="153" spans="1:12">
      <c r="A153" t="s">
        <v>500</v>
      </c>
      <c r="B153">
        <f t="shared" si="23"/>
        <v>3</v>
      </c>
      <c r="C153">
        <v>0</v>
      </c>
      <c r="D153">
        <f t="shared" si="17"/>
        <v>6</v>
      </c>
      <c r="E153">
        <f t="shared" si="16"/>
        <v>1</v>
      </c>
      <c r="F153" t="s">
        <v>152</v>
      </c>
      <c r="G153">
        <f>VLOOKUP(F153,Stations!$B$2:$G$300,6,FALSE)</f>
        <v>189</v>
      </c>
      <c r="H153">
        <f t="shared" si="18"/>
        <v>189.03</v>
      </c>
      <c r="I153">
        <f t="shared" si="19"/>
        <v>541</v>
      </c>
      <c r="J153">
        <f t="shared" si="20"/>
        <v>189.03</v>
      </c>
      <c r="K153">
        <f t="shared" si="21"/>
        <v>56.15</v>
      </c>
      <c r="L153">
        <f t="shared" si="22"/>
        <v>72</v>
      </c>
    </row>
    <row r="154" spans="1:12">
      <c r="A154" t="s">
        <v>500</v>
      </c>
      <c r="B154">
        <f t="shared" si="23"/>
        <v>3</v>
      </c>
      <c r="C154">
        <v>0</v>
      </c>
      <c r="D154">
        <f t="shared" si="17"/>
        <v>6</v>
      </c>
      <c r="E154">
        <f t="shared" si="16"/>
        <v>2</v>
      </c>
      <c r="F154" t="s">
        <v>214</v>
      </c>
      <c r="G154">
        <f>VLOOKUP(F154,Stations!$B$2:$G$300,6,FALSE)</f>
        <v>257</v>
      </c>
      <c r="H154">
        <f t="shared" si="18"/>
        <v>257.02999999999997</v>
      </c>
      <c r="I154">
        <f t="shared" si="19"/>
        <v>731</v>
      </c>
      <c r="J154">
        <f t="shared" si="20"/>
        <v>257.02999999999997</v>
      </c>
      <c r="K154" t="e">
        <f t="shared" si="21"/>
        <v>#N/A</v>
      </c>
      <c r="L154">
        <f t="shared" si="22"/>
        <v>72</v>
      </c>
    </row>
    <row r="155" spans="1:12">
      <c r="A155" t="s">
        <v>500</v>
      </c>
      <c r="B155">
        <f t="shared" si="23"/>
        <v>3</v>
      </c>
      <c r="C155">
        <v>0</v>
      </c>
      <c r="D155">
        <f t="shared" si="17"/>
        <v>6</v>
      </c>
      <c r="E155">
        <f t="shared" si="16"/>
        <v>3</v>
      </c>
      <c r="F155" t="s">
        <v>187</v>
      </c>
      <c r="G155">
        <f>VLOOKUP(F155,Stations!$B$2:$G$300,6,FALSE)</f>
        <v>225</v>
      </c>
      <c r="H155">
        <f t="shared" si="18"/>
        <v>225.03</v>
      </c>
      <c r="I155">
        <f t="shared" si="19"/>
        <v>643</v>
      </c>
      <c r="J155">
        <f t="shared" si="20"/>
        <v>225.03</v>
      </c>
      <c r="K155">
        <f t="shared" si="21"/>
        <v>57.14</v>
      </c>
      <c r="L155">
        <f t="shared" si="22"/>
        <v>73</v>
      </c>
    </row>
    <row r="156" spans="1:12">
      <c r="A156" t="s">
        <v>500</v>
      </c>
      <c r="B156">
        <f t="shared" si="23"/>
        <v>3</v>
      </c>
      <c r="C156">
        <v>1</v>
      </c>
      <c r="D156">
        <f t="shared" si="17"/>
        <v>7</v>
      </c>
      <c r="E156">
        <f t="shared" si="16"/>
        <v>0</v>
      </c>
      <c r="F156" t="s">
        <v>187</v>
      </c>
      <c r="G156">
        <f>VLOOKUP(F156,Stations!$B$2:$G$300,6,FALSE)</f>
        <v>225</v>
      </c>
      <c r="H156">
        <f t="shared" si="18"/>
        <v>225.03</v>
      </c>
      <c r="I156">
        <f t="shared" si="19"/>
        <v>643</v>
      </c>
      <c r="J156">
        <f t="shared" si="20"/>
        <v>225.03</v>
      </c>
      <c r="K156" t="e">
        <f t="shared" si="21"/>
        <v>#N/A</v>
      </c>
      <c r="L156">
        <f t="shared" si="22"/>
        <v>73</v>
      </c>
    </row>
    <row r="157" spans="1:12">
      <c r="A157" t="s">
        <v>500</v>
      </c>
      <c r="B157">
        <f t="shared" si="23"/>
        <v>3</v>
      </c>
      <c r="C157">
        <v>1</v>
      </c>
      <c r="D157">
        <f t="shared" si="17"/>
        <v>7</v>
      </c>
      <c r="E157">
        <f t="shared" si="16"/>
        <v>1</v>
      </c>
      <c r="F157" t="s">
        <v>214</v>
      </c>
      <c r="G157">
        <f>VLOOKUP(F157,Stations!$B$2:$G$300,6,FALSE)</f>
        <v>257</v>
      </c>
      <c r="H157">
        <f t="shared" si="18"/>
        <v>257.02999999999997</v>
      </c>
      <c r="I157">
        <f t="shared" si="19"/>
        <v>731</v>
      </c>
      <c r="J157">
        <f t="shared" si="20"/>
        <v>257.02999999999997</v>
      </c>
      <c r="K157" t="e">
        <f t="shared" si="21"/>
        <v>#N/A</v>
      </c>
      <c r="L157">
        <f t="shared" si="22"/>
        <v>73</v>
      </c>
    </row>
    <row r="158" spans="1:12">
      <c r="A158" t="s">
        <v>500</v>
      </c>
      <c r="B158">
        <f t="shared" si="23"/>
        <v>3</v>
      </c>
      <c r="C158">
        <v>1</v>
      </c>
      <c r="D158">
        <f t="shared" si="17"/>
        <v>7</v>
      </c>
      <c r="E158">
        <f t="shared" si="16"/>
        <v>2</v>
      </c>
      <c r="F158" t="s">
        <v>152</v>
      </c>
      <c r="G158">
        <f>VLOOKUP(F158,Stations!$B$2:$G$300,6,FALSE)</f>
        <v>189</v>
      </c>
      <c r="H158">
        <f t="shared" si="18"/>
        <v>189.03</v>
      </c>
      <c r="I158">
        <f t="shared" si="19"/>
        <v>541</v>
      </c>
      <c r="J158">
        <f t="shared" si="20"/>
        <v>189.03</v>
      </c>
      <c r="K158" t="e">
        <f t="shared" si="21"/>
        <v>#N/A</v>
      </c>
      <c r="L158">
        <f t="shared" si="22"/>
        <v>73</v>
      </c>
    </row>
    <row r="159" spans="1:12">
      <c r="A159" t="s">
        <v>500</v>
      </c>
      <c r="B159">
        <f t="shared" si="23"/>
        <v>3</v>
      </c>
      <c r="C159">
        <v>1</v>
      </c>
      <c r="D159">
        <f t="shared" si="17"/>
        <v>7</v>
      </c>
      <c r="E159">
        <f t="shared" si="16"/>
        <v>3</v>
      </c>
      <c r="F159" t="s">
        <v>81</v>
      </c>
      <c r="G159">
        <f>VLOOKUP(F159,Stations!$B$2:$G$300,6,FALSE)</f>
        <v>102</v>
      </c>
      <c r="H159">
        <f t="shared" si="18"/>
        <v>102.03</v>
      </c>
      <c r="I159">
        <f t="shared" si="19"/>
        <v>272</v>
      </c>
      <c r="J159">
        <f t="shared" si="20"/>
        <v>102.03</v>
      </c>
      <c r="K159">
        <f t="shared" si="21"/>
        <v>58.07</v>
      </c>
      <c r="L159">
        <f t="shared" si="22"/>
        <v>74</v>
      </c>
    </row>
    <row r="160" spans="1:12">
      <c r="A160">
        <v>4</v>
      </c>
      <c r="B160">
        <f t="shared" si="23"/>
        <v>4</v>
      </c>
      <c r="C160">
        <v>0</v>
      </c>
      <c r="D160">
        <f t="shared" si="17"/>
        <v>8</v>
      </c>
      <c r="E160">
        <f t="shared" si="16"/>
        <v>0</v>
      </c>
      <c r="F160" t="s">
        <v>177</v>
      </c>
      <c r="G160">
        <f>VLOOKUP(F160,Stations!$B$2:$G$300,6,FALSE)</f>
        <v>215</v>
      </c>
      <c r="H160">
        <f t="shared" si="18"/>
        <v>215.04</v>
      </c>
      <c r="I160">
        <f t="shared" si="19"/>
        <v>619</v>
      </c>
      <c r="J160">
        <f t="shared" si="20"/>
        <v>215.04</v>
      </c>
      <c r="K160" t="e">
        <f t="shared" si="21"/>
        <v>#N/A</v>
      </c>
      <c r="L160">
        <f t="shared" si="22"/>
        <v>74</v>
      </c>
    </row>
    <row r="161" spans="1:12">
      <c r="A161">
        <v>4</v>
      </c>
      <c r="B161">
        <f t="shared" si="23"/>
        <v>4</v>
      </c>
      <c r="C161">
        <v>0</v>
      </c>
      <c r="D161">
        <f t="shared" si="17"/>
        <v>8</v>
      </c>
      <c r="E161">
        <f t="shared" si="16"/>
        <v>1</v>
      </c>
      <c r="F161" t="s">
        <v>229</v>
      </c>
      <c r="G161">
        <f>VLOOKUP(F161,Stations!$B$2:$G$300,6,FALSE)</f>
        <v>275</v>
      </c>
      <c r="H161">
        <f t="shared" si="18"/>
        <v>275.04000000000002</v>
      </c>
      <c r="I161">
        <f t="shared" si="19"/>
        <v>779</v>
      </c>
      <c r="J161">
        <f t="shared" si="20"/>
        <v>275.04000000000002</v>
      </c>
      <c r="K161" t="e">
        <f t="shared" si="21"/>
        <v>#N/A</v>
      </c>
      <c r="L161">
        <f t="shared" si="22"/>
        <v>74</v>
      </c>
    </row>
    <row r="162" spans="1:12">
      <c r="A162">
        <v>4</v>
      </c>
      <c r="B162">
        <f t="shared" si="23"/>
        <v>4</v>
      </c>
      <c r="C162">
        <v>0</v>
      </c>
      <c r="D162">
        <f t="shared" si="17"/>
        <v>8</v>
      </c>
      <c r="E162">
        <f t="shared" si="16"/>
        <v>2</v>
      </c>
      <c r="F162" t="s">
        <v>335</v>
      </c>
      <c r="G162">
        <f>VLOOKUP(F162,Stations!$B$2:$G$300,6,FALSE)</f>
        <v>162</v>
      </c>
      <c r="H162">
        <f t="shared" si="18"/>
        <v>162.04</v>
      </c>
      <c r="I162">
        <f t="shared" si="19"/>
        <v>450</v>
      </c>
      <c r="J162">
        <f t="shared" si="20"/>
        <v>162.04</v>
      </c>
      <c r="K162" t="e">
        <f t="shared" si="21"/>
        <v>#N/A</v>
      </c>
      <c r="L162">
        <f t="shared" si="22"/>
        <v>74</v>
      </c>
    </row>
    <row r="163" spans="1:12">
      <c r="A163">
        <v>4</v>
      </c>
      <c r="B163">
        <f t="shared" si="23"/>
        <v>4</v>
      </c>
      <c r="C163">
        <v>0</v>
      </c>
      <c r="D163">
        <f t="shared" si="17"/>
        <v>8</v>
      </c>
      <c r="E163">
        <f t="shared" si="16"/>
        <v>3</v>
      </c>
      <c r="F163" t="s">
        <v>40</v>
      </c>
      <c r="G163">
        <f>VLOOKUP(F163,Stations!$B$2:$G$300,6,FALSE)</f>
        <v>54</v>
      </c>
      <c r="H163">
        <f t="shared" si="18"/>
        <v>54.04</v>
      </c>
      <c r="I163">
        <f t="shared" si="19"/>
        <v>136</v>
      </c>
      <c r="J163">
        <f t="shared" si="20"/>
        <v>54.04</v>
      </c>
      <c r="K163">
        <f t="shared" si="21"/>
        <v>58.1</v>
      </c>
      <c r="L163">
        <f t="shared" si="22"/>
        <v>75</v>
      </c>
    </row>
    <row r="164" spans="1:12">
      <c r="A164">
        <v>4</v>
      </c>
      <c r="B164">
        <f t="shared" si="23"/>
        <v>4</v>
      </c>
      <c r="C164">
        <v>0</v>
      </c>
      <c r="D164">
        <f t="shared" si="17"/>
        <v>8</v>
      </c>
      <c r="E164">
        <f t="shared" si="16"/>
        <v>4</v>
      </c>
      <c r="F164" t="s">
        <v>294</v>
      </c>
      <c r="G164">
        <f>VLOOKUP(F164,Stations!$B$2:$G$300,6,FALSE)</f>
        <v>15</v>
      </c>
      <c r="H164">
        <f t="shared" si="18"/>
        <v>15.04</v>
      </c>
      <c r="I164">
        <f t="shared" si="19"/>
        <v>37</v>
      </c>
      <c r="J164">
        <f t="shared" si="20"/>
        <v>15.04</v>
      </c>
      <c r="K164" t="e">
        <f t="shared" si="21"/>
        <v>#N/A</v>
      </c>
      <c r="L164">
        <f t="shared" si="22"/>
        <v>75</v>
      </c>
    </row>
    <row r="165" spans="1:12">
      <c r="A165">
        <v>4</v>
      </c>
      <c r="B165">
        <f t="shared" si="23"/>
        <v>4</v>
      </c>
      <c r="C165">
        <v>0</v>
      </c>
      <c r="D165">
        <f t="shared" si="17"/>
        <v>8</v>
      </c>
      <c r="E165">
        <f t="shared" si="16"/>
        <v>5</v>
      </c>
      <c r="F165" t="s">
        <v>85</v>
      </c>
      <c r="G165">
        <f>VLOOKUP(F165,Stations!$B$2:$G$300,6,FALSE)</f>
        <v>106</v>
      </c>
      <c r="H165">
        <f t="shared" si="18"/>
        <v>106.04</v>
      </c>
      <c r="I165">
        <f t="shared" si="19"/>
        <v>290</v>
      </c>
      <c r="J165">
        <f t="shared" si="20"/>
        <v>106.04</v>
      </c>
      <c r="K165">
        <f t="shared" si="21"/>
        <v>59.09</v>
      </c>
      <c r="L165">
        <f t="shared" si="22"/>
        <v>76</v>
      </c>
    </row>
    <row r="166" spans="1:12">
      <c r="A166">
        <v>4</v>
      </c>
      <c r="B166">
        <f t="shared" si="23"/>
        <v>4</v>
      </c>
      <c r="C166">
        <v>0</v>
      </c>
      <c r="D166">
        <f t="shared" si="17"/>
        <v>8</v>
      </c>
      <c r="E166">
        <f t="shared" si="16"/>
        <v>6</v>
      </c>
      <c r="F166" t="s">
        <v>337</v>
      </c>
      <c r="G166">
        <f>VLOOKUP(F166,Stations!$B$2:$G$300,6,FALSE)</f>
        <v>104</v>
      </c>
      <c r="H166">
        <f t="shared" si="18"/>
        <v>104.04</v>
      </c>
      <c r="I166">
        <f t="shared" si="19"/>
        <v>278</v>
      </c>
      <c r="J166">
        <f t="shared" si="20"/>
        <v>104.04</v>
      </c>
      <c r="K166" t="e">
        <f t="shared" si="21"/>
        <v>#N/A</v>
      </c>
      <c r="L166">
        <f t="shared" si="22"/>
        <v>76</v>
      </c>
    </row>
    <row r="167" spans="1:12">
      <c r="A167">
        <v>4</v>
      </c>
      <c r="B167">
        <f t="shared" si="23"/>
        <v>4</v>
      </c>
      <c r="C167">
        <v>0</v>
      </c>
      <c r="D167">
        <f t="shared" si="17"/>
        <v>8</v>
      </c>
      <c r="E167">
        <f t="shared" si="16"/>
        <v>7</v>
      </c>
      <c r="F167" t="s">
        <v>39</v>
      </c>
      <c r="G167">
        <f>VLOOKUP(F167,Stations!$B$2:$G$300,6,FALSE)</f>
        <v>53</v>
      </c>
      <c r="H167">
        <f t="shared" si="18"/>
        <v>53.04</v>
      </c>
      <c r="I167">
        <f t="shared" si="19"/>
        <v>134</v>
      </c>
      <c r="J167">
        <f t="shared" si="20"/>
        <v>53.04</v>
      </c>
      <c r="K167">
        <f t="shared" si="21"/>
        <v>60.06</v>
      </c>
      <c r="L167">
        <f t="shared" si="22"/>
        <v>77</v>
      </c>
    </row>
    <row r="168" spans="1:12">
      <c r="A168">
        <v>4</v>
      </c>
      <c r="B168">
        <f t="shared" si="23"/>
        <v>4</v>
      </c>
      <c r="C168">
        <v>0</v>
      </c>
      <c r="D168">
        <f t="shared" si="17"/>
        <v>8</v>
      </c>
      <c r="E168">
        <f t="shared" si="16"/>
        <v>8</v>
      </c>
      <c r="F168" t="s">
        <v>338</v>
      </c>
      <c r="G168">
        <f>VLOOKUP(F168,Stations!$B$2:$G$300,6,FALSE)</f>
        <v>278</v>
      </c>
      <c r="H168">
        <f t="shared" si="18"/>
        <v>278.04000000000002</v>
      </c>
      <c r="I168">
        <f t="shared" si="19"/>
        <v>791</v>
      </c>
      <c r="J168">
        <f t="shared" si="20"/>
        <v>278.04000000000002</v>
      </c>
      <c r="K168" t="e">
        <f t="shared" si="21"/>
        <v>#N/A</v>
      </c>
      <c r="L168">
        <f t="shared" si="22"/>
        <v>77</v>
      </c>
    </row>
    <row r="169" spans="1:12">
      <c r="A169">
        <v>4</v>
      </c>
      <c r="B169">
        <f t="shared" si="23"/>
        <v>4</v>
      </c>
      <c r="C169">
        <v>0</v>
      </c>
      <c r="D169">
        <f t="shared" si="17"/>
        <v>8</v>
      </c>
      <c r="E169">
        <f t="shared" si="16"/>
        <v>9</v>
      </c>
      <c r="F169" t="s">
        <v>318</v>
      </c>
      <c r="G169">
        <f>VLOOKUP(F169,Stations!$B$2:$G$300,6,FALSE)</f>
        <v>240</v>
      </c>
      <c r="H169">
        <f t="shared" si="18"/>
        <v>240.04</v>
      </c>
      <c r="I169">
        <f t="shared" si="19"/>
        <v>683</v>
      </c>
      <c r="J169">
        <f t="shared" si="20"/>
        <v>240.04</v>
      </c>
      <c r="K169">
        <f t="shared" si="21"/>
        <v>61.04</v>
      </c>
      <c r="L169">
        <f t="shared" si="22"/>
        <v>78</v>
      </c>
    </row>
    <row r="170" spans="1:12">
      <c r="A170">
        <v>4</v>
      </c>
      <c r="B170">
        <f t="shared" si="23"/>
        <v>4</v>
      </c>
      <c r="C170">
        <v>0</v>
      </c>
      <c r="D170">
        <f t="shared" si="17"/>
        <v>8</v>
      </c>
      <c r="E170">
        <f t="shared" si="16"/>
        <v>10</v>
      </c>
      <c r="F170" t="s">
        <v>70</v>
      </c>
      <c r="G170">
        <f>VLOOKUP(F170,Stations!$B$2:$G$300,6,FALSE)</f>
        <v>90</v>
      </c>
      <c r="H170">
        <f t="shared" si="18"/>
        <v>90.04</v>
      </c>
      <c r="I170">
        <f t="shared" si="19"/>
        <v>240</v>
      </c>
      <c r="J170">
        <f t="shared" si="20"/>
        <v>90.04</v>
      </c>
      <c r="K170" t="e">
        <f t="shared" si="21"/>
        <v>#N/A</v>
      </c>
      <c r="L170">
        <f t="shared" si="22"/>
        <v>78</v>
      </c>
    </row>
    <row r="171" spans="1:12">
      <c r="A171">
        <v>4</v>
      </c>
      <c r="B171">
        <f t="shared" si="23"/>
        <v>4</v>
      </c>
      <c r="C171">
        <v>0</v>
      </c>
      <c r="D171">
        <f t="shared" si="17"/>
        <v>8</v>
      </c>
      <c r="E171">
        <f t="shared" si="16"/>
        <v>11</v>
      </c>
      <c r="F171" t="s">
        <v>113</v>
      </c>
      <c r="G171">
        <f>VLOOKUP(F171,Stations!$B$2:$G$300,6,FALSE)</f>
        <v>139</v>
      </c>
      <c r="H171">
        <f t="shared" si="18"/>
        <v>139.04</v>
      </c>
      <c r="I171">
        <f t="shared" si="19"/>
        <v>388</v>
      </c>
      <c r="J171">
        <f t="shared" si="20"/>
        <v>139.04</v>
      </c>
      <c r="K171">
        <f t="shared" si="21"/>
        <v>62.11</v>
      </c>
      <c r="L171">
        <f t="shared" si="22"/>
        <v>79</v>
      </c>
    </row>
    <row r="172" spans="1:12">
      <c r="A172">
        <v>4</v>
      </c>
      <c r="B172">
        <f t="shared" si="23"/>
        <v>4</v>
      </c>
      <c r="C172">
        <v>0</v>
      </c>
      <c r="D172">
        <f t="shared" si="17"/>
        <v>8</v>
      </c>
      <c r="E172">
        <f t="shared" si="16"/>
        <v>12</v>
      </c>
      <c r="F172" t="s">
        <v>42</v>
      </c>
      <c r="G172">
        <f>VLOOKUP(F172,Stations!$B$2:$G$300,6,FALSE)</f>
        <v>56</v>
      </c>
      <c r="H172">
        <f t="shared" si="18"/>
        <v>56.04</v>
      </c>
      <c r="I172">
        <f t="shared" si="19"/>
        <v>144</v>
      </c>
      <c r="J172">
        <f t="shared" si="20"/>
        <v>56.04</v>
      </c>
      <c r="K172" t="e">
        <f t="shared" si="21"/>
        <v>#N/A</v>
      </c>
      <c r="L172">
        <f t="shared" si="22"/>
        <v>79</v>
      </c>
    </row>
    <row r="173" spans="1:12">
      <c r="A173">
        <v>4</v>
      </c>
      <c r="B173">
        <f t="shared" si="23"/>
        <v>4</v>
      </c>
      <c r="C173">
        <v>0</v>
      </c>
      <c r="D173">
        <f t="shared" si="17"/>
        <v>8</v>
      </c>
      <c r="E173">
        <f t="shared" si="16"/>
        <v>13</v>
      </c>
      <c r="F173" t="s">
        <v>45</v>
      </c>
      <c r="G173">
        <f>VLOOKUP(F173,Stations!$B$2:$G$300,6,FALSE)</f>
        <v>61</v>
      </c>
      <c r="H173">
        <f t="shared" si="18"/>
        <v>61.04</v>
      </c>
      <c r="I173">
        <f t="shared" si="19"/>
        <v>168</v>
      </c>
      <c r="J173">
        <f t="shared" si="20"/>
        <v>61.04</v>
      </c>
      <c r="K173">
        <f t="shared" si="21"/>
        <v>63.01</v>
      </c>
      <c r="L173">
        <f t="shared" si="22"/>
        <v>80</v>
      </c>
    </row>
    <row r="174" spans="1:12">
      <c r="A174">
        <v>4</v>
      </c>
      <c r="B174">
        <f t="shared" si="23"/>
        <v>4</v>
      </c>
      <c r="C174">
        <v>0</v>
      </c>
      <c r="D174">
        <f t="shared" si="17"/>
        <v>8</v>
      </c>
      <c r="E174">
        <f t="shared" si="16"/>
        <v>14</v>
      </c>
      <c r="F174" t="s">
        <v>222</v>
      </c>
      <c r="G174">
        <f>VLOOKUP(F174,Stations!$B$2:$G$300,6,FALSE)</f>
        <v>265</v>
      </c>
      <c r="H174">
        <f t="shared" si="18"/>
        <v>265.04000000000002</v>
      </c>
      <c r="I174">
        <f t="shared" si="19"/>
        <v>757</v>
      </c>
      <c r="J174">
        <f t="shared" si="20"/>
        <v>265.04000000000002</v>
      </c>
      <c r="K174" t="e">
        <f t="shared" si="21"/>
        <v>#N/A</v>
      </c>
      <c r="L174">
        <f t="shared" si="22"/>
        <v>80</v>
      </c>
    </row>
    <row r="175" spans="1:12">
      <c r="A175">
        <v>4</v>
      </c>
      <c r="B175">
        <f t="shared" si="23"/>
        <v>4</v>
      </c>
      <c r="C175">
        <v>0</v>
      </c>
      <c r="D175">
        <f t="shared" si="17"/>
        <v>8</v>
      </c>
      <c r="E175">
        <f t="shared" si="16"/>
        <v>15</v>
      </c>
      <c r="F175" t="s">
        <v>145</v>
      </c>
      <c r="G175">
        <f>VLOOKUP(F175,Stations!$B$2:$G$300,6,FALSE)</f>
        <v>181</v>
      </c>
      <c r="H175">
        <f t="shared" si="18"/>
        <v>181.04</v>
      </c>
      <c r="I175">
        <f t="shared" si="19"/>
        <v>511</v>
      </c>
      <c r="J175">
        <f t="shared" si="20"/>
        <v>181.04</v>
      </c>
      <c r="K175">
        <f t="shared" si="21"/>
        <v>64.09</v>
      </c>
      <c r="L175">
        <f t="shared" si="22"/>
        <v>81</v>
      </c>
    </row>
    <row r="176" spans="1:12">
      <c r="A176">
        <v>4</v>
      </c>
      <c r="B176">
        <f t="shared" si="23"/>
        <v>4</v>
      </c>
      <c r="C176">
        <v>0</v>
      </c>
      <c r="D176">
        <f t="shared" si="17"/>
        <v>8</v>
      </c>
      <c r="E176">
        <f t="shared" si="16"/>
        <v>16</v>
      </c>
      <c r="F176" t="s">
        <v>217</v>
      </c>
      <c r="G176">
        <f>VLOOKUP(F176,Stations!$B$2:$G$300,6,FALSE)</f>
        <v>260</v>
      </c>
      <c r="H176">
        <f t="shared" si="18"/>
        <v>260.04000000000002</v>
      </c>
      <c r="I176">
        <f t="shared" si="19"/>
        <v>739</v>
      </c>
      <c r="J176">
        <f t="shared" si="20"/>
        <v>260.04000000000002</v>
      </c>
      <c r="K176" t="e">
        <f t="shared" si="21"/>
        <v>#N/A</v>
      </c>
      <c r="L176">
        <f t="shared" si="22"/>
        <v>81</v>
      </c>
    </row>
    <row r="177" spans="1:12">
      <c r="A177">
        <v>4</v>
      </c>
      <c r="B177">
        <f t="shared" si="23"/>
        <v>4</v>
      </c>
      <c r="C177">
        <v>0</v>
      </c>
      <c r="D177">
        <f t="shared" si="17"/>
        <v>8</v>
      </c>
      <c r="E177">
        <f t="shared" si="16"/>
        <v>17</v>
      </c>
      <c r="F177" t="s">
        <v>226</v>
      </c>
      <c r="G177">
        <f>VLOOKUP(F177,Stations!$B$2:$G$300,6,FALSE)</f>
        <v>270</v>
      </c>
      <c r="H177">
        <f t="shared" si="18"/>
        <v>270.04000000000002</v>
      </c>
      <c r="I177">
        <f t="shared" si="19"/>
        <v>767</v>
      </c>
      <c r="J177">
        <f t="shared" si="20"/>
        <v>270.04000000000002</v>
      </c>
      <c r="K177">
        <f t="shared" si="21"/>
        <v>65</v>
      </c>
      <c r="L177">
        <f t="shared" si="22"/>
        <v>82</v>
      </c>
    </row>
    <row r="178" spans="1:12">
      <c r="A178">
        <v>4</v>
      </c>
      <c r="B178">
        <f t="shared" si="23"/>
        <v>4</v>
      </c>
      <c r="C178">
        <v>0</v>
      </c>
      <c r="D178">
        <f t="shared" si="17"/>
        <v>8</v>
      </c>
      <c r="E178">
        <f t="shared" si="16"/>
        <v>18</v>
      </c>
      <c r="F178" t="s">
        <v>225</v>
      </c>
      <c r="G178">
        <f>VLOOKUP(F178,Stations!$B$2:$G$300,6,FALSE)</f>
        <v>268</v>
      </c>
      <c r="H178">
        <f t="shared" si="18"/>
        <v>268.04000000000002</v>
      </c>
      <c r="I178">
        <f t="shared" si="19"/>
        <v>763</v>
      </c>
      <c r="J178">
        <f t="shared" si="20"/>
        <v>268.04000000000002</v>
      </c>
      <c r="K178" t="e">
        <f t="shared" si="21"/>
        <v>#N/A</v>
      </c>
      <c r="L178">
        <f t="shared" si="22"/>
        <v>82</v>
      </c>
    </row>
    <row r="179" spans="1:12">
      <c r="A179">
        <v>4</v>
      </c>
      <c r="B179">
        <f t="shared" si="23"/>
        <v>4</v>
      </c>
      <c r="C179">
        <v>0</v>
      </c>
      <c r="D179">
        <f t="shared" si="17"/>
        <v>8</v>
      </c>
      <c r="E179">
        <f t="shared" si="16"/>
        <v>19</v>
      </c>
      <c r="F179" t="s">
        <v>340</v>
      </c>
      <c r="G179">
        <f>VLOOKUP(F179,Stations!$B$2:$G$300,6,FALSE)</f>
        <v>174</v>
      </c>
      <c r="H179">
        <f t="shared" si="18"/>
        <v>174.04</v>
      </c>
      <c r="I179">
        <f t="shared" si="19"/>
        <v>481</v>
      </c>
      <c r="J179">
        <f t="shared" si="20"/>
        <v>174.04</v>
      </c>
      <c r="K179">
        <f t="shared" si="21"/>
        <v>65.09</v>
      </c>
      <c r="L179">
        <f t="shared" si="22"/>
        <v>83</v>
      </c>
    </row>
    <row r="180" spans="1:12">
      <c r="A180">
        <v>4</v>
      </c>
      <c r="B180">
        <f t="shared" si="23"/>
        <v>4</v>
      </c>
      <c r="C180">
        <v>0</v>
      </c>
      <c r="D180">
        <f t="shared" si="17"/>
        <v>8</v>
      </c>
      <c r="E180">
        <f t="shared" si="16"/>
        <v>20</v>
      </c>
      <c r="F180" t="s">
        <v>241</v>
      </c>
      <c r="G180">
        <f>VLOOKUP(F180,Stations!$B$2:$G$300,6,FALSE)</f>
        <v>290</v>
      </c>
      <c r="H180">
        <f t="shared" si="18"/>
        <v>290.04000000000002</v>
      </c>
      <c r="I180">
        <f t="shared" si="19"/>
        <v>827</v>
      </c>
      <c r="J180">
        <f t="shared" si="20"/>
        <v>290.04000000000002</v>
      </c>
      <c r="K180" t="e">
        <f t="shared" si="21"/>
        <v>#N/A</v>
      </c>
      <c r="L180">
        <f t="shared" si="22"/>
        <v>83</v>
      </c>
    </row>
    <row r="181" spans="1:12">
      <c r="A181">
        <v>4</v>
      </c>
      <c r="B181">
        <f t="shared" si="23"/>
        <v>4</v>
      </c>
      <c r="C181">
        <v>0</v>
      </c>
      <c r="D181">
        <f t="shared" si="17"/>
        <v>8</v>
      </c>
      <c r="E181">
        <f t="shared" si="16"/>
        <v>21</v>
      </c>
      <c r="F181" t="s">
        <v>201</v>
      </c>
      <c r="G181">
        <f>VLOOKUP(F181,Stations!$B$2:$G$300,6,FALSE)</f>
        <v>239</v>
      </c>
      <c r="H181">
        <f t="shared" si="18"/>
        <v>239.04</v>
      </c>
      <c r="I181">
        <f t="shared" si="19"/>
        <v>677</v>
      </c>
      <c r="J181">
        <f t="shared" si="20"/>
        <v>239.04</v>
      </c>
      <c r="K181">
        <f t="shared" si="21"/>
        <v>65.13</v>
      </c>
      <c r="L181">
        <f t="shared" si="22"/>
        <v>84</v>
      </c>
    </row>
    <row r="182" spans="1:12">
      <c r="A182">
        <v>4</v>
      </c>
      <c r="B182">
        <f t="shared" si="23"/>
        <v>4</v>
      </c>
      <c r="C182">
        <v>0</v>
      </c>
      <c r="D182">
        <f t="shared" si="17"/>
        <v>8</v>
      </c>
      <c r="E182">
        <f t="shared" si="16"/>
        <v>22</v>
      </c>
      <c r="F182" t="s">
        <v>60</v>
      </c>
      <c r="G182">
        <f>VLOOKUP(F182,Stations!$B$2:$G$300,6,FALSE)</f>
        <v>80</v>
      </c>
      <c r="H182">
        <f t="shared" si="18"/>
        <v>80.040000000000006</v>
      </c>
      <c r="I182">
        <f t="shared" si="19"/>
        <v>215</v>
      </c>
      <c r="J182">
        <f t="shared" si="20"/>
        <v>80.040000000000006</v>
      </c>
      <c r="K182" t="e">
        <f t="shared" si="21"/>
        <v>#N/A</v>
      </c>
      <c r="L182">
        <f t="shared" si="22"/>
        <v>84</v>
      </c>
    </row>
    <row r="183" spans="1:12">
      <c r="A183">
        <v>4</v>
      </c>
      <c r="B183">
        <f t="shared" si="23"/>
        <v>4</v>
      </c>
      <c r="C183">
        <v>0</v>
      </c>
      <c r="D183">
        <f t="shared" si="17"/>
        <v>8</v>
      </c>
      <c r="E183">
        <f t="shared" si="16"/>
        <v>23</v>
      </c>
      <c r="F183" t="s">
        <v>139</v>
      </c>
      <c r="G183">
        <f>VLOOKUP(F183,Stations!$B$2:$G$300,6,FALSE)</f>
        <v>175</v>
      </c>
      <c r="H183">
        <f t="shared" si="18"/>
        <v>175.04</v>
      </c>
      <c r="I183">
        <f t="shared" si="19"/>
        <v>491</v>
      </c>
      <c r="J183">
        <f t="shared" si="20"/>
        <v>175.04</v>
      </c>
      <c r="K183">
        <f t="shared" si="21"/>
        <v>66.13</v>
      </c>
      <c r="L183">
        <f t="shared" si="22"/>
        <v>85</v>
      </c>
    </row>
    <row r="184" spans="1:12">
      <c r="A184">
        <v>4</v>
      </c>
      <c r="B184">
        <f t="shared" si="23"/>
        <v>4</v>
      </c>
      <c r="C184">
        <v>0</v>
      </c>
      <c r="D184">
        <f t="shared" si="17"/>
        <v>8</v>
      </c>
      <c r="E184">
        <f t="shared" si="16"/>
        <v>24</v>
      </c>
      <c r="F184" t="s">
        <v>1</v>
      </c>
      <c r="G184">
        <f>VLOOKUP(F184,Stations!$B$2:$G$300,6,FALSE)</f>
        <v>1</v>
      </c>
      <c r="H184">
        <f t="shared" si="18"/>
        <v>1.04</v>
      </c>
      <c r="I184">
        <f t="shared" si="19"/>
        <v>3</v>
      </c>
      <c r="J184">
        <f t="shared" si="20"/>
        <v>1.04</v>
      </c>
      <c r="K184" t="e">
        <f t="shared" si="21"/>
        <v>#N/A</v>
      </c>
      <c r="L184">
        <f t="shared" si="22"/>
        <v>85</v>
      </c>
    </row>
    <row r="185" spans="1:12">
      <c r="A185">
        <v>4</v>
      </c>
      <c r="B185">
        <f t="shared" si="23"/>
        <v>4</v>
      </c>
      <c r="C185">
        <v>0</v>
      </c>
      <c r="D185">
        <f t="shared" si="17"/>
        <v>8</v>
      </c>
      <c r="E185">
        <f t="shared" si="16"/>
        <v>25</v>
      </c>
      <c r="F185" t="s">
        <v>191</v>
      </c>
      <c r="G185">
        <f>VLOOKUP(F185,Stations!$B$2:$G$300,6,FALSE)</f>
        <v>229</v>
      </c>
      <c r="H185">
        <f t="shared" si="18"/>
        <v>229.04</v>
      </c>
      <c r="I185">
        <f t="shared" si="19"/>
        <v>653</v>
      </c>
      <c r="J185">
        <f t="shared" si="20"/>
        <v>229.04</v>
      </c>
      <c r="K185">
        <f t="shared" si="21"/>
        <v>67.069999999999993</v>
      </c>
      <c r="L185">
        <f t="shared" si="22"/>
        <v>86</v>
      </c>
    </row>
    <row r="186" spans="1:12">
      <c r="A186">
        <v>4</v>
      </c>
      <c r="B186">
        <f t="shared" si="23"/>
        <v>4</v>
      </c>
      <c r="C186">
        <v>1</v>
      </c>
      <c r="D186">
        <f t="shared" si="17"/>
        <v>9</v>
      </c>
      <c r="E186">
        <f t="shared" si="16"/>
        <v>0</v>
      </c>
      <c r="F186" t="s">
        <v>191</v>
      </c>
      <c r="G186">
        <f>VLOOKUP(F186,Stations!$B$2:$G$300,6,FALSE)</f>
        <v>229</v>
      </c>
      <c r="H186">
        <f t="shared" si="18"/>
        <v>229.04</v>
      </c>
      <c r="I186">
        <f t="shared" si="19"/>
        <v>653</v>
      </c>
      <c r="J186">
        <f t="shared" si="20"/>
        <v>229.04</v>
      </c>
      <c r="K186" t="e">
        <f t="shared" si="21"/>
        <v>#N/A</v>
      </c>
      <c r="L186">
        <f t="shared" si="22"/>
        <v>86</v>
      </c>
    </row>
    <row r="187" spans="1:12">
      <c r="A187">
        <v>4</v>
      </c>
      <c r="B187">
        <f t="shared" si="23"/>
        <v>4</v>
      </c>
      <c r="C187">
        <v>1</v>
      </c>
      <c r="D187">
        <f t="shared" si="17"/>
        <v>9</v>
      </c>
      <c r="E187">
        <f t="shared" si="16"/>
        <v>1</v>
      </c>
      <c r="F187" t="s">
        <v>1</v>
      </c>
      <c r="G187">
        <f>VLOOKUP(F187,Stations!$B$2:$G$300,6,FALSE)</f>
        <v>1</v>
      </c>
      <c r="H187">
        <f t="shared" si="18"/>
        <v>1.04</v>
      </c>
      <c r="I187">
        <f t="shared" si="19"/>
        <v>3</v>
      </c>
      <c r="J187">
        <f t="shared" si="20"/>
        <v>1.04</v>
      </c>
      <c r="K187" t="e">
        <f t="shared" si="21"/>
        <v>#N/A</v>
      </c>
      <c r="L187">
        <f t="shared" si="22"/>
        <v>86</v>
      </c>
    </row>
    <row r="188" spans="1:12">
      <c r="A188">
        <v>4</v>
      </c>
      <c r="B188">
        <f t="shared" si="23"/>
        <v>4</v>
      </c>
      <c r="C188">
        <v>1</v>
      </c>
      <c r="D188">
        <f t="shared" si="17"/>
        <v>9</v>
      </c>
      <c r="E188">
        <f t="shared" si="16"/>
        <v>2</v>
      </c>
      <c r="F188" t="s">
        <v>139</v>
      </c>
      <c r="G188">
        <f>VLOOKUP(F188,Stations!$B$2:$G$300,6,FALSE)</f>
        <v>175</v>
      </c>
      <c r="H188">
        <f t="shared" si="18"/>
        <v>175.04</v>
      </c>
      <c r="I188">
        <f t="shared" si="19"/>
        <v>491</v>
      </c>
      <c r="J188">
        <f t="shared" si="20"/>
        <v>175.04</v>
      </c>
      <c r="K188" t="e">
        <f t="shared" si="21"/>
        <v>#N/A</v>
      </c>
      <c r="L188">
        <f t="shared" si="22"/>
        <v>86</v>
      </c>
    </row>
    <row r="189" spans="1:12">
      <c r="A189">
        <v>4</v>
      </c>
      <c r="B189">
        <f t="shared" si="23"/>
        <v>4</v>
      </c>
      <c r="C189">
        <v>1</v>
      </c>
      <c r="D189">
        <f t="shared" si="17"/>
        <v>9</v>
      </c>
      <c r="E189">
        <f t="shared" si="16"/>
        <v>3</v>
      </c>
      <c r="F189" t="s">
        <v>60</v>
      </c>
      <c r="G189">
        <f>VLOOKUP(F189,Stations!$B$2:$G$300,6,FALSE)</f>
        <v>80</v>
      </c>
      <c r="H189">
        <f t="shared" si="18"/>
        <v>80.040000000000006</v>
      </c>
      <c r="I189">
        <f t="shared" si="19"/>
        <v>215</v>
      </c>
      <c r="J189">
        <f t="shared" si="20"/>
        <v>80.040000000000006</v>
      </c>
      <c r="K189">
        <f t="shared" si="21"/>
        <v>68.13</v>
      </c>
      <c r="L189">
        <f t="shared" si="22"/>
        <v>87</v>
      </c>
    </row>
    <row r="190" spans="1:12">
      <c r="A190">
        <v>4</v>
      </c>
      <c r="B190">
        <f t="shared" si="23"/>
        <v>4</v>
      </c>
      <c r="C190">
        <v>1</v>
      </c>
      <c r="D190">
        <f t="shared" si="17"/>
        <v>9</v>
      </c>
      <c r="E190">
        <f t="shared" si="16"/>
        <v>4</v>
      </c>
      <c r="F190" t="s">
        <v>201</v>
      </c>
      <c r="G190">
        <f>VLOOKUP(F190,Stations!$B$2:$G$300,6,FALSE)</f>
        <v>239</v>
      </c>
      <c r="H190">
        <f t="shared" si="18"/>
        <v>239.04</v>
      </c>
      <c r="I190">
        <f t="shared" si="19"/>
        <v>677</v>
      </c>
      <c r="J190">
        <f t="shared" si="20"/>
        <v>239.04</v>
      </c>
      <c r="K190" t="e">
        <f t="shared" si="21"/>
        <v>#N/A</v>
      </c>
      <c r="L190">
        <f t="shared" si="22"/>
        <v>87</v>
      </c>
    </row>
    <row r="191" spans="1:12">
      <c r="A191">
        <v>4</v>
      </c>
      <c r="B191">
        <f t="shared" si="23"/>
        <v>4</v>
      </c>
      <c r="C191">
        <v>1</v>
      </c>
      <c r="D191">
        <f t="shared" si="17"/>
        <v>9</v>
      </c>
      <c r="E191">
        <f t="shared" si="16"/>
        <v>5</v>
      </c>
      <c r="F191" t="s">
        <v>241</v>
      </c>
      <c r="G191">
        <f>VLOOKUP(F191,Stations!$B$2:$G$300,6,FALSE)</f>
        <v>290</v>
      </c>
      <c r="H191">
        <f t="shared" si="18"/>
        <v>290.04000000000002</v>
      </c>
      <c r="I191">
        <f t="shared" si="19"/>
        <v>827</v>
      </c>
      <c r="J191">
        <f t="shared" si="20"/>
        <v>290.04000000000002</v>
      </c>
      <c r="K191">
        <f t="shared" si="21"/>
        <v>69.06</v>
      </c>
      <c r="L191">
        <f t="shared" si="22"/>
        <v>88</v>
      </c>
    </row>
    <row r="192" spans="1:12">
      <c r="A192">
        <v>4</v>
      </c>
      <c r="B192">
        <f t="shared" si="23"/>
        <v>4</v>
      </c>
      <c r="C192">
        <v>1</v>
      </c>
      <c r="D192">
        <f t="shared" si="17"/>
        <v>9</v>
      </c>
      <c r="E192">
        <f t="shared" si="16"/>
        <v>6</v>
      </c>
      <c r="F192" t="s">
        <v>340</v>
      </c>
      <c r="G192">
        <f>VLOOKUP(F192,Stations!$B$2:$G$300,6,FALSE)</f>
        <v>174</v>
      </c>
      <c r="H192">
        <f t="shared" si="18"/>
        <v>174.04</v>
      </c>
      <c r="I192">
        <f t="shared" si="19"/>
        <v>481</v>
      </c>
      <c r="J192">
        <f t="shared" si="20"/>
        <v>174.04</v>
      </c>
      <c r="K192" t="e">
        <f t="shared" si="21"/>
        <v>#N/A</v>
      </c>
      <c r="L192">
        <f t="shared" si="22"/>
        <v>88</v>
      </c>
    </row>
    <row r="193" spans="1:12">
      <c r="A193">
        <v>4</v>
      </c>
      <c r="B193">
        <f t="shared" si="23"/>
        <v>4</v>
      </c>
      <c r="C193">
        <v>1</v>
      </c>
      <c r="D193">
        <f t="shared" si="17"/>
        <v>9</v>
      </c>
      <c r="E193">
        <f t="shared" si="16"/>
        <v>7</v>
      </c>
      <c r="F193" t="s">
        <v>225</v>
      </c>
      <c r="G193">
        <f>VLOOKUP(F193,Stations!$B$2:$G$300,6,FALSE)</f>
        <v>268</v>
      </c>
      <c r="H193">
        <f t="shared" si="18"/>
        <v>268.04000000000002</v>
      </c>
      <c r="I193">
        <f t="shared" si="19"/>
        <v>763</v>
      </c>
      <c r="J193">
        <f t="shared" si="20"/>
        <v>268.04000000000002</v>
      </c>
      <c r="K193">
        <f t="shared" si="21"/>
        <v>70.150000000000006</v>
      </c>
      <c r="L193">
        <f t="shared" si="22"/>
        <v>89</v>
      </c>
    </row>
    <row r="194" spans="1:12">
      <c r="A194">
        <v>4</v>
      </c>
      <c r="B194">
        <f t="shared" si="23"/>
        <v>4</v>
      </c>
      <c r="C194">
        <v>1</v>
      </c>
      <c r="D194">
        <f t="shared" si="17"/>
        <v>9</v>
      </c>
      <c r="E194">
        <f t="shared" ref="E194:E257" si="24">IF(A194&amp;C194&lt;&gt;A193&amp;C193,0,E193+1)</f>
        <v>8</v>
      </c>
      <c r="F194" t="s">
        <v>226</v>
      </c>
      <c r="G194">
        <f>VLOOKUP(F194,Stations!$B$2:$G$300,6,FALSE)</f>
        <v>270</v>
      </c>
      <c r="H194">
        <f t="shared" si="18"/>
        <v>270.04000000000002</v>
      </c>
      <c r="I194">
        <f t="shared" si="19"/>
        <v>767</v>
      </c>
      <c r="J194">
        <f t="shared" si="20"/>
        <v>270.04000000000002</v>
      </c>
      <c r="K194" t="e">
        <f t="shared" si="21"/>
        <v>#N/A</v>
      </c>
      <c r="L194">
        <f t="shared" si="22"/>
        <v>89</v>
      </c>
    </row>
    <row r="195" spans="1:12">
      <c r="A195">
        <v>4</v>
      </c>
      <c r="B195">
        <f t="shared" si="23"/>
        <v>4</v>
      </c>
      <c r="C195">
        <v>1</v>
      </c>
      <c r="D195">
        <f t="shared" ref="D195:D258" si="25">IF(A195&amp;C195=A194&amp;C194,D194,D194+1)</f>
        <v>9</v>
      </c>
      <c r="E195">
        <f t="shared" si="24"/>
        <v>9</v>
      </c>
      <c r="F195" t="s">
        <v>217</v>
      </c>
      <c r="G195">
        <f>VLOOKUP(F195,Stations!$B$2:$G$300,6,FALSE)</f>
        <v>260</v>
      </c>
      <c r="H195">
        <f t="shared" ref="H195:H258" si="26">G195+B195/100</f>
        <v>260.04000000000002</v>
      </c>
      <c r="I195">
        <f t="shared" ref="I195:I258" si="27">RANK(J195,$J$2:$J$847,1)</f>
        <v>739</v>
      </c>
      <c r="J195">
        <f t="shared" ref="J195:J258" si="28">H195</f>
        <v>260.04000000000002</v>
      </c>
      <c r="K195">
        <f t="shared" ref="K195:K258" si="29">VLOOKUP(ROW()-1,$I$2:$J$847,2,FALSE)</f>
        <v>71.010000000000005</v>
      </c>
      <c r="L195">
        <f t="shared" ref="L195:L258" si="30">IF(NOT(ISNA(K195)),L194+1,L194)</f>
        <v>90</v>
      </c>
    </row>
    <row r="196" spans="1:12">
      <c r="A196">
        <v>4</v>
      </c>
      <c r="B196">
        <f t="shared" ref="B196:B259" si="31">IF(A196&lt;&gt;A195,B195+1,B195)</f>
        <v>4</v>
      </c>
      <c r="C196">
        <v>1</v>
      </c>
      <c r="D196">
        <f t="shared" si="25"/>
        <v>9</v>
      </c>
      <c r="E196">
        <f t="shared" si="24"/>
        <v>10</v>
      </c>
      <c r="F196" t="s">
        <v>145</v>
      </c>
      <c r="G196">
        <f>VLOOKUP(F196,Stations!$B$2:$G$300,6,FALSE)</f>
        <v>181</v>
      </c>
      <c r="H196">
        <f t="shared" si="26"/>
        <v>181.04</v>
      </c>
      <c r="I196">
        <f t="shared" si="27"/>
        <v>511</v>
      </c>
      <c r="J196">
        <f t="shared" si="28"/>
        <v>181.04</v>
      </c>
      <c r="K196" t="e">
        <f t="shared" si="29"/>
        <v>#N/A</v>
      </c>
      <c r="L196">
        <f t="shared" si="30"/>
        <v>90</v>
      </c>
    </row>
    <row r="197" spans="1:12">
      <c r="A197">
        <v>4</v>
      </c>
      <c r="B197">
        <f t="shared" si="31"/>
        <v>4</v>
      </c>
      <c r="C197">
        <v>1</v>
      </c>
      <c r="D197">
        <f t="shared" si="25"/>
        <v>9</v>
      </c>
      <c r="E197">
        <f t="shared" si="24"/>
        <v>11</v>
      </c>
      <c r="F197" t="s">
        <v>222</v>
      </c>
      <c r="G197">
        <f>VLOOKUP(F197,Stations!$B$2:$G$300,6,FALSE)</f>
        <v>265</v>
      </c>
      <c r="H197">
        <f t="shared" si="26"/>
        <v>265.04000000000002</v>
      </c>
      <c r="I197">
        <f t="shared" si="27"/>
        <v>757</v>
      </c>
      <c r="J197">
        <f t="shared" si="28"/>
        <v>265.04000000000002</v>
      </c>
      <c r="K197">
        <f t="shared" si="29"/>
        <v>72.010000000000005</v>
      </c>
      <c r="L197">
        <f t="shared" si="30"/>
        <v>91</v>
      </c>
    </row>
    <row r="198" spans="1:12">
      <c r="A198">
        <v>4</v>
      </c>
      <c r="B198">
        <f t="shared" si="31"/>
        <v>4</v>
      </c>
      <c r="C198">
        <v>1</v>
      </c>
      <c r="D198">
        <f t="shared" si="25"/>
        <v>9</v>
      </c>
      <c r="E198">
        <f t="shared" si="24"/>
        <v>12</v>
      </c>
      <c r="F198" t="s">
        <v>45</v>
      </c>
      <c r="G198">
        <f>VLOOKUP(F198,Stations!$B$2:$G$300,6,FALSE)</f>
        <v>61</v>
      </c>
      <c r="H198">
        <f t="shared" si="26"/>
        <v>61.04</v>
      </c>
      <c r="I198">
        <f t="shared" si="27"/>
        <v>168</v>
      </c>
      <c r="J198">
        <f t="shared" si="28"/>
        <v>61.04</v>
      </c>
      <c r="K198" t="e">
        <f t="shared" si="29"/>
        <v>#N/A</v>
      </c>
      <c r="L198">
        <f t="shared" si="30"/>
        <v>91</v>
      </c>
    </row>
    <row r="199" spans="1:12">
      <c r="A199">
        <v>4</v>
      </c>
      <c r="B199">
        <f t="shared" si="31"/>
        <v>4</v>
      </c>
      <c r="C199">
        <v>1</v>
      </c>
      <c r="D199">
        <f t="shared" si="25"/>
        <v>9</v>
      </c>
      <c r="E199">
        <f t="shared" si="24"/>
        <v>13</v>
      </c>
      <c r="F199" t="s">
        <v>42</v>
      </c>
      <c r="G199">
        <f>VLOOKUP(F199,Stations!$B$2:$G$300,6,FALSE)</f>
        <v>56</v>
      </c>
      <c r="H199">
        <f t="shared" si="26"/>
        <v>56.04</v>
      </c>
      <c r="I199">
        <f t="shared" si="27"/>
        <v>144</v>
      </c>
      <c r="J199">
        <f t="shared" si="28"/>
        <v>56.04</v>
      </c>
      <c r="K199">
        <f t="shared" si="29"/>
        <v>73.09</v>
      </c>
      <c r="L199">
        <f t="shared" si="30"/>
        <v>92</v>
      </c>
    </row>
    <row r="200" spans="1:12">
      <c r="A200">
        <v>4</v>
      </c>
      <c r="B200">
        <f t="shared" si="31"/>
        <v>4</v>
      </c>
      <c r="C200">
        <v>1</v>
      </c>
      <c r="D200">
        <f t="shared" si="25"/>
        <v>9</v>
      </c>
      <c r="E200">
        <f t="shared" si="24"/>
        <v>14</v>
      </c>
      <c r="F200" t="s">
        <v>113</v>
      </c>
      <c r="G200">
        <f>VLOOKUP(F200,Stations!$B$2:$G$300,6,FALSE)</f>
        <v>139</v>
      </c>
      <c r="H200">
        <f t="shared" si="26"/>
        <v>139.04</v>
      </c>
      <c r="I200">
        <f t="shared" si="27"/>
        <v>388</v>
      </c>
      <c r="J200">
        <f t="shared" si="28"/>
        <v>139.04</v>
      </c>
      <c r="K200" t="e">
        <f t="shared" si="29"/>
        <v>#N/A</v>
      </c>
      <c r="L200">
        <f t="shared" si="30"/>
        <v>92</v>
      </c>
    </row>
    <row r="201" spans="1:12">
      <c r="A201">
        <v>4</v>
      </c>
      <c r="B201">
        <f t="shared" si="31"/>
        <v>4</v>
      </c>
      <c r="C201">
        <v>1</v>
      </c>
      <c r="D201">
        <f t="shared" si="25"/>
        <v>9</v>
      </c>
      <c r="E201">
        <f t="shared" si="24"/>
        <v>15</v>
      </c>
      <c r="F201" t="s">
        <v>70</v>
      </c>
      <c r="G201">
        <f>VLOOKUP(F201,Stations!$B$2:$G$300,6,FALSE)</f>
        <v>90</v>
      </c>
      <c r="H201">
        <f t="shared" si="26"/>
        <v>90.04</v>
      </c>
      <c r="I201">
        <f t="shared" si="27"/>
        <v>240</v>
      </c>
      <c r="J201">
        <f t="shared" si="28"/>
        <v>90.04</v>
      </c>
      <c r="K201">
        <f t="shared" si="29"/>
        <v>74.09</v>
      </c>
      <c r="L201">
        <f t="shared" si="30"/>
        <v>93</v>
      </c>
    </row>
    <row r="202" spans="1:12">
      <c r="A202">
        <v>4</v>
      </c>
      <c r="B202">
        <f t="shared" si="31"/>
        <v>4</v>
      </c>
      <c r="C202">
        <v>1</v>
      </c>
      <c r="D202">
        <f t="shared" si="25"/>
        <v>9</v>
      </c>
      <c r="E202">
        <f t="shared" si="24"/>
        <v>16</v>
      </c>
      <c r="F202" t="s">
        <v>318</v>
      </c>
      <c r="G202">
        <f>VLOOKUP(F202,Stations!$B$2:$G$300,6,FALSE)</f>
        <v>240</v>
      </c>
      <c r="H202">
        <f t="shared" si="26"/>
        <v>240.04</v>
      </c>
      <c r="I202">
        <f t="shared" si="27"/>
        <v>683</v>
      </c>
      <c r="J202">
        <f t="shared" si="28"/>
        <v>240.04</v>
      </c>
      <c r="K202" t="e">
        <f t="shared" si="29"/>
        <v>#N/A</v>
      </c>
      <c r="L202">
        <f t="shared" si="30"/>
        <v>93</v>
      </c>
    </row>
    <row r="203" spans="1:12">
      <c r="A203">
        <v>4</v>
      </c>
      <c r="B203">
        <f t="shared" si="31"/>
        <v>4</v>
      </c>
      <c r="C203">
        <v>1</v>
      </c>
      <c r="D203">
        <f t="shared" si="25"/>
        <v>9</v>
      </c>
      <c r="E203">
        <f t="shared" si="24"/>
        <v>17</v>
      </c>
      <c r="F203" t="s">
        <v>338</v>
      </c>
      <c r="G203">
        <f>VLOOKUP(F203,Stations!$B$2:$G$300,6,FALSE)</f>
        <v>278</v>
      </c>
      <c r="H203">
        <f t="shared" si="26"/>
        <v>278.04000000000002</v>
      </c>
      <c r="I203">
        <f t="shared" si="27"/>
        <v>791</v>
      </c>
      <c r="J203">
        <f t="shared" si="28"/>
        <v>278.04000000000002</v>
      </c>
      <c r="K203">
        <f t="shared" si="29"/>
        <v>75.09</v>
      </c>
      <c r="L203">
        <f t="shared" si="30"/>
        <v>94</v>
      </c>
    </row>
    <row r="204" spans="1:12">
      <c r="A204">
        <v>4</v>
      </c>
      <c r="B204">
        <f t="shared" si="31"/>
        <v>4</v>
      </c>
      <c r="C204">
        <v>1</v>
      </c>
      <c r="D204">
        <f t="shared" si="25"/>
        <v>9</v>
      </c>
      <c r="E204">
        <f t="shared" si="24"/>
        <v>18</v>
      </c>
      <c r="F204" t="s">
        <v>39</v>
      </c>
      <c r="G204">
        <f>VLOOKUP(F204,Stations!$B$2:$G$300,6,FALSE)</f>
        <v>53</v>
      </c>
      <c r="H204">
        <f t="shared" si="26"/>
        <v>53.04</v>
      </c>
      <c r="I204">
        <f t="shared" si="27"/>
        <v>134</v>
      </c>
      <c r="J204">
        <f t="shared" si="28"/>
        <v>53.04</v>
      </c>
      <c r="K204" t="e">
        <f t="shared" si="29"/>
        <v>#N/A</v>
      </c>
      <c r="L204">
        <f t="shared" si="30"/>
        <v>94</v>
      </c>
    </row>
    <row r="205" spans="1:12">
      <c r="A205">
        <v>4</v>
      </c>
      <c r="B205">
        <f t="shared" si="31"/>
        <v>4</v>
      </c>
      <c r="C205">
        <v>1</v>
      </c>
      <c r="D205">
        <f t="shared" si="25"/>
        <v>9</v>
      </c>
      <c r="E205">
        <f t="shared" si="24"/>
        <v>19</v>
      </c>
      <c r="F205" t="s">
        <v>337</v>
      </c>
      <c r="G205">
        <f>VLOOKUP(F205,Stations!$B$2:$G$300,6,FALSE)</f>
        <v>104</v>
      </c>
      <c r="H205">
        <f t="shared" si="26"/>
        <v>104.04</v>
      </c>
      <c r="I205">
        <f t="shared" si="27"/>
        <v>278</v>
      </c>
      <c r="J205">
        <f t="shared" si="28"/>
        <v>104.04</v>
      </c>
      <c r="K205">
        <f t="shared" si="29"/>
        <v>76.069999999999993</v>
      </c>
      <c r="L205">
        <f t="shared" si="30"/>
        <v>95</v>
      </c>
    </row>
    <row r="206" spans="1:12">
      <c r="A206">
        <v>4</v>
      </c>
      <c r="B206">
        <f t="shared" si="31"/>
        <v>4</v>
      </c>
      <c r="C206">
        <v>1</v>
      </c>
      <c r="D206">
        <f t="shared" si="25"/>
        <v>9</v>
      </c>
      <c r="E206">
        <f t="shared" si="24"/>
        <v>20</v>
      </c>
      <c r="F206" t="s">
        <v>85</v>
      </c>
      <c r="G206">
        <f>VLOOKUP(F206,Stations!$B$2:$G$300,6,FALSE)</f>
        <v>106</v>
      </c>
      <c r="H206">
        <f t="shared" si="26"/>
        <v>106.04</v>
      </c>
      <c r="I206">
        <f t="shared" si="27"/>
        <v>290</v>
      </c>
      <c r="J206">
        <f t="shared" si="28"/>
        <v>106.04</v>
      </c>
      <c r="K206" t="e">
        <f t="shared" si="29"/>
        <v>#N/A</v>
      </c>
      <c r="L206">
        <f t="shared" si="30"/>
        <v>95</v>
      </c>
    </row>
    <row r="207" spans="1:12">
      <c r="A207">
        <v>4</v>
      </c>
      <c r="B207">
        <f t="shared" si="31"/>
        <v>4</v>
      </c>
      <c r="C207">
        <v>1</v>
      </c>
      <c r="D207">
        <f t="shared" si="25"/>
        <v>9</v>
      </c>
      <c r="E207">
        <f t="shared" si="24"/>
        <v>21</v>
      </c>
      <c r="F207" t="s">
        <v>294</v>
      </c>
      <c r="G207">
        <f>VLOOKUP(F207,Stations!$B$2:$G$300,6,FALSE)</f>
        <v>15</v>
      </c>
      <c r="H207">
        <f t="shared" si="26"/>
        <v>15.04</v>
      </c>
      <c r="I207">
        <f t="shared" si="27"/>
        <v>37</v>
      </c>
      <c r="J207">
        <f t="shared" si="28"/>
        <v>15.04</v>
      </c>
      <c r="K207" t="e">
        <f t="shared" si="29"/>
        <v>#N/A</v>
      </c>
      <c r="L207">
        <f t="shared" si="30"/>
        <v>95</v>
      </c>
    </row>
    <row r="208" spans="1:12">
      <c r="A208">
        <v>4</v>
      </c>
      <c r="B208">
        <f t="shared" si="31"/>
        <v>4</v>
      </c>
      <c r="C208">
        <v>1</v>
      </c>
      <c r="D208">
        <f t="shared" si="25"/>
        <v>9</v>
      </c>
      <c r="E208">
        <f t="shared" si="24"/>
        <v>22</v>
      </c>
      <c r="F208" t="s">
        <v>40</v>
      </c>
      <c r="G208">
        <f>VLOOKUP(F208,Stations!$B$2:$G$300,6,FALSE)</f>
        <v>54</v>
      </c>
      <c r="H208">
        <f t="shared" si="26"/>
        <v>54.04</v>
      </c>
      <c r="I208">
        <f t="shared" si="27"/>
        <v>136</v>
      </c>
      <c r="J208">
        <f t="shared" si="28"/>
        <v>54.04</v>
      </c>
      <c r="K208" t="e">
        <f t="shared" si="29"/>
        <v>#N/A</v>
      </c>
      <c r="L208">
        <f t="shared" si="30"/>
        <v>95</v>
      </c>
    </row>
    <row r="209" spans="1:12">
      <c r="A209">
        <v>4</v>
      </c>
      <c r="B209">
        <f t="shared" si="31"/>
        <v>4</v>
      </c>
      <c r="C209">
        <v>1</v>
      </c>
      <c r="D209">
        <f t="shared" si="25"/>
        <v>9</v>
      </c>
      <c r="E209">
        <f t="shared" si="24"/>
        <v>23</v>
      </c>
      <c r="F209" t="s">
        <v>335</v>
      </c>
      <c r="G209">
        <f>VLOOKUP(F209,Stations!$B$2:$G$300,6,FALSE)</f>
        <v>162</v>
      </c>
      <c r="H209">
        <f t="shared" si="26"/>
        <v>162.04</v>
      </c>
      <c r="I209">
        <f t="shared" si="27"/>
        <v>450</v>
      </c>
      <c r="J209">
        <f t="shared" si="28"/>
        <v>162.04</v>
      </c>
      <c r="K209">
        <f t="shared" si="29"/>
        <v>77.099999999999994</v>
      </c>
      <c r="L209">
        <f t="shared" si="30"/>
        <v>96</v>
      </c>
    </row>
    <row r="210" spans="1:12">
      <c r="A210">
        <v>4</v>
      </c>
      <c r="B210">
        <f t="shared" si="31"/>
        <v>4</v>
      </c>
      <c r="C210">
        <v>1</v>
      </c>
      <c r="D210">
        <f t="shared" si="25"/>
        <v>9</v>
      </c>
      <c r="E210">
        <f t="shared" si="24"/>
        <v>24</v>
      </c>
      <c r="F210" t="s">
        <v>229</v>
      </c>
      <c r="G210">
        <f>VLOOKUP(F210,Stations!$B$2:$G$300,6,FALSE)</f>
        <v>275</v>
      </c>
      <c r="H210">
        <f t="shared" si="26"/>
        <v>275.04000000000002</v>
      </c>
      <c r="I210">
        <f t="shared" si="27"/>
        <v>779</v>
      </c>
      <c r="J210">
        <f t="shared" si="28"/>
        <v>275.04000000000002</v>
      </c>
      <c r="K210" t="e">
        <f t="shared" si="29"/>
        <v>#N/A</v>
      </c>
      <c r="L210">
        <f t="shared" si="30"/>
        <v>96</v>
      </c>
    </row>
    <row r="211" spans="1:12">
      <c r="A211">
        <v>4</v>
      </c>
      <c r="B211">
        <f t="shared" si="31"/>
        <v>4</v>
      </c>
      <c r="C211">
        <v>1</v>
      </c>
      <c r="D211">
        <f t="shared" si="25"/>
        <v>9</v>
      </c>
      <c r="E211">
        <f t="shared" si="24"/>
        <v>25</v>
      </c>
      <c r="F211" t="s">
        <v>177</v>
      </c>
      <c r="G211">
        <f>VLOOKUP(F211,Stations!$B$2:$G$300,6,FALSE)</f>
        <v>215</v>
      </c>
      <c r="H211">
        <f t="shared" si="26"/>
        <v>215.04</v>
      </c>
      <c r="I211">
        <f t="shared" si="27"/>
        <v>619</v>
      </c>
      <c r="J211">
        <f t="shared" si="28"/>
        <v>215.04</v>
      </c>
      <c r="K211">
        <f t="shared" si="29"/>
        <v>78.08</v>
      </c>
      <c r="L211">
        <f t="shared" si="30"/>
        <v>97</v>
      </c>
    </row>
    <row r="212" spans="1:12">
      <c r="A212">
        <v>5</v>
      </c>
      <c r="B212">
        <f t="shared" si="31"/>
        <v>5</v>
      </c>
      <c r="C212">
        <v>0</v>
      </c>
      <c r="D212">
        <f t="shared" si="25"/>
        <v>10</v>
      </c>
      <c r="E212">
        <f t="shared" si="24"/>
        <v>0</v>
      </c>
      <c r="F212" t="s">
        <v>357</v>
      </c>
      <c r="G212">
        <f>VLOOKUP(F212,Stations!$B$2:$G$300,6,FALSE)</f>
        <v>26</v>
      </c>
      <c r="H212">
        <f t="shared" si="26"/>
        <v>26.05</v>
      </c>
      <c r="I212">
        <f t="shared" si="27"/>
        <v>67</v>
      </c>
      <c r="J212">
        <f t="shared" si="28"/>
        <v>26.05</v>
      </c>
      <c r="K212">
        <f t="shared" si="29"/>
        <v>79.06</v>
      </c>
      <c r="L212">
        <f t="shared" si="30"/>
        <v>98</v>
      </c>
    </row>
    <row r="213" spans="1:12">
      <c r="A213">
        <v>5</v>
      </c>
      <c r="B213">
        <f t="shared" si="31"/>
        <v>5</v>
      </c>
      <c r="C213">
        <v>0</v>
      </c>
      <c r="D213">
        <f t="shared" si="25"/>
        <v>10</v>
      </c>
      <c r="E213">
        <f t="shared" si="24"/>
        <v>1</v>
      </c>
      <c r="F213" t="s">
        <v>358</v>
      </c>
      <c r="G213">
        <f>VLOOKUP(F213,Stations!$B$2:$G$300,6,FALSE)</f>
        <v>27</v>
      </c>
      <c r="H213">
        <f t="shared" si="26"/>
        <v>27.05</v>
      </c>
      <c r="I213">
        <f t="shared" si="27"/>
        <v>69</v>
      </c>
      <c r="J213">
        <f t="shared" si="28"/>
        <v>27.05</v>
      </c>
      <c r="K213" t="e">
        <f t="shared" si="29"/>
        <v>#N/A</v>
      </c>
      <c r="L213">
        <f t="shared" si="30"/>
        <v>98</v>
      </c>
    </row>
    <row r="214" spans="1:12">
      <c r="A214">
        <v>5</v>
      </c>
      <c r="B214">
        <f t="shared" si="31"/>
        <v>5</v>
      </c>
      <c r="C214">
        <v>0</v>
      </c>
      <c r="D214">
        <f t="shared" si="25"/>
        <v>10</v>
      </c>
      <c r="E214">
        <f t="shared" si="24"/>
        <v>2</v>
      </c>
      <c r="F214" t="s">
        <v>68</v>
      </c>
      <c r="G214">
        <f>VLOOKUP(F214,Stations!$B$2:$G$300,6,FALSE)</f>
        <v>88</v>
      </c>
      <c r="H214">
        <f t="shared" si="26"/>
        <v>88.05</v>
      </c>
      <c r="I214">
        <f t="shared" si="27"/>
        <v>236</v>
      </c>
      <c r="J214">
        <f t="shared" si="28"/>
        <v>88.05</v>
      </c>
      <c r="K214">
        <f t="shared" si="29"/>
        <v>79.09</v>
      </c>
      <c r="L214">
        <f t="shared" si="30"/>
        <v>99</v>
      </c>
    </row>
    <row r="215" spans="1:12">
      <c r="A215">
        <v>5</v>
      </c>
      <c r="B215">
        <f t="shared" si="31"/>
        <v>5</v>
      </c>
      <c r="C215">
        <v>0</v>
      </c>
      <c r="D215">
        <f t="shared" si="25"/>
        <v>10</v>
      </c>
      <c r="E215">
        <f t="shared" si="24"/>
        <v>3</v>
      </c>
      <c r="F215" t="s">
        <v>92</v>
      </c>
      <c r="G215">
        <f>VLOOKUP(F215,Stations!$B$2:$G$300,6,FALSE)</f>
        <v>114</v>
      </c>
      <c r="H215">
        <f t="shared" si="26"/>
        <v>114.05</v>
      </c>
      <c r="I215">
        <f t="shared" si="27"/>
        <v>312</v>
      </c>
      <c r="J215">
        <f t="shared" si="28"/>
        <v>114.05</v>
      </c>
      <c r="K215" t="e">
        <f t="shared" si="29"/>
        <v>#N/A</v>
      </c>
      <c r="L215">
        <f t="shared" si="30"/>
        <v>99</v>
      </c>
    </row>
    <row r="216" spans="1:12">
      <c r="A216">
        <v>5</v>
      </c>
      <c r="B216">
        <f t="shared" si="31"/>
        <v>5</v>
      </c>
      <c r="C216">
        <v>0</v>
      </c>
      <c r="D216">
        <f t="shared" si="25"/>
        <v>10</v>
      </c>
      <c r="E216">
        <f t="shared" si="24"/>
        <v>4</v>
      </c>
      <c r="F216" t="s">
        <v>181</v>
      </c>
      <c r="G216">
        <f>VLOOKUP(F216,Stations!$B$2:$G$300,6,FALSE)</f>
        <v>219</v>
      </c>
      <c r="H216">
        <f t="shared" si="26"/>
        <v>219.05</v>
      </c>
      <c r="I216">
        <f t="shared" si="27"/>
        <v>629</v>
      </c>
      <c r="J216">
        <f t="shared" si="28"/>
        <v>219.05</v>
      </c>
      <c r="K216">
        <f t="shared" si="29"/>
        <v>80.040000000000006</v>
      </c>
      <c r="L216">
        <f t="shared" si="30"/>
        <v>100</v>
      </c>
    </row>
    <row r="217" spans="1:12">
      <c r="A217">
        <v>5</v>
      </c>
      <c r="B217">
        <f t="shared" si="31"/>
        <v>5</v>
      </c>
      <c r="C217">
        <v>0</v>
      </c>
      <c r="D217">
        <f t="shared" si="25"/>
        <v>10</v>
      </c>
      <c r="E217">
        <f t="shared" si="24"/>
        <v>5</v>
      </c>
      <c r="F217" t="s">
        <v>148</v>
      </c>
      <c r="G217">
        <f>VLOOKUP(F217,Stations!$B$2:$G$300,6,FALSE)</f>
        <v>184</v>
      </c>
      <c r="H217">
        <f t="shared" si="26"/>
        <v>184.05</v>
      </c>
      <c r="I217">
        <f t="shared" si="27"/>
        <v>525</v>
      </c>
      <c r="J217">
        <f t="shared" si="28"/>
        <v>184.05</v>
      </c>
      <c r="K217" t="e">
        <f t="shared" si="29"/>
        <v>#N/A</v>
      </c>
      <c r="L217">
        <f t="shared" si="30"/>
        <v>100</v>
      </c>
    </row>
    <row r="218" spans="1:12">
      <c r="A218">
        <v>5</v>
      </c>
      <c r="B218">
        <f t="shared" si="31"/>
        <v>5</v>
      </c>
      <c r="C218">
        <v>0</v>
      </c>
      <c r="D218">
        <f t="shared" si="25"/>
        <v>10</v>
      </c>
      <c r="E218">
        <f t="shared" si="24"/>
        <v>6</v>
      </c>
      <c r="F218" t="s">
        <v>108</v>
      </c>
      <c r="G218">
        <f>VLOOKUP(F218,Stations!$B$2:$G$300,6,FALSE)</f>
        <v>134</v>
      </c>
      <c r="H218">
        <f t="shared" si="26"/>
        <v>134.05000000000001</v>
      </c>
      <c r="I218">
        <f t="shared" si="27"/>
        <v>374</v>
      </c>
      <c r="J218">
        <f t="shared" si="28"/>
        <v>134.05000000000001</v>
      </c>
      <c r="K218">
        <f t="shared" si="29"/>
        <v>80.06</v>
      </c>
      <c r="L218">
        <f t="shared" si="30"/>
        <v>101</v>
      </c>
    </row>
    <row r="219" spans="1:12">
      <c r="A219">
        <v>5</v>
      </c>
      <c r="B219">
        <f t="shared" si="31"/>
        <v>5</v>
      </c>
      <c r="C219">
        <v>0</v>
      </c>
      <c r="D219">
        <f t="shared" si="25"/>
        <v>10</v>
      </c>
      <c r="E219">
        <f t="shared" si="24"/>
        <v>7</v>
      </c>
      <c r="F219" t="s">
        <v>98</v>
      </c>
      <c r="G219">
        <f>VLOOKUP(F219,Stations!$B$2:$G$300,6,FALSE)</f>
        <v>120</v>
      </c>
      <c r="H219">
        <f t="shared" si="26"/>
        <v>120.05</v>
      </c>
      <c r="I219">
        <f t="shared" si="27"/>
        <v>332</v>
      </c>
      <c r="J219">
        <f t="shared" si="28"/>
        <v>120.05</v>
      </c>
      <c r="K219" t="e">
        <f t="shared" si="29"/>
        <v>#N/A</v>
      </c>
      <c r="L219">
        <f t="shared" si="30"/>
        <v>101</v>
      </c>
    </row>
    <row r="220" spans="1:12">
      <c r="A220">
        <v>5</v>
      </c>
      <c r="B220">
        <f t="shared" si="31"/>
        <v>5</v>
      </c>
      <c r="C220">
        <v>0</v>
      </c>
      <c r="D220">
        <f t="shared" si="25"/>
        <v>10</v>
      </c>
      <c r="E220">
        <f t="shared" si="24"/>
        <v>8</v>
      </c>
      <c r="F220" t="s">
        <v>231</v>
      </c>
      <c r="G220">
        <f>VLOOKUP(F220,Stations!$B$2:$G$300,6,FALSE)</f>
        <v>277</v>
      </c>
      <c r="H220">
        <f t="shared" si="26"/>
        <v>277.05</v>
      </c>
      <c r="I220">
        <f t="shared" si="27"/>
        <v>785</v>
      </c>
      <c r="J220">
        <f t="shared" si="28"/>
        <v>277.05</v>
      </c>
      <c r="K220">
        <f t="shared" si="29"/>
        <v>81.06</v>
      </c>
      <c r="L220">
        <f t="shared" si="30"/>
        <v>102</v>
      </c>
    </row>
    <row r="221" spans="1:12">
      <c r="A221">
        <v>5</v>
      </c>
      <c r="B221">
        <f t="shared" si="31"/>
        <v>5</v>
      </c>
      <c r="C221">
        <v>0</v>
      </c>
      <c r="D221">
        <f t="shared" si="25"/>
        <v>10</v>
      </c>
      <c r="E221">
        <f t="shared" si="24"/>
        <v>9</v>
      </c>
      <c r="F221" t="s">
        <v>85</v>
      </c>
      <c r="G221">
        <f>VLOOKUP(F221,Stations!$B$2:$G$300,6,FALSE)</f>
        <v>106</v>
      </c>
      <c r="H221">
        <f t="shared" si="26"/>
        <v>106.05</v>
      </c>
      <c r="I221">
        <f t="shared" si="27"/>
        <v>292</v>
      </c>
      <c r="J221">
        <f t="shared" si="28"/>
        <v>106.05</v>
      </c>
      <c r="K221" t="e">
        <f t="shared" si="29"/>
        <v>#N/A</v>
      </c>
      <c r="L221">
        <f t="shared" si="30"/>
        <v>102</v>
      </c>
    </row>
    <row r="222" spans="1:12">
      <c r="A222">
        <v>5</v>
      </c>
      <c r="B222">
        <f t="shared" si="31"/>
        <v>5</v>
      </c>
      <c r="C222">
        <v>0</v>
      </c>
      <c r="D222">
        <f t="shared" si="25"/>
        <v>10</v>
      </c>
      <c r="E222">
        <f t="shared" si="24"/>
        <v>10</v>
      </c>
      <c r="F222" t="s">
        <v>337</v>
      </c>
      <c r="G222">
        <f>VLOOKUP(F222,Stations!$B$2:$G$300,6,FALSE)</f>
        <v>104</v>
      </c>
      <c r="H222">
        <f t="shared" si="26"/>
        <v>104.05</v>
      </c>
      <c r="I222">
        <f t="shared" si="27"/>
        <v>280</v>
      </c>
      <c r="J222">
        <f t="shared" si="28"/>
        <v>104.05</v>
      </c>
      <c r="K222">
        <f t="shared" si="29"/>
        <v>82.06</v>
      </c>
      <c r="L222">
        <f t="shared" si="30"/>
        <v>103</v>
      </c>
    </row>
    <row r="223" spans="1:12">
      <c r="A223">
        <v>5</v>
      </c>
      <c r="B223">
        <f t="shared" si="31"/>
        <v>5</v>
      </c>
      <c r="C223">
        <v>0</v>
      </c>
      <c r="D223">
        <f t="shared" si="25"/>
        <v>10</v>
      </c>
      <c r="E223">
        <f t="shared" si="24"/>
        <v>11</v>
      </c>
      <c r="F223" t="s">
        <v>96</v>
      </c>
      <c r="G223">
        <f>VLOOKUP(F223,Stations!$B$2:$G$300,6,FALSE)</f>
        <v>118</v>
      </c>
      <c r="H223">
        <f t="shared" si="26"/>
        <v>118.05</v>
      </c>
      <c r="I223">
        <f t="shared" si="27"/>
        <v>326</v>
      </c>
      <c r="J223">
        <f t="shared" si="28"/>
        <v>118.05</v>
      </c>
      <c r="K223" t="e">
        <f t="shared" si="29"/>
        <v>#N/A</v>
      </c>
      <c r="L223">
        <f t="shared" si="30"/>
        <v>103</v>
      </c>
    </row>
    <row r="224" spans="1:12">
      <c r="A224">
        <v>5</v>
      </c>
      <c r="B224">
        <f t="shared" si="31"/>
        <v>5</v>
      </c>
      <c r="C224">
        <v>0</v>
      </c>
      <c r="D224">
        <f t="shared" si="25"/>
        <v>10</v>
      </c>
      <c r="E224">
        <f t="shared" si="24"/>
        <v>12</v>
      </c>
      <c r="F224" t="s">
        <v>203</v>
      </c>
      <c r="G224">
        <f>VLOOKUP(F224,Stations!$B$2:$G$300,6,FALSE)</f>
        <v>242</v>
      </c>
      <c r="H224">
        <f t="shared" si="26"/>
        <v>242.05</v>
      </c>
      <c r="I224">
        <f t="shared" si="27"/>
        <v>689</v>
      </c>
      <c r="J224">
        <f t="shared" si="28"/>
        <v>242.05</v>
      </c>
      <c r="K224">
        <f t="shared" si="29"/>
        <v>83.11</v>
      </c>
      <c r="L224">
        <f t="shared" si="30"/>
        <v>104</v>
      </c>
    </row>
    <row r="225" spans="1:12">
      <c r="A225">
        <v>5</v>
      </c>
      <c r="B225">
        <f t="shared" si="31"/>
        <v>5</v>
      </c>
      <c r="C225">
        <v>0</v>
      </c>
      <c r="D225">
        <f t="shared" si="25"/>
        <v>10</v>
      </c>
      <c r="E225">
        <f t="shared" si="24"/>
        <v>13</v>
      </c>
      <c r="F225" t="s">
        <v>144</v>
      </c>
      <c r="G225">
        <f>VLOOKUP(F225,Stations!$B$2:$G$300,6,FALSE)</f>
        <v>180</v>
      </c>
      <c r="H225">
        <f t="shared" si="26"/>
        <v>180.05</v>
      </c>
      <c r="I225">
        <f t="shared" si="27"/>
        <v>507</v>
      </c>
      <c r="J225">
        <f t="shared" si="28"/>
        <v>180.05</v>
      </c>
      <c r="K225" t="e">
        <f t="shared" si="29"/>
        <v>#N/A</v>
      </c>
      <c r="L225">
        <f t="shared" si="30"/>
        <v>104</v>
      </c>
    </row>
    <row r="226" spans="1:12">
      <c r="A226">
        <v>5</v>
      </c>
      <c r="B226">
        <f t="shared" si="31"/>
        <v>5</v>
      </c>
      <c r="C226">
        <v>0</v>
      </c>
      <c r="D226">
        <f t="shared" si="25"/>
        <v>10</v>
      </c>
      <c r="E226">
        <f t="shared" si="24"/>
        <v>14</v>
      </c>
      <c r="F226" t="s">
        <v>204</v>
      </c>
      <c r="G226">
        <f>VLOOKUP(F226,Stations!$B$2:$G$300,6,FALSE)</f>
        <v>244</v>
      </c>
      <c r="H226">
        <f t="shared" si="26"/>
        <v>244.05</v>
      </c>
      <c r="I226">
        <f t="shared" si="27"/>
        <v>701</v>
      </c>
      <c r="J226">
        <f t="shared" si="28"/>
        <v>244.05</v>
      </c>
      <c r="K226">
        <f t="shared" si="29"/>
        <v>83.14</v>
      </c>
      <c r="L226">
        <f t="shared" si="30"/>
        <v>105</v>
      </c>
    </row>
    <row r="227" spans="1:12">
      <c r="A227">
        <v>5</v>
      </c>
      <c r="B227">
        <f t="shared" si="31"/>
        <v>5</v>
      </c>
      <c r="C227">
        <v>0</v>
      </c>
      <c r="D227">
        <f t="shared" si="25"/>
        <v>10</v>
      </c>
      <c r="E227">
        <f t="shared" si="24"/>
        <v>15</v>
      </c>
      <c r="F227" t="s">
        <v>361</v>
      </c>
      <c r="G227">
        <f>VLOOKUP(F227,Stations!$B$2:$G$300,6,FALSE)</f>
        <v>36</v>
      </c>
      <c r="H227">
        <f t="shared" si="26"/>
        <v>36.049999999999997</v>
      </c>
      <c r="I227">
        <f t="shared" si="27"/>
        <v>89</v>
      </c>
      <c r="J227">
        <f t="shared" si="28"/>
        <v>36.049999999999997</v>
      </c>
      <c r="K227" t="e">
        <f t="shared" si="29"/>
        <v>#N/A</v>
      </c>
      <c r="L227">
        <f t="shared" si="30"/>
        <v>105</v>
      </c>
    </row>
    <row r="228" spans="1:12">
      <c r="A228">
        <v>5</v>
      </c>
      <c r="B228">
        <f t="shared" si="31"/>
        <v>5</v>
      </c>
      <c r="C228">
        <v>0</v>
      </c>
      <c r="D228">
        <f t="shared" si="25"/>
        <v>10</v>
      </c>
      <c r="E228">
        <f t="shared" si="24"/>
        <v>16</v>
      </c>
      <c r="F228" t="s">
        <v>12</v>
      </c>
      <c r="G228">
        <f>VLOOKUP(F228,Stations!$B$2:$G$300,6,FALSE)</f>
        <v>17</v>
      </c>
      <c r="H228">
        <f t="shared" si="26"/>
        <v>17.05</v>
      </c>
      <c r="I228">
        <f t="shared" si="27"/>
        <v>43</v>
      </c>
      <c r="J228">
        <f t="shared" si="28"/>
        <v>17.05</v>
      </c>
      <c r="K228" t="e">
        <f t="shared" si="29"/>
        <v>#N/A</v>
      </c>
      <c r="L228">
        <f t="shared" si="30"/>
        <v>105</v>
      </c>
    </row>
    <row r="229" spans="1:12">
      <c r="A229">
        <v>5</v>
      </c>
      <c r="B229">
        <f t="shared" si="31"/>
        <v>5</v>
      </c>
      <c r="C229">
        <v>0</v>
      </c>
      <c r="D229">
        <f t="shared" si="25"/>
        <v>10</v>
      </c>
      <c r="E229">
        <f t="shared" si="24"/>
        <v>17</v>
      </c>
      <c r="F229" t="s">
        <v>362</v>
      </c>
      <c r="G229">
        <f>VLOOKUP(F229,Stations!$B$2:$G$300,6,FALSE)</f>
        <v>235</v>
      </c>
      <c r="H229">
        <f t="shared" si="26"/>
        <v>235.05</v>
      </c>
      <c r="I229">
        <f t="shared" si="27"/>
        <v>669</v>
      </c>
      <c r="J229">
        <f t="shared" si="28"/>
        <v>235.05</v>
      </c>
      <c r="K229" t="e">
        <f t="shared" si="29"/>
        <v>#N/A</v>
      </c>
      <c r="L229">
        <f t="shared" si="30"/>
        <v>105</v>
      </c>
    </row>
    <row r="230" spans="1:12">
      <c r="A230">
        <v>5</v>
      </c>
      <c r="B230">
        <f t="shared" si="31"/>
        <v>5</v>
      </c>
      <c r="C230">
        <v>0</v>
      </c>
      <c r="D230">
        <f t="shared" si="25"/>
        <v>10</v>
      </c>
      <c r="E230">
        <f t="shared" si="24"/>
        <v>18</v>
      </c>
      <c r="F230" t="s">
        <v>82</v>
      </c>
      <c r="G230">
        <f>VLOOKUP(F230,Stations!$B$2:$G$300,6,FALSE)</f>
        <v>103</v>
      </c>
      <c r="H230">
        <f t="shared" si="26"/>
        <v>103.05</v>
      </c>
      <c r="I230">
        <f t="shared" si="27"/>
        <v>274</v>
      </c>
      <c r="J230">
        <f t="shared" si="28"/>
        <v>103.05</v>
      </c>
      <c r="K230">
        <f t="shared" si="29"/>
        <v>84.09</v>
      </c>
      <c r="L230">
        <f t="shared" si="30"/>
        <v>106</v>
      </c>
    </row>
    <row r="231" spans="1:12">
      <c r="A231">
        <v>5</v>
      </c>
      <c r="B231">
        <f t="shared" si="31"/>
        <v>5</v>
      </c>
      <c r="C231">
        <v>0</v>
      </c>
      <c r="D231">
        <f t="shared" si="25"/>
        <v>10</v>
      </c>
      <c r="E231">
        <f t="shared" si="24"/>
        <v>19</v>
      </c>
      <c r="F231" t="s">
        <v>221</v>
      </c>
      <c r="G231">
        <f>VLOOKUP(F231,Stations!$B$2:$G$300,6,FALSE)</f>
        <v>264</v>
      </c>
      <c r="H231">
        <f t="shared" si="26"/>
        <v>264.05</v>
      </c>
      <c r="I231">
        <f t="shared" si="27"/>
        <v>755</v>
      </c>
      <c r="J231">
        <f t="shared" si="28"/>
        <v>264.05</v>
      </c>
      <c r="K231" t="e">
        <f t="shared" si="29"/>
        <v>#N/A</v>
      </c>
      <c r="L231">
        <f t="shared" si="30"/>
        <v>106</v>
      </c>
    </row>
    <row r="232" spans="1:12">
      <c r="A232">
        <v>5</v>
      </c>
      <c r="B232">
        <f t="shared" si="31"/>
        <v>5</v>
      </c>
      <c r="C232">
        <v>0</v>
      </c>
      <c r="D232">
        <f t="shared" si="25"/>
        <v>10</v>
      </c>
      <c r="E232">
        <f t="shared" si="24"/>
        <v>20</v>
      </c>
      <c r="F232" t="s">
        <v>32</v>
      </c>
      <c r="G232">
        <f>VLOOKUP(F232,Stations!$B$2:$G$300,6,FALSE)</f>
        <v>42</v>
      </c>
      <c r="H232">
        <f t="shared" si="26"/>
        <v>42.05</v>
      </c>
      <c r="I232">
        <f t="shared" si="27"/>
        <v>103</v>
      </c>
      <c r="J232">
        <f t="shared" si="28"/>
        <v>42.05</v>
      </c>
      <c r="K232">
        <f t="shared" si="29"/>
        <v>85.09</v>
      </c>
      <c r="L232">
        <f t="shared" si="30"/>
        <v>107</v>
      </c>
    </row>
    <row r="233" spans="1:12">
      <c r="A233">
        <v>5</v>
      </c>
      <c r="B233">
        <f t="shared" si="31"/>
        <v>5</v>
      </c>
      <c r="C233">
        <v>0</v>
      </c>
      <c r="D233">
        <f t="shared" si="25"/>
        <v>10</v>
      </c>
      <c r="E233">
        <f t="shared" si="24"/>
        <v>21</v>
      </c>
      <c r="F233" t="s">
        <v>162</v>
      </c>
      <c r="G233">
        <f>VLOOKUP(F233,Stations!$B$2:$G$300,6,FALSE)</f>
        <v>199</v>
      </c>
      <c r="H233">
        <f t="shared" si="26"/>
        <v>199.05</v>
      </c>
      <c r="I233">
        <f t="shared" si="27"/>
        <v>572</v>
      </c>
      <c r="J233">
        <f t="shared" si="28"/>
        <v>199.05</v>
      </c>
      <c r="K233" t="e">
        <f t="shared" si="29"/>
        <v>#N/A</v>
      </c>
      <c r="L233">
        <f t="shared" si="30"/>
        <v>107</v>
      </c>
    </row>
    <row r="234" spans="1:12">
      <c r="A234">
        <v>5</v>
      </c>
      <c r="B234">
        <f t="shared" si="31"/>
        <v>5</v>
      </c>
      <c r="C234">
        <v>1</v>
      </c>
      <c r="D234">
        <f t="shared" si="25"/>
        <v>11</v>
      </c>
      <c r="E234">
        <f t="shared" si="24"/>
        <v>0</v>
      </c>
      <c r="F234" t="s">
        <v>162</v>
      </c>
      <c r="G234">
        <f>VLOOKUP(F234,Stations!$B$2:$G$300,6,FALSE)</f>
        <v>199</v>
      </c>
      <c r="H234">
        <f t="shared" si="26"/>
        <v>199.05</v>
      </c>
      <c r="I234">
        <f t="shared" si="27"/>
        <v>572</v>
      </c>
      <c r="J234">
        <f t="shared" si="28"/>
        <v>199.05</v>
      </c>
      <c r="K234">
        <f t="shared" si="29"/>
        <v>86.06</v>
      </c>
      <c r="L234">
        <f t="shared" si="30"/>
        <v>108</v>
      </c>
    </row>
    <row r="235" spans="1:12">
      <c r="A235">
        <v>5</v>
      </c>
      <c r="B235">
        <f t="shared" si="31"/>
        <v>5</v>
      </c>
      <c r="C235">
        <v>1</v>
      </c>
      <c r="D235">
        <f t="shared" si="25"/>
        <v>11</v>
      </c>
      <c r="E235">
        <f t="shared" si="24"/>
        <v>1</v>
      </c>
      <c r="F235" t="s">
        <v>32</v>
      </c>
      <c r="G235">
        <f>VLOOKUP(F235,Stations!$B$2:$G$300,6,FALSE)</f>
        <v>42</v>
      </c>
      <c r="H235">
        <f t="shared" si="26"/>
        <v>42.05</v>
      </c>
      <c r="I235">
        <f t="shared" si="27"/>
        <v>103</v>
      </c>
      <c r="J235">
        <f t="shared" si="28"/>
        <v>42.05</v>
      </c>
      <c r="K235" t="e">
        <f t="shared" si="29"/>
        <v>#N/A</v>
      </c>
      <c r="L235">
        <f t="shared" si="30"/>
        <v>108</v>
      </c>
    </row>
    <row r="236" spans="1:12">
      <c r="A236">
        <v>5</v>
      </c>
      <c r="B236">
        <f t="shared" si="31"/>
        <v>5</v>
      </c>
      <c r="C236">
        <v>1</v>
      </c>
      <c r="D236">
        <f t="shared" si="25"/>
        <v>11</v>
      </c>
      <c r="E236">
        <f t="shared" si="24"/>
        <v>2</v>
      </c>
      <c r="F236" t="s">
        <v>221</v>
      </c>
      <c r="G236">
        <f>VLOOKUP(F236,Stations!$B$2:$G$300,6,FALSE)</f>
        <v>264</v>
      </c>
      <c r="H236">
        <f t="shared" si="26"/>
        <v>264.05</v>
      </c>
      <c r="I236">
        <f t="shared" si="27"/>
        <v>755</v>
      </c>
      <c r="J236">
        <f t="shared" si="28"/>
        <v>264.05</v>
      </c>
      <c r="K236">
        <f t="shared" si="29"/>
        <v>87.11</v>
      </c>
      <c r="L236">
        <f t="shared" si="30"/>
        <v>109</v>
      </c>
    </row>
    <row r="237" spans="1:12">
      <c r="A237">
        <v>5</v>
      </c>
      <c r="B237">
        <f t="shared" si="31"/>
        <v>5</v>
      </c>
      <c r="C237">
        <v>1</v>
      </c>
      <c r="D237">
        <f t="shared" si="25"/>
        <v>11</v>
      </c>
      <c r="E237">
        <f t="shared" si="24"/>
        <v>3</v>
      </c>
      <c r="F237" t="s">
        <v>82</v>
      </c>
      <c r="G237">
        <f>VLOOKUP(F237,Stations!$B$2:$G$300,6,FALSE)</f>
        <v>103</v>
      </c>
      <c r="H237">
        <f t="shared" si="26"/>
        <v>103.05</v>
      </c>
      <c r="I237">
        <f t="shared" si="27"/>
        <v>274</v>
      </c>
      <c r="J237">
        <f t="shared" si="28"/>
        <v>103.05</v>
      </c>
      <c r="K237">
        <f t="shared" si="29"/>
        <v>88.05</v>
      </c>
      <c r="L237">
        <f t="shared" si="30"/>
        <v>110</v>
      </c>
    </row>
    <row r="238" spans="1:12">
      <c r="A238">
        <v>5</v>
      </c>
      <c r="B238">
        <f t="shared" si="31"/>
        <v>5</v>
      </c>
      <c r="C238">
        <v>1</v>
      </c>
      <c r="D238">
        <f t="shared" si="25"/>
        <v>11</v>
      </c>
      <c r="E238">
        <f t="shared" si="24"/>
        <v>4</v>
      </c>
      <c r="F238" t="s">
        <v>362</v>
      </c>
      <c r="G238">
        <f>VLOOKUP(F238,Stations!$B$2:$G$300,6,FALSE)</f>
        <v>235</v>
      </c>
      <c r="H238">
        <f t="shared" si="26"/>
        <v>235.05</v>
      </c>
      <c r="I238">
        <f t="shared" si="27"/>
        <v>669</v>
      </c>
      <c r="J238">
        <f t="shared" si="28"/>
        <v>235.05</v>
      </c>
      <c r="K238" t="e">
        <f t="shared" si="29"/>
        <v>#N/A</v>
      </c>
      <c r="L238">
        <f t="shared" si="30"/>
        <v>110</v>
      </c>
    </row>
    <row r="239" spans="1:12">
      <c r="A239">
        <v>5</v>
      </c>
      <c r="B239">
        <f t="shared" si="31"/>
        <v>5</v>
      </c>
      <c r="C239">
        <v>1</v>
      </c>
      <c r="D239">
        <f t="shared" si="25"/>
        <v>11</v>
      </c>
      <c r="E239">
        <f t="shared" si="24"/>
        <v>5</v>
      </c>
      <c r="F239" t="s">
        <v>12</v>
      </c>
      <c r="G239">
        <f>VLOOKUP(F239,Stations!$B$2:$G$300,6,FALSE)</f>
        <v>17</v>
      </c>
      <c r="H239">
        <f t="shared" si="26"/>
        <v>17.05</v>
      </c>
      <c r="I239">
        <f t="shared" si="27"/>
        <v>43</v>
      </c>
      <c r="J239">
        <f t="shared" si="28"/>
        <v>17.05</v>
      </c>
      <c r="K239">
        <f t="shared" si="29"/>
        <v>89</v>
      </c>
      <c r="L239">
        <f t="shared" si="30"/>
        <v>111</v>
      </c>
    </row>
    <row r="240" spans="1:12">
      <c r="A240">
        <v>5</v>
      </c>
      <c r="B240">
        <f t="shared" si="31"/>
        <v>5</v>
      </c>
      <c r="C240">
        <v>1</v>
      </c>
      <c r="D240">
        <f t="shared" si="25"/>
        <v>11</v>
      </c>
      <c r="E240">
        <f t="shared" si="24"/>
        <v>6</v>
      </c>
      <c r="F240" t="s">
        <v>361</v>
      </c>
      <c r="G240">
        <f>VLOOKUP(F240,Stations!$B$2:$G$300,6,FALSE)</f>
        <v>36</v>
      </c>
      <c r="H240">
        <f t="shared" si="26"/>
        <v>36.049999999999997</v>
      </c>
      <c r="I240">
        <f t="shared" si="27"/>
        <v>89</v>
      </c>
      <c r="J240">
        <f t="shared" si="28"/>
        <v>36.049999999999997</v>
      </c>
      <c r="K240" t="e">
        <f t="shared" si="29"/>
        <v>#N/A</v>
      </c>
      <c r="L240">
        <f t="shared" si="30"/>
        <v>111</v>
      </c>
    </row>
    <row r="241" spans="1:12">
      <c r="A241">
        <v>5</v>
      </c>
      <c r="B241">
        <f t="shared" si="31"/>
        <v>5</v>
      </c>
      <c r="C241">
        <v>1</v>
      </c>
      <c r="D241">
        <f t="shared" si="25"/>
        <v>11</v>
      </c>
      <c r="E241">
        <f t="shared" si="24"/>
        <v>7</v>
      </c>
      <c r="F241" t="s">
        <v>204</v>
      </c>
      <c r="G241">
        <f>VLOOKUP(F241,Stations!$B$2:$G$300,6,FALSE)</f>
        <v>244</v>
      </c>
      <c r="H241">
        <f t="shared" si="26"/>
        <v>244.05</v>
      </c>
      <c r="I241">
        <f t="shared" si="27"/>
        <v>701</v>
      </c>
      <c r="J241">
        <f t="shared" si="28"/>
        <v>244.05</v>
      </c>
      <c r="K241">
        <f t="shared" si="29"/>
        <v>90.04</v>
      </c>
      <c r="L241">
        <f t="shared" si="30"/>
        <v>112</v>
      </c>
    </row>
    <row r="242" spans="1:12">
      <c r="A242">
        <v>5</v>
      </c>
      <c r="B242">
        <f t="shared" si="31"/>
        <v>5</v>
      </c>
      <c r="C242">
        <v>1</v>
      </c>
      <c r="D242">
        <f t="shared" si="25"/>
        <v>11</v>
      </c>
      <c r="E242">
        <f t="shared" si="24"/>
        <v>8</v>
      </c>
      <c r="F242" t="s">
        <v>144</v>
      </c>
      <c r="G242">
        <f>VLOOKUP(F242,Stations!$B$2:$G$300,6,FALSE)</f>
        <v>180</v>
      </c>
      <c r="H242">
        <f t="shared" si="26"/>
        <v>180.05</v>
      </c>
      <c r="I242">
        <f t="shared" si="27"/>
        <v>507</v>
      </c>
      <c r="J242">
        <f t="shared" si="28"/>
        <v>180.05</v>
      </c>
      <c r="K242" t="e">
        <f t="shared" si="29"/>
        <v>#N/A</v>
      </c>
      <c r="L242">
        <f t="shared" si="30"/>
        <v>112</v>
      </c>
    </row>
    <row r="243" spans="1:12">
      <c r="A243">
        <v>5</v>
      </c>
      <c r="B243">
        <f t="shared" si="31"/>
        <v>5</v>
      </c>
      <c r="C243">
        <v>1</v>
      </c>
      <c r="D243">
        <f t="shared" si="25"/>
        <v>11</v>
      </c>
      <c r="E243">
        <f t="shared" si="24"/>
        <v>9</v>
      </c>
      <c r="F243" t="s">
        <v>203</v>
      </c>
      <c r="G243">
        <f>VLOOKUP(F243,Stations!$B$2:$G$300,6,FALSE)</f>
        <v>242</v>
      </c>
      <c r="H243">
        <f t="shared" si="26"/>
        <v>242.05</v>
      </c>
      <c r="I243">
        <f t="shared" si="27"/>
        <v>689</v>
      </c>
      <c r="J243">
        <f t="shared" si="28"/>
        <v>242.05</v>
      </c>
      <c r="K243">
        <f t="shared" si="29"/>
        <v>91.02</v>
      </c>
      <c r="L243">
        <f t="shared" si="30"/>
        <v>113</v>
      </c>
    </row>
    <row r="244" spans="1:12">
      <c r="A244">
        <v>5</v>
      </c>
      <c r="B244">
        <f t="shared" si="31"/>
        <v>5</v>
      </c>
      <c r="C244">
        <v>1</v>
      </c>
      <c r="D244">
        <f t="shared" si="25"/>
        <v>11</v>
      </c>
      <c r="E244">
        <f t="shared" si="24"/>
        <v>10</v>
      </c>
      <c r="F244" t="s">
        <v>96</v>
      </c>
      <c r="G244">
        <f>VLOOKUP(F244,Stations!$B$2:$G$300,6,FALSE)</f>
        <v>118</v>
      </c>
      <c r="H244">
        <f t="shared" si="26"/>
        <v>118.05</v>
      </c>
      <c r="I244">
        <f t="shared" si="27"/>
        <v>326</v>
      </c>
      <c r="J244">
        <f t="shared" si="28"/>
        <v>118.05</v>
      </c>
      <c r="K244" t="e">
        <f t="shared" si="29"/>
        <v>#N/A</v>
      </c>
      <c r="L244">
        <f t="shared" si="30"/>
        <v>113</v>
      </c>
    </row>
    <row r="245" spans="1:12">
      <c r="A245">
        <v>5</v>
      </c>
      <c r="B245">
        <f t="shared" si="31"/>
        <v>5</v>
      </c>
      <c r="C245">
        <v>1</v>
      </c>
      <c r="D245">
        <f t="shared" si="25"/>
        <v>11</v>
      </c>
      <c r="E245">
        <f t="shared" si="24"/>
        <v>11</v>
      </c>
      <c r="F245" t="s">
        <v>337</v>
      </c>
      <c r="G245">
        <f>VLOOKUP(F245,Stations!$B$2:$G$300,6,FALSE)</f>
        <v>104</v>
      </c>
      <c r="H245">
        <f t="shared" si="26"/>
        <v>104.05</v>
      </c>
      <c r="I245">
        <f t="shared" si="27"/>
        <v>280</v>
      </c>
      <c r="J245">
        <f t="shared" si="28"/>
        <v>104.05</v>
      </c>
      <c r="K245">
        <f t="shared" si="29"/>
        <v>92.1</v>
      </c>
      <c r="L245">
        <f t="shared" si="30"/>
        <v>114</v>
      </c>
    </row>
    <row r="246" spans="1:12">
      <c r="A246">
        <v>5</v>
      </c>
      <c r="B246">
        <f t="shared" si="31"/>
        <v>5</v>
      </c>
      <c r="C246">
        <v>1</v>
      </c>
      <c r="D246">
        <f t="shared" si="25"/>
        <v>11</v>
      </c>
      <c r="E246">
        <f t="shared" si="24"/>
        <v>12</v>
      </c>
      <c r="F246" t="s">
        <v>85</v>
      </c>
      <c r="G246">
        <f>VLOOKUP(F246,Stations!$B$2:$G$300,6,FALSE)</f>
        <v>106</v>
      </c>
      <c r="H246">
        <f t="shared" si="26"/>
        <v>106.05</v>
      </c>
      <c r="I246">
        <f t="shared" si="27"/>
        <v>292</v>
      </c>
      <c r="J246">
        <f t="shared" si="28"/>
        <v>106.05</v>
      </c>
      <c r="K246" t="e">
        <f t="shared" si="29"/>
        <v>#N/A</v>
      </c>
      <c r="L246">
        <f t="shared" si="30"/>
        <v>114</v>
      </c>
    </row>
    <row r="247" spans="1:12">
      <c r="A247">
        <v>5</v>
      </c>
      <c r="B247">
        <f t="shared" si="31"/>
        <v>5</v>
      </c>
      <c r="C247">
        <v>1</v>
      </c>
      <c r="D247">
        <f t="shared" si="25"/>
        <v>11</v>
      </c>
      <c r="E247">
        <f t="shared" si="24"/>
        <v>13</v>
      </c>
      <c r="F247" t="s">
        <v>231</v>
      </c>
      <c r="G247">
        <f>VLOOKUP(F247,Stations!$B$2:$G$300,6,FALSE)</f>
        <v>277</v>
      </c>
      <c r="H247">
        <f t="shared" si="26"/>
        <v>277.05</v>
      </c>
      <c r="I247">
        <f t="shared" si="27"/>
        <v>785</v>
      </c>
      <c r="J247">
        <f t="shared" si="28"/>
        <v>277.05</v>
      </c>
      <c r="K247">
        <f t="shared" si="29"/>
        <v>93.09</v>
      </c>
      <c r="L247">
        <f t="shared" si="30"/>
        <v>115</v>
      </c>
    </row>
    <row r="248" spans="1:12">
      <c r="A248">
        <v>5</v>
      </c>
      <c r="B248">
        <f t="shared" si="31"/>
        <v>5</v>
      </c>
      <c r="C248">
        <v>1</v>
      </c>
      <c r="D248">
        <f t="shared" si="25"/>
        <v>11</v>
      </c>
      <c r="E248">
        <f t="shared" si="24"/>
        <v>14</v>
      </c>
      <c r="F248" t="s">
        <v>98</v>
      </c>
      <c r="G248">
        <f>VLOOKUP(F248,Stations!$B$2:$G$300,6,FALSE)</f>
        <v>120</v>
      </c>
      <c r="H248">
        <f t="shared" si="26"/>
        <v>120.05</v>
      </c>
      <c r="I248">
        <f t="shared" si="27"/>
        <v>332</v>
      </c>
      <c r="J248">
        <f t="shared" si="28"/>
        <v>120.05</v>
      </c>
      <c r="K248" t="e">
        <f t="shared" si="29"/>
        <v>#N/A</v>
      </c>
      <c r="L248">
        <f t="shared" si="30"/>
        <v>115</v>
      </c>
    </row>
    <row r="249" spans="1:12">
      <c r="A249">
        <v>5</v>
      </c>
      <c r="B249">
        <f t="shared" si="31"/>
        <v>5</v>
      </c>
      <c r="C249">
        <v>1</v>
      </c>
      <c r="D249">
        <f t="shared" si="25"/>
        <v>11</v>
      </c>
      <c r="E249">
        <f t="shared" si="24"/>
        <v>15</v>
      </c>
      <c r="F249" t="s">
        <v>108</v>
      </c>
      <c r="G249">
        <f>VLOOKUP(F249,Stations!$B$2:$G$300,6,FALSE)</f>
        <v>134</v>
      </c>
      <c r="H249">
        <f t="shared" si="26"/>
        <v>134.05000000000001</v>
      </c>
      <c r="I249">
        <f t="shared" si="27"/>
        <v>374</v>
      </c>
      <c r="J249">
        <f t="shared" si="28"/>
        <v>134.05000000000001</v>
      </c>
      <c r="K249">
        <f t="shared" si="29"/>
        <v>94.13</v>
      </c>
      <c r="L249">
        <f t="shared" si="30"/>
        <v>116</v>
      </c>
    </row>
    <row r="250" spans="1:12">
      <c r="A250">
        <v>5</v>
      </c>
      <c r="B250">
        <f t="shared" si="31"/>
        <v>5</v>
      </c>
      <c r="C250">
        <v>1</v>
      </c>
      <c r="D250">
        <f t="shared" si="25"/>
        <v>11</v>
      </c>
      <c r="E250">
        <f t="shared" si="24"/>
        <v>16</v>
      </c>
      <c r="F250" t="s">
        <v>148</v>
      </c>
      <c r="G250">
        <f>VLOOKUP(F250,Stations!$B$2:$G$300,6,FALSE)</f>
        <v>184</v>
      </c>
      <c r="H250">
        <f t="shared" si="26"/>
        <v>184.05</v>
      </c>
      <c r="I250">
        <f t="shared" si="27"/>
        <v>525</v>
      </c>
      <c r="J250">
        <f t="shared" si="28"/>
        <v>184.05</v>
      </c>
      <c r="K250" t="e">
        <f t="shared" si="29"/>
        <v>#N/A</v>
      </c>
      <c r="L250">
        <f t="shared" si="30"/>
        <v>116</v>
      </c>
    </row>
    <row r="251" spans="1:12">
      <c r="A251">
        <v>5</v>
      </c>
      <c r="B251">
        <f t="shared" si="31"/>
        <v>5</v>
      </c>
      <c r="C251">
        <v>1</v>
      </c>
      <c r="D251">
        <f t="shared" si="25"/>
        <v>11</v>
      </c>
      <c r="E251">
        <f t="shared" si="24"/>
        <v>17</v>
      </c>
      <c r="F251" t="s">
        <v>181</v>
      </c>
      <c r="G251">
        <f>VLOOKUP(F251,Stations!$B$2:$G$300,6,FALSE)</f>
        <v>219</v>
      </c>
      <c r="H251">
        <f t="shared" si="26"/>
        <v>219.05</v>
      </c>
      <c r="I251">
        <f t="shared" si="27"/>
        <v>629</v>
      </c>
      <c r="J251">
        <f t="shared" si="28"/>
        <v>219.05</v>
      </c>
      <c r="K251">
        <f t="shared" si="29"/>
        <v>95.09</v>
      </c>
      <c r="L251">
        <f t="shared" si="30"/>
        <v>117</v>
      </c>
    </row>
    <row r="252" spans="1:12">
      <c r="A252">
        <v>5</v>
      </c>
      <c r="B252">
        <f t="shared" si="31"/>
        <v>5</v>
      </c>
      <c r="C252">
        <v>1</v>
      </c>
      <c r="D252">
        <f t="shared" si="25"/>
        <v>11</v>
      </c>
      <c r="E252">
        <f t="shared" si="24"/>
        <v>18</v>
      </c>
      <c r="F252" t="s">
        <v>92</v>
      </c>
      <c r="G252">
        <f>VLOOKUP(F252,Stations!$B$2:$G$300,6,FALSE)</f>
        <v>114</v>
      </c>
      <c r="H252">
        <f t="shared" si="26"/>
        <v>114.05</v>
      </c>
      <c r="I252">
        <f t="shared" si="27"/>
        <v>312</v>
      </c>
      <c r="J252">
        <f t="shared" si="28"/>
        <v>114.05</v>
      </c>
      <c r="K252" t="e">
        <f t="shared" si="29"/>
        <v>#N/A</v>
      </c>
      <c r="L252">
        <f t="shared" si="30"/>
        <v>117</v>
      </c>
    </row>
    <row r="253" spans="1:12">
      <c r="A253">
        <v>5</v>
      </c>
      <c r="B253">
        <f t="shared" si="31"/>
        <v>5</v>
      </c>
      <c r="C253">
        <v>1</v>
      </c>
      <c r="D253">
        <f t="shared" si="25"/>
        <v>11</v>
      </c>
      <c r="E253">
        <f t="shared" si="24"/>
        <v>19</v>
      </c>
      <c r="F253" t="s">
        <v>68</v>
      </c>
      <c r="G253">
        <f>VLOOKUP(F253,Stations!$B$2:$G$300,6,FALSE)</f>
        <v>88</v>
      </c>
      <c r="H253">
        <f t="shared" si="26"/>
        <v>88.05</v>
      </c>
      <c r="I253">
        <f t="shared" si="27"/>
        <v>236</v>
      </c>
      <c r="J253">
        <f t="shared" si="28"/>
        <v>88.05</v>
      </c>
      <c r="K253">
        <f t="shared" si="29"/>
        <v>96.09</v>
      </c>
      <c r="L253">
        <f t="shared" si="30"/>
        <v>118</v>
      </c>
    </row>
    <row r="254" spans="1:12">
      <c r="A254">
        <v>5</v>
      </c>
      <c r="B254">
        <f t="shared" si="31"/>
        <v>5</v>
      </c>
      <c r="C254">
        <v>1</v>
      </c>
      <c r="D254">
        <f t="shared" si="25"/>
        <v>11</v>
      </c>
      <c r="E254">
        <f t="shared" si="24"/>
        <v>20</v>
      </c>
      <c r="F254" t="s">
        <v>358</v>
      </c>
      <c r="G254">
        <f>VLOOKUP(F254,Stations!$B$2:$G$300,6,FALSE)</f>
        <v>27</v>
      </c>
      <c r="H254">
        <f t="shared" si="26"/>
        <v>27.05</v>
      </c>
      <c r="I254">
        <f t="shared" si="27"/>
        <v>69</v>
      </c>
      <c r="J254">
        <f t="shared" si="28"/>
        <v>27.05</v>
      </c>
      <c r="K254" t="e">
        <f t="shared" si="29"/>
        <v>#N/A</v>
      </c>
      <c r="L254">
        <f t="shared" si="30"/>
        <v>118</v>
      </c>
    </row>
    <row r="255" spans="1:12">
      <c r="A255">
        <v>5</v>
      </c>
      <c r="B255">
        <f t="shared" si="31"/>
        <v>5</v>
      </c>
      <c r="C255">
        <v>1</v>
      </c>
      <c r="D255">
        <f t="shared" si="25"/>
        <v>11</v>
      </c>
      <c r="E255">
        <f t="shared" si="24"/>
        <v>21</v>
      </c>
      <c r="F255" t="s">
        <v>357</v>
      </c>
      <c r="G255">
        <f>VLOOKUP(F255,Stations!$B$2:$G$300,6,FALSE)</f>
        <v>26</v>
      </c>
      <c r="H255">
        <f t="shared" si="26"/>
        <v>26.05</v>
      </c>
      <c r="I255">
        <f t="shared" si="27"/>
        <v>67</v>
      </c>
      <c r="J255">
        <f t="shared" si="28"/>
        <v>26.05</v>
      </c>
      <c r="K255">
        <f t="shared" si="29"/>
        <v>97.07</v>
      </c>
      <c r="L255">
        <f t="shared" si="30"/>
        <v>119</v>
      </c>
    </row>
    <row r="256" spans="1:12">
      <c r="A256">
        <v>6</v>
      </c>
      <c r="B256">
        <f t="shared" si="31"/>
        <v>6</v>
      </c>
      <c r="C256">
        <v>0</v>
      </c>
      <c r="D256">
        <f t="shared" si="25"/>
        <v>12</v>
      </c>
      <c r="E256">
        <f t="shared" si="24"/>
        <v>0</v>
      </c>
      <c r="F256" t="s">
        <v>257</v>
      </c>
      <c r="G256">
        <f>VLOOKUP(F256,Stations!$B$2:$G$300,6,FALSE)</f>
        <v>49</v>
      </c>
      <c r="H256">
        <f t="shared" si="26"/>
        <v>49.06</v>
      </c>
      <c r="I256">
        <f t="shared" si="27"/>
        <v>126</v>
      </c>
      <c r="J256">
        <f t="shared" si="28"/>
        <v>49.06</v>
      </c>
      <c r="K256" t="e">
        <f t="shared" si="29"/>
        <v>#N/A</v>
      </c>
      <c r="L256">
        <f t="shared" si="30"/>
        <v>119</v>
      </c>
    </row>
    <row r="257" spans="1:12">
      <c r="A257">
        <v>6</v>
      </c>
      <c r="B257">
        <f t="shared" si="31"/>
        <v>6</v>
      </c>
      <c r="C257">
        <v>0</v>
      </c>
      <c r="D257">
        <f t="shared" si="25"/>
        <v>12</v>
      </c>
      <c r="E257">
        <f t="shared" si="24"/>
        <v>1</v>
      </c>
      <c r="F257" t="s">
        <v>102</v>
      </c>
      <c r="G257">
        <f>VLOOKUP(F257,Stations!$B$2:$G$300,6,FALSE)</f>
        <v>125</v>
      </c>
      <c r="H257">
        <f t="shared" si="26"/>
        <v>125.06</v>
      </c>
      <c r="I257">
        <f t="shared" si="27"/>
        <v>348</v>
      </c>
      <c r="J257">
        <f t="shared" si="28"/>
        <v>125.06</v>
      </c>
      <c r="K257" t="e">
        <f t="shared" si="29"/>
        <v>#N/A</v>
      </c>
      <c r="L257">
        <f t="shared" si="30"/>
        <v>119</v>
      </c>
    </row>
    <row r="258" spans="1:12">
      <c r="A258">
        <v>6</v>
      </c>
      <c r="B258">
        <f t="shared" si="31"/>
        <v>6</v>
      </c>
      <c r="C258">
        <v>0</v>
      </c>
      <c r="D258">
        <f t="shared" si="25"/>
        <v>12</v>
      </c>
      <c r="E258">
        <f t="shared" ref="E258:E283" si="32">IF(A258&amp;C258&lt;&gt;A257&amp;C257,0,E257+1)</f>
        <v>2</v>
      </c>
      <c r="F258" t="s">
        <v>21</v>
      </c>
      <c r="G258">
        <f>VLOOKUP(F258,Stations!$B$2:$G$300,6,FALSE)</f>
        <v>28</v>
      </c>
      <c r="H258">
        <f t="shared" si="26"/>
        <v>28.06</v>
      </c>
      <c r="I258">
        <f t="shared" si="27"/>
        <v>71</v>
      </c>
      <c r="J258">
        <f t="shared" si="28"/>
        <v>28.06</v>
      </c>
      <c r="K258" t="e">
        <f t="shared" si="29"/>
        <v>#N/A</v>
      </c>
      <c r="L258">
        <f t="shared" si="30"/>
        <v>119</v>
      </c>
    </row>
    <row r="259" spans="1:12">
      <c r="A259">
        <v>6</v>
      </c>
      <c r="B259">
        <f t="shared" si="31"/>
        <v>6</v>
      </c>
      <c r="C259">
        <v>0</v>
      </c>
      <c r="D259">
        <f t="shared" ref="D259:D322" si="33">IF(A259&amp;C259=A258&amp;C258,D258,D258+1)</f>
        <v>12</v>
      </c>
      <c r="E259">
        <f t="shared" si="32"/>
        <v>3</v>
      </c>
      <c r="F259" t="s">
        <v>236</v>
      </c>
      <c r="G259">
        <f>VLOOKUP(F259,Stations!$B$2:$G$300,6,FALSE)</f>
        <v>285</v>
      </c>
      <c r="H259">
        <f t="shared" ref="H259:H322" si="34">G259+B259/100</f>
        <v>285.06</v>
      </c>
      <c r="I259">
        <f t="shared" ref="I259:I322" si="35">RANK(J259,$J$2:$J$847,1)</f>
        <v>813</v>
      </c>
      <c r="J259">
        <f t="shared" ref="J259:J322" si="36">H259</f>
        <v>285.06</v>
      </c>
      <c r="K259">
        <f t="shared" ref="K259:K322" si="37">VLOOKUP(ROW()-1,$I$2:$J$847,2,FALSE)</f>
        <v>98</v>
      </c>
      <c r="L259">
        <f t="shared" ref="L259:L322" si="38">IF(NOT(ISNA(K259)),L258+1,L258)</f>
        <v>120</v>
      </c>
    </row>
    <row r="260" spans="1:12">
      <c r="A260">
        <v>6</v>
      </c>
      <c r="B260">
        <f t="shared" ref="B260:B323" si="39">IF(A260&lt;&gt;A259,B259+1,B259)</f>
        <v>6</v>
      </c>
      <c r="C260">
        <v>0</v>
      </c>
      <c r="D260">
        <f t="shared" si="33"/>
        <v>12</v>
      </c>
      <c r="E260">
        <f t="shared" si="32"/>
        <v>4</v>
      </c>
      <c r="F260" t="s">
        <v>150</v>
      </c>
      <c r="G260">
        <f>VLOOKUP(F260,Stations!$B$2:$G$300,6,FALSE)</f>
        <v>187</v>
      </c>
      <c r="H260">
        <f t="shared" si="34"/>
        <v>187.06</v>
      </c>
      <c r="I260">
        <f t="shared" si="35"/>
        <v>535</v>
      </c>
      <c r="J260">
        <f t="shared" si="36"/>
        <v>187.06</v>
      </c>
      <c r="K260" t="e">
        <f t="shared" si="37"/>
        <v>#N/A</v>
      </c>
      <c r="L260">
        <f t="shared" si="38"/>
        <v>120</v>
      </c>
    </row>
    <row r="261" spans="1:12">
      <c r="A261">
        <v>6</v>
      </c>
      <c r="B261">
        <f t="shared" si="39"/>
        <v>6</v>
      </c>
      <c r="C261">
        <v>0</v>
      </c>
      <c r="D261">
        <f t="shared" si="33"/>
        <v>12</v>
      </c>
      <c r="E261">
        <f t="shared" si="32"/>
        <v>5</v>
      </c>
      <c r="F261" t="s">
        <v>19</v>
      </c>
      <c r="G261">
        <f>VLOOKUP(F261,Stations!$B$2:$G$300,6,FALSE)</f>
        <v>24</v>
      </c>
      <c r="H261">
        <f t="shared" si="34"/>
        <v>24.06</v>
      </c>
      <c r="I261">
        <f t="shared" si="35"/>
        <v>63</v>
      </c>
      <c r="J261">
        <f t="shared" si="36"/>
        <v>24.06</v>
      </c>
      <c r="K261">
        <f t="shared" si="37"/>
        <v>98.1</v>
      </c>
      <c r="L261">
        <f t="shared" si="38"/>
        <v>121</v>
      </c>
    </row>
    <row r="262" spans="1:12">
      <c r="A262">
        <v>6</v>
      </c>
      <c r="B262">
        <f t="shared" si="39"/>
        <v>6</v>
      </c>
      <c r="C262">
        <v>0</v>
      </c>
      <c r="D262">
        <f t="shared" si="33"/>
        <v>12</v>
      </c>
      <c r="E262">
        <f t="shared" si="32"/>
        <v>6</v>
      </c>
      <c r="F262" t="s">
        <v>62</v>
      </c>
      <c r="G262">
        <f>VLOOKUP(F262,Stations!$B$2:$G$300,6,FALSE)</f>
        <v>82</v>
      </c>
      <c r="H262">
        <f t="shared" si="34"/>
        <v>82.06</v>
      </c>
      <c r="I262">
        <f t="shared" si="35"/>
        <v>221</v>
      </c>
      <c r="J262">
        <f t="shared" si="36"/>
        <v>82.06</v>
      </c>
      <c r="K262" t="e">
        <f t="shared" si="37"/>
        <v>#N/A</v>
      </c>
      <c r="L262">
        <f t="shared" si="38"/>
        <v>121</v>
      </c>
    </row>
    <row r="263" spans="1:12">
      <c r="A263">
        <v>6</v>
      </c>
      <c r="B263">
        <f t="shared" si="39"/>
        <v>6</v>
      </c>
      <c r="C263">
        <v>0</v>
      </c>
      <c r="D263">
        <f t="shared" si="33"/>
        <v>12</v>
      </c>
      <c r="E263">
        <f t="shared" si="32"/>
        <v>7</v>
      </c>
      <c r="F263" t="s">
        <v>375</v>
      </c>
      <c r="G263">
        <f>VLOOKUP(F263,Stations!$B$2:$G$300,6,FALSE)</f>
        <v>130</v>
      </c>
      <c r="H263">
        <f t="shared" si="34"/>
        <v>130.06</v>
      </c>
      <c r="I263">
        <f t="shared" si="35"/>
        <v>362</v>
      </c>
      <c r="J263">
        <f t="shared" si="36"/>
        <v>130.06</v>
      </c>
      <c r="K263">
        <f t="shared" si="37"/>
        <v>99.14</v>
      </c>
      <c r="L263">
        <f t="shared" si="38"/>
        <v>122</v>
      </c>
    </row>
    <row r="264" spans="1:12">
      <c r="A264">
        <v>6</v>
      </c>
      <c r="B264">
        <f t="shared" si="39"/>
        <v>6</v>
      </c>
      <c r="C264">
        <v>0</v>
      </c>
      <c r="D264">
        <f t="shared" si="33"/>
        <v>12</v>
      </c>
      <c r="E264">
        <f t="shared" si="32"/>
        <v>8</v>
      </c>
      <c r="F264" t="s">
        <v>31</v>
      </c>
      <c r="G264">
        <f>VLOOKUP(F264,Stations!$B$2:$G$300,6,FALSE)</f>
        <v>41</v>
      </c>
      <c r="H264">
        <f t="shared" si="34"/>
        <v>41.06</v>
      </c>
      <c r="I264">
        <f t="shared" si="35"/>
        <v>101</v>
      </c>
      <c r="J264">
        <f t="shared" si="36"/>
        <v>41.06</v>
      </c>
      <c r="K264" t="e">
        <f t="shared" si="37"/>
        <v>#N/A</v>
      </c>
      <c r="L264">
        <f t="shared" si="38"/>
        <v>122</v>
      </c>
    </row>
    <row r="265" spans="1:12">
      <c r="A265">
        <v>6</v>
      </c>
      <c r="B265">
        <f t="shared" si="39"/>
        <v>6</v>
      </c>
      <c r="C265">
        <v>0</v>
      </c>
      <c r="D265">
        <f t="shared" si="33"/>
        <v>12</v>
      </c>
      <c r="E265">
        <f t="shared" si="32"/>
        <v>9</v>
      </c>
      <c r="F265" t="s">
        <v>376</v>
      </c>
      <c r="G265">
        <f>VLOOKUP(F265,Stations!$B$2:$G$300,6,FALSE)</f>
        <v>274</v>
      </c>
      <c r="H265">
        <f t="shared" si="34"/>
        <v>274.06</v>
      </c>
      <c r="I265">
        <f t="shared" si="35"/>
        <v>777</v>
      </c>
      <c r="J265">
        <f t="shared" si="36"/>
        <v>274.06</v>
      </c>
      <c r="K265">
        <f t="shared" si="37"/>
        <v>100.14</v>
      </c>
      <c r="L265">
        <f t="shared" si="38"/>
        <v>123</v>
      </c>
    </row>
    <row r="266" spans="1:12">
      <c r="A266">
        <v>6</v>
      </c>
      <c r="B266">
        <f t="shared" si="39"/>
        <v>6</v>
      </c>
      <c r="C266">
        <v>0</v>
      </c>
      <c r="D266">
        <f t="shared" si="33"/>
        <v>12</v>
      </c>
      <c r="E266">
        <f t="shared" si="32"/>
        <v>10</v>
      </c>
      <c r="F266" t="s">
        <v>151</v>
      </c>
      <c r="G266">
        <f>VLOOKUP(F266,Stations!$B$2:$G$300,6,FALSE)</f>
        <v>188</v>
      </c>
      <c r="H266">
        <f t="shared" si="34"/>
        <v>188.06</v>
      </c>
      <c r="I266">
        <f t="shared" si="35"/>
        <v>537</v>
      </c>
      <c r="J266">
        <f t="shared" si="36"/>
        <v>188.06</v>
      </c>
      <c r="K266" t="e">
        <f t="shared" si="37"/>
        <v>#N/A</v>
      </c>
      <c r="L266">
        <f t="shared" si="38"/>
        <v>123</v>
      </c>
    </row>
    <row r="267" spans="1:12">
      <c r="A267">
        <v>6</v>
      </c>
      <c r="B267">
        <f t="shared" si="39"/>
        <v>6</v>
      </c>
      <c r="C267">
        <v>0</v>
      </c>
      <c r="D267">
        <f t="shared" si="33"/>
        <v>12</v>
      </c>
      <c r="E267">
        <f t="shared" si="32"/>
        <v>11</v>
      </c>
      <c r="F267" t="s">
        <v>340</v>
      </c>
      <c r="G267">
        <f>VLOOKUP(F267,Stations!$B$2:$G$300,6,FALSE)</f>
        <v>174</v>
      </c>
      <c r="H267">
        <f t="shared" si="34"/>
        <v>174.06</v>
      </c>
      <c r="I267">
        <f t="shared" si="35"/>
        <v>483</v>
      </c>
      <c r="J267">
        <f t="shared" si="36"/>
        <v>174.06</v>
      </c>
      <c r="K267" t="e">
        <f t="shared" si="37"/>
        <v>#N/A</v>
      </c>
      <c r="L267">
        <f t="shared" si="38"/>
        <v>123</v>
      </c>
    </row>
    <row r="268" spans="1:12">
      <c r="A268">
        <v>6</v>
      </c>
      <c r="B268">
        <f t="shared" si="39"/>
        <v>6</v>
      </c>
      <c r="C268">
        <v>0</v>
      </c>
      <c r="D268">
        <f t="shared" si="33"/>
        <v>12</v>
      </c>
      <c r="E268">
        <f t="shared" si="32"/>
        <v>12</v>
      </c>
      <c r="F268" t="s">
        <v>66</v>
      </c>
      <c r="G268">
        <f>VLOOKUP(F268,Stations!$B$2:$G$300,6,FALSE)</f>
        <v>86</v>
      </c>
      <c r="H268">
        <f t="shared" si="34"/>
        <v>86.06</v>
      </c>
      <c r="I268">
        <f t="shared" si="35"/>
        <v>233</v>
      </c>
      <c r="J268">
        <f t="shared" si="36"/>
        <v>86.06</v>
      </c>
      <c r="K268" t="e">
        <f t="shared" si="37"/>
        <v>#N/A</v>
      </c>
      <c r="L268">
        <f t="shared" si="38"/>
        <v>123</v>
      </c>
    </row>
    <row r="269" spans="1:12">
      <c r="A269">
        <v>6</v>
      </c>
      <c r="B269">
        <f t="shared" si="39"/>
        <v>6</v>
      </c>
      <c r="C269">
        <v>0</v>
      </c>
      <c r="D269">
        <f t="shared" si="33"/>
        <v>12</v>
      </c>
      <c r="E269">
        <f t="shared" si="32"/>
        <v>13</v>
      </c>
      <c r="F269" t="s">
        <v>201</v>
      </c>
      <c r="G269">
        <f>VLOOKUP(F269,Stations!$B$2:$G$300,6,FALSE)</f>
        <v>239</v>
      </c>
      <c r="H269">
        <f t="shared" si="34"/>
        <v>239.06</v>
      </c>
      <c r="I269">
        <f t="shared" si="35"/>
        <v>679</v>
      </c>
      <c r="J269">
        <f t="shared" si="36"/>
        <v>239.06</v>
      </c>
      <c r="K269">
        <f t="shared" si="37"/>
        <v>101.02</v>
      </c>
      <c r="L269">
        <f t="shared" si="38"/>
        <v>124</v>
      </c>
    </row>
    <row r="270" spans="1:12">
      <c r="A270">
        <v>6</v>
      </c>
      <c r="B270">
        <f t="shared" si="39"/>
        <v>6</v>
      </c>
      <c r="C270">
        <v>0</v>
      </c>
      <c r="D270">
        <f t="shared" si="33"/>
        <v>12</v>
      </c>
      <c r="E270">
        <f t="shared" si="32"/>
        <v>14</v>
      </c>
      <c r="F270" t="s">
        <v>60</v>
      </c>
      <c r="G270">
        <f>VLOOKUP(F270,Stations!$B$2:$G$300,6,FALSE)</f>
        <v>80</v>
      </c>
      <c r="H270">
        <f t="shared" si="34"/>
        <v>80.06</v>
      </c>
      <c r="I270">
        <f t="shared" si="35"/>
        <v>217</v>
      </c>
      <c r="J270">
        <f t="shared" si="36"/>
        <v>80.06</v>
      </c>
      <c r="K270" t="e">
        <f t="shared" si="37"/>
        <v>#N/A</v>
      </c>
      <c r="L270">
        <f t="shared" si="38"/>
        <v>124</v>
      </c>
    </row>
    <row r="271" spans="1:12">
      <c r="A271">
        <v>6</v>
      </c>
      <c r="B271">
        <f t="shared" si="39"/>
        <v>6</v>
      </c>
      <c r="C271">
        <v>0</v>
      </c>
      <c r="D271">
        <f t="shared" si="33"/>
        <v>12</v>
      </c>
      <c r="E271">
        <f t="shared" si="32"/>
        <v>15</v>
      </c>
      <c r="F271" t="s">
        <v>218</v>
      </c>
      <c r="G271">
        <f>VLOOKUP(F271,Stations!$B$2:$G$300,6,FALSE)</f>
        <v>261</v>
      </c>
      <c r="H271">
        <f t="shared" si="34"/>
        <v>261.06</v>
      </c>
      <c r="I271">
        <f t="shared" si="35"/>
        <v>741</v>
      </c>
      <c r="J271">
        <f t="shared" si="36"/>
        <v>261.06</v>
      </c>
      <c r="K271">
        <f t="shared" si="37"/>
        <v>102.02</v>
      </c>
      <c r="L271">
        <f t="shared" si="38"/>
        <v>125</v>
      </c>
    </row>
    <row r="272" spans="1:12">
      <c r="A272">
        <v>6</v>
      </c>
      <c r="B272">
        <f t="shared" si="39"/>
        <v>6</v>
      </c>
      <c r="C272">
        <v>0</v>
      </c>
      <c r="D272">
        <f t="shared" si="33"/>
        <v>12</v>
      </c>
      <c r="E272">
        <f t="shared" si="32"/>
        <v>16</v>
      </c>
      <c r="F272" t="s">
        <v>88</v>
      </c>
      <c r="G272">
        <f>VLOOKUP(F272,Stations!$B$2:$G$300,6,FALSE)</f>
        <v>109</v>
      </c>
      <c r="H272">
        <f t="shared" si="34"/>
        <v>109.06</v>
      </c>
      <c r="I272">
        <f t="shared" si="35"/>
        <v>298</v>
      </c>
      <c r="J272">
        <f t="shared" si="36"/>
        <v>109.06</v>
      </c>
      <c r="K272" t="e">
        <f t="shared" si="37"/>
        <v>#N/A</v>
      </c>
      <c r="L272">
        <f t="shared" si="38"/>
        <v>125</v>
      </c>
    </row>
    <row r="273" spans="1:12">
      <c r="A273">
        <v>6</v>
      </c>
      <c r="B273">
        <f t="shared" si="39"/>
        <v>6</v>
      </c>
      <c r="C273">
        <v>0</v>
      </c>
      <c r="D273">
        <f t="shared" si="33"/>
        <v>12</v>
      </c>
      <c r="E273">
        <f t="shared" si="32"/>
        <v>17</v>
      </c>
      <c r="F273" t="s">
        <v>52</v>
      </c>
      <c r="G273">
        <f>VLOOKUP(F273,Stations!$B$2:$G$300,6,FALSE)</f>
        <v>69</v>
      </c>
      <c r="H273">
        <f t="shared" si="34"/>
        <v>69.06</v>
      </c>
      <c r="I273">
        <f t="shared" si="35"/>
        <v>190</v>
      </c>
      <c r="J273">
        <f t="shared" si="36"/>
        <v>69.06</v>
      </c>
      <c r="K273">
        <f t="shared" si="37"/>
        <v>102.03</v>
      </c>
      <c r="L273">
        <f t="shared" si="38"/>
        <v>126</v>
      </c>
    </row>
    <row r="274" spans="1:12">
      <c r="A274">
        <v>6</v>
      </c>
      <c r="B274">
        <f t="shared" si="39"/>
        <v>6</v>
      </c>
      <c r="C274">
        <v>0</v>
      </c>
      <c r="D274">
        <f t="shared" si="33"/>
        <v>12</v>
      </c>
      <c r="E274">
        <f t="shared" si="32"/>
        <v>18</v>
      </c>
      <c r="F274" t="s">
        <v>162</v>
      </c>
      <c r="G274">
        <f>VLOOKUP(F274,Stations!$B$2:$G$300,6,FALSE)</f>
        <v>199</v>
      </c>
      <c r="H274">
        <f t="shared" si="34"/>
        <v>199.06</v>
      </c>
      <c r="I274">
        <f t="shared" si="35"/>
        <v>574</v>
      </c>
      <c r="J274">
        <f t="shared" si="36"/>
        <v>199.06</v>
      </c>
      <c r="K274" t="e">
        <f t="shared" si="37"/>
        <v>#N/A</v>
      </c>
      <c r="L274">
        <f t="shared" si="38"/>
        <v>126</v>
      </c>
    </row>
    <row r="275" spans="1:12">
      <c r="A275">
        <v>6</v>
      </c>
      <c r="B275">
        <f t="shared" si="39"/>
        <v>6</v>
      </c>
      <c r="C275">
        <v>0</v>
      </c>
      <c r="D275">
        <f t="shared" si="33"/>
        <v>12</v>
      </c>
      <c r="E275">
        <f t="shared" si="32"/>
        <v>19</v>
      </c>
      <c r="F275" t="s">
        <v>141</v>
      </c>
      <c r="G275">
        <f>VLOOKUP(F275,Stations!$B$2:$G$300,6,FALSE)</f>
        <v>177</v>
      </c>
      <c r="H275">
        <f t="shared" si="34"/>
        <v>177.06</v>
      </c>
      <c r="I275">
        <f t="shared" si="35"/>
        <v>501</v>
      </c>
      <c r="J275">
        <f t="shared" si="36"/>
        <v>177.06</v>
      </c>
      <c r="K275">
        <f t="shared" si="37"/>
        <v>103.05</v>
      </c>
      <c r="L275">
        <f t="shared" si="38"/>
        <v>127</v>
      </c>
    </row>
    <row r="276" spans="1:12">
      <c r="A276">
        <v>6</v>
      </c>
      <c r="B276">
        <f t="shared" si="39"/>
        <v>6</v>
      </c>
      <c r="C276">
        <v>0</v>
      </c>
      <c r="D276">
        <f t="shared" si="33"/>
        <v>12</v>
      </c>
      <c r="E276">
        <f t="shared" si="32"/>
        <v>20</v>
      </c>
      <c r="F276" t="s">
        <v>44</v>
      </c>
      <c r="G276">
        <f>VLOOKUP(F276,Stations!$B$2:$G$300,6,FALSE)</f>
        <v>60</v>
      </c>
      <c r="H276">
        <f t="shared" si="34"/>
        <v>60.06</v>
      </c>
      <c r="I276">
        <f t="shared" si="35"/>
        <v>166</v>
      </c>
      <c r="J276">
        <f t="shared" si="36"/>
        <v>60.06</v>
      </c>
      <c r="K276" t="e">
        <f t="shared" si="37"/>
        <v>#N/A</v>
      </c>
      <c r="L276">
        <f t="shared" si="38"/>
        <v>127</v>
      </c>
    </row>
    <row r="277" spans="1:12">
      <c r="A277">
        <v>6</v>
      </c>
      <c r="B277">
        <f t="shared" si="39"/>
        <v>6</v>
      </c>
      <c r="C277">
        <v>0</v>
      </c>
      <c r="D277">
        <f t="shared" si="33"/>
        <v>12</v>
      </c>
      <c r="E277">
        <f t="shared" si="32"/>
        <v>21</v>
      </c>
      <c r="F277" t="s">
        <v>377</v>
      </c>
      <c r="G277">
        <f>VLOOKUP(F277,Stations!$B$2:$G$300,6,FALSE)</f>
        <v>234</v>
      </c>
      <c r="H277">
        <f t="shared" si="34"/>
        <v>234.06</v>
      </c>
      <c r="I277">
        <f t="shared" si="35"/>
        <v>667</v>
      </c>
      <c r="J277">
        <f t="shared" si="36"/>
        <v>234.06</v>
      </c>
      <c r="K277">
        <f t="shared" si="37"/>
        <v>103.11</v>
      </c>
      <c r="L277">
        <f t="shared" si="38"/>
        <v>128</v>
      </c>
    </row>
    <row r="278" spans="1:12">
      <c r="A278">
        <v>6</v>
      </c>
      <c r="B278">
        <f t="shared" si="39"/>
        <v>6</v>
      </c>
      <c r="C278">
        <v>0</v>
      </c>
      <c r="D278">
        <f t="shared" si="33"/>
        <v>12</v>
      </c>
      <c r="E278">
        <f t="shared" si="32"/>
        <v>22</v>
      </c>
      <c r="F278" t="s">
        <v>16</v>
      </c>
      <c r="G278">
        <f>VLOOKUP(F278,Stations!$B$2:$G$300,6,FALSE)</f>
        <v>21</v>
      </c>
      <c r="H278">
        <f t="shared" si="34"/>
        <v>21.06</v>
      </c>
      <c r="I278">
        <f t="shared" si="35"/>
        <v>55</v>
      </c>
      <c r="J278">
        <f t="shared" si="36"/>
        <v>21.06</v>
      </c>
      <c r="K278" t="e">
        <f t="shared" si="37"/>
        <v>#N/A</v>
      </c>
      <c r="L278">
        <f t="shared" si="38"/>
        <v>128</v>
      </c>
    </row>
    <row r="279" spans="1:12">
      <c r="A279">
        <v>6</v>
      </c>
      <c r="B279">
        <f t="shared" si="39"/>
        <v>6</v>
      </c>
      <c r="C279">
        <v>0</v>
      </c>
      <c r="D279">
        <f t="shared" si="33"/>
        <v>12</v>
      </c>
      <c r="E279">
        <f t="shared" si="32"/>
        <v>23</v>
      </c>
      <c r="F279" t="s">
        <v>61</v>
      </c>
      <c r="G279">
        <f>VLOOKUP(F279,Stations!$B$2:$G$300,6,FALSE)</f>
        <v>81</v>
      </c>
      <c r="H279">
        <f t="shared" si="34"/>
        <v>81.06</v>
      </c>
      <c r="I279">
        <f t="shared" si="35"/>
        <v>219</v>
      </c>
      <c r="J279">
        <f t="shared" si="36"/>
        <v>81.06</v>
      </c>
      <c r="K279">
        <f t="shared" si="37"/>
        <v>104.04</v>
      </c>
      <c r="L279">
        <f t="shared" si="38"/>
        <v>129</v>
      </c>
    </row>
    <row r="280" spans="1:12">
      <c r="A280">
        <v>6</v>
      </c>
      <c r="B280">
        <f t="shared" si="39"/>
        <v>6</v>
      </c>
      <c r="C280">
        <v>0</v>
      </c>
      <c r="D280">
        <f t="shared" si="33"/>
        <v>12</v>
      </c>
      <c r="E280">
        <f t="shared" si="32"/>
        <v>24</v>
      </c>
      <c r="F280" t="s">
        <v>59</v>
      </c>
      <c r="G280">
        <f>VLOOKUP(F280,Stations!$B$2:$G$300,6,FALSE)</f>
        <v>79</v>
      </c>
      <c r="H280">
        <f t="shared" si="34"/>
        <v>79.06</v>
      </c>
      <c r="I280">
        <f t="shared" si="35"/>
        <v>211</v>
      </c>
      <c r="J280">
        <f t="shared" si="36"/>
        <v>79.06</v>
      </c>
      <c r="K280" t="e">
        <f t="shared" si="37"/>
        <v>#N/A</v>
      </c>
      <c r="L280">
        <f t="shared" si="38"/>
        <v>129</v>
      </c>
    </row>
    <row r="281" spans="1:12">
      <c r="A281">
        <v>6</v>
      </c>
      <c r="B281">
        <f t="shared" si="39"/>
        <v>6</v>
      </c>
      <c r="C281">
        <v>0</v>
      </c>
      <c r="D281">
        <f t="shared" si="33"/>
        <v>12</v>
      </c>
      <c r="E281">
        <f t="shared" si="32"/>
        <v>25</v>
      </c>
      <c r="F281" t="s">
        <v>13</v>
      </c>
      <c r="G281">
        <f>VLOOKUP(F281,Stations!$B$2:$G$300,6,FALSE)</f>
        <v>18</v>
      </c>
      <c r="H281">
        <f t="shared" si="34"/>
        <v>18.059999999999999</v>
      </c>
      <c r="I281">
        <f t="shared" si="35"/>
        <v>47</v>
      </c>
      <c r="J281">
        <f t="shared" si="36"/>
        <v>18.059999999999999</v>
      </c>
      <c r="K281">
        <f t="shared" si="37"/>
        <v>104.05</v>
      </c>
      <c r="L281">
        <f t="shared" si="38"/>
        <v>130</v>
      </c>
    </row>
    <row r="282" spans="1:12">
      <c r="A282">
        <v>6</v>
      </c>
      <c r="B282">
        <f t="shared" si="39"/>
        <v>6</v>
      </c>
      <c r="C282">
        <v>0</v>
      </c>
      <c r="D282">
        <f t="shared" si="33"/>
        <v>12</v>
      </c>
      <c r="E282">
        <f t="shared" si="32"/>
        <v>26</v>
      </c>
      <c r="F282" t="s">
        <v>157</v>
      </c>
      <c r="G282">
        <f>VLOOKUP(F282,Stations!$B$2:$G$300,6,FALSE)</f>
        <v>194</v>
      </c>
      <c r="H282">
        <f t="shared" si="34"/>
        <v>194.06</v>
      </c>
      <c r="I282">
        <f t="shared" si="35"/>
        <v>555</v>
      </c>
      <c r="J282">
        <f t="shared" si="36"/>
        <v>194.06</v>
      </c>
      <c r="K282" t="e">
        <f t="shared" si="37"/>
        <v>#N/A</v>
      </c>
      <c r="L282">
        <f t="shared" si="38"/>
        <v>130</v>
      </c>
    </row>
    <row r="283" spans="1:12">
      <c r="A283">
        <v>6</v>
      </c>
      <c r="B283">
        <f t="shared" si="39"/>
        <v>6</v>
      </c>
      <c r="C283">
        <v>0</v>
      </c>
      <c r="D283">
        <f t="shared" si="33"/>
        <v>12</v>
      </c>
      <c r="E283">
        <f t="shared" si="32"/>
        <v>27</v>
      </c>
      <c r="F283" t="s">
        <v>140</v>
      </c>
      <c r="G283">
        <f>VLOOKUP(F283,Stations!$B$2:$G$300,6,FALSE)</f>
        <v>176</v>
      </c>
      <c r="H283">
        <f t="shared" si="34"/>
        <v>176.06</v>
      </c>
      <c r="I283">
        <f t="shared" si="35"/>
        <v>497</v>
      </c>
      <c r="J283">
        <f t="shared" si="36"/>
        <v>176.06</v>
      </c>
      <c r="K283">
        <f t="shared" si="37"/>
        <v>104.07</v>
      </c>
      <c r="L283">
        <f t="shared" si="38"/>
        <v>131</v>
      </c>
    </row>
    <row r="284" spans="1:12">
      <c r="A284">
        <v>6</v>
      </c>
      <c r="B284">
        <f t="shared" si="39"/>
        <v>6</v>
      </c>
      <c r="C284">
        <v>1</v>
      </c>
      <c r="D284">
        <f t="shared" si="33"/>
        <v>13</v>
      </c>
      <c r="E284">
        <f t="shared" ref="E284:E311" si="40">IF(A284&amp;C284&lt;&gt;A283&amp;C283,0,E283+1)</f>
        <v>0</v>
      </c>
      <c r="F284" t="s">
        <v>140</v>
      </c>
      <c r="G284">
        <f>VLOOKUP(F284,Stations!$B$2:$G$300,6,FALSE)</f>
        <v>176</v>
      </c>
      <c r="H284">
        <f t="shared" si="34"/>
        <v>176.06</v>
      </c>
      <c r="I284">
        <f t="shared" si="35"/>
        <v>497</v>
      </c>
      <c r="J284">
        <f t="shared" si="36"/>
        <v>176.06</v>
      </c>
      <c r="K284" t="e">
        <f t="shared" si="37"/>
        <v>#N/A</v>
      </c>
      <c r="L284">
        <f t="shared" si="38"/>
        <v>131</v>
      </c>
    </row>
    <row r="285" spans="1:12">
      <c r="A285">
        <v>6</v>
      </c>
      <c r="B285">
        <f t="shared" si="39"/>
        <v>6</v>
      </c>
      <c r="C285">
        <v>1</v>
      </c>
      <c r="D285">
        <f t="shared" si="33"/>
        <v>13</v>
      </c>
      <c r="E285">
        <f t="shared" si="40"/>
        <v>1</v>
      </c>
      <c r="F285" t="s">
        <v>157</v>
      </c>
      <c r="G285">
        <f>VLOOKUP(F285,Stations!$B$2:$G$300,6,FALSE)</f>
        <v>194</v>
      </c>
      <c r="H285">
        <f t="shared" si="34"/>
        <v>194.06</v>
      </c>
      <c r="I285">
        <f t="shared" si="35"/>
        <v>555</v>
      </c>
      <c r="J285">
        <f t="shared" si="36"/>
        <v>194.06</v>
      </c>
      <c r="K285" t="e">
        <f t="shared" si="37"/>
        <v>#N/A</v>
      </c>
      <c r="L285">
        <f t="shared" si="38"/>
        <v>131</v>
      </c>
    </row>
    <row r="286" spans="1:12">
      <c r="A286">
        <v>6</v>
      </c>
      <c r="B286">
        <f t="shared" si="39"/>
        <v>6</v>
      </c>
      <c r="C286">
        <v>1</v>
      </c>
      <c r="D286">
        <f t="shared" si="33"/>
        <v>13</v>
      </c>
      <c r="E286">
        <f t="shared" si="40"/>
        <v>2</v>
      </c>
      <c r="F286" t="s">
        <v>13</v>
      </c>
      <c r="G286">
        <f>VLOOKUP(F286,Stations!$B$2:$G$300,6,FALSE)</f>
        <v>18</v>
      </c>
      <c r="H286">
        <f t="shared" si="34"/>
        <v>18.059999999999999</v>
      </c>
      <c r="I286">
        <f t="shared" si="35"/>
        <v>47</v>
      </c>
      <c r="J286">
        <f t="shared" si="36"/>
        <v>18.059999999999999</v>
      </c>
      <c r="K286" t="e">
        <f t="shared" si="37"/>
        <v>#N/A</v>
      </c>
      <c r="L286">
        <f t="shared" si="38"/>
        <v>131</v>
      </c>
    </row>
    <row r="287" spans="1:12">
      <c r="A287">
        <v>6</v>
      </c>
      <c r="B287">
        <f t="shared" si="39"/>
        <v>6</v>
      </c>
      <c r="C287">
        <v>1</v>
      </c>
      <c r="D287">
        <f t="shared" si="33"/>
        <v>13</v>
      </c>
      <c r="E287">
        <f t="shared" si="40"/>
        <v>3</v>
      </c>
      <c r="F287" t="s">
        <v>59</v>
      </c>
      <c r="G287">
        <f>VLOOKUP(F287,Stations!$B$2:$G$300,6,FALSE)</f>
        <v>79</v>
      </c>
      <c r="H287">
        <f t="shared" si="34"/>
        <v>79.06</v>
      </c>
      <c r="I287">
        <f t="shared" si="35"/>
        <v>211</v>
      </c>
      <c r="J287">
        <f t="shared" si="36"/>
        <v>79.06</v>
      </c>
      <c r="K287">
        <f t="shared" si="37"/>
        <v>105</v>
      </c>
      <c r="L287">
        <f t="shared" si="38"/>
        <v>132</v>
      </c>
    </row>
    <row r="288" spans="1:12">
      <c r="A288">
        <v>6</v>
      </c>
      <c r="B288">
        <f t="shared" si="39"/>
        <v>6</v>
      </c>
      <c r="C288">
        <v>1</v>
      </c>
      <c r="D288">
        <f t="shared" si="33"/>
        <v>13</v>
      </c>
      <c r="E288">
        <f t="shared" si="40"/>
        <v>4</v>
      </c>
      <c r="F288" t="s">
        <v>61</v>
      </c>
      <c r="G288">
        <f>VLOOKUP(F288,Stations!$B$2:$G$300,6,FALSE)</f>
        <v>81</v>
      </c>
      <c r="H288">
        <f t="shared" si="34"/>
        <v>81.06</v>
      </c>
      <c r="I288">
        <f t="shared" si="35"/>
        <v>219</v>
      </c>
      <c r="J288">
        <f t="shared" si="36"/>
        <v>81.06</v>
      </c>
      <c r="K288" t="e">
        <f t="shared" si="37"/>
        <v>#N/A</v>
      </c>
      <c r="L288">
        <f t="shared" si="38"/>
        <v>132</v>
      </c>
    </row>
    <row r="289" spans="1:12">
      <c r="A289">
        <v>6</v>
      </c>
      <c r="B289">
        <f t="shared" si="39"/>
        <v>6</v>
      </c>
      <c r="C289">
        <v>1</v>
      </c>
      <c r="D289">
        <f t="shared" si="33"/>
        <v>13</v>
      </c>
      <c r="E289">
        <f t="shared" si="40"/>
        <v>5</v>
      </c>
      <c r="F289" t="s">
        <v>16</v>
      </c>
      <c r="G289">
        <f>VLOOKUP(F289,Stations!$B$2:$G$300,6,FALSE)</f>
        <v>21</v>
      </c>
      <c r="H289">
        <f t="shared" si="34"/>
        <v>21.06</v>
      </c>
      <c r="I289">
        <f t="shared" si="35"/>
        <v>55</v>
      </c>
      <c r="J289">
        <f t="shared" si="36"/>
        <v>21.06</v>
      </c>
      <c r="K289">
        <f t="shared" si="37"/>
        <v>105.15</v>
      </c>
      <c r="L289">
        <f t="shared" si="38"/>
        <v>133</v>
      </c>
    </row>
    <row r="290" spans="1:12">
      <c r="A290">
        <v>6</v>
      </c>
      <c r="B290">
        <f t="shared" si="39"/>
        <v>6</v>
      </c>
      <c r="C290">
        <v>1</v>
      </c>
      <c r="D290">
        <f t="shared" si="33"/>
        <v>13</v>
      </c>
      <c r="E290">
        <f t="shared" si="40"/>
        <v>6</v>
      </c>
      <c r="F290" t="s">
        <v>377</v>
      </c>
      <c r="G290">
        <f>VLOOKUP(F290,Stations!$B$2:$G$300,6,FALSE)</f>
        <v>234</v>
      </c>
      <c r="H290">
        <f t="shared" si="34"/>
        <v>234.06</v>
      </c>
      <c r="I290">
        <f t="shared" si="35"/>
        <v>667</v>
      </c>
      <c r="J290">
        <f t="shared" si="36"/>
        <v>234.06</v>
      </c>
      <c r="K290" t="e">
        <f t="shared" si="37"/>
        <v>#N/A</v>
      </c>
      <c r="L290">
        <f t="shared" si="38"/>
        <v>133</v>
      </c>
    </row>
    <row r="291" spans="1:12">
      <c r="A291">
        <v>6</v>
      </c>
      <c r="B291">
        <f t="shared" si="39"/>
        <v>6</v>
      </c>
      <c r="C291">
        <v>1</v>
      </c>
      <c r="D291">
        <f t="shared" si="33"/>
        <v>13</v>
      </c>
      <c r="E291">
        <f t="shared" si="40"/>
        <v>7</v>
      </c>
      <c r="F291" t="s">
        <v>44</v>
      </c>
      <c r="G291">
        <f>VLOOKUP(F291,Stations!$B$2:$G$300,6,FALSE)</f>
        <v>60</v>
      </c>
      <c r="H291">
        <f t="shared" si="34"/>
        <v>60.06</v>
      </c>
      <c r="I291">
        <f t="shared" si="35"/>
        <v>166</v>
      </c>
      <c r="J291">
        <f t="shared" si="36"/>
        <v>60.06</v>
      </c>
      <c r="K291">
        <f t="shared" si="37"/>
        <v>106.04</v>
      </c>
      <c r="L291">
        <f t="shared" si="38"/>
        <v>134</v>
      </c>
    </row>
    <row r="292" spans="1:12">
      <c r="A292">
        <v>6</v>
      </c>
      <c r="B292">
        <f t="shared" si="39"/>
        <v>6</v>
      </c>
      <c r="C292">
        <v>1</v>
      </c>
      <c r="D292">
        <f t="shared" si="33"/>
        <v>13</v>
      </c>
      <c r="E292">
        <f t="shared" si="40"/>
        <v>8</v>
      </c>
      <c r="F292" t="s">
        <v>141</v>
      </c>
      <c r="G292">
        <f>VLOOKUP(F292,Stations!$B$2:$G$300,6,FALSE)</f>
        <v>177</v>
      </c>
      <c r="H292">
        <f t="shared" si="34"/>
        <v>177.06</v>
      </c>
      <c r="I292">
        <f t="shared" si="35"/>
        <v>501</v>
      </c>
      <c r="J292">
        <f t="shared" si="36"/>
        <v>177.06</v>
      </c>
      <c r="K292" t="e">
        <f t="shared" si="37"/>
        <v>#N/A</v>
      </c>
      <c r="L292">
        <f t="shared" si="38"/>
        <v>134</v>
      </c>
    </row>
    <row r="293" spans="1:12">
      <c r="A293">
        <v>6</v>
      </c>
      <c r="B293">
        <f t="shared" si="39"/>
        <v>6</v>
      </c>
      <c r="C293">
        <v>1</v>
      </c>
      <c r="D293">
        <f t="shared" si="33"/>
        <v>13</v>
      </c>
      <c r="E293">
        <f t="shared" si="40"/>
        <v>9</v>
      </c>
      <c r="F293" t="s">
        <v>162</v>
      </c>
      <c r="G293">
        <f>VLOOKUP(F293,Stations!$B$2:$G$300,6,FALSE)</f>
        <v>199</v>
      </c>
      <c r="H293">
        <f t="shared" si="34"/>
        <v>199.06</v>
      </c>
      <c r="I293">
        <f t="shared" si="35"/>
        <v>574</v>
      </c>
      <c r="J293">
        <f t="shared" si="36"/>
        <v>199.06</v>
      </c>
      <c r="K293">
        <f t="shared" si="37"/>
        <v>106.05</v>
      </c>
      <c r="L293">
        <f t="shared" si="38"/>
        <v>135</v>
      </c>
    </row>
    <row r="294" spans="1:12">
      <c r="A294">
        <v>6</v>
      </c>
      <c r="B294">
        <f t="shared" si="39"/>
        <v>6</v>
      </c>
      <c r="C294">
        <v>1</v>
      </c>
      <c r="D294">
        <f t="shared" si="33"/>
        <v>13</v>
      </c>
      <c r="E294">
        <f t="shared" si="40"/>
        <v>10</v>
      </c>
      <c r="F294" t="s">
        <v>52</v>
      </c>
      <c r="G294">
        <f>VLOOKUP(F294,Stations!$B$2:$G$300,6,FALSE)</f>
        <v>69</v>
      </c>
      <c r="H294">
        <f t="shared" si="34"/>
        <v>69.06</v>
      </c>
      <c r="I294">
        <f t="shared" si="35"/>
        <v>190</v>
      </c>
      <c r="J294">
        <f t="shared" si="36"/>
        <v>69.06</v>
      </c>
      <c r="K294" t="e">
        <f t="shared" si="37"/>
        <v>#N/A</v>
      </c>
      <c r="L294">
        <f t="shared" si="38"/>
        <v>135</v>
      </c>
    </row>
    <row r="295" spans="1:12">
      <c r="A295">
        <v>6</v>
      </c>
      <c r="B295">
        <f t="shared" si="39"/>
        <v>6</v>
      </c>
      <c r="C295">
        <v>1</v>
      </c>
      <c r="D295">
        <f t="shared" si="33"/>
        <v>13</v>
      </c>
      <c r="E295">
        <f t="shared" si="40"/>
        <v>11</v>
      </c>
      <c r="F295" t="s">
        <v>88</v>
      </c>
      <c r="G295">
        <f>VLOOKUP(F295,Stations!$B$2:$G$300,6,FALSE)</f>
        <v>109</v>
      </c>
      <c r="H295">
        <f t="shared" si="34"/>
        <v>109.06</v>
      </c>
      <c r="I295">
        <f t="shared" si="35"/>
        <v>298</v>
      </c>
      <c r="J295">
        <f t="shared" si="36"/>
        <v>109.06</v>
      </c>
      <c r="K295">
        <f t="shared" si="37"/>
        <v>107.14</v>
      </c>
      <c r="L295">
        <f t="shared" si="38"/>
        <v>136</v>
      </c>
    </row>
    <row r="296" spans="1:12">
      <c r="A296">
        <v>6</v>
      </c>
      <c r="B296">
        <f t="shared" si="39"/>
        <v>6</v>
      </c>
      <c r="C296">
        <v>1</v>
      </c>
      <c r="D296">
        <f t="shared" si="33"/>
        <v>13</v>
      </c>
      <c r="E296">
        <f t="shared" si="40"/>
        <v>12</v>
      </c>
      <c r="F296" t="s">
        <v>218</v>
      </c>
      <c r="G296">
        <f>VLOOKUP(F296,Stations!$B$2:$G$300,6,FALSE)</f>
        <v>261</v>
      </c>
      <c r="H296">
        <f t="shared" si="34"/>
        <v>261.06</v>
      </c>
      <c r="I296">
        <f t="shared" si="35"/>
        <v>741</v>
      </c>
      <c r="J296">
        <f t="shared" si="36"/>
        <v>261.06</v>
      </c>
      <c r="K296" t="e">
        <f t="shared" si="37"/>
        <v>#N/A</v>
      </c>
      <c r="L296">
        <f t="shared" si="38"/>
        <v>136</v>
      </c>
    </row>
    <row r="297" spans="1:12">
      <c r="A297">
        <v>6</v>
      </c>
      <c r="B297">
        <f t="shared" si="39"/>
        <v>6</v>
      </c>
      <c r="C297">
        <v>1</v>
      </c>
      <c r="D297">
        <f t="shared" si="33"/>
        <v>13</v>
      </c>
      <c r="E297">
        <f t="shared" si="40"/>
        <v>13</v>
      </c>
      <c r="F297" t="s">
        <v>60</v>
      </c>
      <c r="G297">
        <f>VLOOKUP(F297,Stations!$B$2:$G$300,6,FALSE)</f>
        <v>80</v>
      </c>
      <c r="H297">
        <f t="shared" si="34"/>
        <v>80.06</v>
      </c>
      <c r="I297">
        <f t="shared" si="35"/>
        <v>217</v>
      </c>
      <c r="J297">
        <f t="shared" si="36"/>
        <v>80.06</v>
      </c>
      <c r="K297">
        <f t="shared" si="37"/>
        <v>108</v>
      </c>
      <c r="L297">
        <f t="shared" si="38"/>
        <v>137</v>
      </c>
    </row>
    <row r="298" spans="1:12">
      <c r="A298">
        <v>6</v>
      </c>
      <c r="B298">
        <f t="shared" si="39"/>
        <v>6</v>
      </c>
      <c r="C298">
        <v>1</v>
      </c>
      <c r="D298">
        <f t="shared" si="33"/>
        <v>13</v>
      </c>
      <c r="E298">
        <f t="shared" si="40"/>
        <v>14</v>
      </c>
      <c r="F298" t="s">
        <v>201</v>
      </c>
      <c r="G298">
        <f>VLOOKUP(F298,Stations!$B$2:$G$300,6,FALSE)</f>
        <v>239</v>
      </c>
      <c r="H298">
        <f t="shared" si="34"/>
        <v>239.06</v>
      </c>
      <c r="I298">
        <f t="shared" si="35"/>
        <v>679</v>
      </c>
      <c r="J298">
        <f t="shared" si="36"/>
        <v>239.06</v>
      </c>
      <c r="K298" t="e">
        <f t="shared" si="37"/>
        <v>#N/A</v>
      </c>
      <c r="L298">
        <f t="shared" si="38"/>
        <v>137</v>
      </c>
    </row>
    <row r="299" spans="1:12">
      <c r="A299">
        <v>6</v>
      </c>
      <c r="B299">
        <f t="shared" si="39"/>
        <v>6</v>
      </c>
      <c r="C299">
        <v>1</v>
      </c>
      <c r="D299">
        <f t="shared" si="33"/>
        <v>13</v>
      </c>
      <c r="E299">
        <f t="shared" si="40"/>
        <v>15</v>
      </c>
      <c r="F299" t="s">
        <v>66</v>
      </c>
      <c r="G299">
        <f>VLOOKUP(F299,Stations!$B$2:$G$300,6,FALSE)</f>
        <v>86</v>
      </c>
      <c r="H299">
        <f t="shared" si="34"/>
        <v>86.06</v>
      </c>
      <c r="I299">
        <f t="shared" si="35"/>
        <v>233</v>
      </c>
      <c r="J299">
        <f t="shared" si="36"/>
        <v>86.06</v>
      </c>
      <c r="K299">
        <f t="shared" si="37"/>
        <v>109.06</v>
      </c>
      <c r="L299">
        <f t="shared" si="38"/>
        <v>138</v>
      </c>
    </row>
    <row r="300" spans="1:12">
      <c r="A300">
        <v>6</v>
      </c>
      <c r="B300">
        <f t="shared" si="39"/>
        <v>6</v>
      </c>
      <c r="C300">
        <v>1</v>
      </c>
      <c r="D300">
        <f t="shared" si="33"/>
        <v>13</v>
      </c>
      <c r="E300">
        <f t="shared" si="40"/>
        <v>16</v>
      </c>
      <c r="F300" t="s">
        <v>340</v>
      </c>
      <c r="G300">
        <f>VLOOKUP(F300,Stations!$B$2:$G$300,6,FALSE)</f>
        <v>174</v>
      </c>
      <c r="H300">
        <f t="shared" si="34"/>
        <v>174.06</v>
      </c>
      <c r="I300">
        <f t="shared" si="35"/>
        <v>483</v>
      </c>
      <c r="J300">
        <f t="shared" si="36"/>
        <v>174.06</v>
      </c>
      <c r="K300" t="e">
        <f t="shared" si="37"/>
        <v>#N/A</v>
      </c>
      <c r="L300">
        <f t="shared" si="38"/>
        <v>138</v>
      </c>
    </row>
    <row r="301" spans="1:12">
      <c r="A301">
        <v>6</v>
      </c>
      <c r="B301">
        <f t="shared" si="39"/>
        <v>6</v>
      </c>
      <c r="C301">
        <v>1</v>
      </c>
      <c r="D301">
        <f t="shared" si="33"/>
        <v>13</v>
      </c>
      <c r="E301">
        <f t="shared" si="40"/>
        <v>17</v>
      </c>
      <c r="F301" t="s">
        <v>151</v>
      </c>
      <c r="G301">
        <f>VLOOKUP(F301,Stations!$B$2:$G$300,6,FALSE)</f>
        <v>188</v>
      </c>
      <c r="H301">
        <f t="shared" si="34"/>
        <v>188.06</v>
      </c>
      <c r="I301">
        <f t="shared" si="35"/>
        <v>537</v>
      </c>
      <c r="J301">
        <f t="shared" si="36"/>
        <v>188.06</v>
      </c>
      <c r="K301">
        <f t="shared" si="37"/>
        <v>110.12</v>
      </c>
      <c r="L301">
        <f t="shared" si="38"/>
        <v>139</v>
      </c>
    </row>
    <row r="302" spans="1:12">
      <c r="A302">
        <v>6</v>
      </c>
      <c r="B302">
        <f t="shared" si="39"/>
        <v>6</v>
      </c>
      <c r="C302">
        <v>1</v>
      </c>
      <c r="D302">
        <f t="shared" si="33"/>
        <v>13</v>
      </c>
      <c r="E302">
        <f t="shared" si="40"/>
        <v>18</v>
      </c>
      <c r="F302" t="s">
        <v>376</v>
      </c>
      <c r="G302">
        <f>VLOOKUP(F302,Stations!$B$2:$G$300,6,FALSE)</f>
        <v>274</v>
      </c>
      <c r="H302">
        <f t="shared" si="34"/>
        <v>274.06</v>
      </c>
      <c r="I302">
        <f t="shared" si="35"/>
        <v>777</v>
      </c>
      <c r="J302">
        <f t="shared" si="36"/>
        <v>274.06</v>
      </c>
      <c r="K302" t="e">
        <f t="shared" si="37"/>
        <v>#N/A</v>
      </c>
      <c r="L302">
        <f t="shared" si="38"/>
        <v>139</v>
      </c>
    </row>
    <row r="303" spans="1:12">
      <c r="A303">
        <v>6</v>
      </c>
      <c r="B303">
        <f t="shared" si="39"/>
        <v>6</v>
      </c>
      <c r="C303">
        <v>1</v>
      </c>
      <c r="D303">
        <f t="shared" si="33"/>
        <v>13</v>
      </c>
      <c r="E303">
        <f t="shared" si="40"/>
        <v>19</v>
      </c>
      <c r="F303" t="s">
        <v>31</v>
      </c>
      <c r="G303">
        <f>VLOOKUP(F303,Stations!$B$2:$G$300,6,FALSE)</f>
        <v>41</v>
      </c>
      <c r="H303">
        <f t="shared" si="34"/>
        <v>41.06</v>
      </c>
      <c r="I303">
        <f t="shared" si="35"/>
        <v>101</v>
      </c>
      <c r="J303">
        <f t="shared" si="36"/>
        <v>41.06</v>
      </c>
      <c r="K303">
        <f t="shared" si="37"/>
        <v>111.09</v>
      </c>
      <c r="L303">
        <f t="shared" si="38"/>
        <v>140</v>
      </c>
    </row>
    <row r="304" spans="1:12">
      <c r="A304">
        <v>6</v>
      </c>
      <c r="B304">
        <f t="shared" si="39"/>
        <v>6</v>
      </c>
      <c r="C304">
        <v>1</v>
      </c>
      <c r="D304">
        <f t="shared" si="33"/>
        <v>13</v>
      </c>
      <c r="E304">
        <f t="shared" si="40"/>
        <v>20</v>
      </c>
      <c r="F304" t="s">
        <v>375</v>
      </c>
      <c r="G304">
        <f>VLOOKUP(F304,Stations!$B$2:$G$300,6,FALSE)</f>
        <v>130</v>
      </c>
      <c r="H304">
        <f t="shared" si="34"/>
        <v>130.06</v>
      </c>
      <c r="I304">
        <f t="shared" si="35"/>
        <v>362</v>
      </c>
      <c r="J304">
        <f t="shared" si="36"/>
        <v>130.06</v>
      </c>
      <c r="K304" t="e">
        <f t="shared" si="37"/>
        <v>#N/A</v>
      </c>
      <c r="L304">
        <f t="shared" si="38"/>
        <v>140</v>
      </c>
    </row>
    <row r="305" spans="1:12">
      <c r="A305">
        <v>6</v>
      </c>
      <c r="B305">
        <f t="shared" si="39"/>
        <v>6</v>
      </c>
      <c r="C305">
        <v>1</v>
      </c>
      <c r="D305">
        <f t="shared" si="33"/>
        <v>13</v>
      </c>
      <c r="E305">
        <f t="shared" si="40"/>
        <v>21</v>
      </c>
      <c r="F305" t="s">
        <v>62</v>
      </c>
      <c r="G305">
        <f>VLOOKUP(F305,Stations!$B$2:$G$300,6,FALSE)</f>
        <v>82</v>
      </c>
      <c r="H305">
        <f t="shared" si="34"/>
        <v>82.06</v>
      </c>
      <c r="I305">
        <f t="shared" si="35"/>
        <v>221</v>
      </c>
      <c r="J305">
        <f t="shared" si="36"/>
        <v>82.06</v>
      </c>
      <c r="K305">
        <f t="shared" si="37"/>
        <v>111.1</v>
      </c>
      <c r="L305">
        <f t="shared" si="38"/>
        <v>141</v>
      </c>
    </row>
    <row r="306" spans="1:12">
      <c r="A306">
        <v>6</v>
      </c>
      <c r="B306">
        <f t="shared" si="39"/>
        <v>6</v>
      </c>
      <c r="C306">
        <v>1</v>
      </c>
      <c r="D306">
        <f t="shared" si="33"/>
        <v>13</v>
      </c>
      <c r="E306">
        <f t="shared" si="40"/>
        <v>22</v>
      </c>
      <c r="F306" t="s">
        <v>19</v>
      </c>
      <c r="G306">
        <f>VLOOKUP(F306,Stations!$B$2:$G$300,6,FALSE)</f>
        <v>24</v>
      </c>
      <c r="H306">
        <f t="shared" si="34"/>
        <v>24.06</v>
      </c>
      <c r="I306">
        <f t="shared" si="35"/>
        <v>63</v>
      </c>
      <c r="J306">
        <f t="shared" si="36"/>
        <v>24.06</v>
      </c>
      <c r="K306" t="e">
        <f t="shared" si="37"/>
        <v>#N/A</v>
      </c>
      <c r="L306">
        <f t="shared" si="38"/>
        <v>141</v>
      </c>
    </row>
    <row r="307" spans="1:12">
      <c r="A307">
        <v>6</v>
      </c>
      <c r="B307">
        <f t="shared" si="39"/>
        <v>6</v>
      </c>
      <c r="C307">
        <v>1</v>
      </c>
      <c r="D307">
        <f t="shared" si="33"/>
        <v>13</v>
      </c>
      <c r="E307">
        <f t="shared" si="40"/>
        <v>23</v>
      </c>
      <c r="F307" t="s">
        <v>150</v>
      </c>
      <c r="G307">
        <f>VLOOKUP(F307,Stations!$B$2:$G$300,6,FALSE)</f>
        <v>187</v>
      </c>
      <c r="H307">
        <f t="shared" si="34"/>
        <v>187.06</v>
      </c>
      <c r="I307">
        <f t="shared" si="35"/>
        <v>535</v>
      </c>
      <c r="J307">
        <f t="shared" si="36"/>
        <v>187.06</v>
      </c>
      <c r="K307">
        <f t="shared" si="37"/>
        <v>112.14</v>
      </c>
      <c r="L307">
        <f t="shared" si="38"/>
        <v>142</v>
      </c>
    </row>
    <row r="308" spans="1:12">
      <c r="A308">
        <v>6</v>
      </c>
      <c r="B308">
        <f t="shared" si="39"/>
        <v>6</v>
      </c>
      <c r="C308">
        <v>1</v>
      </c>
      <c r="D308">
        <f t="shared" si="33"/>
        <v>13</v>
      </c>
      <c r="E308">
        <f t="shared" si="40"/>
        <v>24</v>
      </c>
      <c r="F308" t="s">
        <v>236</v>
      </c>
      <c r="G308">
        <f>VLOOKUP(F308,Stations!$B$2:$G$300,6,FALSE)</f>
        <v>285</v>
      </c>
      <c r="H308">
        <f t="shared" si="34"/>
        <v>285.06</v>
      </c>
      <c r="I308">
        <f t="shared" si="35"/>
        <v>813</v>
      </c>
      <c r="J308">
        <f t="shared" si="36"/>
        <v>285.06</v>
      </c>
      <c r="K308" t="e">
        <f t="shared" si="37"/>
        <v>#N/A</v>
      </c>
      <c r="L308">
        <f t="shared" si="38"/>
        <v>142</v>
      </c>
    </row>
    <row r="309" spans="1:12">
      <c r="A309">
        <v>6</v>
      </c>
      <c r="B309">
        <f t="shared" si="39"/>
        <v>6</v>
      </c>
      <c r="C309">
        <v>1</v>
      </c>
      <c r="D309">
        <f t="shared" si="33"/>
        <v>13</v>
      </c>
      <c r="E309">
        <f t="shared" si="40"/>
        <v>25</v>
      </c>
      <c r="F309" t="s">
        <v>21</v>
      </c>
      <c r="G309">
        <f>VLOOKUP(F309,Stations!$B$2:$G$300,6,FALSE)</f>
        <v>28</v>
      </c>
      <c r="H309">
        <f t="shared" si="34"/>
        <v>28.06</v>
      </c>
      <c r="I309">
        <f t="shared" si="35"/>
        <v>71</v>
      </c>
      <c r="J309">
        <f t="shared" si="36"/>
        <v>28.06</v>
      </c>
      <c r="K309">
        <f t="shared" si="37"/>
        <v>113.02</v>
      </c>
      <c r="L309">
        <f t="shared" si="38"/>
        <v>143</v>
      </c>
    </row>
    <row r="310" spans="1:12">
      <c r="A310">
        <v>6</v>
      </c>
      <c r="B310">
        <f t="shared" si="39"/>
        <v>6</v>
      </c>
      <c r="C310">
        <v>1</v>
      </c>
      <c r="D310">
        <f t="shared" si="33"/>
        <v>13</v>
      </c>
      <c r="E310">
        <f t="shared" si="40"/>
        <v>26</v>
      </c>
      <c r="F310" t="s">
        <v>102</v>
      </c>
      <c r="G310">
        <f>VLOOKUP(F310,Stations!$B$2:$G$300,6,FALSE)</f>
        <v>125</v>
      </c>
      <c r="H310">
        <f t="shared" si="34"/>
        <v>125.06</v>
      </c>
      <c r="I310">
        <f t="shared" si="35"/>
        <v>348</v>
      </c>
      <c r="J310">
        <f t="shared" si="36"/>
        <v>125.06</v>
      </c>
      <c r="K310" t="e">
        <f t="shared" si="37"/>
        <v>#N/A</v>
      </c>
      <c r="L310">
        <f t="shared" si="38"/>
        <v>143</v>
      </c>
    </row>
    <row r="311" spans="1:12">
      <c r="A311">
        <v>6</v>
      </c>
      <c r="B311">
        <f t="shared" si="39"/>
        <v>6</v>
      </c>
      <c r="C311">
        <v>1</v>
      </c>
      <c r="D311">
        <f t="shared" si="33"/>
        <v>13</v>
      </c>
      <c r="E311">
        <f t="shared" si="40"/>
        <v>27</v>
      </c>
      <c r="F311" t="s">
        <v>257</v>
      </c>
      <c r="G311">
        <f>VLOOKUP(F311,Stations!$B$2:$G$300,6,FALSE)</f>
        <v>49</v>
      </c>
      <c r="H311">
        <f t="shared" si="34"/>
        <v>49.06</v>
      </c>
      <c r="I311">
        <f t="shared" si="35"/>
        <v>126</v>
      </c>
      <c r="J311">
        <f t="shared" si="36"/>
        <v>49.06</v>
      </c>
      <c r="K311">
        <f t="shared" si="37"/>
        <v>113.1</v>
      </c>
      <c r="L311">
        <f t="shared" si="38"/>
        <v>144</v>
      </c>
    </row>
    <row r="312" spans="1:12">
      <c r="A312">
        <v>7</v>
      </c>
      <c r="B312">
        <f t="shared" si="39"/>
        <v>7</v>
      </c>
      <c r="C312">
        <v>0</v>
      </c>
      <c r="D312">
        <f t="shared" si="33"/>
        <v>14</v>
      </c>
      <c r="E312">
        <f t="shared" ref="E312:E344" si="41">IF(A312&amp;C312&lt;&gt;A311&amp;C311,0,E311+1)</f>
        <v>0</v>
      </c>
      <c r="F312" t="s">
        <v>382</v>
      </c>
      <c r="G312">
        <f>VLOOKUP(F312,Stations!$B$2:$G$300,6,FALSE)</f>
        <v>127</v>
      </c>
      <c r="H312">
        <f t="shared" si="34"/>
        <v>127.07</v>
      </c>
      <c r="I312">
        <f t="shared" si="35"/>
        <v>352</v>
      </c>
      <c r="J312">
        <f t="shared" si="36"/>
        <v>127.07</v>
      </c>
      <c r="K312" t="e">
        <f t="shared" si="37"/>
        <v>#N/A</v>
      </c>
      <c r="L312">
        <f t="shared" si="38"/>
        <v>144</v>
      </c>
    </row>
    <row r="313" spans="1:12">
      <c r="A313">
        <v>7</v>
      </c>
      <c r="B313">
        <f t="shared" si="39"/>
        <v>7</v>
      </c>
      <c r="C313">
        <v>0</v>
      </c>
      <c r="D313">
        <f t="shared" si="33"/>
        <v>14</v>
      </c>
      <c r="E313">
        <f t="shared" si="41"/>
        <v>1</v>
      </c>
      <c r="F313" t="s">
        <v>76</v>
      </c>
      <c r="G313">
        <f>VLOOKUP(F313,Stations!$B$2:$G$300,6,FALSE)</f>
        <v>97</v>
      </c>
      <c r="H313">
        <f t="shared" si="34"/>
        <v>97.07</v>
      </c>
      <c r="I313">
        <f t="shared" si="35"/>
        <v>254</v>
      </c>
      <c r="J313">
        <f t="shared" si="36"/>
        <v>97.07</v>
      </c>
      <c r="K313">
        <f t="shared" si="37"/>
        <v>114.05</v>
      </c>
      <c r="L313">
        <f t="shared" si="38"/>
        <v>145</v>
      </c>
    </row>
    <row r="314" spans="1:12">
      <c r="A314">
        <v>7</v>
      </c>
      <c r="B314">
        <f t="shared" si="39"/>
        <v>7</v>
      </c>
      <c r="C314">
        <v>0</v>
      </c>
      <c r="D314">
        <f t="shared" si="33"/>
        <v>14</v>
      </c>
      <c r="E314">
        <f t="shared" si="41"/>
        <v>2</v>
      </c>
      <c r="F314" t="s">
        <v>385</v>
      </c>
      <c r="G314">
        <f>VLOOKUP(F314,Stations!$B$2:$G$300,6,FALSE)</f>
        <v>11</v>
      </c>
      <c r="H314">
        <f t="shared" si="34"/>
        <v>11.07</v>
      </c>
      <c r="I314">
        <f t="shared" si="35"/>
        <v>25</v>
      </c>
      <c r="J314">
        <f t="shared" si="36"/>
        <v>11.07</v>
      </c>
      <c r="K314" t="e">
        <f t="shared" si="37"/>
        <v>#N/A</v>
      </c>
      <c r="L314">
        <f t="shared" si="38"/>
        <v>145</v>
      </c>
    </row>
    <row r="315" spans="1:12">
      <c r="A315">
        <v>7</v>
      </c>
      <c r="B315">
        <f t="shared" si="39"/>
        <v>7</v>
      </c>
      <c r="C315">
        <v>0</v>
      </c>
      <c r="D315">
        <f t="shared" si="33"/>
        <v>14</v>
      </c>
      <c r="E315">
        <f t="shared" si="41"/>
        <v>3</v>
      </c>
      <c r="F315" t="s">
        <v>179</v>
      </c>
      <c r="G315">
        <f>VLOOKUP(F315,Stations!$B$2:$G$300,6,FALSE)</f>
        <v>217</v>
      </c>
      <c r="H315">
        <f t="shared" si="34"/>
        <v>217.07</v>
      </c>
      <c r="I315">
        <f t="shared" si="35"/>
        <v>623</v>
      </c>
      <c r="J315">
        <f t="shared" si="36"/>
        <v>217.07</v>
      </c>
      <c r="K315">
        <f t="shared" si="37"/>
        <v>115</v>
      </c>
      <c r="L315">
        <f t="shared" si="38"/>
        <v>146</v>
      </c>
    </row>
    <row r="316" spans="1:12">
      <c r="A316">
        <v>7</v>
      </c>
      <c r="B316">
        <f t="shared" si="39"/>
        <v>7</v>
      </c>
      <c r="C316">
        <v>0</v>
      </c>
      <c r="D316">
        <f t="shared" si="33"/>
        <v>14</v>
      </c>
      <c r="E316">
        <f t="shared" si="41"/>
        <v>4</v>
      </c>
      <c r="F316" t="s">
        <v>50</v>
      </c>
      <c r="G316">
        <f>VLOOKUP(F316,Stations!$B$2:$G$300,6,FALSE)</f>
        <v>67</v>
      </c>
      <c r="H316">
        <f t="shared" si="34"/>
        <v>67.069999999999993</v>
      </c>
      <c r="I316">
        <f t="shared" si="35"/>
        <v>184</v>
      </c>
      <c r="J316">
        <f t="shared" si="36"/>
        <v>67.069999999999993</v>
      </c>
      <c r="K316" t="e">
        <f t="shared" si="37"/>
        <v>#N/A</v>
      </c>
      <c r="L316">
        <f t="shared" si="38"/>
        <v>146</v>
      </c>
    </row>
    <row r="317" spans="1:12">
      <c r="A317">
        <v>7</v>
      </c>
      <c r="B317">
        <f t="shared" si="39"/>
        <v>7</v>
      </c>
      <c r="C317">
        <v>0</v>
      </c>
      <c r="D317">
        <f t="shared" si="33"/>
        <v>14</v>
      </c>
      <c r="E317">
        <f t="shared" si="41"/>
        <v>5</v>
      </c>
      <c r="F317" t="s">
        <v>56</v>
      </c>
      <c r="G317">
        <f>VLOOKUP(F317,Stations!$B$2:$G$300,6,FALSE)</f>
        <v>76</v>
      </c>
      <c r="H317">
        <f t="shared" si="34"/>
        <v>76.069999999999993</v>
      </c>
      <c r="I317">
        <f t="shared" si="35"/>
        <v>204</v>
      </c>
      <c r="J317">
        <f t="shared" si="36"/>
        <v>76.069999999999993</v>
      </c>
      <c r="K317">
        <f t="shared" si="37"/>
        <v>115.12</v>
      </c>
      <c r="L317">
        <f t="shared" si="38"/>
        <v>147</v>
      </c>
    </row>
    <row r="318" spans="1:12">
      <c r="A318">
        <v>7</v>
      </c>
      <c r="B318">
        <f t="shared" si="39"/>
        <v>7</v>
      </c>
      <c r="C318">
        <v>0</v>
      </c>
      <c r="D318">
        <f t="shared" si="33"/>
        <v>14</v>
      </c>
      <c r="E318">
        <f t="shared" si="41"/>
        <v>6</v>
      </c>
      <c r="F318" t="s">
        <v>205</v>
      </c>
      <c r="G318">
        <f>VLOOKUP(F318,Stations!$B$2:$G$300,6,FALSE)</f>
        <v>246</v>
      </c>
      <c r="H318">
        <f t="shared" si="34"/>
        <v>246.07</v>
      </c>
      <c r="I318">
        <f t="shared" si="35"/>
        <v>707</v>
      </c>
      <c r="J318">
        <f t="shared" si="36"/>
        <v>246.07</v>
      </c>
      <c r="K318" t="e">
        <f t="shared" si="37"/>
        <v>#N/A</v>
      </c>
      <c r="L318">
        <f t="shared" si="38"/>
        <v>147</v>
      </c>
    </row>
    <row r="319" spans="1:12">
      <c r="A319">
        <v>7</v>
      </c>
      <c r="B319">
        <f t="shared" si="39"/>
        <v>7</v>
      </c>
      <c r="C319">
        <v>0</v>
      </c>
      <c r="D319">
        <f t="shared" si="33"/>
        <v>14</v>
      </c>
      <c r="E319">
        <f t="shared" si="41"/>
        <v>7</v>
      </c>
      <c r="F319" t="s">
        <v>231</v>
      </c>
      <c r="G319">
        <f>VLOOKUP(F319,Stations!$B$2:$G$300,6,FALSE)</f>
        <v>277</v>
      </c>
      <c r="H319">
        <f t="shared" si="34"/>
        <v>277.07</v>
      </c>
      <c r="I319">
        <f t="shared" si="35"/>
        <v>787</v>
      </c>
      <c r="J319">
        <f t="shared" si="36"/>
        <v>277.07</v>
      </c>
      <c r="K319">
        <f t="shared" si="37"/>
        <v>116.1</v>
      </c>
      <c r="L319">
        <f t="shared" si="38"/>
        <v>148</v>
      </c>
    </row>
    <row r="320" spans="1:12">
      <c r="A320">
        <v>7</v>
      </c>
      <c r="B320">
        <f t="shared" si="39"/>
        <v>7</v>
      </c>
      <c r="C320">
        <v>0</v>
      </c>
      <c r="D320">
        <f t="shared" si="33"/>
        <v>14</v>
      </c>
      <c r="E320">
        <f t="shared" si="41"/>
        <v>8</v>
      </c>
      <c r="F320" t="s">
        <v>117</v>
      </c>
      <c r="G320">
        <f>VLOOKUP(F320,Stations!$B$2:$G$300,6,FALSE)</f>
        <v>143</v>
      </c>
      <c r="H320">
        <f t="shared" si="34"/>
        <v>143.07</v>
      </c>
      <c r="I320">
        <f t="shared" si="35"/>
        <v>398</v>
      </c>
      <c r="J320">
        <f t="shared" si="36"/>
        <v>143.07</v>
      </c>
      <c r="K320" t="e">
        <f t="shared" si="37"/>
        <v>#N/A</v>
      </c>
      <c r="L320">
        <f t="shared" si="38"/>
        <v>148</v>
      </c>
    </row>
    <row r="321" spans="1:12">
      <c r="A321">
        <v>7</v>
      </c>
      <c r="B321">
        <f t="shared" si="39"/>
        <v>7</v>
      </c>
      <c r="C321">
        <v>0</v>
      </c>
      <c r="D321">
        <f t="shared" si="33"/>
        <v>14</v>
      </c>
      <c r="E321">
        <f t="shared" si="41"/>
        <v>9</v>
      </c>
      <c r="F321" t="s">
        <v>41</v>
      </c>
      <c r="G321">
        <f>VLOOKUP(F321,Stations!$B$2:$G$300,6,FALSE)</f>
        <v>55</v>
      </c>
      <c r="H321">
        <f t="shared" si="34"/>
        <v>55.07</v>
      </c>
      <c r="I321">
        <f t="shared" si="35"/>
        <v>138</v>
      </c>
      <c r="J321">
        <f t="shared" si="36"/>
        <v>55.07</v>
      </c>
      <c r="K321">
        <f t="shared" si="37"/>
        <v>117.09</v>
      </c>
      <c r="L321">
        <f t="shared" si="38"/>
        <v>149</v>
      </c>
    </row>
    <row r="322" spans="1:12">
      <c r="A322">
        <v>7</v>
      </c>
      <c r="B322">
        <f t="shared" si="39"/>
        <v>7</v>
      </c>
      <c r="C322">
        <v>0</v>
      </c>
      <c r="D322">
        <f t="shared" si="33"/>
        <v>14</v>
      </c>
      <c r="E322">
        <f t="shared" si="41"/>
        <v>10</v>
      </c>
      <c r="F322" t="s">
        <v>337</v>
      </c>
      <c r="G322">
        <f>VLOOKUP(F322,Stations!$B$2:$G$300,6,FALSE)</f>
        <v>104</v>
      </c>
      <c r="H322">
        <f t="shared" si="34"/>
        <v>104.07</v>
      </c>
      <c r="I322">
        <f t="shared" si="35"/>
        <v>282</v>
      </c>
      <c r="J322">
        <f t="shared" si="36"/>
        <v>104.07</v>
      </c>
      <c r="K322" t="e">
        <f t="shared" si="37"/>
        <v>#N/A</v>
      </c>
      <c r="L322">
        <f t="shared" si="38"/>
        <v>149</v>
      </c>
    </row>
    <row r="323" spans="1:12">
      <c r="A323">
        <v>7</v>
      </c>
      <c r="B323">
        <f t="shared" si="39"/>
        <v>7</v>
      </c>
      <c r="C323">
        <v>0</v>
      </c>
      <c r="D323">
        <f t="shared" ref="D323:D386" si="42">IF(A323&amp;C323=A322&amp;C322,D322,D322+1)</f>
        <v>14</v>
      </c>
      <c r="E323">
        <f t="shared" si="41"/>
        <v>11</v>
      </c>
      <c r="F323" t="s">
        <v>165</v>
      </c>
      <c r="G323">
        <f>VLOOKUP(F323,Stations!$B$2:$G$300,6,FALSE)</f>
        <v>202</v>
      </c>
      <c r="H323">
        <f t="shared" ref="H323:H386" si="43">G323+B323/100</f>
        <v>202.07</v>
      </c>
      <c r="I323">
        <f t="shared" ref="I323:I386" si="44">RANK(J323,$J$2:$J$847,1)</f>
        <v>588</v>
      </c>
      <c r="J323">
        <f t="shared" ref="J323:J386" si="45">H323</f>
        <v>202.07</v>
      </c>
      <c r="K323">
        <f t="shared" ref="K323:K386" si="46">VLOOKUP(ROW()-1,$I$2:$J$847,2,FALSE)</f>
        <v>117.14</v>
      </c>
      <c r="L323">
        <f t="shared" ref="L323:L386" si="47">IF(NOT(ISNA(K323)),L322+1,L322)</f>
        <v>150</v>
      </c>
    </row>
    <row r="324" spans="1:12">
      <c r="A324">
        <v>7</v>
      </c>
      <c r="B324">
        <f t="shared" ref="B324:B387" si="48">IF(A324&lt;&gt;A323,B323+1,B323)</f>
        <v>7</v>
      </c>
      <c r="C324">
        <v>0</v>
      </c>
      <c r="D324">
        <f t="shared" si="42"/>
        <v>14</v>
      </c>
      <c r="E324">
        <f t="shared" si="41"/>
        <v>12</v>
      </c>
      <c r="F324" t="s">
        <v>30</v>
      </c>
      <c r="G324">
        <f>VLOOKUP(F324,Stations!$B$2:$G$300,6,FALSE)</f>
        <v>40</v>
      </c>
      <c r="H324">
        <f t="shared" si="43"/>
        <v>40.07</v>
      </c>
      <c r="I324">
        <f t="shared" si="44"/>
        <v>97</v>
      </c>
      <c r="J324">
        <f t="shared" si="45"/>
        <v>40.07</v>
      </c>
      <c r="K324" t="e">
        <f t="shared" si="46"/>
        <v>#N/A</v>
      </c>
      <c r="L324">
        <f t="shared" si="47"/>
        <v>150</v>
      </c>
    </row>
    <row r="325" spans="1:12">
      <c r="A325">
        <v>7</v>
      </c>
      <c r="B325">
        <f t="shared" si="48"/>
        <v>7</v>
      </c>
      <c r="C325">
        <v>0</v>
      </c>
      <c r="D325">
        <f t="shared" si="42"/>
        <v>14</v>
      </c>
      <c r="E325">
        <f t="shared" si="41"/>
        <v>13</v>
      </c>
      <c r="F325" t="s">
        <v>110</v>
      </c>
      <c r="G325">
        <f>VLOOKUP(F325,Stations!$B$2:$G$300,6,FALSE)</f>
        <v>136</v>
      </c>
      <c r="H325">
        <f t="shared" si="43"/>
        <v>136.07</v>
      </c>
      <c r="I325">
        <f t="shared" si="44"/>
        <v>378</v>
      </c>
      <c r="J325">
        <f t="shared" si="45"/>
        <v>136.07</v>
      </c>
      <c r="K325" t="e">
        <f t="shared" si="46"/>
        <v>#N/A</v>
      </c>
      <c r="L325">
        <f t="shared" si="47"/>
        <v>150</v>
      </c>
    </row>
    <row r="326" spans="1:12">
      <c r="A326">
        <v>7</v>
      </c>
      <c r="B326">
        <f t="shared" si="48"/>
        <v>7</v>
      </c>
      <c r="C326">
        <v>0</v>
      </c>
      <c r="D326">
        <f t="shared" si="42"/>
        <v>14</v>
      </c>
      <c r="E326">
        <f t="shared" si="41"/>
        <v>14</v>
      </c>
      <c r="F326" t="s">
        <v>386</v>
      </c>
      <c r="G326">
        <f>VLOOKUP(F326,Stations!$B$2:$G$300,6,FALSE)</f>
        <v>58</v>
      </c>
      <c r="H326">
        <f t="shared" si="43"/>
        <v>58.07</v>
      </c>
      <c r="I326">
        <f t="shared" si="44"/>
        <v>158</v>
      </c>
      <c r="J326">
        <f t="shared" si="45"/>
        <v>58.07</v>
      </c>
      <c r="K326" t="e">
        <f t="shared" si="46"/>
        <v>#N/A</v>
      </c>
      <c r="L326">
        <f t="shared" si="47"/>
        <v>150</v>
      </c>
    </row>
    <row r="327" spans="1:12">
      <c r="A327">
        <v>7</v>
      </c>
      <c r="B327">
        <f t="shared" si="48"/>
        <v>7</v>
      </c>
      <c r="C327">
        <v>0</v>
      </c>
      <c r="D327">
        <f t="shared" si="42"/>
        <v>14</v>
      </c>
      <c r="E327">
        <f t="shared" si="41"/>
        <v>15</v>
      </c>
      <c r="F327" t="s">
        <v>147</v>
      </c>
      <c r="G327">
        <f>VLOOKUP(F327,Stations!$B$2:$G$300,6,FALSE)</f>
        <v>183</v>
      </c>
      <c r="H327">
        <f t="shared" si="43"/>
        <v>183.07</v>
      </c>
      <c r="I327">
        <f t="shared" si="44"/>
        <v>519</v>
      </c>
      <c r="J327">
        <f t="shared" si="45"/>
        <v>183.07</v>
      </c>
      <c r="K327">
        <f t="shared" si="46"/>
        <v>118.05</v>
      </c>
      <c r="L327">
        <f t="shared" si="47"/>
        <v>151</v>
      </c>
    </row>
    <row r="328" spans="1:12">
      <c r="A328">
        <v>7</v>
      </c>
      <c r="B328">
        <f t="shared" si="48"/>
        <v>7</v>
      </c>
      <c r="C328">
        <v>0</v>
      </c>
      <c r="D328">
        <f t="shared" si="42"/>
        <v>14</v>
      </c>
      <c r="E328">
        <f t="shared" si="41"/>
        <v>16</v>
      </c>
      <c r="F328" t="s">
        <v>194</v>
      </c>
      <c r="G328">
        <f>VLOOKUP(F328,Stations!$B$2:$G$300,6,FALSE)</f>
        <v>232</v>
      </c>
      <c r="H328">
        <f t="shared" si="43"/>
        <v>232.07</v>
      </c>
      <c r="I328">
        <f t="shared" si="44"/>
        <v>659</v>
      </c>
      <c r="J328">
        <f t="shared" si="45"/>
        <v>232.07</v>
      </c>
      <c r="K328" t="e">
        <f t="shared" si="46"/>
        <v>#N/A</v>
      </c>
      <c r="L328">
        <f t="shared" si="47"/>
        <v>151</v>
      </c>
    </row>
    <row r="329" spans="1:12">
      <c r="A329">
        <v>7</v>
      </c>
      <c r="B329">
        <f t="shared" si="48"/>
        <v>7</v>
      </c>
      <c r="C329">
        <v>0</v>
      </c>
      <c r="D329">
        <f t="shared" si="42"/>
        <v>14</v>
      </c>
      <c r="E329">
        <f t="shared" si="41"/>
        <v>17</v>
      </c>
      <c r="F329" t="s">
        <v>261</v>
      </c>
      <c r="G329">
        <f>VLOOKUP(F329,Stations!$B$2:$G$300,6,FALSE)</f>
        <v>185</v>
      </c>
      <c r="H329">
        <f t="shared" si="43"/>
        <v>185.07</v>
      </c>
      <c r="I329">
        <f t="shared" si="44"/>
        <v>529</v>
      </c>
      <c r="J329">
        <f t="shared" si="45"/>
        <v>185.07</v>
      </c>
      <c r="K329">
        <f t="shared" si="46"/>
        <v>119.1</v>
      </c>
      <c r="L329">
        <f t="shared" si="47"/>
        <v>152</v>
      </c>
    </row>
    <row r="330" spans="1:12">
      <c r="A330">
        <v>7</v>
      </c>
      <c r="B330">
        <f t="shared" si="48"/>
        <v>7</v>
      </c>
      <c r="C330">
        <v>0</v>
      </c>
      <c r="D330">
        <f t="shared" si="42"/>
        <v>14</v>
      </c>
      <c r="E330">
        <f t="shared" si="41"/>
        <v>18</v>
      </c>
      <c r="F330" s="1" t="s">
        <v>169</v>
      </c>
      <c r="G330">
        <f>VLOOKUP(F330,Stations!$B$2:$G$300,6,FALSE)</f>
        <v>207</v>
      </c>
      <c r="H330">
        <f t="shared" si="43"/>
        <v>207.07</v>
      </c>
      <c r="I330">
        <f t="shared" si="44"/>
        <v>602</v>
      </c>
      <c r="J330">
        <f t="shared" si="45"/>
        <v>207.07</v>
      </c>
      <c r="K330" t="e">
        <f t="shared" si="46"/>
        <v>#N/A</v>
      </c>
      <c r="L330">
        <f t="shared" si="47"/>
        <v>152</v>
      </c>
    </row>
    <row r="331" spans="1:12">
      <c r="A331">
        <v>7</v>
      </c>
      <c r="B331">
        <f t="shared" si="48"/>
        <v>7</v>
      </c>
      <c r="C331">
        <v>0</v>
      </c>
      <c r="D331">
        <f t="shared" si="42"/>
        <v>14</v>
      </c>
      <c r="E331">
        <f t="shared" si="41"/>
        <v>19</v>
      </c>
      <c r="F331" t="s">
        <v>42</v>
      </c>
      <c r="G331">
        <f>VLOOKUP(F331,Stations!$B$2:$G$300,6,FALSE)</f>
        <v>56</v>
      </c>
      <c r="H331">
        <f t="shared" si="43"/>
        <v>56.07</v>
      </c>
      <c r="I331">
        <f t="shared" si="44"/>
        <v>146</v>
      </c>
      <c r="J331">
        <f t="shared" si="45"/>
        <v>56.07</v>
      </c>
      <c r="K331">
        <f t="shared" si="46"/>
        <v>120.01</v>
      </c>
      <c r="L331">
        <f t="shared" si="47"/>
        <v>153</v>
      </c>
    </row>
    <row r="332" spans="1:12">
      <c r="A332">
        <v>7</v>
      </c>
      <c r="B332">
        <f t="shared" si="48"/>
        <v>7</v>
      </c>
      <c r="C332">
        <v>0</v>
      </c>
      <c r="D332">
        <f t="shared" si="42"/>
        <v>14</v>
      </c>
      <c r="E332">
        <f t="shared" si="41"/>
        <v>20</v>
      </c>
      <c r="F332" t="s">
        <v>168</v>
      </c>
      <c r="G332">
        <f>VLOOKUP(F332,Stations!$B$2:$G$300,6,FALSE)</f>
        <v>206</v>
      </c>
      <c r="H332">
        <f t="shared" si="43"/>
        <v>206.07</v>
      </c>
      <c r="I332">
        <f t="shared" si="44"/>
        <v>598</v>
      </c>
      <c r="J332">
        <f t="shared" si="45"/>
        <v>206.07</v>
      </c>
      <c r="K332" t="e">
        <f t="shared" si="46"/>
        <v>#N/A</v>
      </c>
      <c r="L332">
        <f t="shared" si="47"/>
        <v>153</v>
      </c>
    </row>
    <row r="333" spans="1:12">
      <c r="A333">
        <v>7</v>
      </c>
      <c r="B333">
        <f t="shared" si="48"/>
        <v>7</v>
      </c>
      <c r="C333">
        <v>0</v>
      </c>
      <c r="D333">
        <f t="shared" si="42"/>
        <v>14</v>
      </c>
      <c r="E333">
        <f t="shared" si="41"/>
        <v>21</v>
      </c>
      <c r="F333" t="s">
        <v>388</v>
      </c>
      <c r="G333">
        <f>VLOOKUP(F333,Stations!$B$2:$G$300,6,FALSE)</f>
        <v>279</v>
      </c>
      <c r="H333">
        <f t="shared" si="43"/>
        <v>279.07</v>
      </c>
      <c r="I333">
        <f t="shared" si="44"/>
        <v>797</v>
      </c>
      <c r="J333">
        <f t="shared" si="45"/>
        <v>279.07</v>
      </c>
      <c r="K333">
        <f t="shared" si="46"/>
        <v>120.05</v>
      </c>
      <c r="L333">
        <f t="shared" si="47"/>
        <v>154</v>
      </c>
    </row>
    <row r="334" spans="1:12">
      <c r="A334">
        <v>7</v>
      </c>
      <c r="B334">
        <f t="shared" si="48"/>
        <v>7</v>
      </c>
      <c r="C334">
        <v>0</v>
      </c>
      <c r="D334">
        <f t="shared" si="42"/>
        <v>14</v>
      </c>
      <c r="E334">
        <f t="shared" si="41"/>
        <v>22</v>
      </c>
      <c r="F334" t="s">
        <v>101</v>
      </c>
      <c r="G334">
        <f>VLOOKUP(F334,Stations!$B$2:$G$300,6,FALSE)</f>
        <v>124</v>
      </c>
      <c r="H334">
        <f t="shared" si="43"/>
        <v>124.07</v>
      </c>
      <c r="I334">
        <f t="shared" si="44"/>
        <v>342</v>
      </c>
      <c r="J334">
        <f t="shared" si="45"/>
        <v>124.07</v>
      </c>
      <c r="K334" t="e">
        <f t="shared" si="46"/>
        <v>#N/A</v>
      </c>
      <c r="L334">
        <f t="shared" si="47"/>
        <v>154</v>
      </c>
    </row>
    <row r="335" spans="1:12">
      <c r="A335">
        <v>7</v>
      </c>
      <c r="B335">
        <f t="shared" si="48"/>
        <v>7</v>
      </c>
      <c r="C335">
        <v>0</v>
      </c>
      <c r="D335">
        <f t="shared" si="42"/>
        <v>14</v>
      </c>
      <c r="E335">
        <f t="shared" si="41"/>
        <v>23</v>
      </c>
      <c r="F335" t="s">
        <v>163</v>
      </c>
      <c r="G335">
        <f>VLOOKUP(F335,Stations!$B$2:$G$300,6,FALSE)</f>
        <v>200</v>
      </c>
      <c r="H335">
        <f t="shared" si="43"/>
        <v>200.07</v>
      </c>
      <c r="I335">
        <f t="shared" si="44"/>
        <v>580</v>
      </c>
      <c r="J335">
        <f t="shared" si="45"/>
        <v>200.07</v>
      </c>
      <c r="K335">
        <f t="shared" si="46"/>
        <v>120.08</v>
      </c>
      <c r="L335">
        <f t="shared" si="47"/>
        <v>155</v>
      </c>
    </row>
    <row r="336" spans="1:12">
      <c r="A336">
        <v>7</v>
      </c>
      <c r="B336">
        <f t="shared" si="48"/>
        <v>7</v>
      </c>
      <c r="C336">
        <v>0</v>
      </c>
      <c r="D336">
        <f t="shared" si="42"/>
        <v>14</v>
      </c>
      <c r="E336">
        <f t="shared" si="41"/>
        <v>24</v>
      </c>
      <c r="F336" t="s">
        <v>390</v>
      </c>
      <c r="G336">
        <f>VLOOKUP(F336,Stations!$B$2:$G$300,6,FALSE)</f>
        <v>45</v>
      </c>
      <c r="H336">
        <f t="shared" si="43"/>
        <v>45.07</v>
      </c>
      <c r="I336">
        <f t="shared" si="44"/>
        <v>109</v>
      </c>
      <c r="J336">
        <f t="shared" si="45"/>
        <v>45.07</v>
      </c>
      <c r="K336" t="e">
        <f t="shared" si="46"/>
        <v>#N/A</v>
      </c>
      <c r="L336">
        <f t="shared" si="47"/>
        <v>155</v>
      </c>
    </row>
    <row r="337" spans="1:12">
      <c r="A337">
        <v>7</v>
      </c>
      <c r="B337">
        <f t="shared" si="48"/>
        <v>7</v>
      </c>
      <c r="C337">
        <v>0</v>
      </c>
      <c r="D337">
        <f t="shared" si="42"/>
        <v>14</v>
      </c>
      <c r="E337">
        <f t="shared" si="41"/>
        <v>25</v>
      </c>
      <c r="F337" t="s">
        <v>112</v>
      </c>
      <c r="G337">
        <f>VLOOKUP(F337,Stations!$B$2:$G$300,6,FALSE)</f>
        <v>138</v>
      </c>
      <c r="H337">
        <f t="shared" si="43"/>
        <v>138.07</v>
      </c>
      <c r="I337">
        <f t="shared" si="44"/>
        <v>384</v>
      </c>
      <c r="J337">
        <f t="shared" si="45"/>
        <v>138.07</v>
      </c>
      <c r="K337">
        <f t="shared" si="46"/>
        <v>121.11</v>
      </c>
      <c r="L337">
        <f t="shared" si="47"/>
        <v>156</v>
      </c>
    </row>
    <row r="338" spans="1:12">
      <c r="A338">
        <v>7</v>
      </c>
      <c r="B338">
        <f t="shared" si="48"/>
        <v>7</v>
      </c>
      <c r="C338">
        <v>0</v>
      </c>
      <c r="D338">
        <f t="shared" si="42"/>
        <v>14</v>
      </c>
      <c r="E338">
        <f t="shared" si="41"/>
        <v>26</v>
      </c>
      <c r="F338" t="s">
        <v>162</v>
      </c>
      <c r="G338">
        <f>VLOOKUP(F338,Stations!$B$2:$G$300,6,FALSE)</f>
        <v>199</v>
      </c>
      <c r="H338">
        <f t="shared" si="43"/>
        <v>199.07</v>
      </c>
      <c r="I338">
        <f t="shared" si="44"/>
        <v>576</v>
      </c>
      <c r="J338">
        <f t="shared" si="45"/>
        <v>199.07</v>
      </c>
      <c r="K338" t="e">
        <f t="shared" si="46"/>
        <v>#N/A</v>
      </c>
      <c r="L338">
        <f t="shared" si="47"/>
        <v>156</v>
      </c>
    </row>
    <row r="339" spans="1:12">
      <c r="A339">
        <v>7</v>
      </c>
      <c r="B339">
        <f t="shared" si="48"/>
        <v>7</v>
      </c>
      <c r="C339">
        <v>0</v>
      </c>
      <c r="D339">
        <f t="shared" si="42"/>
        <v>14</v>
      </c>
      <c r="E339">
        <f t="shared" si="41"/>
        <v>27</v>
      </c>
      <c r="F339" t="s">
        <v>235</v>
      </c>
      <c r="G339">
        <f>VLOOKUP(F339,Stations!$B$2:$G$300,6,FALSE)</f>
        <v>283</v>
      </c>
      <c r="H339">
        <f t="shared" si="43"/>
        <v>283.07</v>
      </c>
      <c r="I339">
        <f t="shared" si="44"/>
        <v>807</v>
      </c>
      <c r="J339">
        <f t="shared" si="45"/>
        <v>283.07</v>
      </c>
      <c r="K339">
        <f t="shared" si="46"/>
        <v>122.12</v>
      </c>
      <c r="L339">
        <f t="shared" si="47"/>
        <v>157</v>
      </c>
    </row>
    <row r="340" spans="1:12">
      <c r="A340">
        <v>7</v>
      </c>
      <c r="B340">
        <f t="shared" si="48"/>
        <v>7</v>
      </c>
      <c r="C340">
        <v>0</v>
      </c>
      <c r="D340">
        <f t="shared" si="42"/>
        <v>14</v>
      </c>
      <c r="E340">
        <f t="shared" si="41"/>
        <v>28</v>
      </c>
      <c r="F340" t="s">
        <v>128</v>
      </c>
      <c r="G340">
        <f>VLOOKUP(F340,Stations!$B$2:$G$300,6,FALSE)</f>
        <v>155</v>
      </c>
      <c r="H340">
        <f t="shared" si="43"/>
        <v>155.07</v>
      </c>
      <c r="I340">
        <f t="shared" si="44"/>
        <v>430</v>
      </c>
      <c r="J340">
        <f t="shared" si="45"/>
        <v>155.07</v>
      </c>
      <c r="K340" t="e">
        <f t="shared" si="46"/>
        <v>#N/A</v>
      </c>
      <c r="L340">
        <f t="shared" si="47"/>
        <v>157</v>
      </c>
    </row>
    <row r="341" spans="1:12">
      <c r="A341">
        <v>7</v>
      </c>
      <c r="B341">
        <f t="shared" si="48"/>
        <v>7</v>
      </c>
      <c r="C341">
        <v>0</v>
      </c>
      <c r="D341">
        <f t="shared" si="42"/>
        <v>14</v>
      </c>
      <c r="E341">
        <f t="shared" si="41"/>
        <v>29</v>
      </c>
      <c r="F341" t="s">
        <v>109</v>
      </c>
      <c r="G341">
        <f>VLOOKUP(F341,Stations!$B$2:$G$300,6,FALSE)</f>
        <v>135</v>
      </c>
      <c r="H341">
        <f t="shared" si="43"/>
        <v>135.07</v>
      </c>
      <c r="I341">
        <f t="shared" si="44"/>
        <v>376</v>
      </c>
      <c r="J341">
        <f t="shared" si="45"/>
        <v>135.07</v>
      </c>
      <c r="K341">
        <f t="shared" si="46"/>
        <v>123.13</v>
      </c>
      <c r="L341">
        <f t="shared" si="47"/>
        <v>158</v>
      </c>
    </row>
    <row r="342" spans="1:12">
      <c r="A342">
        <v>7</v>
      </c>
      <c r="B342">
        <f t="shared" si="48"/>
        <v>7</v>
      </c>
      <c r="C342">
        <v>0</v>
      </c>
      <c r="D342">
        <f t="shared" si="42"/>
        <v>14</v>
      </c>
      <c r="E342">
        <f t="shared" si="41"/>
        <v>30</v>
      </c>
      <c r="F342" t="s">
        <v>391</v>
      </c>
      <c r="G342">
        <f>VLOOKUP(F342,Stations!$B$2:$G$300,6,FALSE)</f>
        <v>292</v>
      </c>
      <c r="H342">
        <f t="shared" si="43"/>
        <v>292.07</v>
      </c>
      <c r="I342">
        <f t="shared" si="44"/>
        <v>831</v>
      </c>
      <c r="J342">
        <f t="shared" si="45"/>
        <v>292.07</v>
      </c>
      <c r="K342" t="e">
        <f t="shared" si="46"/>
        <v>#N/A</v>
      </c>
      <c r="L342">
        <f t="shared" si="47"/>
        <v>158</v>
      </c>
    </row>
    <row r="343" spans="1:12">
      <c r="A343">
        <v>7</v>
      </c>
      <c r="B343">
        <f t="shared" si="48"/>
        <v>7</v>
      </c>
      <c r="C343">
        <v>0</v>
      </c>
      <c r="D343">
        <f t="shared" si="42"/>
        <v>14</v>
      </c>
      <c r="E343">
        <f t="shared" si="41"/>
        <v>31</v>
      </c>
      <c r="F343" t="s">
        <v>393</v>
      </c>
      <c r="G343">
        <f>VLOOKUP(F343,Stations!$B$2:$G$300,6,FALSE)</f>
        <v>294</v>
      </c>
      <c r="H343">
        <f t="shared" si="43"/>
        <v>294.07</v>
      </c>
      <c r="I343">
        <f t="shared" si="44"/>
        <v>835</v>
      </c>
      <c r="J343">
        <f t="shared" si="45"/>
        <v>294.07</v>
      </c>
      <c r="K343">
        <f t="shared" si="46"/>
        <v>124.07</v>
      </c>
      <c r="L343">
        <f t="shared" si="47"/>
        <v>159</v>
      </c>
    </row>
    <row r="344" spans="1:12">
      <c r="A344">
        <v>7</v>
      </c>
      <c r="B344">
        <f t="shared" si="48"/>
        <v>7</v>
      </c>
      <c r="C344">
        <v>0</v>
      </c>
      <c r="D344">
        <f t="shared" si="42"/>
        <v>14</v>
      </c>
      <c r="E344">
        <f t="shared" si="41"/>
        <v>32</v>
      </c>
      <c r="F344" t="s">
        <v>394</v>
      </c>
      <c r="G344">
        <f>VLOOKUP(F344,Stations!$B$2:$G$300,6,FALSE)</f>
        <v>293</v>
      </c>
      <c r="H344">
        <f t="shared" si="43"/>
        <v>293.07</v>
      </c>
      <c r="I344">
        <f t="shared" si="44"/>
        <v>833</v>
      </c>
      <c r="J344">
        <f t="shared" si="45"/>
        <v>293.07</v>
      </c>
      <c r="K344" t="e">
        <f t="shared" si="46"/>
        <v>#N/A</v>
      </c>
      <c r="L344">
        <f t="shared" si="47"/>
        <v>159</v>
      </c>
    </row>
    <row r="345" spans="1:12">
      <c r="A345">
        <v>7</v>
      </c>
      <c r="B345">
        <f t="shared" si="48"/>
        <v>7</v>
      </c>
      <c r="C345">
        <v>1</v>
      </c>
      <c r="D345">
        <f t="shared" si="42"/>
        <v>15</v>
      </c>
      <c r="E345">
        <f t="shared" ref="E345:E377" si="49">IF(A345&amp;C345&lt;&gt;A344&amp;C344,0,E344+1)</f>
        <v>0</v>
      </c>
      <c r="F345" t="s">
        <v>394</v>
      </c>
      <c r="G345">
        <f>VLOOKUP(F345,Stations!$B$2:$G$300,6,FALSE)</f>
        <v>293</v>
      </c>
      <c r="H345">
        <f t="shared" si="43"/>
        <v>293.07</v>
      </c>
      <c r="I345">
        <f t="shared" si="44"/>
        <v>833</v>
      </c>
      <c r="J345">
        <f t="shared" si="45"/>
        <v>293.07</v>
      </c>
      <c r="K345" t="e">
        <f t="shared" si="46"/>
        <v>#N/A</v>
      </c>
      <c r="L345">
        <f t="shared" si="47"/>
        <v>159</v>
      </c>
    </row>
    <row r="346" spans="1:12">
      <c r="A346">
        <v>7</v>
      </c>
      <c r="B346">
        <f t="shared" si="48"/>
        <v>7</v>
      </c>
      <c r="C346">
        <v>1</v>
      </c>
      <c r="D346">
        <f t="shared" si="42"/>
        <v>15</v>
      </c>
      <c r="E346">
        <f t="shared" si="49"/>
        <v>1</v>
      </c>
      <c r="F346" t="s">
        <v>393</v>
      </c>
      <c r="G346">
        <f>VLOOKUP(F346,Stations!$B$2:$G$300,6,FALSE)</f>
        <v>294</v>
      </c>
      <c r="H346">
        <f t="shared" si="43"/>
        <v>294.07</v>
      </c>
      <c r="I346">
        <f t="shared" si="44"/>
        <v>835</v>
      </c>
      <c r="J346">
        <f t="shared" si="45"/>
        <v>294.07</v>
      </c>
      <c r="K346" t="e">
        <f t="shared" si="46"/>
        <v>#N/A</v>
      </c>
      <c r="L346">
        <f t="shared" si="47"/>
        <v>159</v>
      </c>
    </row>
    <row r="347" spans="1:12">
      <c r="A347">
        <v>7</v>
      </c>
      <c r="B347">
        <f t="shared" si="48"/>
        <v>7</v>
      </c>
      <c r="C347">
        <v>1</v>
      </c>
      <c r="D347">
        <f t="shared" si="42"/>
        <v>15</v>
      </c>
      <c r="E347">
        <f t="shared" si="49"/>
        <v>2</v>
      </c>
      <c r="F347" t="s">
        <v>391</v>
      </c>
      <c r="G347">
        <f>VLOOKUP(F347,Stations!$B$2:$G$300,6,FALSE)</f>
        <v>292</v>
      </c>
      <c r="H347">
        <f t="shared" si="43"/>
        <v>292.07</v>
      </c>
      <c r="I347">
        <f t="shared" si="44"/>
        <v>831</v>
      </c>
      <c r="J347">
        <f t="shared" si="45"/>
        <v>292.07</v>
      </c>
      <c r="K347">
        <f t="shared" si="46"/>
        <v>124.11</v>
      </c>
      <c r="L347">
        <f t="shared" si="47"/>
        <v>160</v>
      </c>
    </row>
    <row r="348" spans="1:12">
      <c r="A348">
        <v>7</v>
      </c>
      <c r="B348">
        <f t="shared" si="48"/>
        <v>7</v>
      </c>
      <c r="C348">
        <v>1</v>
      </c>
      <c r="D348">
        <f t="shared" si="42"/>
        <v>15</v>
      </c>
      <c r="E348">
        <f t="shared" si="49"/>
        <v>3</v>
      </c>
      <c r="F348" t="s">
        <v>109</v>
      </c>
      <c r="G348">
        <f>VLOOKUP(F348,Stations!$B$2:$G$300,6,FALSE)</f>
        <v>135</v>
      </c>
      <c r="H348">
        <f t="shared" si="43"/>
        <v>135.07</v>
      </c>
      <c r="I348">
        <f t="shared" si="44"/>
        <v>376</v>
      </c>
      <c r="J348">
        <f t="shared" si="45"/>
        <v>135.07</v>
      </c>
      <c r="K348" t="e">
        <f t="shared" si="46"/>
        <v>#N/A</v>
      </c>
      <c r="L348">
        <f t="shared" si="47"/>
        <v>160</v>
      </c>
    </row>
    <row r="349" spans="1:12">
      <c r="A349">
        <v>7</v>
      </c>
      <c r="B349">
        <f t="shared" si="48"/>
        <v>7</v>
      </c>
      <c r="C349">
        <v>1</v>
      </c>
      <c r="D349">
        <f t="shared" si="42"/>
        <v>15</v>
      </c>
      <c r="E349">
        <f t="shared" si="49"/>
        <v>4</v>
      </c>
      <c r="F349" t="s">
        <v>128</v>
      </c>
      <c r="G349">
        <f>VLOOKUP(F349,Stations!$B$2:$G$300,6,FALSE)</f>
        <v>155</v>
      </c>
      <c r="H349">
        <f t="shared" si="43"/>
        <v>155.07</v>
      </c>
      <c r="I349">
        <f t="shared" si="44"/>
        <v>430</v>
      </c>
      <c r="J349">
        <f t="shared" si="45"/>
        <v>155.07</v>
      </c>
      <c r="K349">
        <f t="shared" si="46"/>
        <v>125.06</v>
      </c>
      <c r="L349">
        <f t="shared" si="47"/>
        <v>161</v>
      </c>
    </row>
    <row r="350" spans="1:12">
      <c r="A350">
        <v>7</v>
      </c>
      <c r="B350">
        <f t="shared" si="48"/>
        <v>7</v>
      </c>
      <c r="C350">
        <v>1</v>
      </c>
      <c r="D350">
        <f t="shared" si="42"/>
        <v>15</v>
      </c>
      <c r="E350">
        <f t="shared" si="49"/>
        <v>5</v>
      </c>
      <c r="F350" t="s">
        <v>235</v>
      </c>
      <c r="G350">
        <f>VLOOKUP(F350,Stations!$B$2:$G$300,6,FALSE)</f>
        <v>283</v>
      </c>
      <c r="H350">
        <f t="shared" si="43"/>
        <v>283.07</v>
      </c>
      <c r="I350">
        <f t="shared" si="44"/>
        <v>807</v>
      </c>
      <c r="J350">
        <f t="shared" si="45"/>
        <v>283.07</v>
      </c>
      <c r="K350" t="e">
        <f t="shared" si="46"/>
        <v>#N/A</v>
      </c>
      <c r="L350">
        <f t="shared" si="47"/>
        <v>161</v>
      </c>
    </row>
    <row r="351" spans="1:12">
      <c r="A351">
        <v>7</v>
      </c>
      <c r="B351">
        <f t="shared" si="48"/>
        <v>7</v>
      </c>
      <c r="C351">
        <v>1</v>
      </c>
      <c r="D351">
        <f t="shared" si="42"/>
        <v>15</v>
      </c>
      <c r="E351">
        <f t="shared" si="49"/>
        <v>6</v>
      </c>
      <c r="F351" t="s">
        <v>162</v>
      </c>
      <c r="G351">
        <f>VLOOKUP(F351,Stations!$B$2:$G$300,6,FALSE)</f>
        <v>199</v>
      </c>
      <c r="H351">
        <f t="shared" si="43"/>
        <v>199.07</v>
      </c>
      <c r="I351">
        <f t="shared" si="44"/>
        <v>576</v>
      </c>
      <c r="J351">
        <f t="shared" si="45"/>
        <v>199.07</v>
      </c>
      <c r="K351">
        <f t="shared" si="46"/>
        <v>126.01</v>
      </c>
      <c r="L351">
        <f t="shared" si="47"/>
        <v>162</v>
      </c>
    </row>
    <row r="352" spans="1:12">
      <c r="A352">
        <v>7</v>
      </c>
      <c r="B352">
        <f t="shared" si="48"/>
        <v>7</v>
      </c>
      <c r="C352">
        <v>1</v>
      </c>
      <c r="D352">
        <f t="shared" si="42"/>
        <v>15</v>
      </c>
      <c r="E352">
        <f t="shared" si="49"/>
        <v>7</v>
      </c>
      <c r="F352" t="s">
        <v>112</v>
      </c>
      <c r="G352">
        <f>VLOOKUP(F352,Stations!$B$2:$G$300,6,FALSE)</f>
        <v>138</v>
      </c>
      <c r="H352">
        <f t="shared" si="43"/>
        <v>138.07</v>
      </c>
      <c r="I352">
        <f t="shared" si="44"/>
        <v>384</v>
      </c>
      <c r="J352">
        <f t="shared" si="45"/>
        <v>138.07</v>
      </c>
      <c r="K352" t="e">
        <f t="shared" si="46"/>
        <v>#N/A</v>
      </c>
      <c r="L352">
        <f t="shared" si="47"/>
        <v>162</v>
      </c>
    </row>
    <row r="353" spans="1:12">
      <c r="A353">
        <v>7</v>
      </c>
      <c r="B353">
        <f t="shared" si="48"/>
        <v>7</v>
      </c>
      <c r="C353">
        <v>1</v>
      </c>
      <c r="D353">
        <f t="shared" si="42"/>
        <v>15</v>
      </c>
      <c r="E353">
        <f t="shared" si="49"/>
        <v>8</v>
      </c>
      <c r="F353" t="s">
        <v>390</v>
      </c>
      <c r="G353">
        <f>VLOOKUP(F353,Stations!$B$2:$G$300,6,FALSE)</f>
        <v>45</v>
      </c>
      <c r="H353">
        <f t="shared" si="43"/>
        <v>45.07</v>
      </c>
      <c r="I353">
        <f t="shared" si="44"/>
        <v>109</v>
      </c>
      <c r="J353">
        <f t="shared" si="45"/>
        <v>45.07</v>
      </c>
      <c r="K353">
        <f t="shared" si="46"/>
        <v>127.07</v>
      </c>
      <c r="L353">
        <f t="shared" si="47"/>
        <v>163</v>
      </c>
    </row>
    <row r="354" spans="1:12">
      <c r="A354">
        <v>7</v>
      </c>
      <c r="B354">
        <f t="shared" si="48"/>
        <v>7</v>
      </c>
      <c r="C354">
        <v>1</v>
      </c>
      <c r="D354">
        <f t="shared" si="42"/>
        <v>15</v>
      </c>
      <c r="E354">
        <f t="shared" si="49"/>
        <v>9</v>
      </c>
      <c r="F354" t="s">
        <v>163</v>
      </c>
      <c r="G354">
        <f>VLOOKUP(F354,Stations!$B$2:$G$300,6,FALSE)</f>
        <v>200</v>
      </c>
      <c r="H354">
        <f t="shared" si="43"/>
        <v>200.07</v>
      </c>
      <c r="I354">
        <f t="shared" si="44"/>
        <v>580</v>
      </c>
      <c r="J354">
        <f t="shared" si="45"/>
        <v>200.07</v>
      </c>
      <c r="K354" t="e">
        <f t="shared" si="46"/>
        <v>#N/A</v>
      </c>
      <c r="L354">
        <f t="shared" si="47"/>
        <v>163</v>
      </c>
    </row>
    <row r="355" spans="1:12">
      <c r="A355">
        <v>7</v>
      </c>
      <c r="B355">
        <f t="shared" si="48"/>
        <v>7</v>
      </c>
      <c r="C355">
        <v>1</v>
      </c>
      <c r="D355">
        <f t="shared" si="42"/>
        <v>15</v>
      </c>
      <c r="E355">
        <f t="shared" si="49"/>
        <v>10</v>
      </c>
      <c r="F355" t="s">
        <v>101</v>
      </c>
      <c r="G355">
        <f>VLOOKUP(F355,Stations!$B$2:$G$300,6,FALSE)</f>
        <v>124</v>
      </c>
      <c r="H355">
        <f t="shared" si="43"/>
        <v>124.07</v>
      </c>
      <c r="I355">
        <f t="shared" si="44"/>
        <v>342</v>
      </c>
      <c r="J355">
        <f t="shared" si="45"/>
        <v>124.07</v>
      </c>
      <c r="K355" t="e">
        <f t="shared" si="46"/>
        <v>#N/A</v>
      </c>
      <c r="L355">
        <f t="shared" si="47"/>
        <v>163</v>
      </c>
    </row>
    <row r="356" spans="1:12">
      <c r="A356">
        <v>7</v>
      </c>
      <c r="B356">
        <f t="shared" si="48"/>
        <v>7</v>
      </c>
      <c r="C356">
        <v>1</v>
      </c>
      <c r="D356">
        <f t="shared" si="42"/>
        <v>15</v>
      </c>
      <c r="E356">
        <f t="shared" si="49"/>
        <v>11</v>
      </c>
      <c r="F356" t="s">
        <v>388</v>
      </c>
      <c r="G356">
        <f>VLOOKUP(F356,Stations!$B$2:$G$300,6,FALSE)</f>
        <v>279</v>
      </c>
      <c r="H356">
        <f t="shared" si="43"/>
        <v>279.07</v>
      </c>
      <c r="I356">
        <f t="shared" si="44"/>
        <v>797</v>
      </c>
      <c r="J356">
        <f t="shared" si="45"/>
        <v>279.07</v>
      </c>
      <c r="K356" t="e">
        <f t="shared" si="46"/>
        <v>#N/A</v>
      </c>
      <c r="L356">
        <f t="shared" si="47"/>
        <v>163</v>
      </c>
    </row>
    <row r="357" spans="1:12">
      <c r="A357">
        <v>7</v>
      </c>
      <c r="B357">
        <f t="shared" si="48"/>
        <v>7</v>
      </c>
      <c r="C357">
        <v>1</v>
      </c>
      <c r="D357">
        <f t="shared" si="42"/>
        <v>15</v>
      </c>
      <c r="E357">
        <f t="shared" si="49"/>
        <v>12</v>
      </c>
      <c r="F357" t="s">
        <v>168</v>
      </c>
      <c r="G357">
        <f>VLOOKUP(F357,Stations!$B$2:$G$300,6,FALSE)</f>
        <v>206</v>
      </c>
      <c r="H357">
        <f t="shared" si="43"/>
        <v>206.07</v>
      </c>
      <c r="I357">
        <f t="shared" si="44"/>
        <v>598</v>
      </c>
      <c r="J357">
        <f t="shared" si="45"/>
        <v>206.07</v>
      </c>
      <c r="K357">
        <f t="shared" si="46"/>
        <v>128</v>
      </c>
      <c r="L357">
        <f t="shared" si="47"/>
        <v>164</v>
      </c>
    </row>
    <row r="358" spans="1:12">
      <c r="A358">
        <v>7</v>
      </c>
      <c r="B358">
        <f t="shared" si="48"/>
        <v>7</v>
      </c>
      <c r="C358">
        <v>1</v>
      </c>
      <c r="D358">
        <f t="shared" si="42"/>
        <v>15</v>
      </c>
      <c r="E358">
        <f t="shared" si="49"/>
        <v>13</v>
      </c>
      <c r="F358" t="s">
        <v>42</v>
      </c>
      <c r="G358">
        <f>VLOOKUP(F358,Stations!$B$2:$G$300,6,FALSE)</f>
        <v>56</v>
      </c>
      <c r="H358">
        <f t="shared" si="43"/>
        <v>56.07</v>
      </c>
      <c r="I358">
        <f t="shared" si="44"/>
        <v>146</v>
      </c>
      <c r="J358">
        <f t="shared" si="45"/>
        <v>56.07</v>
      </c>
      <c r="K358" t="e">
        <f t="shared" si="46"/>
        <v>#N/A</v>
      </c>
      <c r="L358">
        <f t="shared" si="47"/>
        <v>164</v>
      </c>
    </row>
    <row r="359" spans="1:12">
      <c r="A359">
        <v>7</v>
      </c>
      <c r="B359">
        <f t="shared" si="48"/>
        <v>7</v>
      </c>
      <c r="C359">
        <v>1</v>
      </c>
      <c r="D359">
        <f t="shared" si="42"/>
        <v>15</v>
      </c>
      <c r="E359">
        <f t="shared" si="49"/>
        <v>14</v>
      </c>
      <c r="F359" s="1" t="s">
        <v>169</v>
      </c>
      <c r="G359">
        <f>VLOOKUP(F359,Stations!$B$2:$G$300,6,FALSE)</f>
        <v>207</v>
      </c>
      <c r="H359">
        <f t="shared" si="43"/>
        <v>207.07</v>
      </c>
      <c r="I359">
        <f t="shared" si="44"/>
        <v>602</v>
      </c>
      <c r="J359">
        <f t="shared" si="45"/>
        <v>207.07</v>
      </c>
      <c r="K359">
        <f t="shared" si="46"/>
        <v>129.13999999999999</v>
      </c>
      <c r="L359">
        <f t="shared" si="47"/>
        <v>165</v>
      </c>
    </row>
    <row r="360" spans="1:12">
      <c r="A360">
        <v>7</v>
      </c>
      <c r="B360">
        <f t="shared" si="48"/>
        <v>7</v>
      </c>
      <c r="C360">
        <v>1</v>
      </c>
      <c r="D360">
        <f t="shared" si="42"/>
        <v>15</v>
      </c>
      <c r="E360">
        <f t="shared" si="49"/>
        <v>15</v>
      </c>
      <c r="F360" t="s">
        <v>261</v>
      </c>
      <c r="G360">
        <f>VLOOKUP(F360,Stations!$B$2:$G$300,6,FALSE)</f>
        <v>185</v>
      </c>
      <c r="H360">
        <f t="shared" si="43"/>
        <v>185.07</v>
      </c>
      <c r="I360">
        <f t="shared" si="44"/>
        <v>529</v>
      </c>
      <c r="J360">
        <f t="shared" si="45"/>
        <v>185.07</v>
      </c>
      <c r="K360" t="e">
        <f t="shared" si="46"/>
        <v>#N/A</v>
      </c>
      <c r="L360">
        <f t="shared" si="47"/>
        <v>165</v>
      </c>
    </row>
    <row r="361" spans="1:12">
      <c r="A361">
        <v>7</v>
      </c>
      <c r="B361">
        <f t="shared" si="48"/>
        <v>7</v>
      </c>
      <c r="C361">
        <v>1</v>
      </c>
      <c r="D361">
        <f t="shared" si="42"/>
        <v>15</v>
      </c>
      <c r="E361">
        <f t="shared" si="49"/>
        <v>16</v>
      </c>
      <c r="F361" t="s">
        <v>194</v>
      </c>
      <c r="G361">
        <f>VLOOKUP(F361,Stations!$B$2:$G$300,6,FALSE)</f>
        <v>232</v>
      </c>
      <c r="H361">
        <f t="shared" si="43"/>
        <v>232.07</v>
      </c>
      <c r="I361">
        <f t="shared" si="44"/>
        <v>659</v>
      </c>
      <c r="J361">
        <f t="shared" si="45"/>
        <v>232.07</v>
      </c>
      <c r="K361" t="e">
        <f t="shared" si="46"/>
        <v>#N/A</v>
      </c>
      <c r="L361">
        <f t="shared" si="47"/>
        <v>165</v>
      </c>
    </row>
    <row r="362" spans="1:12">
      <c r="A362">
        <v>7</v>
      </c>
      <c r="B362">
        <f t="shared" si="48"/>
        <v>7</v>
      </c>
      <c r="C362">
        <v>1</v>
      </c>
      <c r="D362">
        <f t="shared" si="42"/>
        <v>15</v>
      </c>
      <c r="E362">
        <f t="shared" si="49"/>
        <v>17</v>
      </c>
      <c r="F362" t="s">
        <v>147</v>
      </c>
      <c r="G362">
        <f>VLOOKUP(F362,Stations!$B$2:$G$300,6,FALSE)</f>
        <v>183</v>
      </c>
      <c r="H362">
        <f t="shared" si="43"/>
        <v>183.07</v>
      </c>
      <c r="I362">
        <f t="shared" si="44"/>
        <v>519</v>
      </c>
      <c r="J362">
        <f t="shared" si="45"/>
        <v>183.07</v>
      </c>
      <c r="K362" t="e">
        <f t="shared" si="46"/>
        <v>#N/A</v>
      </c>
      <c r="L362">
        <f t="shared" si="47"/>
        <v>165</v>
      </c>
    </row>
    <row r="363" spans="1:12">
      <c r="A363">
        <v>7</v>
      </c>
      <c r="B363">
        <f t="shared" si="48"/>
        <v>7</v>
      </c>
      <c r="C363">
        <v>1</v>
      </c>
      <c r="D363">
        <f t="shared" si="42"/>
        <v>15</v>
      </c>
      <c r="E363">
        <f t="shared" si="49"/>
        <v>18</v>
      </c>
      <c r="F363" t="s">
        <v>386</v>
      </c>
      <c r="G363">
        <f>VLOOKUP(F363,Stations!$B$2:$G$300,6,FALSE)</f>
        <v>58</v>
      </c>
      <c r="H363">
        <f t="shared" si="43"/>
        <v>58.07</v>
      </c>
      <c r="I363">
        <f t="shared" si="44"/>
        <v>158</v>
      </c>
      <c r="J363">
        <f t="shared" si="45"/>
        <v>58.07</v>
      </c>
      <c r="K363">
        <f t="shared" si="46"/>
        <v>130.06</v>
      </c>
      <c r="L363">
        <f t="shared" si="47"/>
        <v>166</v>
      </c>
    </row>
    <row r="364" spans="1:12">
      <c r="A364">
        <v>7</v>
      </c>
      <c r="B364">
        <f t="shared" si="48"/>
        <v>7</v>
      </c>
      <c r="C364">
        <v>1</v>
      </c>
      <c r="D364">
        <f t="shared" si="42"/>
        <v>15</v>
      </c>
      <c r="E364">
        <f t="shared" si="49"/>
        <v>19</v>
      </c>
      <c r="F364" t="s">
        <v>110</v>
      </c>
      <c r="G364">
        <f>VLOOKUP(F364,Stations!$B$2:$G$300,6,FALSE)</f>
        <v>136</v>
      </c>
      <c r="H364">
        <f t="shared" si="43"/>
        <v>136.07</v>
      </c>
      <c r="I364">
        <f t="shared" si="44"/>
        <v>378</v>
      </c>
      <c r="J364">
        <f t="shared" si="45"/>
        <v>136.07</v>
      </c>
      <c r="K364" t="e">
        <f t="shared" si="46"/>
        <v>#N/A</v>
      </c>
      <c r="L364">
        <f t="shared" si="47"/>
        <v>166</v>
      </c>
    </row>
    <row r="365" spans="1:12">
      <c r="A365">
        <v>7</v>
      </c>
      <c r="B365">
        <f t="shared" si="48"/>
        <v>7</v>
      </c>
      <c r="C365">
        <v>1</v>
      </c>
      <c r="D365">
        <f t="shared" si="42"/>
        <v>15</v>
      </c>
      <c r="E365">
        <f t="shared" si="49"/>
        <v>20</v>
      </c>
      <c r="F365" t="s">
        <v>30</v>
      </c>
      <c r="G365">
        <f>VLOOKUP(F365,Stations!$B$2:$G$300,6,FALSE)</f>
        <v>40</v>
      </c>
      <c r="H365">
        <f t="shared" si="43"/>
        <v>40.07</v>
      </c>
      <c r="I365">
        <f t="shared" si="44"/>
        <v>97</v>
      </c>
      <c r="J365">
        <f t="shared" si="45"/>
        <v>40.07</v>
      </c>
      <c r="K365">
        <f t="shared" si="46"/>
        <v>130.09</v>
      </c>
      <c r="L365">
        <f t="shared" si="47"/>
        <v>167</v>
      </c>
    </row>
    <row r="366" spans="1:12">
      <c r="A366">
        <v>7</v>
      </c>
      <c r="B366">
        <f t="shared" si="48"/>
        <v>7</v>
      </c>
      <c r="C366">
        <v>1</v>
      </c>
      <c r="D366">
        <f t="shared" si="42"/>
        <v>15</v>
      </c>
      <c r="E366">
        <f t="shared" si="49"/>
        <v>21</v>
      </c>
      <c r="F366" t="s">
        <v>165</v>
      </c>
      <c r="G366">
        <f>VLOOKUP(F366,Stations!$B$2:$G$300,6,FALSE)</f>
        <v>202</v>
      </c>
      <c r="H366">
        <f t="shared" si="43"/>
        <v>202.07</v>
      </c>
      <c r="I366">
        <f t="shared" si="44"/>
        <v>588</v>
      </c>
      <c r="J366">
        <f t="shared" si="45"/>
        <v>202.07</v>
      </c>
      <c r="K366" t="e">
        <f t="shared" si="46"/>
        <v>#N/A</v>
      </c>
      <c r="L366">
        <f t="shared" si="47"/>
        <v>167</v>
      </c>
    </row>
    <row r="367" spans="1:12">
      <c r="A367">
        <v>7</v>
      </c>
      <c r="B367">
        <f t="shared" si="48"/>
        <v>7</v>
      </c>
      <c r="C367">
        <v>1</v>
      </c>
      <c r="D367">
        <f t="shared" si="42"/>
        <v>15</v>
      </c>
      <c r="E367">
        <f t="shared" si="49"/>
        <v>22</v>
      </c>
      <c r="F367" t="s">
        <v>337</v>
      </c>
      <c r="G367">
        <f>VLOOKUP(F367,Stations!$B$2:$G$300,6,FALSE)</f>
        <v>104</v>
      </c>
      <c r="H367">
        <f t="shared" si="43"/>
        <v>104.07</v>
      </c>
      <c r="I367">
        <f t="shared" si="44"/>
        <v>282</v>
      </c>
      <c r="J367">
        <f t="shared" si="45"/>
        <v>104.07</v>
      </c>
      <c r="K367">
        <f t="shared" si="46"/>
        <v>130.11000000000001</v>
      </c>
      <c r="L367">
        <f t="shared" si="47"/>
        <v>168</v>
      </c>
    </row>
    <row r="368" spans="1:12">
      <c r="A368">
        <v>7</v>
      </c>
      <c r="B368">
        <f t="shared" si="48"/>
        <v>7</v>
      </c>
      <c r="C368">
        <v>1</v>
      </c>
      <c r="D368">
        <f t="shared" si="42"/>
        <v>15</v>
      </c>
      <c r="E368">
        <f t="shared" si="49"/>
        <v>23</v>
      </c>
      <c r="F368" t="s">
        <v>41</v>
      </c>
      <c r="G368">
        <f>VLOOKUP(F368,Stations!$B$2:$G$300,6,FALSE)</f>
        <v>55</v>
      </c>
      <c r="H368">
        <f t="shared" si="43"/>
        <v>55.07</v>
      </c>
      <c r="I368">
        <f t="shared" si="44"/>
        <v>138</v>
      </c>
      <c r="J368">
        <f t="shared" si="45"/>
        <v>55.07</v>
      </c>
      <c r="K368" t="e">
        <f t="shared" si="46"/>
        <v>#N/A</v>
      </c>
      <c r="L368">
        <f t="shared" si="47"/>
        <v>168</v>
      </c>
    </row>
    <row r="369" spans="1:12">
      <c r="A369">
        <v>7</v>
      </c>
      <c r="B369">
        <f t="shared" si="48"/>
        <v>7</v>
      </c>
      <c r="C369">
        <v>1</v>
      </c>
      <c r="D369">
        <f t="shared" si="42"/>
        <v>15</v>
      </c>
      <c r="E369">
        <f t="shared" si="49"/>
        <v>24</v>
      </c>
      <c r="F369" t="s">
        <v>117</v>
      </c>
      <c r="G369">
        <f>VLOOKUP(F369,Stations!$B$2:$G$300,6,FALSE)</f>
        <v>143</v>
      </c>
      <c r="H369">
        <f t="shared" si="43"/>
        <v>143.07</v>
      </c>
      <c r="I369">
        <f t="shared" si="44"/>
        <v>398</v>
      </c>
      <c r="J369">
        <f t="shared" si="45"/>
        <v>143.07</v>
      </c>
      <c r="K369">
        <f t="shared" si="46"/>
        <v>131.1</v>
      </c>
      <c r="L369">
        <f t="shared" si="47"/>
        <v>169</v>
      </c>
    </row>
    <row r="370" spans="1:12">
      <c r="A370">
        <v>7</v>
      </c>
      <c r="B370">
        <f t="shared" si="48"/>
        <v>7</v>
      </c>
      <c r="C370">
        <v>1</v>
      </c>
      <c r="D370">
        <f t="shared" si="42"/>
        <v>15</v>
      </c>
      <c r="E370">
        <f t="shared" si="49"/>
        <v>25</v>
      </c>
      <c r="F370" t="s">
        <v>231</v>
      </c>
      <c r="G370">
        <f>VLOOKUP(F370,Stations!$B$2:$G$300,6,FALSE)</f>
        <v>277</v>
      </c>
      <c r="H370">
        <f t="shared" si="43"/>
        <v>277.07</v>
      </c>
      <c r="I370">
        <f t="shared" si="44"/>
        <v>787</v>
      </c>
      <c r="J370">
        <f t="shared" si="45"/>
        <v>277.07</v>
      </c>
      <c r="K370" t="e">
        <f t="shared" si="46"/>
        <v>#N/A</v>
      </c>
      <c r="L370">
        <f t="shared" si="47"/>
        <v>169</v>
      </c>
    </row>
    <row r="371" spans="1:12">
      <c r="A371">
        <v>7</v>
      </c>
      <c r="B371">
        <f t="shared" si="48"/>
        <v>7</v>
      </c>
      <c r="C371">
        <v>1</v>
      </c>
      <c r="D371">
        <f t="shared" si="42"/>
        <v>15</v>
      </c>
      <c r="E371">
        <f t="shared" si="49"/>
        <v>26</v>
      </c>
      <c r="F371" t="s">
        <v>205</v>
      </c>
      <c r="G371">
        <f>VLOOKUP(F371,Stations!$B$2:$G$300,6,FALSE)</f>
        <v>246</v>
      </c>
      <c r="H371">
        <f t="shared" si="43"/>
        <v>246.07</v>
      </c>
      <c r="I371">
        <f t="shared" si="44"/>
        <v>707</v>
      </c>
      <c r="J371">
        <f t="shared" si="45"/>
        <v>246.07</v>
      </c>
      <c r="K371">
        <f t="shared" si="46"/>
        <v>132.09</v>
      </c>
      <c r="L371">
        <f t="shared" si="47"/>
        <v>170</v>
      </c>
    </row>
    <row r="372" spans="1:12">
      <c r="A372">
        <v>7</v>
      </c>
      <c r="B372">
        <f t="shared" si="48"/>
        <v>7</v>
      </c>
      <c r="C372">
        <v>1</v>
      </c>
      <c r="D372">
        <f t="shared" si="42"/>
        <v>15</v>
      </c>
      <c r="E372">
        <f t="shared" si="49"/>
        <v>27</v>
      </c>
      <c r="F372" t="s">
        <v>56</v>
      </c>
      <c r="G372">
        <f>VLOOKUP(F372,Stations!$B$2:$G$300,6,FALSE)</f>
        <v>76</v>
      </c>
      <c r="H372">
        <f t="shared" si="43"/>
        <v>76.069999999999993</v>
      </c>
      <c r="I372">
        <f t="shared" si="44"/>
        <v>204</v>
      </c>
      <c r="J372">
        <f t="shared" si="45"/>
        <v>76.069999999999993</v>
      </c>
      <c r="K372" t="e">
        <f t="shared" si="46"/>
        <v>#N/A</v>
      </c>
      <c r="L372">
        <f t="shared" si="47"/>
        <v>170</v>
      </c>
    </row>
    <row r="373" spans="1:12">
      <c r="A373">
        <v>7</v>
      </c>
      <c r="B373">
        <f t="shared" si="48"/>
        <v>7</v>
      </c>
      <c r="C373">
        <v>1</v>
      </c>
      <c r="D373">
        <f t="shared" si="42"/>
        <v>15</v>
      </c>
      <c r="E373">
        <f t="shared" si="49"/>
        <v>28</v>
      </c>
      <c r="F373" t="s">
        <v>50</v>
      </c>
      <c r="G373">
        <f>VLOOKUP(F373,Stations!$B$2:$G$300,6,FALSE)</f>
        <v>67</v>
      </c>
      <c r="H373">
        <f t="shared" si="43"/>
        <v>67.069999999999993</v>
      </c>
      <c r="I373">
        <f t="shared" si="44"/>
        <v>184</v>
      </c>
      <c r="J373">
        <f t="shared" si="45"/>
        <v>67.069999999999993</v>
      </c>
      <c r="K373">
        <f t="shared" si="46"/>
        <v>133.13</v>
      </c>
      <c r="L373">
        <f t="shared" si="47"/>
        <v>171</v>
      </c>
    </row>
    <row r="374" spans="1:12">
      <c r="A374">
        <v>7</v>
      </c>
      <c r="B374">
        <f t="shared" si="48"/>
        <v>7</v>
      </c>
      <c r="C374">
        <v>1</v>
      </c>
      <c r="D374">
        <f t="shared" si="42"/>
        <v>15</v>
      </c>
      <c r="E374">
        <f t="shared" si="49"/>
        <v>29</v>
      </c>
      <c r="F374" t="s">
        <v>179</v>
      </c>
      <c r="G374">
        <f>VLOOKUP(F374,Stations!$B$2:$G$300,6,FALSE)</f>
        <v>217</v>
      </c>
      <c r="H374">
        <f t="shared" si="43"/>
        <v>217.07</v>
      </c>
      <c r="I374">
        <f t="shared" si="44"/>
        <v>623</v>
      </c>
      <c r="J374">
        <f t="shared" si="45"/>
        <v>217.07</v>
      </c>
      <c r="K374" t="e">
        <f t="shared" si="46"/>
        <v>#N/A</v>
      </c>
      <c r="L374">
        <f t="shared" si="47"/>
        <v>171</v>
      </c>
    </row>
    <row r="375" spans="1:12">
      <c r="A375">
        <v>7</v>
      </c>
      <c r="B375">
        <f t="shared" si="48"/>
        <v>7</v>
      </c>
      <c r="C375">
        <v>1</v>
      </c>
      <c r="D375">
        <f t="shared" si="42"/>
        <v>15</v>
      </c>
      <c r="E375">
        <f t="shared" si="49"/>
        <v>30</v>
      </c>
      <c r="F375" t="s">
        <v>385</v>
      </c>
      <c r="G375">
        <f>VLOOKUP(F375,Stations!$B$2:$G$300,6,FALSE)</f>
        <v>11</v>
      </c>
      <c r="H375">
        <f t="shared" si="43"/>
        <v>11.07</v>
      </c>
      <c r="I375">
        <f t="shared" si="44"/>
        <v>25</v>
      </c>
      <c r="J375">
        <f t="shared" si="45"/>
        <v>11.07</v>
      </c>
      <c r="K375">
        <f t="shared" si="46"/>
        <v>134.05000000000001</v>
      </c>
      <c r="L375">
        <f t="shared" si="47"/>
        <v>172</v>
      </c>
    </row>
    <row r="376" spans="1:12">
      <c r="A376">
        <v>7</v>
      </c>
      <c r="B376">
        <f t="shared" si="48"/>
        <v>7</v>
      </c>
      <c r="C376">
        <v>1</v>
      </c>
      <c r="D376">
        <f t="shared" si="42"/>
        <v>15</v>
      </c>
      <c r="E376">
        <f t="shared" si="49"/>
        <v>31</v>
      </c>
      <c r="F376" t="s">
        <v>76</v>
      </c>
      <c r="G376">
        <f>VLOOKUP(F376,Stations!$B$2:$G$300,6,FALSE)</f>
        <v>97</v>
      </c>
      <c r="H376">
        <f t="shared" si="43"/>
        <v>97.07</v>
      </c>
      <c r="I376">
        <f t="shared" si="44"/>
        <v>254</v>
      </c>
      <c r="J376">
        <f t="shared" si="45"/>
        <v>97.07</v>
      </c>
      <c r="K376" t="e">
        <f t="shared" si="46"/>
        <v>#N/A</v>
      </c>
      <c r="L376">
        <f t="shared" si="47"/>
        <v>172</v>
      </c>
    </row>
    <row r="377" spans="1:12">
      <c r="A377">
        <v>7</v>
      </c>
      <c r="B377">
        <f t="shared" si="48"/>
        <v>7</v>
      </c>
      <c r="C377">
        <v>1</v>
      </c>
      <c r="D377">
        <f t="shared" si="42"/>
        <v>15</v>
      </c>
      <c r="E377">
        <f t="shared" si="49"/>
        <v>32</v>
      </c>
      <c r="F377" t="s">
        <v>382</v>
      </c>
      <c r="G377">
        <f>VLOOKUP(F377,Stations!$B$2:$G$300,6,FALSE)</f>
        <v>127</v>
      </c>
      <c r="H377">
        <f t="shared" si="43"/>
        <v>127.07</v>
      </c>
      <c r="I377">
        <f t="shared" si="44"/>
        <v>352</v>
      </c>
      <c r="J377">
        <f t="shared" si="45"/>
        <v>127.07</v>
      </c>
      <c r="K377">
        <f t="shared" si="46"/>
        <v>135.07</v>
      </c>
      <c r="L377">
        <f t="shared" si="47"/>
        <v>173</v>
      </c>
    </row>
    <row r="378" spans="1:12">
      <c r="A378">
        <v>7</v>
      </c>
      <c r="B378">
        <f t="shared" si="48"/>
        <v>7</v>
      </c>
      <c r="C378">
        <v>2</v>
      </c>
      <c r="D378">
        <f t="shared" si="42"/>
        <v>16</v>
      </c>
      <c r="E378">
        <f t="shared" ref="E378:E411" si="50">IF(A378&amp;C378&lt;&gt;A377&amp;C377,0,E377+1)</f>
        <v>0</v>
      </c>
      <c r="F378" t="s">
        <v>382</v>
      </c>
      <c r="G378">
        <f>VLOOKUP(F378,Stations!$B$2:$G$300,6,FALSE)</f>
        <v>127</v>
      </c>
      <c r="H378">
        <f t="shared" si="43"/>
        <v>127.07</v>
      </c>
      <c r="I378">
        <f t="shared" si="44"/>
        <v>352</v>
      </c>
      <c r="J378">
        <f t="shared" si="45"/>
        <v>127.07</v>
      </c>
      <c r="K378" t="e">
        <f t="shared" si="46"/>
        <v>#N/A</v>
      </c>
      <c r="L378">
        <f t="shared" si="47"/>
        <v>173</v>
      </c>
    </row>
    <row r="379" spans="1:12">
      <c r="A379">
        <v>7</v>
      </c>
      <c r="B379">
        <f t="shared" si="48"/>
        <v>7</v>
      </c>
      <c r="C379">
        <v>2</v>
      </c>
      <c r="D379">
        <f t="shared" si="42"/>
        <v>16</v>
      </c>
      <c r="E379">
        <f t="shared" si="50"/>
        <v>1</v>
      </c>
      <c r="F379" t="s">
        <v>76</v>
      </c>
      <c r="G379">
        <f>VLOOKUP(F379,Stations!$B$2:$G$300,6,FALSE)</f>
        <v>97</v>
      </c>
      <c r="H379">
        <f t="shared" si="43"/>
        <v>97.07</v>
      </c>
      <c r="I379">
        <f t="shared" si="44"/>
        <v>254</v>
      </c>
      <c r="J379">
        <f t="shared" si="45"/>
        <v>97.07</v>
      </c>
      <c r="K379">
        <f t="shared" si="46"/>
        <v>136.07</v>
      </c>
      <c r="L379">
        <f t="shared" si="47"/>
        <v>174</v>
      </c>
    </row>
    <row r="380" spans="1:12">
      <c r="A380">
        <v>7</v>
      </c>
      <c r="B380">
        <f t="shared" si="48"/>
        <v>7</v>
      </c>
      <c r="C380">
        <v>2</v>
      </c>
      <c r="D380">
        <f t="shared" si="42"/>
        <v>16</v>
      </c>
      <c r="E380">
        <f t="shared" si="50"/>
        <v>2</v>
      </c>
      <c r="F380" t="s">
        <v>385</v>
      </c>
      <c r="G380">
        <f>VLOOKUP(F380,Stations!$B$2:$G$300,6,FALSE)</f>
        <v>11</v>
      </c>
      <c r="H380">
        <f t="shared" si="43"/>
        <v>11.07</v>
      </c>
      <c r="I380">
        <f t="shared" si="44"/>
        <v>25</v>
      </c>
      <c r="J380">
        <f t="shared" si="45"/>
        <v>11.07</v>
      </c>
      <c r="K380" t="e">
        <f t="shared" si="46"/>
        <v>#N/A</v>
      </c>
      <c r="L380">
        <f t="shared" si="47"/>
        <v>174</v>
      </c>
    </row>
    <row r="381" spans="1:12">
      <c r="A381">
        <v>7</v>
      </c>
      <c r="B381">
        <f t="shared" si="48"/>
        <v>7</v>
      </c>
      <c r="C381">
        <v>2</v>
      </c>
      <c r="D381">
        <f t="shared" si="42"/>
        <v>16</v>
      </c>
      <c r="E381">
        <f t="shared" si="50"/>
        <v>3</v>
      </c>
      <c r="F381" t="s">
        <v>179</v>
      </c>
      <c r="G381">
        <f>VLOOKUP(F381,Stations!$B$2:$G$300,6,FALSE)</f>
        <v>217</v>
      </c>
      <c r="H381">
        <f t="shared" si="43"/>
        <v>217.07</v>
      </c>
      <c r="I381">
        <f t="shared" si="44"/>
        <v>623</v>
      </c>
      <c r="J381">
        <f t="shared" si="45"/>
        <v>217.07</v>
      </c>
      <c r="K381" t="e">
        <f t="shared" si="46"/>
        <v>#N/A</v>
      </c>
      <c r="L381">
        <f t="shared" si="47"/>
        <v>174</v>
      </c>
    </row>
    <row r="382" spans="1:12">
      <c r="A382">
        <v>7</v>
      </c>
      <c r="B382">
        <f t="shared" si="48"/>
        <v>7</v>
      </c>
      <c r="C382">
        <v>2</v>
      </c>
      <c r="D382">
        <f t="shared" si="42"/>
        <v>16</v>
      </c>
      <c r="E382">
        <f t="shared" si="50"/>
        <v>4</v>
      </c>
      <c r="F382" t="s">
        <v>50</v>
      </c>
      <c r="G382">
        <f>VLOOKUP(F382,Stations!$B$2:$G$300,6,FALSE)</f>
        <v>67</v>
      </c>
      <c r="H382">
        <f t="shared" si="43"/>
        <v>67.069999999999993</v>
      </c>
      <c r="I382">
        <f t="shared" si="44"/>
        <v>184</v>
      </c>
      <c r="J382">
        <f t="shared" si="45"/>
        <v>67.069999999999993</v>
      </c>
      <c r="K382" t="e">
        <f t="shared" si="46"/>
        <v>#N/A</v>
      </c>
      <c r="L382">
        <f t="shared" si="47"/>
        <v>174</v>
      </c>
    </row>
    <row r="383" spans="1:12">
      <c r="A383">
        <v>7</v>
      </c>
      <c r="B383">
        <f t="shared" si="48"/>
        <v>7</v>
      </c>
      <c r="C383">
        <v>2</v>
      </c>
      <c r="D383">
        <f t="shared" si="42"/>
        <v>16</v>
      </c>
      <c r="E383">
        <f t="shared" si="50"/>
        <v>5</v>
      </c>
      <c r="F383" t="s">
        <v>56</v>
      </c>
      <c r="G383">
        <f>VLOOKUP(F383,Stations!$B$2:$G$300,6,FALSE)</f>
        <v>76</v>
      </c>
      <c r="H383">
        <f t="shared" si="43"/>
        <v>76.069999999999993</v>
      </c>
      <c r="I383">
        <f t="shared" si="44"/>
        <v>204</v>
      </c>
      <c r="J383">
        <f t="shared" si="45"/>
        <v>76.069999999999993</v>
      </c>
      <c r="K383">
        <f t="shared" si="46"/>
        <v>137.09</v>
      </c>
      <c r="L383">
        <f t="shared" si="47"/>
        <v>175</v>
      </c>
    </row>
    <row r="384" spans="1:12">
      <c r="A384">
        <v>7</v>
      </c>
      <c r="B384">
        <f t="shared" si="48"/>
        <v>7</v>
      </c>
      <c r="C384">
        <v>2</v>
      </c>
      <c r="D384">
        <f t="shared" si="42"/>
        <v>16</v>
      </c>
      <c r="E384">
        <f t="shared" si="50"/>
        <v>6</v>
      </c>
      <c r="F384" t="s">
        <v>205</v>
      </c>
      <c r="G384">
        <f>VLOOKUP(F384,Stations!$B$2:$G$300,6,FALSE)</f>
        <v>246</v>
      </c>
      <c r="H384">
        <f t="shared" si="43"/>
        <v>246.07</v>
      </c>
      <c r="I384">
        <f t="shared" si="44"/>
        <v>707</v>
      </c>
      <c r="J384">
        <f t="shared" si="45"/>
        <v>246.07</v>
      </c>
      <c r="K384" t="e">
        <f t="shared" si="46"/>
        <v>#N/A</v>
      </c>
      <c r="L384">
        <f t="shared" si="47"/>
        <v>175</v>
      </c>
    </row>
    <row r="385" spans="1:12">
      <c r="A385">
        <v>7</v>
      </c>
      <c r="B385">
        <f t="shared" si="48"/>
        <v>7</v>
      </c>
      <c r="C385">
        <v>2</v>
      </c>
      <c r="D385">
        <f t="shared" si="42"/>
        <v>16</v>
      </c>
      <c r="E385">
        <f t="shared" si="50"/>
        <v>7</v>
      </c>
      <c r="F385" t="s">
        <v>231</v>
      </c>
      <c r="G385">
        <f>VLOOKUP(F385,Stations!$B$2:$G$300,6,FALSE)</f>
        <v>277</v>
      </c>
      <c r="H385">
        <f t="shared" si="43"/>
        <v>277.07</v>
      </c>
      <c r="I385">
        <f t="shared" si="44"/>
        <v>787</v>
      </c>
      <c r="J385">
        <f t="shared" si="45"/>
        <v>277.07</v>
      </c>
      <c r="K385">
        <f t="shared" si="46"/>
        <v>138.07</v>
      </c>
      <c r="L385">
        <f t="shared" si="47"/>
        <v>176</v>
      </c>
    </row>
    <row r="386" spans="1:12">
      <c r="A386">
        <v>7</v>
      </c>
      <c r="B386">
        <f t="shared" si="48"/>
        <v>7</v>
      </c>
      <c r="C386">
        <v>2</v>
      </c>
      <c r="D386">
        <f t="shared" si="42"/>
        <v>16</v>
      </c>
      <c r="E386">
        <f t="shared" si="50"/>
        <v>8</v>
      </c>
      <c r="F386" t="s">
        <v>117</v>
      </c>
      <c r="G386">
        <f>VLOOKUP(F386,Stations!$B$2:$G$300,6,FALSE)</f>
        <v>143</v>
      </c>
      <c r="H386">
        <f t="shared" si="43"/>
        <v>143.07</v>
      </c>
      <c r="I386">
        <f t="shared" si="44"/>
        <v>398</v>
      </c>
      <c r="J386">
        <f t="shared" si="45"/>
        <v>143.07</v>
      </c>
      <c r="K386" t="e">
        <f t="shared" si="46"/>
        <v>#N/A</v>
      </c>
      <c r="L386">
        <f t="shared" si="47"/>
        <v>176</v>
      </c>
    </row>
    <row r="387" spans="1:12">
      <c r="A387">
        <v>7</v>
      </c>
      <c r="B387">
        <f t="shared" si="48"/>
        <v>7</v>
      </c>
      <c r="C387">
        <v>2</v>
      </c>
      <c r="D387">
        <f t="shared" ref="D387:D450" si="51">IF(A387&amp;C387=A386&amp;C386,D386,D386+1)</f>
        <v>16</v>
      </c>
      <c r="E387">
        <f t="shared" si="50"/>
        <v>9</v>
      </c>
      <c r="F387" t="s">
        <v>41</v>
      </c>
      <c r="G387">
        <f>VLOOKUP(F387,Stations!$B$2:$G$300,6,FALSE)</f>
        <v>55</v>
      </c>
      <c r="H387">
        <f t="shared" ref="H387:H450" si="52">G387+B387/100</f>
        <v>55.07</v>
      </c>
      <c r="I387">
        <f t="shared" ref="I387:I450" si="53">RANK(J387,$J$2:$J$847,1)</f>
        <v>138</v>
      </c>
      <c r="J387">
        <f t="shared" ref="J387:J450" si="54">H387</f>
        <v>55.07</v>
      </c>
      <c r="K387" t="e">
        <f t="shared" ref="K387:K450" si="55">VLOOKUP(ROW()-1,$I$2:$J$847,2,FALSE)</f>
        <v>#N/A</v>
      </c>
      <c r="L387">
        <f t="shared" ref="L387:L450" si="56">IF(NOT(ISNA(K387)),L386+1,L386)</f>
        <v>176</v>
      </c>
    </row>
    <row r="388" spans="1:12">
      <c r="A388">
        <v>7</v>
      </c>
      <c r="B388">
        <f t="shared" ref="B388:B451" si="57">IF(A388&lt;&gt;A387,B387+1,B387)</f>
        <v>7</v>
      </c>
      <c r="C388">
        <v>2</v>
      </c>
      <c r="D388">
        <f t="shared" si="51"/>
        <v>16</v>
      </c>
      <c r="E388">
        <f t="shared" si="50"/>
        <v>10</v>
      </c>
      <c r="F388" t="s">
        <v>337</v>
      </c>
      <c r="G388">
        <f>VLOOKUP(F388,Stations!$B$2:$G$300,6,FALSE)</f>
        <v>104</v>
      </c>
      <c r="H388">
        <f t="shared" si="52"/>
        <v>104.07</v>
      </c>
      <c r="I388">
        <f t="shared" si="53"/>
        <v>282</v>
      </c>
      <c r="J388">
        <f t="shared" si="54"/>
        <v>104.07</v>
      </c>
      <c r="K388" t="e">
        <f t="shared" si="55"/>
        <v>#N/A</v>
      </c>
      <c r="L388">
        <f t="shared" si="56"/>
        <v>176</v>
      </c>
    </row>
    <row r="389" spans="1:12">
      <c r="A389">
        <v>7</v>
      </c>
      <c r="B389">
        <f t="shared" si="57"/>
        <v>7</v>
      </c>
      <c r="C389">
        <v>2</v>
      </c>
      <c r="D389">
        <f t="shared" si="51"/>
        <v>16</v>
      </c>
      <c r="E389">
        <f t="shared" si="50"/>
        <v>11</v>
      </c>
      <c r="F389" t="s">
        <v>165</v>
      </c>
      <c r="G389">
        <f>VLOOKUP(F389,Stations!$B$2:$G$300,6,FALSE)</f>
        <v>202</v>
      </c>
      <c r="H389">
        <f t="shared" si="52"/>
        <v>202.07</v>
      </c>
      <c r="I389">
        <f t="shared" si="53"/>
        <v>588</v>
      </c>
      <c r="J389">
        <f t="shared" si="54"/>
        <v>202.07</v>
      </c>
      <c r="K389">
        <f t="shared" si="55"/>
        <v>139.04</v>
      </c>
      <c r="L389">
        <f t="shared" si="56"/>
        <v>177</v>
      </c>
    </row>
    <row r="390" spans="1:12">
      <c r="A390">
        <v>7</v>
      </c>
      <c r="B390">
        <f t="shared" si="57"/>
        <v>7</v>
      </c>
      <c r="C390">
        <v>2</v>
      </c>
      <c r="D390">
        <f t="shared" si="51"/>
        <v>16</v>
      </c>
      <c r="E390">
        <f t="shared" si="50"/>
        <v>12</v>
      </c>
      <c r="F390" t="s">
        <v>30</v>
      </c>
      <c r="G390">
        <f>VLOOKUP(F390,Stations!$B$2:$G$300,6,FALSE)</f>
        <v>40</v>
      </c>
      <c r="H390">
        <f t="shared" si="52"/>
        <v>40.07</v>
      </c>
      <c r="I390">
        <f t="shared" si="53"/>
        <v>97</v>
      </c>
      <c r="J390">
        <f t="shared" si="54"/>
        <v>40.07</v>
      </c>
      <c r="K390" t="e">
        <f t="shared" si="55"/>
        <v>#N/A</v>
      </c>
      <c r="L390">
        <f t="shared" si="56"/>
        <v>177</v>
      </c>
    </row>
    <row r="391" spans="1:12">
      <c r="A391">
        <v>7</v>
      </c>
      <c r="B391">
        <f t="shared" si="57"/>
        <v>7</v>
      </c>
      <c r="C391">
        <v>2</v>
      </c>
      <c r="D391">
        <f t="shared" si="51"/>
        <v>16</v>
      </c>
      <c r="E391">
        <f t="shared" si="50"/>
        <v>13</v>
      </c>
      <c r="F391" t="s">
        <v>110</v>
      </c>
      <c r="G391">
        <f>VLOOKUP(F391,Stations!$B$2:$G$300,6,FALSE)</f>
        <v>136</v>
      </c>
      <c r="H391">
        <f t="shared" si="52"/>
        <v>136.07</v>
      </c>
      <c r="I391">
        <f t="shared" si="53"/>
        <v>378</v>
      </c>
      <c r="J391">
        <f t="shared" si="54"/>
        <v>136.07</v>
      </c>
      <c r="K391">
        <f t="shared" si="55"/>
        <v>140</v>
      </c>
      <c r="L391">
        <f t="shared" si="56"/>
        <v>178</v>
      </c>
    </row>
    <row r="392" spans="1:12">
      <c r="A392">
        <v>7</v>
      </c>
      <c r="B392">
        <f t="shared" si="57"/>
        <v>7</v>
      </c>
      <c r="C392">
        <v>2</v>
      </c>
      <c r="D392">
        <f t="shared" si="51"/>
        <v>16</v>
      </c>
      <c r="E392">
        <f t="shared" si="50"/>
        <v>14</v>
      </c>
      <c r="F392" t="s">
        <v>386</v>
      </c>
      <c r="G392">
        <f>VLOOKUP(F392,Stations!$B$2:$G$300,6,FALSE)</f>
        <v>58</v>
      </c>
      <c r="H392">
        <f t="shared" si="52"/>
        <v>58.07</v>
      </c>
      <c r="I392">
        <f t="shared" si="53"/>
        <v>158</v>
      </c>
      <c r="J392">
        <f t="shared" si="54"/>
        <v>58.07</v>
      </c>
      <c r="K392" t="e">
        <f t="shared" si="55"/>
        <v>#N/A</v>
      </c>
      <c r="L392">
        <f t="shared" si="56"/>
        <v>178</v>
      </c>
    </row>
    <row r="393" spans="1:12">
      <c r="A393">
        <v>7</v>
      </c>
      <c r="B393">
        <f t="shared" si="57"/>
        <v>7</v>
      </c>
      <c r="C393">
        <v>2</v>
      </c>
      <c r="D393">
        <f t="shared" si="51"/>
        <v>16</v>
      </c>
      <c r="E393">
        <f t="shared" si="50"/>
        <v>15</v>
      </c>
      <c r="F393" t="s">
        <v>147</v>
      </c>
      <c r="G393">
        <f>VLOOKUP(F393,Stations!$B$2:$G$300,6,FALSE)</f>
        <v>183</v>
      </c>
      <c r="H393">
        <f t="shared" si="52"/>
        <v>183.07</v>
      </c>
      <c r="I393">
        <f t="shared" si="53"/>
        <v>519</v>
      </c>
      <c r="J393">
        <f t="shared" si="54"/>
        <v>183.07</v>
      </c>
      <c r="K393">
        <f t="shared" si="55"/>
        <v>141.09</v>
      </c>
      <c r="L393">
        <f t="shared" si="56"/>
        <v>179</v>
      </c>
    </row>
    <row r="394" spans="1:12">
      <c r="A394">
        <v>7</v>
      </c>
      <c r="B394">
        <f t="shared" si="57"/>
        <v>7</v>
      </c>
      <c r="C394">
        <v>2</v>
      </c>
      <c r="D394">
        <f t="shared" si="51"/>
        <v>16</v>
      </c>
      <c r="E394">
        <f t="shared" si="50"/>
        <v>16</v>
      </c>
      <c r="F394" t="s">
        <v>194</v>
      </c>
      <c r="G394">
        <f>VLOOKUP(F394,Stations!$B$2:$G$300,6,FALSE)</f>
        <v>232</v>
      </c>
      <c r="H394">
        <f t="shared" si="52"/>
        <v>232.07</v>
      </c>
      <c r="I394">
        <f t="shared" si="53"/>
        <v>659</v>
      </c>
      <c r="J394">
        <f t="shared" si="54"/>
        <v>232.07</v>
      </c>
      <c r="K394" t="e">
        <f t="shared" si="55"/>
        <v>#N/A</v>
      </c>
      <c r="L394">
        <f t="shared" si="56"/>
        <v>179</v>
      </c>
    </row>
    <row r="395" spans="1:12">
      <c r="A395">
        <v>7</v>
      </c>
      <c r="B395">
        <f t="shared" si="57"/>
        <v>7</v>
      </c>
      <c r="C395">
        <v>2</v>
      </c>
      <c r="D395">
        <f t="shared" si="51"/>
        <v>16</v>
      </c>
      <c r="E395">
        <f t="shared" si="50"/>
        <v>17</v>
      </c>
      <c r="F395" t="s">
        <v>261</v>
      </c>
      <c r="G395">
        <f>VLOOKUP(F395,Stations!$B$2:$G$300,6,FALSE)</f>
        <v>185</v>
      </c>
      <c r="H395">
        <f t="shared" si="52"/>
        <v>185.07</v>
      </c>
      <c r="I395">
        <f t="shared" si="53"/>
        <v>529</v>
      </c>
      <c r="J395">
        <f t="shared" si="54"/>
        <v>185.07</v>
      </c>
      <c r="K395">
        <f t="shared" si="55"/>
        <v>142.13999999999999</v>
      </c>
      <c r="L395">
        <f t="shared" si="56"/>
        <v>180</v>
      </c>
    </row>
    <row r="396" spans="1:12">
      <c r="A396">
        <v>7</v>
      </c>
      <c r="B396">
        <f t="shared" si="57"/>
        <v>7</v>
      </c>
      <c r="C396">
        <v>2</v>
      </c>
      <c r="D396">
        <f t="shared" si="51"/>
        <v>16</v>
      </c>
      <c r="E396">
        <f t="shared" si="50"/>
        <v>18</v>
      </c>
      <c r="F396" t="s">
        <v>169</v>
      </c>
      <c r="G396">
        <f>VLOOKUP(F396,Stations!$B$2:$G$300,6,FALSE)</f>
        <v>207</v>
      </c>
      <c r="H396">
        <f t="shared" si="52"/>
        <v>207.07</v>
      </c>
      <c r="I396">
        <f t="shared" si="53"/>
        <v>602</v>
      </c>
      <c r="J396">
        <f t="shared" si="54"/>
        <v>207.07</v>
      </c>
      <c r="K396" t="e">
        <f t="shared" si="55"/>
        <v>#N/A</v>
      </c>
      <c r="L396">
        <f t="shared" si="56"/>
        <v>180</v>
      </c>
    </row>
    <row r="397" spans="1:12">
      <c r="A397">
        <v>7</v>
      </c>
      <c r="B397">
        <f t="shared" si="57"/>
        <v>7</v>
      </c>
      <c r="C397">
        <v>2</v>
      </c>
      <c r="D397">
        <f t="shared" si="51"/>
        <v>16</v>
      </c>
      <c r="E397">
        <f t="shared" si="50"/>
        <v>19</v>
      </c>
      <c r="F397" t="s">
        <v>42</v>
      </c>
      <c r="G397">
        <f>VLOOKUP(F397,Stations!$B$2:$G$300,6,FALSE)</f>
        <v>56</v>
      </c>
      <c r="H397">
        <f t="shared" si="52"/>
        <v>56.07</v>
      </c>
      <c r="I397">
        <f t="shared" si="53"/>
        <v>146</v>
      </c>
      <c r="J397">
        <f t="shared" si="54"/>
        <v>56.07</v>
      </c>
      <c r="K397" t="e">
        <f t="shared" si="55"/>
        <v>#N/A</v>
      </c>
      <c r="L397">
        <f t="shared" si="56"/>
        <v>180</v>
      </c>
    </row>
    <row r="398" spans="1:12">
      <c r="A398">
        <v>7</v>
      </c>
      <c r="B398">
        <f t="shared" si="57"/>
        <v>7</v>
      </c>
      <c r="C398">
        <v>2</v>
      </c>
      <c r="D398">
        <f t="shared" si="51"/>
        <v>16</v>
      </c>
      <c r="E398">
        <f t="shared" si="50"/>
        <v>20</v>
      </c>
      <c r="F398" t="s">
        <v>168</v>
      </c>
      <c r="G398">
        <f>VLOOKUP(F398,Stations!$B$2:$G$300,6,FALSE)</f>
        <v>206</v>
      </c>
      <c r="H398">
        <f t="shared" si="52"/>
        <v>206.07</v>
      </c>
      <c r="I398">
        <f t="shared" si="53"/>
        <v>598</v>
      </c>
      <c r="J398">
        <f t="shared" si="54"/>
        <v>206.07</v>
      </c>
      <c r="K398" t="e">
        <f t="shared" si="55"/>
        <v>#N/A</v>
      </c>
      <c r="L398">
        <f t="shared" si="56"/>
        <v>180</v>
      </c>
    </row>
    <row r="399" spans="1:12">
      <c r="A399">
        <v>7</v>
      </c>
      <c r="B399">
        <f t="shared" si="57"/>
        <v>7</v>
      </c>
      <c r="C399">
        <v>2</v>
      </c>
      <c r="D399">
        <f t="shared" si="51"/>
        <v>16</v>
      </c>
      <c r="E399">
        <f t="shared" si="50"/>
        <v>21</v>
      </c>
      <c r="F399" t="s">
        <v>388</v>
      </c>
      <c r="G399">
        <f>VLOOKUP(F399,Stations!$B$2:$G$300,6,FALSE)</f>
        <v>279</v>
      </c>
      <c r="H399">
        <f t="shared" si="52"/>
        <v>279.07</v>
      </c>
      <c r="I399">
        <f t="shared" si="53"/>
        <v>797</v>
      </c>
      <c r="J399">
        <f t="shared" si="54"/>
        <v>279.07</v>
      </c>
      <c r="K399">
        <f t="shared" si="55"/>
        <v>143.07</v>
      </c>
      <c r="L399">
        <f t="shared" si="56"/>
        <v>181</v>
      </c>
    </row>
    <row r="400" spans="1:12">
      <c r="A400">
        <v>7</v>
      </c>
      <c r="B400">
        <f t="shared" si="57"/>
        <v>7</v>
      </c>
      <c r="C400">
        <v>2</v>
      </c>
      <c r="D400">
        <f t="shared" si="51"/>
        <v>16</v>
      </c>
      <c r="E400">
        <f t="shared" si="50"/>
        <v>22</v>
      </c>
      <c r="F400" t="s">
        <v>101</v>
      </c>
      <c r="G400">
        <f>VLOOKUP(F400,Stations!$B$2:$G$300,6,FALSE)</f>
        <v>124</v>
      </c>
      <c r="H400">
        <f t="shared" si="52"/>
        <v>124.07</v>
      </c>
      <c r="I400">
        <f t="shared" si="53"/>
        <v>342</v>
      </c>
      <c r="J400">
        <f t="shared" si="54"/>
        <v>124.07</v>
      </c>
      <c r="K400" t="e">
        <f t="shared" si="55"/>
        <v>#N/A</v>
      </c>
      <c r="L400">
        <f t="shared" si="56"/>
        <v>181</v>
      </c>
    </row>
    <row r="401" spans="1:12">
      <c r="A401">
        <v>7</v>
      </c>
      <c r="B401">
        <f t="shared" si="57"/>
        <v>7</v>
      </c>
      <c r="C401">
        <v>2</v>
      </c>
      <c r="D401">
        <f t="shared" si="51"/>
        <v>16</v>
      </c>
      <c r="E401">
        <f t="shared" si="50"/>
        <v>23</v>
      </c>
      <c r="F401" t="s">
        <v>163</v>
      </c>
      <c r="G401">
        <f>VLOOKUP(F401,Stations!$B$2:$G$300,6,FALSE)</f>
        <v>200</v>
      </c>
      <c r="H401">
        <f t="shared" si="52"/>
        <v>200.07</v>
      </c>
      <c r="I401">
        <f t="shared" si="53"/>
        <v>580</v>
      </c>
      <c r="J401">
        <f t="shared" si="54"/>
        <v>200.07</v>
      </c>
      <c r="K401" t="e">
        <f t="shared" si="55"/>
        <v>#N/A</v>
      </c>
      <c r="L401">
        <f t="shared" si="56"/>
        <v>181</v>
      </c>
    </row>
    <row r="402" spans="1:12">
      <c r="A402">
        <v>7</v>
      </c>
      <c r="B402">
        <f t="shared" si="57"/>
        <v>7</v>
      </c>
      <c r="C402">
        <v>2</v>
      </c>
      <c r="D402">
        <f t="shared" si="51"/>
        <v>16</v>
      </c>
      <c r="E402">
        <f t="shared" si="50"/>
        <v>24</v>
      </c>
      <c r="F402" t="s">
        <v>390</v>
      </c>
      <c r="G402">
        <f>VLOOKUP(F402,Stations!$B$2:$G$300,6,FALSE)</f>
        <v>45</v>
      </c>
      <c r="H402">
        <f t="shared" si="52"/>
        <v>45.07</v>
      </c>
      <c r="I402">
        <f t="shared" si="53"/>
        <v>109</v>
      </c>
      <c r="J402">
        <f t="shared" si="54"/>
        <v>45.07</v>
      </c>
      <c r="K402" t="e">
        <f t="shared" si="55"/>
        <v>#N/A</v>
      </c>
      <c r="L402">
        <f t="shared" si="56"/>
        <v>181</v>
      </c>
    </row>
    <row r="403" spans="1:12">
      <c r="A403">
        <v>7</v>
      </c>
      <c r="B403">
        <f t="shared" si="57"/>
        <v>7</v>
      </c>
      <c r="C403">
        <v>2</v>
      </c>
      <c r="D403">
        <f t="shared" si="51"/>
        <v>16</v>
      </c>
      <c r="E403">
        <f t="shared" si="50"/>
        <v>25</v>
      </c>
      <c r="F403" t="s">
        <v>112</v>
      </c>
      <c r="G403">
        <f>VLOOKUP(F403,Stations!$B$2:$G$300,6,FALSE)</f>
        <v>138</v>
      </c>
      <c r="H403">
        <f t="shared" si="52"/>
        <v>138.07</v>
      </c>
      <c r="I403">
        <f t="shared" si="53"/>
        <v>384</v>
      </c>
      <c r="J403">
        <f t="shared" si="54"/>
        <v>138.07</v>
      </c>
      <c r="K403">
        <f t="shared" si="55"/>
        <v>143.08000000000001</v>
      </c>
      <c r="L403">
        <f t="shared" si="56"/>
        <v>182</v>
      </c>
    </row>
    <row r="404" spans="1:12">
      <c r="A404">
        <v>7</v>
      </c>
      <c r="B404">
        <f t="shared" si="57"/>
        <v>7</v>
      </c>
      <c r="C404">
        <v>2</v>
      </c>
      <c r="D404">
        <f t="shared" si="51"/>
        <v>16</v>
      </c>
      <c r="E404">
        <f t="shared" si="50"/>
        <v>26</v>
      </c>
      <c r="F404" t="s">
        <v>162</v>
      </c>
      <c r="G404">
        <f>VLOOKUP(F404,Stations!$B$2:$G$300,6,FALSE)</f>
        <v>199</v>
      </c>
      <c r="H404">
        <f t="shared" si="52"/>
        <v>199.07</v>
      </c>
      <c r="I404">
        <f t="shared" si="53"/>
        <v>576</v>
      </c>
      <c r="J404">
        <f t="shared" si="54"/>
        <v>199.07</v>
      </c>
      <c r="K404" t="e">
        <f t="shared" si="55"/>
        <v>#N/A</v>
      </c>
      <c r="L404">
        <f t="shared" si="56"/>
        <v>182</v>
      </c>
    </row>
    <row r="405" spans="1:12">
      <c r="A405">
        <v>7</v>
      </c>
      <c r="B405">
        <f t="shared" si="57"/>
        <v>7</v>
      </c>
      <c r="C405">
        <v>2</v>
      </c>
      <c r="D405">
        <f t="shared" si="51"/>
        <v>16</v>
      </c>
      <c r="E405">
        <f t="shared" si="50"/>
        <v>27</v>
      </c>
      <c r="F405" t="s">
        <v>235</v>
      </c>
      <c r="G405">
        <f>VLOOKUP(F405,Stations!$B$2:$G$300,6,FALSE)</f>
        <v>283</v>
      </c>
      <c r="H405">
        <f t="shared" si="52"/>
        <v>283.07</v>
      </c>
      <c r="I405">
        <f t="shared" si="53"/>
        <v>807</v>
      </c>
      <c r="J405">
        <f t="shared" si="54"/>
        <v>283.07</v>
      </c>
      <c r="K405">
        <f t="shared" si="55"/>
        <v>144.02000000000001</v>
      </c>
      <c r="L405">
        <f t="shared" si="56"/>
        <v>183</v>
      </c>
    </row>
    <row r="406" spans="1:12">
      <c r="A406">
        <v>7</v>
      </c>
      <c r="B406">
        <f t="shared" si="57"/>
        <v>7</v>
      </c>
      <c r="C406">
        <v>2</v>
      </c>
      <c r="D406">
        <f t="shared" si="51"/>
        <v>16</v>
      </c>
      <c r="E406">
        <f t="shared" si="50"/>
        <v>28</v>
      </c>
      <c r="F406" t="s">
        <v>128</v>
      </c>
      <c r="G406">
        <f>VLOOKUP(F406,Stations!$B$2:$G$300,6,FALSE)</f>
        <v>155</v>
      </c>
      <c r="H406">
        <f t="shared" si="52"/>
        <v>155.07</v>
      </c>
      <c r="I406">
        <f t="shared" si="53"/>
        <v>430</v>
      </c>
      <c r="J406">
        <f t="shared" si="54"/>
        <v>155.07</v>
      </c>
      <c r="K406" t="e">
        <f t="shared" si="55"/>
        <v>#N/A</v>
      </c>
      <c r="L406">
        <f t="shared" si="56"/>
        <v>183</v>
      </c>
    </row>
    <row r="407" spans="1:12">
      <c r="A407">
        <v>7</v>
      </c>
      <c r="B407">
        <f t="shared" si="57"/>
        <v>7</v>
      </c>
      <c r="C407">
        <v>2</v>
      </c>
      <c r="D407">
        <f t="shared" si="51"/>
        <v>16</v>
      </c>
      <c r="E407">
        <f t="shared" si="50"/>
        <v>29</v>
      </c>
      <c r="F407" t="s">
        <v>188</v>
      </c>
      <c r="G407">
        <f>VLOOKUP(F407,Stations!$B$2:$G$300,6,FALSE)</f>
        <v>226</v>
      </c>
      <c r="H407">
        <f t="shared" si="52"/>
        <v>226.07</v>
      </c>
      <c r="I407">
        <f t="shared" si="53"/>
        <v>647</v>
      </c>
      <c r="J407">
        <f t="shared" si="54"/>
        <v>226.07</v>
      </c>
      <c r="K407">
        <f t="shared" si="55"/>
        <v>145.09</v>
      </c>
      <c r="L407">
        <f t="shared" si="56"/>
        <v>184</v>
      </c>
    </row>
    <row r="408" spans="1:12">
      <c r="A408">
        <v>7</v>
      </c>
      <c r="B408">
        <f t="shared" si="57"/>
        <v>7</v>
      </c>
      <c r="C408">
        <v>2</v>
      </c>
      <c r="D408">
        <f t="shared" si="51"/>
        <v>16</v>
      </c>
      <c r="E408">
        <f t="shared" si="50"/>
        <v>30</v>
      </c>
      <c r="F408" t="s">
        <v>175</v>
      </c>
      <c r="G408">
        <f>VLOOKUP(F408,Stations!$B$2:$G$300,6,FALSE)</f>
        <v>213</v>
      </c>
      <c r="H408">
        <f t="shared" si="52"/>
        <v>213.07</v>
      </c>
      <c r="I408">
        <f t="shared" si="53"/>
        <v>615</v>
      </c>
      <c r="J408">
        <f t="shared" si="54"/>
        <v>213.07</v>
      </c>
      <c r="K408" t="e">
        <f t="shared" si="55"/>
        <v>#N/A</v>
      </c>
      <c r="L408">
        <f t="shared" si="56"/>
        <v>184</v>
      </c>
    </row>
    <row r="409" spans="1:12">
      <c r="A409">
        <v>7</v>
      </c>
      <c r="B409">
        <f t="shared" si="57"/>
        <v>7</v>
      </c>
      <c r="C409">
        <v>2</v>
      </c>
      <c r="D409">
        <f t="shared" si="51"/>
        <v>16</v>
      </c>
      <c r="E409">
        <f t="shared" si="50"/>
        <v>31</v>
      </c>
      <c r="F409" t="s">
        <v>189</v>
      </c>
      <c r="G409">
        <f>VLOOKUP(F409,Stations!$B$2:$G$300,6,FALSE)</f>
        <v>227</v>
      </c>
      <c r="H409">
        <f t="shared" si="52"/>
        <v>227.07</v>
      </c>
      <c r="I409">
        <f t="shared" si="53"/>
        <v>649</v>
      </c>
      <c r="J409">
        <f t="shared" si="54"/>
        <v>227.07</v>
      </c>
      <c r="K409">
        <f t="shared" si="55"/>
        <v>146</v>
      </c>
      <c r="L409">
        <f t="shared" si="56"/>
        <v>185</v>
      </c>
    </row>
    <row r="410" spans="1:12">
      <c r="A410">
        <v>7</v>
      </c>
      <c r="B410">
        <f t="shared" si="57"/>
        <v>7</v>
      </c>
      <c r="C410">
        <v>2</v>
      </c>
      <c r="D410">
        <f t="shared" si="51"/>
        <v>16</v>
      </c>
      <c r="E410">
        <f t="shared" si="50"/>
        <v>32</v>
      </c>
      <c r="F410" t="s">
        <v>158</v>
      </c>
      <c r="G410">
        <f>VLOOKUP(F410,Stations!$B$2:$G$300,6,FALSE)</f>
        <v>195</v>
      </c>
      <c r="H410">
        <f t="shared" si="52"/>
        <v>195.07</v>
      </c>
      <c r="I410">
        <f t="shared" si="53"/>
        <v>557</v>
      </c>
      <c r="J410">
        <f t="shared" si="54"/>
        <v>195.07</v>
      </c>
      <c r="K410" t="e">
        <f t="shared" si="55"/>
        <v>#N/A</v>
      </c>
      <c r="L410">
        <f t="shared" si="56"/>
        <v>185</v>
      </c>
    </row>
    <row r="411" spans="1:12">
      <c r="A411">
        <v>7</v>
      </c>
      <c r="B411">
        <f t="shared" si="57"/>
        <v>7</v>
      </c>
      <c r="C411">
        <v>2</v>
      </c>
      <c r="D411">
        <f t="shared" si="51"/>
        <v>16</v>
      </c>
      <c r="E411">
        <f t="shared" si="50"/>
        <v>33</v>
      </c>
      <c r="F411" t="s">
        <v>127</v>
      </c>
      <c r="G411">
        <f>VLOOKUP(F411,Stations!$B$2:$G$300,6,FALSE)</f>
        <v>154</v>
      </c>
      <c r="H411">
        <f t="shared" si="52"/>
        <v>154.07</v>
      </c>
      <c r="I411">
        <f t="shared" si="53"/>
        <v>428</v>
      </c>
      <c r="J411">
        <f t="shared" si="54"/>
        <v>154.07</v>
      </c>
      <c r="K411">
        <f t="shared" si="55"/>
        <v>147.11000000000001</v>
      </c>
      <c r="L411">
        <f t="shared" si="56"/>
        <v>186</v>
      </c>
    </row>
    <row r="412" spans="1:12">
      <c r="A412">
        <v>7</v>
      </c>
      <c r="B412">
        <f t="shared" si="57"/>
        <v>7</v>
      </c>
      <c r="C412">
        <v>3</v>
      </c>
      <c r="D412">
        <f t="shared" si="51"/>
        <v>17</v>
      </c>
      <c r="E412">
        <f t="shared" ref="E412:E445" si="58">IF(A412&amp;C412&lt;&gt;A411&amp;C411,0,E411+1)</f>
        <v>0</v>
      </c>
      <c r="F412" t="s">
        <v>127</v>
      </c>
      <c r="G412">
        <f>VLOOKUP(F412,Stations!$B$2:$G$300,6,FALSE)</f>
        <v>154</v>
      </c>
      <c r="H412">
        <f t="shared" si="52"/>
        <v>154.07</v>
      </c>
      <c r="I412">
        <f t="shared" si="53"/>
        <v>428</v>
      </c>
      <c r="J412">
        <f t="shared" si="54"/>
        <v>154.07</v>
      </c>
      <c r="K412" t="e">
        <f t="shared" si="55"/>
        <v>#N/A</v>
      </c>
      <c r="L412">
        <f t="shared" si="56"/>
        <v>186</v>
      </c>
    </row>
    <row r="413" spans="1:12">
      <c r="A413">
        <v>7</v>
      </c>
      <c r="B413">
        <f t="shared" si="57"/>
        <v>7</v>
      </c>
      <c r="C413">
        <v>3</v>
      </c>
      <c r="D413">
        <f t="shared" si="51"/>
        <v>17</v>
      </c>
      <c r="E413">
        <f t="shared" si="58"/>
        <v>1</v>
      </c>
      <c r="F413" t="s">
        <v>158</v>
      </c>
      <c r="G413">
        <f>VLOOKUP(F413,Stations!$B$2:$G$300,6,FALSE)</f>
        <v>195</v>
      </c>
      <c r="H413">
        <f t="shared" si="52"/>
        <v>195.07</v>
      </c>
      <c r="I413">
        <f t="shared" si="53"/>
        <v>557</v>
      </c>
      <c r="J413">
        <f t="shared" si="54"/>
        <v>195.07</v>
      </c>
      <c r="K413">
        <f t="shared" si="55"/>
        <v>148.09</v>
      </c>
      <c r="L413">
        <f t="shared" si="56"/>
        <v>187</v>
      </c>
    </row>
    <row r="414" spans="1:12">
      <c r="A414">
        <v>7</v>
      </c>
      <c r="B414">
        <f t="shared" si="57"/>
        <v>7</v>
      </c>
      <c r="C414">
        <v>3</v>
      </c>
      <c r="D414">
        <f t="shared" si="51"/>
        <v>17</v>
      </c>
      <c r="E414">
        <f t="shared" si="58"/>
        <v>2</v>
      </c>
      <c r="F414" t="s">
        <v>189</v>
      </c>
      <c r="G414">
        <f>VLOOKUP(F414,Stations!$B$2:$G$300,6,FALSE)</f>
        <v>227</v>
      </c>
      <c r="H414">
        <f t="shared" si="52"/>
        <v>227.07</v>
      </c>
      <c r="I414">
        <f t="shared" si="53"/>
        <v>649</v>
      </c>
      <c r="J414">
        <f t="shared" si="54"/>
        <v>227.07</v>
      </c>
      <c r="K414" t="e">
        <f t="shared" si="55"/>
        <v>#N/A</v>
      </c>
      <c r="L414">
        <f t="shared" si="56"/>
        <v>187</v>
      </c>
    </row>
    <row r="415" spans="1:12">
      <c r="A415">
        <v>7</v>
      </c>
      <c r="B415">
        <f t="shared" si="57"/>
        <v>7</v>
      </c>
      <c r="C415">
        <v>3</v>
      </c>
      <c r="D415">
        <f t="shared" si="51"/>
        <v>17</v>
      </c>
      <c r="E415">
        <f t="shared" si="58"/>
        <v>3</v>
      </c>
      <c r="F415" t="s">
        <v>175</v>
      </c>
      <c r="G415">
        <f>VLOOKUP(F415,Stations!$B$2:$G$300,6,FALSE)</f>
        <v>213</v>
      </c>
      <c r="H415">
        <f t="shared" si="52"/>
        <v>213.07</v>
      </c>
      <c r="I415">
        <f t="shared" si="53"/>
        <v>615</v>
      </c>
      <c r="J415">
        <f t="shared" si="54"/>
        <v>213.07</v>
      </c>
      <c r="K415">
        <f t="shared" si="55"/>
        <v>148.13</v>
      </c>
      <c r="L415">
        <f t="shared" si="56"/>
        <v>188</v>
      </c>
    </row>
    <row r="416" spans="1:12">
      <c r="A416">
        <v>7</v>
      </c>
      <c r="B416">
        <f t="shared" si="57"/>
        <v>7</v>
      </c>
      <c r="C416">
        <v>3</v>
      </c>
      <c r="D416">
        <f t="shared" si="51"/>
        <v>17</v>
      </c>
      <c r="E416">
        <f t="shared" si="58"/>
        <v>4</v>
      </c>
      <c r="F416" t="s">
        <v>188</v>
      </c>
      <c r="G416">
        <f>VLOOKUP(F416,Stations!$B$2:$G$300,6,FALSE)</f>
        <v>226</v>
      </c>
      <c r="H416">
        <f t="shared" si="52"/>
        <v>226.07</v>
      </c>
      <c r="I416">
        <f t="shared" si="53"/>
        <v>647</v>
      </c>
      <c r="J416">
        <f t="shared" si="54"/>
        <v>226.07</v>
      </c>
      <c r="K416" t="e">
        <f t="shared" si="55"/>
        <v>#N/A</v>
      </c>
      <c r="L416">
        <f t="shared" si="56"/>
        <v>188</v>
      </c>
    </row>
    <row r="417" spans="1:12">
      <c r="A417">
        <v>7</v>
      </c>
      <c r="B417">
        <f t="shared" si="57"/>
        <v>7</v>
      </c>
      <c r="C417">
        <v>3</v>
      </c>
      <c r="D417">
        <f t="shared" si="51"/>
        <v>17</v>
      </c>
      <c r="E417">
        <f t="shared" si="58"/>
        <v>5</v>
      </c>
      <c r="F417" t="s">
        <v>128</v>
      </c>
      <c r="G417">
        <f>VLOOKUP(F417,Stations!$B$2:$G$300,6,FALSE)</f>
        <v>155</v>
      </c>
      <c r="H417">
        <f t="shared" si="52"/>
        <v>155.07</v>
      </c>
      <c r="I417">
        <f t="shared" si="53"/>
        <v>430</v>
      </c>
      <c r="J417">
        <f t="shared" si="54"/>
        <v>155.07</v>
      </c>
      <c r="K417">
        <f t="shared" si="55"/>
        <v>148.15</v>
      </c>
      <c r="L417">
        <f t="shared" si="56"/>
        <v>189</v>
      </c>
    </row>
    <row r="418" spans="1:12">
      <c r="A418">
        <v>7</v>
      </c>
      <c r="B418">
        <f t="shared" si="57"/>
        <v>7</v>
      </c>
      <c r="C418">
        <v>3</v>
      </c>
      <c r="D418">
        <f t="shared" si="51"/>
        <v>17</v>
      </c>
      <c r="E418">
        <f t="shared" si="58"/>
        <v>6</v>
      </c>
      <c r="F418" t="s">
        <v>235</v>
      </c>
      <c r="G418">
        <f>VLOOKUP(F418,Stations!$B$2:$G$300,6,FALSE)</f>
        <v>283</v>
      </c>
      <c r="H418">
        <f t="shared" si="52"/>
        <v>283.07</v>
      </c>
      <c r="I418">
        <f t="shared" si="53"/>
        <v>807</v>
      </c>
      <c r="J418">
        <f t="shared" si="54"/>
        <v>283.07</v>
      </c>
      <c r="K418" t="e">
        <f t="shared" si="55"/>
        <v>#N/A</v>
      </c>
      <c r="L418">
        <f t="shared" si="56"/>
        <v>189</v>
      </c>
    </row>
    <row r="419" spans="1:12">
      <c r="A419">
        <v>7</v>
      </c>
      <c r="B419">
        <f t="shared" si="57"/>
        <v>7</v>
      </c>
      <c r="C419">
        <v>3</v>
      </c>
      <c r="D419">
        <f t="shared" si="51"/>
        <v>17</v>
      </c>
      <c r="E419">
        <f t="shared" si="58"/>
        <v>7</v>
      </c>
      <c r="F419" t="s">
        <v>162</v>
      </c>
      <c r="G419">
        <f>VLOOKUP(F419,Stations!$B$2:$G$300,6,FALSE)</f>
        <v>199</v>
      </c>
      <c r="H419">
        <f t="shared" si="52"/>
        <v>199.07</v>
      </c>
      <c r="I419">
        <f t="shared" si="53"/>
        <v>576</v>
      </c>
      <c r="J419">
        <f t="shared" si="54"/>
        <v>199.07</v>
      </c>
      <c r="K419">
        <f t="shared" si="55"/>
        <v>149.13999999999999</v>
      </c>
      <c r="L419">
        <f t="shared" si="56"/>
        <v>190</v>
      </c>
    </row>
    <row r="420" spans="1:12">
      <c r="A420">
        <v>7</v>
      </c>
      <c r="B420">
        <f t="shared" si="57"/>
        <v>7</v>
      </c>
      <c r="C420">
        <v>3</v>
      </c>
      <c r="D420">
        <f t="shared" si="51"/>
        <v>17</v>
      </c>
      <c r="E420">
        <f t="shared" si="58"/>
        <v>8</v>
      </c>
      <c r="F420" t="s">
        <v>112</v>
      </c>
      <c r="G420">
        <f>VLOOKUP(F420,Stations!$B$2:$G$300,6,FALSE)</f>
        <v>138</v>
      </c>
      <c r="H420">
        <f t="shared" si="52"/>
        <v>138.07</v>
      </c>
      <c r="I420">
        <f t="shared" si="53"/>
        <v>384</v>
      </c>
      <c r="J420">
        <f t="shared" si="54"/>
        <v>138.07</v>
      </c>
      <c r="K420" t="e">
        <f t="shared" si="55"/>
        <v>#N/A</v>
      </c>
      <c r="L420">
        <f t="shared" si="56"/>
        <v>190</v>
      </c>
    </row>
    <row r="421" spans="1:12">
      <c r="A421">
        <v>7</v>
      </c>
      <c r="B421">
        <f t="shared" si="57"/>
        <v>7</v>
      </c>
      <c r="C421">
        <v>3</v>
      </c>
      <c r="D421">
        <f t="shared" si="51"/>
        <v>17</v>
      </c>
      <c r="E421">
        <f t="shared" si="58"/>
        <v>9</v>
      </c>
      <c r="F421" t="s">
        <v>390</v>
      </c>
      <c r="G421">
        <f>VLOOKUP(F421,Stations!$B$2:$G$300,6,FALSE)</f>
        <v>45</v>
      </c>
      <c r="H421">
        <f t="shared" si="52"/>
        <v>45.07</v>
      </c>
      <c r="I421">
        <f t="shared" si="53"/>
        <v>109</v>
      </c>
      <c r="J421">
        <f t="shared" si="54"/>
        <v>45.07</v>
      </c>
      <c r="K421">
        <f t="shared" si="55"/>
        <v>150.1</v>
      </c>
      <c r="L421">
        <f t="shared" si="56"/>
        <v>191</v>
      </c>
    </row>
    <row r="422" spans="1:12">
      <c r="A422">
        <v>7</v>
      </c>
      <c r="B422">
        <f t="shared" si="57"/>
        <v>7</v>
      </c>
      <c r="C422">
        <v>3</v>
      </c>
      <c r="D422">
        <f t="shared" si="51"/>
        <v>17</v>
      </c>
      <c r="E422">
        <f t="shared" si="58"/>
        <v>10</v>
      </c>
      <c r="F422" t="s">
        <v>163</v>
      </c>
      <c r="G422">
        <f>VLOOKUP(F422,Stations!$B$2:$G$300,6,FALSE)</f>
        <v>200</v>
      </c>
      <c r="H422">
        <f t="shared" si="52"/>
        <v>200.07</v>
      </c>
      <c r="I422">
        <f t="shared" si="53"/>
        <v>580</v>
      </c>
      <c r="J422">
        <f t="shared" si="54"/>
        <v>200.07</v>
      </c>
      <c r="K422" t="e">
        <f t="shared" si="55"/>
        <v>#N/A</v>
      </c>
      <c r="L422">
        <f t="shared" si="56"/>
        <v>191</v>
      </c>
    </row>
    <row r="423" spans="1:12">
      <c r="A423">
        <v>7</v>
      </c>
      <c r="B423">
        <f t="shared" si="57"/>
        <v>7</v>
      </c>
      <c r="C423">
        <v>3</v>
      </c>
      <c r="D423">
        <f t="shared" si="51"/>
        <v>17</v>
      </c>
      <c r="E423">
        <f t="shared" si="58"/>
        <v>11</v>
      </c>
      <c r="F423" t="s">
        <v>101</v>
      </c>
      <c r="G423">
        <f>VLOOKUP(F423,Stations!$B$2:$G$300,6,FALSE)</f>
        <v>124</v>
      </c>
      <c r="H423">
        <f t="shared" si="52"/>
        <v>124.07</v>
      </c>
      <c r="I423">
        <f t="shared" si="53"/>
        <v>342</v>
      </c>
      <c r="J423">
        <f t="shared" si="54"/>
        <v>124.07</v>
      </c>
      <c r="K423">
        <f t="shared" si="55"/>
        <v>151.13999999999999</v>
      </c>
      <c r="L423">
        <f t="shared" si="56"/>
        <v>192</v>
      </c>
    </row>
    <row r="424" spans="1:12">
      <c r="A424">
        <v>7</v>
      </c>
      <c r="B424">
        <f t="shared" si="57"/>
        <v>7</v>
      </c>
      <c r="C424">
        <v>3</v>
      </c>
      <c r="D424">
        <f t="shared" si="51"/>
        <v>17</v>
      </c>
      <c r="E424">
        <f t="shared" si="58"/>
        <v>12</v>
      </c>
      <c r="F424" t="s">
        <v>388</v>
      </c>
      <c r="G424">
        <f>VLOOKUP(F424,Stations!$B$2:$G$300,6,FALSE)</f>
        <v>279</v>
      </c>
      <c r="H424">
        <f t="shared" si="52"/>
        <v>279.07</v>
      </c>
      <c r="I424">
        <f t="shared" si="53"/>
        <v>797</v>
      </c>
      <c r="J424">
        <f t="shared" si="54"/>
        <v>279.07</v>
      </c>
      <c r="K424" t="e">
        <f t="shared" si="55"/>
        <v>#N/A</v>
      </c>
      <c r="L424">
        <f t="shared" si="56"/>
        <v>192</v>
      </c>
    </row>
    <row r="425" spans="1:12">
      <c r="A425">
        <v>7</v>
      </c>
      <c r="B425">
        <f t="shared" si="57"/>
        <v>7</v>
      </c>
      <c r="C425">
        <v>3</v>
      </c>
      <c r="D425">
        <f t="shared" si="51"/>
        <v>17</v>
      </c>
      <c r="E425">
        <f t="shared" si="58"/>
        <v>13</v>
      </c>
      <c r="F425" t="s">
        <v>168</v>
      </c>
      <c r="G425">
        <f>VLOOKUP(F425,Stations!$B$2:$G$300,6,FALSE)</f>
        <v>206</v>
      </c>
      <c r="H425">
        <f t="shared" si="52"/>
        <v>206.07</v>
      </c>
      <c r="I425">
        <f t="shared" si="53"/>
        <v>598</v>
      </c>
      <c r="J425">
        <f t="shared" si="54"/>
        <v>206.07</v>
      </c>
      <c r="K425">
        <f t="shared" si="55"/>
        <v>152.12</v>
      </c>
      <c r="L425">
        <f t="shared" si="56"/>
        <v>193</v>
      </c>
    </row>
    <row r="426" spans="1:12">
      <c r="A426">
        <v>7</v>
      </c>
      <c r="B426">
        <f t="shared" si="57"/>
        <v>7</v>
      </c>
      <c r="C426">
        <v>3</v>
      </c>
      <c r="D426">
        <f t="shared" si="51"/>
        <v>17</v>
      </c>
      <c r="E426">
        <f t="shared" si="58"/>
        <v>14</v>
      </c>
      <c r="F426" t="s">
        <v>42</v>
      </c>
      <c r="G426">
        <f>VLOOKUP(F426,Stations!$B$2:$G$300,6,FALSE)</f>
        <v>56</v>
      </c>
      <c r="H426">
        <f t="shared" si="52"/>
        <v>56.07</v>
      </c>
      <c r="I426">
        <f t="shared" si="53"/>
        <v>146</v>
      </c>
      <c r="J426">
        <f t="shared" si="54"/>
        <v>56.07</v>
      </c>
      <c r="K426" t="e">
        <f t="shared" si="55"/>
        <v>#N/A</v>
      </c>
      <c r="L426">
        <f t="shared" si="56"/>
        <v>193</v>
      </c>
    </row>
    <row r="427" spans="1:12">
      <c r="A427">
        <v>7</v>
      </c>
      <c r="B427">
        <f t="shared" si="57"/>
        <v>7</v>
      </c>
      <c r="C427">
        <v>3</v>
      </c>
      <c r="D427">
        <f t="shared" si="51"/>
        <v>17</v>
      </c>
      <c r="E427">
        <f t="shared" si="58"/>
        <v>15</v>
      </c>
      <c r="F427" t="s">
        <v>169</v>
      </c>
      <c r="G427">
        <f>VLOOKUP(F427,Stations!$B$2:$G$300,6,FALSE)</f>
        <v>207</v>
      </c>
      <c r="H427">
        <f t="shared" si="52"/>
        <v>207.07</v>
      </c>
      <c r="I427">
        <f t="shared" si="53"/>
        <v>602</v>
      </c>
      <c r="J427">
        <f t="shared" si="54"/>
        <v>207.07</v>
      </c>
      <c r="K427">
        <f t="shared" si="55"/>
        <v>153.13</v>
      </c>
      <c r="L427">
        <f t="shared" si="56"/>
        <v>194</v>
      </c>
    </row>
    <row r="428" spans="1:12">
      <c r="A428">
        <v>7</v>
      </c>
      <c r="B428">
        <f t="shared" si="57"/>
        <v>7</v>
      </c>
      <c r="C428">
        <v>3</v>
      </c>
      <c r="D428">
        <f t="shared" si="51"/>
        <v>17</v>
      </c>
      <c r="E428">
        <f t="shared" si="58"/>
        <v>16</v>
      </c>
      <c r="F428" t="s">
        <v>261</v>
      </c>
      <c r="G428">
        <f>VLOOKUP(F428,Stations!$B$2:$G$300,6,FALSE)</f>
        <v>185</v>
      </c>
      <c r="H428">
        <f t="shared" si="52"/>
        <v>185.07</v>
      </c>
      <c r="I428">
        <f t="shared" si="53"/>
        <v>529</v>
      </c>
      <c r="J428">
        <f t="shared" si="54"/>
        <v>185.07</v>
      </c>
      <c r="K428" t="e">
        <f t="shared" si="55"/>
        <v>#N/A</v>
      </c>
      <c r="L428">
        <f t="shared" si="56"/>
        <v>194</v>
      </c>
    </row>
    <row r="429" spans="1:12">
      <c r="A429">
        <v>7</v>
      </c>
      <c r="B429">
        <f t="shared" si="57"/>
        <v>7</v>
      </c>
      <c r="C429">
        <v>3</v>
      </c>
      <c r="D429">
        <f t="shared" si="51"/>
        <v>17</v>
      </c>
      <c r="E429">
        <f t="shared" si="58"/>
        <v>17</v>
      </c>
      <c r="F429" t="s">
        <v>194</v>
      </c>
      <c r="G429">
        <f>VLOOKUP(F429,Stations!$B$2:$G$300,6,FALSE)</f>
        <v>232</v>
      </c>
      <c r="H429">
        <f t="shared" si="52"/>
        <v>232.07</v>
      </c>
      <c r="I429">
        <f t="shared" si="53"/>
        <v>659</v>
      </c>
      <c r="J429">
        <f t="shared" si="54"/>
        <v>232.07</v>
      </c>
      <c r="K429">
        <f t="shared" si="55"/>
        <v>154.07</v>
      </c>
      <c r="L429">
        <f t="shared" si="56"/>
        <v>195</v>
      </c>
    </row>
    <row r="430" spans="1:12">
      <c r="A430">
        <v>7</v>
      </c>
      <c r="B430">
        <f t="shared" si="57"/>
        <v>7</v>
      </c>
      <c r="C430">
        <v>3</v>
      </c>
      <c r="D430">
        <f t="shared" si="51"/>
        <v>17</v>
      </c>
      <c r="E430">
        <f t="shared" si="58"/>
        <v>18</v>
      </c>
      <c r="F430" t="s">
        <v>147</v>
      </c>
      <c r="G430">
        <f>VLOOKUP(F430,Stations!$B$2:$G$300,6,FALSE)</f>
        <v>183</v>
      </c>
      <c r="H430">
        <f t="shared" si="52"/>
        <v>183.07</v>
      </c>
      <c r="I430">
        <f t="shared" si="53"/>
        <v>519</v>
      </c>
      <c r="J430">
        <f t="shared" si="54"/>
        <v>183.07</v>
      </c>
      <c r="K430" t="e">
        <f t="shared" si="55"/>
        <v>#N/A</v>
      </c>
      <c r="L430">
        <f t="shared" si="56"/>
        <v>195</v>
      </c>
    </row>
    <row r="431" spans="1:12">
      <c r="A431">
        <v>7</v>
      </c>
      <c r="B431">
        <f t="shared" si="57"/>
        <v>7</v>
      </c>
      <c r="C431">
        <v>3</v>
      </c>
      <c r="D431">
        <f t="shared" si="51"/>
        <v>17</v>
      </c>
      <c r="E431">
        <f t="shared" si="58"/>
        <v>19</v>
      </c>
      <c r="F431" t="s">
        <v>386</v>
      </c>
      <c r="G431">
        <f>VLOOKUP(F431,Stations!$B$2:$G$300,6,FALSE)</f>
        <v>58</v>
      </c>
      <c r="H431">
        <f t="shared" si="52"/>
        <v>58.07</v>
      </c>
      <c r="I431">
        <f t="shared" si="53"/>
        <v>158</v>
      </c>
      <c r="J431">
        <f t="shared" si="54"/>
        <v>58.07</v>
      </c>
      <c r="K431">
        <f t="shared" si="55"/>
        <v>155.07</v>
      </c>
      <c r="L431">
        <f t="shared" si="56"/>
        <v>196</v>
      </c>
    </row>
    <row r="432" spans="1:12">
      <c r="A432">
        <v>7</v>
      </c>
      <c r="B432">
        <f t="shared" si="57"/>
        <v>7</v>
      </c>
      <c r="C432">
        <v>3</v>
      </c>
      <c r="D432">
        <f t="shared" si="51"/>
        <v>17</v>
      </c>
      <c r="E432">
        <f t="shared" si="58"/>
        <v>20</v>
      </c>
      <c r="F432" t="s">
        <v>110</v>
      </c>
      <c r="G432">
        <f>VLOOKUP(F432,Stations!$B$2:$G$300,6,FALSE)</f>
        <v>136</v>
      </c>
      <c r="H432">
        <f t="shared" si="52"/>
        <v>136.07</v>
      </c>
      <c r="I432">
        <f t="shared" si="53"/>
        <v>378</v>
      </c>
      <c r="J432">
        <f t="shared" si="54"/>
        <v>136.07</v>
      </c>
      <c r="K432" t="e">
        <f t="shared" si="55"/>
        <v>#N/A</v>
      </c>
      <c r="L432">
        <f t="shared" si="56"/>
        <v>196</v>
      </c>
    </row>
    <row r="433" spans="1:12">
      <c r="A433">
        <v>7</v>
      </c>
      <c r="B433">
        <f t="shared" si="57"/>
        <v>7</v>
      </c>
      <c r="C433">
        <v>3</v>
      </c>
      <c r="D433">
        <f t="shared" si="51"/>
        <v>17</v>
      </c>
      <c r="E433">
        <f t="shared" si="58"/>
        <v>21</v>
      </c>
      <c r="F433" t="s">
        <v>30</v>
      </c>
      <c r="G433">
        <f>VLOOKUP(F433,Stations!$B$2:$G$300,6,FALSE)</f>
        <v>40</v>
      </c>
      <c r="H433">
        <f t="shared" si="52"/>
        <v>40.07</v>
      </c>
      <c r="I433">
        <f t="shared" si="53"/>
        <v>97</v>
      </c>
      <c r="J433">
        <f t="shared" si="54"/>
        <v>40.07</v>
      </c>
      <c r="K433" t="e">
        <f t="shared" si="55"/>
        <v>#N/A</v>
      </c>
      <c r="L433">
        <f t="shared" si="56"/>
        <v>196</v>
      </c>
    </row>
    <row r="434" spans="1:12">
      <c r="A434">
        <v>7</v>
      </c>
      <c r="B434">
        <f t="shared" si="57"/>
        <v>7</v>
      </c>
      <c r="C434">
        <v>3</v>
      </c>
      <c r="D434">
        <f t="shared" si="51"/>
        <v>17</v>
      </c>
      <c r="E434">
        <f t="shared" si="58"/>
        <v>22</v>
      </c>
      <c r="F434" t="s">
        <v>165</v>
      </c>
      <c r="G434">
        <f>VLOOKUP(F434,Stations!$B$2:$G$300,6,FALSE)</f>
        <v>202</v>
      </c>
      <c r="H434">
        <f t="shared" si="52"/>
        <v>202.07</v>
      </c>
      <c r="I434">
        <f t="shared" si="53"/>
        <v>588</v>
      </c>
      <c r="J434">
        <f t="shared" si="54"/>
        <v>202.07</v>
      </c>
      <c r="K434" t="e">
        <f t="shared" si="55"/>
        <v>#N/A</v>
      </c>
      <c r="L434">
        <f t="shared" si="56"/>
        <v>196</v>
      </c>
    </row>
    <row r="435" spans="1:12">
      <c r="A435">
        <v>7</v>
      </c>
      <c r="B435">
        <f t="shared" si="57"/>
        <v>7</v>
      </c>
      <c r="C435">
        <v>3</v>
      </c>
      <c r="D435">
        <f t="shared" si="51"/>
        <v>17</v>
      </c>
      <c r="E435">
        <f t="shared" si="58"/>
        <v>23</v>
      </c>
      <c r="F435" t="s">
        <v>337</v>
      </c>
      <c r="G435">
        <f>VLOOKUP(F435,Stations!$B$2:$G$300,6,FALSE)</f>
        <v>104</v>
      </c>
      <c r="H435">
        <f t="shared" si="52"/>
        <v>104.07</v>
      </c>
      <c r="I435">
        <f t="shared" si="53"/>
        <v>282</v>
      </c>
      <c r="J435">
        <f t="shared" si="54"/>
        <v>104.07</v>
      </c>
      <c r="K435">
        <f t="shared" si="55"/>
        <v>156.09</v>
      </c>
      <c r="L435">
        <f t="shared" si="56"/>
        <v>197</v>
      </c>
    </row>
    <row r="436" spans="1:12">
      <c r="A436">
        <v>7</v>
      </c>
      <c r="B436">
        <f t="shared" si="57"/>
        <v>7</v>
      </c>
      <c r="C436">
        <v>3</v>
      </c>
      <c r="D436">
        <f t="shared" si="51"/>
        <v>17</v>
      </c>
      <c r="E436">
        <f t="shared" si="58"/>
        <v>24</v>
      </c>
      <c r="F436" t="s">
        <v>41</v>
      </c>
      <c r="G436">
        <f>VLOOKUP(F436,Stations!$B$2:$G$300,6,FALSE)</f>
        <v>55</v>
      </c>
      <c r="H436">
        <f t="shared" si="52"/>
        <v>55.07</v>
      </c>
      <c r="I436">
        <f t="shared" si="53"/>
        <v>138</v>
      </c>
      <c r="J436">
        <f t="shared" si="54"/>
        <v>55.07</v>
      </c>
      <c r="K436" t="e">
        <f t="shared" si="55"/>
        <v>#N/A</v>
      </c>
      <c r="L436">
        <f t="shared" si="56"/>
        <v>197</v>
      </c>
    </row>
    <row r="437" spans="1:12">
      <c r="A437">
        <v>7</v>
      </c>
      <c r="B437">
        <f t="shared" si="57"/>
        <v>7</v>
      </c>
      <c r="C437">
        <v>3</v>
      </c>
      <c r="D437">
        <f t="shared" si="51"/>
        <v>17</v>
      </c>
      <c r="E437">
        <f t="shared" si="58"/>
        <v>25</v>
      </c>
      <c r="F437" t="s">
        <v>117</v>
      </c>
      <c r="G437">
        <f>VLOOKUP(F437,Stations!$B$2:$G$300,6,FALSE)</f>
        <v>143</v>
      </c>
      <c r="H437">
        <f t="shared" si="52"/>
        <v>143.07</v>
      </c>
      <c r="I437">
        <f t="shared" si="53"/>
        <v>398</v>
      </c>
      <c r="J437">
        <f t="shared" si="54"/>
        <v>143.07</v>
      </c>
      <c r="K437">
        <f t="shared" si="55"/>
        <v>157.09</v>
      </c>
      <c r="L437">
        <f t="shared" si="56"/>
        <v>198</v>
      </c>
    </row>
    <row r="438" spans="1:12">
      <c r="A438">
        <v>7</v>
      </c>
      <c r="B438">
        <f t="shared" si="57"/>
        <v>7</v>
      </c>
      <c r="C438">
        <v>3</v>
      </c>
      <c r="D438">
        <f t="shared" si="51"/>
        <v>17</v>
      </c>
      <c r="E438">
        <f t="shared" si="58"/>
        <v>26</v>
      </c>
      <c r="F438" t="s">
        <v>231</v>
      </c>
      <c r="G438">
        <f>VLOOKUP(F438,Stations!$B$2:$G$300,6,FALSE)</f>
        <v>277</v>
      </c>
      <c r="H438">
        <f t="shared" si="52"/>
        <v>277.07</v>
      </c>
      <c r="I438">
        <f t="shared" si="53"/>
        <v>787</v>
      </c>
      <c r="J438">
        <f t="shared" si="54"/>
        <v>277.07</v>
      </c>
      <c r="K438" t="e">
        <f t="shared" si="55"/>
        <v>#N/A</v>
      </c>
      <c r="L438">
        <f t="shared" si="56"/>
        <v>198</v>
      </c>
    </row>
    <row r="439" spans="1:12">
      <c r="A439">
        <v>7</v>
      </c>
      <c r="B439">
        <f t="shared" si="57"/>
        <v>7</v>
      </c>
      <c r="C439">
        <v>3</v>
      </c>
      <c r="D439">
        <f t="shared" si="51"/>
        <v>17</v>
      </c>
      <c r="E439">
        <f t="shared" si="58"/>
        <v>27</v>
      </c>
      <c r="F439" t="s">
        <v>205</v>
      </c>
      <c r="G439">
        <f>VLOOKUP(F439,Stations!$B$2:$G$300,6,FALSE)</f>
        <v>246</v>
      </c>
      <c r="H439">
        <f t="shared" si="52"/>
        <v>246.07</v>
      </c>
      <c r="I439">
        <f t="shared" si="53"/>
        <v>707</v>
      </c>
      <c r="J439">
        <f t="shared" si="54"/>
        <v>246.07</v>
      </c>
      <c r="K439">
        <f t="shared" si="55"/>
        <v>158.13999999999999</v>
      </c>
      <c r="L439">
        <f t="shared" si="56"/>
        <v>199</v>
      </c>
    </row>
    <row r="440" spans="1:12">
      <c r="A440">
        <v>7</v>
      </c>
      <c r="B440">
        <f t="shared" si="57"/>
        <v>7</v>
      </c>
      <c r="C440">
        <v>3</v>
      </c>
      <c r="D440">
        <f t="shared" si="51"/>
        <v>17</v>
      </c>
      <c r="E440">
        <f t="shared" si="58"/>
        <v>28</v>
      </c>
      <c r="F440" t="s">
        <v>56</v>
      </c>
      <c r="G440">
        <f>VLOOKUP(F440,Stations!$B$2:$G$300,6,FALSE)</f>
        <v>76</v>
      </c>
      <c r="H440">
        <f t="shared" si="52"/>
        <v>76.069999999999993</v>
      </c>
      <c r="I440">
        <f t="shared" si="53"/>
        <v>204</v>
      </c>
      <c r="J440">
        <f t="shared" si="54"/>
        <v>76.069999999999993</v>
      </c>
      <c r="K440" t="e">
        <f t="shared" si="55"/>
        <v>#N/A</v>
      </c>
      <c r="L440">
        <f t="shared" si="56"/>
        <v>199</v>
      </c>
    </row>
    <row r="441" spans="1:12">
      <c r="A441">
        <v>7</v>
      </c>
      <c r="B441">
        <f t="shared" si="57"/>
        <v>7</v>
      </c>
      <c r="C441">
        <v>3</v>
      </c>
      <c r="D441">
        <f t="shared" si="51"/>
        <v>17</v>
      </c>
      <c r="E441">
        <f t="shared" si="58"/>
        <v>29</v>
      </c>
      <c r="F441" t="s">
        <v>50</v>
      </c>
      <c r="G441">
        <f>VLOOKUP(F441,Stations!$B$2:$G$300,6,FALSE)</f>
        <v>67</v>
      </c>
      <c r="H441">
        <f t="shared" si="52"/>
        <v>67.069999999999993</v>
      </c>
      <c r="I441">
        <f t="shared" si="53"/>
        <v>184</v>
      </c>
      <c r="J441">
        <f t="shared" si="54"/>
        <v>67.069999999999993</v>
      </c>
      <c r="K441" t="e">
        <f t="shared" si="55"/>
        <v>#N/A</v>
      </c>
      <c r="L441">
        <f t="shared" si="56"/>
        <v>199</v>
      </c>
    </row>
    <row r="442" spans="1:12">
      <c r="A442">
        <v>7</v>
      </c>
      <c r="B442">
        <f t="shared" si="57"/>
        <v>7</v>
      </c>
      <c r="C442">
        <v>3</v>
      </c>
      <c r="D442">
        <f t="shared" si="51"/>
        <v>17</v>
      </c>
      <c r="E442">
        <f t="shared" si="58"/>
        <v>30</v>
      </c>
      <c r="F442" t="s">
        <v>179</v>
      </c>
      <c r="G442">
        <f>VLOOKUP(F442,Stations!$B$2:$G$300,6,FALSE)</f>
        <v>217</v>
      </c>
      <c r="H442">
        <f t="shared" si="52"/>
        <v>217.07</v>
      </c>
      <c r="I442">
        <f t="shared" si="53"/>
        <v>623</v>
      </c>
      <c r="J442">
        <f t="shared" si="54"/>
        <v>217.07</v>
      </c>
      <c r="K442" t="e">
        <f t="shared" si="55"/>
        <v>#N/A</v>
      </c>
      <c r="L442">
        <f t="shared" si="56"/>
        <v>199</v>
      </c>
    </row>
    <row r="443" spans="1:12">
      <c r="A443">
        <v>7</v>
      </c>
      <c r="B443">
        <f t="shared" si="57"/>
        <v>7</v>
      </c>
      <c r="C443">
        <v>3</v>
      </c>
      <c r="D443">
        <f t="shared" si="51"/>
        <v>17</v>
      </c>
      <c r="E443">
        <f t="shared" si="58"/>
        <v>31</v>
      </c>
      <c r="F443" t="s">
        <v>385</v>
      </c>
      <c r="G443">
        <f>VLOOKUP(F443,Stations!$B$2:$G$300,6,FALSE)</f>
        <v>11</v>
      </c>
      <c r="H443">
        <f t="shared" si="52"/>
        <v>11.07</v>
      </c>
      <c r="I443">
        <f t="shared" si="53"/>
        <v>25</v>
      </c>
      <c r="J443">
        <f t="shared" si="54"/>
        <v>11.07</v>
      </c>
      <c r="K443">
        <f t="shared" si="55"/>
        <v>159.13999999999999</v>
      </c>
      <c r="L443">
        <f t="shared" si="56"/>
        <v>200</v>
      </c>
    </row>
    <row r="444" spans="1:12">
      <c r="A444">
        <v>7</v>
      </c>
      <c r="B444">
        <f t="shared" si="57"/>
        <v>7</v>
      </c>
      <c r="C444">
        <v>3</v>
      </c>
      <c r="D444">
        <f t="shared" si="51"/>
        <v>17</v>
      </c>
      <c r="E444">
        <f t="shared" si="58"/>
        <v>32</v>
      </c>
      <c r="F444" t="s">
        <v>76</v>
      </c>
      <c r="G444">
        <f>VLOOKUP(F444,Stations!$B$2:$G$300,6,FALSE)</f>
        <v>97</v>
      </c>
      <c r="H444">
        <f t="shared" si="52"/>
        <v>97.07</v>
      </c>
      <c r="I444">
        <f t="shared" si="53"/>
        <v>254</v>
      </c>
      <c r="J444">
        <f t="shared" si="54"/>
        <v>97.07</v>
      </c>
      <c r="K444" t="e">
        <f t="shared" si="55"/>
        <v>#N/A</v>
      </c>
      <c r="L444">
        <f t="shared" si="56"/>
        <v>200</v>
      </c>
    </row>
    <row r="445" spans="1:12">
      <c r="A445">
        <v>7</v>
      </c>
      <c r="B445">
        <f t="shared" si="57"/>
        <v>7</v>
      </c>
      <c r="C445">
        <v>3</v>
      </c>
      <c r="D445">
        <f t="shared" si="51"/>
        <v>17</v>
      </c>
      <c r="E445">
        <f t="shared" si="58"/>
        <v>33</v>
      </c>
      <c r="F445" t="s">
        <v>382</v>
      </c>
      <c r="G445">
        <f>VLOOKUP(F445,Stations!$B$2:$G$300,6,FALSE)</f>
        <v>127</v>
      </c>
      <c r="H445">
        <f t="shared" si="52"/>
        <v>127.07</v>
      </c>
      <c r="I445">
        <f t="shared" si="53"/>
        <v>352</v>
      </c>
      <c r="J445">
        <f t="shared" si="54"/>
        <v>127.07</v>
      </c>
      <c r="K445" t="e">
        <f t="shared" si="55"/>
        <v>#N/A</v>
      </c>
      <c r="L445">
        <f t="shared" si="56"/>
        <v>200</v>
      </c>
    </row>
    <row r="446" spans="1:12">
      <c r="A446" t="s">
        <v>501</v>
      </c>
      <c r="B446">
        <f t="shared" si="57"/>
        <v>8</v>
      </c>
      <c r="C446">
        <v>0</v>
      </c>
      <c r="D446">
        <f t="shared" si="51"/>
        <v>18</v>
      </c>
      <c r="E446">
        <f t="shared" ref="E446:E453" si="59">IF(A446&amp;C446&lt;&gt;A445&amp;C445,0,E445+1)</f>
        <v>0</v>
      </c>
      <c r="F446" t="s">
        <v>117</v>
      </c>
      <c r="G446">
        <f>VLOOKUP(F446,Stations!$B$2:$G$300,6,FALSE)</f>
        <v>143</v>
      </c>
      <c r="H446">
        <f t="shared" si="52"/>
        <v>143.08000000000001</v>
      </c>
      <c r="I446">
        <f t="shared" si="53"/>
        <v>402</v>
      </c>
      <c r="J446">
        <f t="shared" si="54"/>
        <v>143.08000000000001</v>
      </c>
      <c r="K446" t="e">
        <f t="shared" si="55"/>
        <v>#N/A</v>
      </c>
      <c r="L446">
        <f t="shared" si="56"/>
        <v>200</v>
      </c>
    </row>
    <row r="447" spans="1:12">
      <c r="A447" t="s">
        <v>501</v>
      </c>
      <c r="B447">
        <f t="shared" si="57"/>
        <v>8</v>
      </c>
      <c r="C447">
        <v>0</v>
      </c>
      <c r="D447">
        <f t="shared" si="51"/>
        <v>18</v>
      </c>
      <c r="E447">
        <f t="shared" si="59"/>
        <v>1</v>
      </c>
      <c r="F447" t="s">
        <v>98</v>
      </c>
      <c r="G447">
        <f>VLOOKUP(F447,Stations!$B$2:$G$300,6,FALSE)</f>
        <v>120</v>
      </c>
      <c r="H447">
        <f t="shared" si="52"/>
        <v>120.08</v>
      </c>
      <c r="I447">
        <f t="shared" si="53"/>
        <v>334</v>
      </c>
      <c r="J447">
        <f t="shared" si="54"/>
        <v>120.08</v>
      </c>
      <c r="K447">
        <f t="shared" si="55"/>
        <v>160.02000000000001</v>
      </c>
      <c r="L447">
        <f t="shared" si="56"/>
        <v>201</v>
      </c>
    </row>
    <row r="448" spans="1:12">
      <c r="A448" t="s">
        <v>501</v>
      </c>
      <c r="B448">
        <f t="shared" si="57"/>
        <v>8</v>
      </c>
      <c r="C448">
        <v>0</v>
      </c>
      <c r="D448">
        <f t="shared" si="51"/>
        <v>18</v>
      </c>
      <c r="E448">
        <f t="shared" si="59"/>
        <v>2</v>
      </c>
      <c r="F448" t="s">
        <v>22</v>
      </c>
      <c r="G448">
        <f>VLOOKUP(F448,Stations!$B$2:$G$300,6,FALSE)</f>
        <v>29</v>
      </c>
      <c r="H448">
        <f t="shared" si="52"/>
        <v>29.08</v>
      </c>
      <c r="I448">
        <f t="shared" si="53"/>
        <v>73</v>
      </c>
      <c r="J448">
        <f t="shared" si="54"/>
        <v>29.08</v>
      </c>
      <c r="K448" t="e">
        <f t="shared" si="55"/>
        <v>#N/A</v>
      </c>
      <c r="L448">
        <f t="shared" si="56"/>
        <v>201</v>
      </c>
    </row>
    <row r="449" spans="1:12">
      <c r="A449" t="s">
        <v>501</v>
      </c>
      <c r="B449">
        <f t="shared" si="57"/>
        <v>8</v>
      </c>
      <c r="C449">
        <v>0</v>
      </c>
      <c r="D449">
        <f t="shared" si="51"/>
        <v>18</v>
      </c>
      <c r="E449">
        <f t="shared" si="59"/>
        <v>3</v>
      </c>
      <c r="F449" t="s">
        <v>28</v>
      </c>
      <c r="G449">
        <f>VLOOKUP(F449,Stations!$B$2:$G$300,6,FALSE)</f>
        <v>38</v>
      </c>
      <c r="H449">
        <f t="shared" si="52"/>
        <v>38.08</v>
      </c>
      <c r="I449">
        <f t="shared" si="53"/>
        <v>93</v>
      </c>
      <c r="J449">
        <f t="shared" si="54"/>
        <v>38.08</v>
      </c>
      <c r="K449">
        <f t="shared" si="55"/>
        <v>161.1</v>
      </c>
      <c r="L449">
        <f t="shared" si="56"/>
        <v>202</v>
      </c>
    </row>
    <row r="450" spans="1:12">
      <c r="A450" t="s">
        <v>501</v>
      </c>
      <c r="B450">
        <f t="shared" si="57"/>
        <v>8</v>
      </c>
      <c r="C450">
        <v>0</v>
      </c>
      <c r="D450">
        <f t="shared" si="51"/>
        <v>18</v>
      </c>
      <c r="E450">
        <f t="shared" si="59"/>
        <v>4</v>
      </c>
      <c r="F450" t="s">
        <v>24</v>
      </c>
      <c r="G450">
        <f>VLOOKUP(F450,Stations!$B$2:$G$300,6,FALSE)</f>
        <v>31</v>
      </c>
      <c r="H450">
        <f t="shared" si="52"/>
        <v>31.08</v>
      </c>
      <c r="I450">
        <f t="shared" si="53"/>
        <v>79</v>
      </c>
      <c r="J450">
        <f t="shared" si="54"/>
        <v>31.08</v>
      </c>
      <c r="K450" t="e">
        <f t="shared" si="55"/>
        <v>#N/A</v>
      </c>
      <c r="L450">
        <f t="shared" si="56"/>
        <v>202</v>
      </c>
    </row>
    <row r="451" spans="1:12">
      <c r="A451" t="s">
        <v>501</v>
      </c>
      <c r="B451">
        <f t="shared" si="57"/>
        <v>8</v>
      </c>
      <c r="C451">
        <v>0</v>
      </c>
      <c r="D451">
        <f t="shared" ref="D451:D514" si="60">IF(A451&amp;C451=A450&amp;C450,D450,D450+1)</f>
        <v>18</v>
      </c>
      <c r="E451">
        <f t="shared" si="59"/>
        <v>5</v>
      </c>
      <c r="F451" t="s">
        <v>161</v>
      </c>
      <c r="G451">
        <f>VLOOKUP(F451,Stations!$B$2:$G$300,6,FALSE)</f>
        <v>198</v>
      </c>
      <c r="H451">
        <f t="shared" ref="H451:H514" si="61">G451+B451/100</f>
        <v>198.08</v>
      </c>
      <c r="I451">
        <f t="shared" ref="I451:I514" si="62">RANK(J451,$J$2:$J$847,1)</f>
        <v>569</v>
      </c>
      <c r="J451">
        <f t="shared" ref="J451:J514" si="63">H451</f>
        <v>198.08</v>
      </c>
      <c r="K451">
        <f t="shared" ref="K451:K514" si="64">VLOOKUP(ROW()-1,$I$2:$J$847,2,FALSE)</f>
        <v>162.04</v>
      </c>
      <c r="L451">
        <f t="shared" ref="L451:L514" si="65">IF(NOT(ISNA(K451)),L450+1,L450)</f>
        <v>203</v>
      </c>
    </row>
    <row r="452" spans="1:12">
      <c r="A452" t="s">
        <v>501</v>
      </c>
      <c r="B452">
        <f t="shared" ref="B452:B515" si="66">IF(A452&lt;&gt;A451,B451+1,B451)</f>
        <v>8</v>
      </c>
      <c r="C452">
        <v>0</v>
      </c>
      <c r="D452">
        <f t="shared" si="60"/>
        <v>18</v>
      </c>
      <c r="E452">
        <f t="shared" si="59"/>
        <v>6</v>
      </c>
      <c r="F452" s="1" t="s">
        <v>193</v>
      </c>
      <c r="G452">
        <f>VLOOKUP(F452,Stations!$B$2:$G$300,6,FALSE)</f>
        <v>231</v>
      </c>
      <c r="H452">
        <f t="shared" si="61"/>
        <v>231.08</v>
      </c>
      <c r="I452">
        <f t="shared" si="62"/>
        <v>657</v>
      </c>
      <c r="J452">
        <f t="shared" si="63"/>
        <v>231.08</v>
      </c>
      <c r="K452" t="e">
        <f t="shared" si="64"/>
        <v>#N/A</v>
      </c>
      <c r="L452">
        <f t="shared" si="65"/>
        <v>203</v>
      </c>
    </row>
    <row r="453" spans="1:12">
      <c r="A453" t="s">
        <v>501</v>
      </c>
      <c r="B453">
        <f t="shared" si="66"/>
        <v>8</v>
      </c>
      <c r="C453">
        <v>1</v>
      </c>
      <c r="D453">
        <f t="shared" si="60"/>
        <v>19</v>
      </c>
      <c r="E453">
        <f t="shared" si="59"/>
        <v>0</v>
      </c>
      <c r="F453" s="1" t="s">
        <v>193</v>
      </c>
      <c r="G453">
        <f>VLOOKUP(F453,Stations!$B$2:$G$300,6,FALSE)</f>
        <v>231</v>
      </c>
      <c r="H453">
        <f t="shared" si="61"/>
        <v>231.08</v>
      </c>
      <c r="I453">
        <f t="shared" si="62"/>
        <v>657</v>
      </c>
      <c r="J453">
        <f t="shared" si="63"/>
        <v>231.08</v>
      </c>
      <c r="K453">
        <f t="shared" si="64"/>
        <v>162.13</v>
      </c>
      <c r="L453">
        <f t="shared" si="65"/>
        <v>204</v>
      </c>
    </row>
    <row r="454" spans="1:12">
      <c r="A454" t="s">
        <v>501</v>
      </c>
      <c r="B454">
        <f t="shared" si="66"/>
        <v>8</v>
      </c>
      <c r="C454">
        <v>1</v>
      </c>
      <c r="D454">
        <f t="shared" si="60"/>
        <v>19</v>
      </c>
      <c r="E454">
        <f t="shared" ref="E454:E497" si="67">IF(A454&amp;C454&lt;&gt;A453&amp;C453,0,E453+1)</f>
        <v>1</v>
      </c>
      <c r="F454" t="s">
        <v>58</v>
      </c>
      <c r="G454">
        <f>VLOOKUP(F454,Stations!$B$2:$G$300,6,FALSE)</f>
        <v>78</v>
      </c>
      <c r="H454">
        <f t="shared" si="61"/>
        <v>78.08</v>
      </c>
      <c r="I454">
        <f t="shared" si="62"/>
        <v>210</v>
      </c>
      <c r="J454">
        <f t="shared" si="63"/>
        <v>78.08</v>
      </c>
      <c r="K454" t="e">
        <f t="shared" si="64"/>
        <v>#N/A</v>
      </c>
      <c r="L454">
        <f t="shared" si="65"/>
        <v>204</v>
      </c>
    </row>
    <row r="455" spans="1:12">
      <c r="A455" t="s">
        <v>501</v>
      </c>
      <c r="B455">
        <f t="shared" si="66"/>
        <v>8</v>
      </c>
      <c r="C455">
        <v>1</v>
      </c>
      <c r="D455">
        <f t="shared" si="60"/>
        <v>19</v>
      </c>
      <c r="E455">
        <f t="shared" si="67"/>
        <v>2</v>
      </c>
      <c r="F455" t="s">
        <v>24</v>
      </c>
      <c r="G455">
        <f>VLOOKUP(F455,Stations!$B$2:$G$300,6,FALSE)</f>
        <v>31</v>
      </c>
      <c r="H455">
        <f t="shared" si="61"/>
        <v>31.08</v>
      </c>
      <c r="I455">
        <f t="shared" si="62"/>
        <v>79</v>
      </c>
      <c r="J455">
        <f t="shared" si="63"/>
        <v>31.08</v>
      </c>
      <c r="K455">
        <f t="shared" si="64"/>
        <v>163.1</v>
      </c>
      <c r="L455">
        <f t="shared" si="65"/>
        <v>205</v>
      </c>
    </row>
    <row r="456" spans="1:12">
      <c r="A456" t="s">
        <v>501</v>
      </c>
      <c r="B456">
        <f t="shared" si="66"/>
        <v>8</v>
      </c>
      <c r="C456">
        <v>1</v>
      </c>
      <c r="D456">
        <f t="shared" si="60"/>
        <v>19</v>
      </c>
      <c r="E456">
        <f t="shared" si="67"/>
        <v>3</v>
      </c>
      <c r="F456" t="s">
        <v>28</v>
      </c>
      <c r="G456">
        <f>VLOOKUP(F456,Stations!$B$2:$G$300,6,FALSE)</f>
        <v>38</v>
      </c>
      <c r="H456">
        <f t="shared" si="61"/>
        <v>38.08</v>
      </c>
      <c r="I456">
        <f t="shared" si="62"/>
        <v>93</v>
      </c>
      <c r="J456">
        <f t="shared" si="63"/>
        <v>38.08</v>
      </c>
      <c r="K456" t="e">
        <f t="shared" si="64"/>
        <v>#N/A</v>
      </c>
      <c r="L456">
        <f t="shared" si="65"/>
        <v>205</v>
      </c>
    </row>
    <row r="457" spans="1:12">
      <c r="A457" t="s">
        <v>501</v>
      </c>
      <c r="B457">
        <f t="shared" si="66"/>
        <v>8</v>
      </c>
      <c r="C457">
        <v>1</v>
      </c>
      <c r="D457">
        <f t="shared" si="60"/>
        <v>19</v>
      </c>
      <c r="E457">
        <f t="shared" si="67"/>
        <v>4</v>
      </c>
      <c r="F457" t="s">
        <v>22</v>
      </c>
      <c r="G457">
        <f>VLOOKUP(F457,Stations!$B$2:$G$300,6,FALSE)</f>
        <v>29</v>
      </c>
      <c r="H457">
        <f t="shared" si="61"/>
        <v>29.08</v>
      </c>
      <c r="I457">
        <f t="shared" si="62"/>
        <v>73</v>
      </c>
      <c r="J457">
        <f t="shared" si="63"/>
        <v>29.08</v>
      </c>
      <c r="K457">
        <f t="shared" si="64"/>
        <v>164.13</v>
      </c>
      <c r="L457">
        <f t="shared" si="65"/>
        <v>206</v>
      </c>
    </row>
    <row r="458" spans="1:12">
      <c r="A458" t="s">
        <v>501</v>
      </c>
      <c r="B458">
        <f t="shared" si="66"/>
        <v>8</v>
      </c>
      <c r="C458">
        <v>1</v>
      </c>
      <c r="D458">
        <f t="shared" si="60"/>
        <v>19</v>
      </c>
      <c r="E458">
        <f t="shared" si="67"/>
        <v>5</v>
      </c>
      <c r="F458" t="s">
        <v>98</v>
      </c>
      <c r="G458">
        <f>VLOOKUP(F458,Stations!$B$2:$G$300,6,FALSE)</f>
        <v>120</v>
      </c>
      <c r="H458">
        <f t="shared" si="61"/>
        <v>120.08</v>
      </c>
      <c r="I458">
        <f t="shared" si="62"/>
        <v>334</v>
      </c>
      <c r="J458">
        <f t="shared" si="63"/>
        <v>120.08</v>
      </c>
      <c r="K458" t="e">
        <f t="shared" si="64"/>
        <v>#N/A</v>
      </c>
      <c r="L458">
        <f t="shared" si="65"/>
        <v>206</v>
      </c>
    </row>
    <row r="459" spans="1:12">
      <c r="A459" t="s">
        <v>501</v>
      </c>
      <c r="B459">
        <f t="shared" si="66"/>
        <v>8</v>
      </c>
      <c r="C459">
        <v>1</v>
      </c>
      <c r="D459">
        <f t="shared" si="60"/>
        <v>19</v>
      </c>
      <c r="E459">
        <f t="shared" si="67"/>
        <v>6</v>
      </c>
      <c r="F459" t="s">
        <v>117</v>
      </c>
      <c r="G459">
        <f>VLOOKUP(F459,Stations!$B$2:$G$300,6,FALSE)</f>
        <v>143</v>
      </c>
      <c r="H459">
        <f t="shared" si="61"/>
        <v>143.08000000000001</v>
      </c>
      <c r="I459">
        <f t="shared" si="62"/>
        <v>402</v>
      </c>
      <c r="J459">
        <f t="shared" si="63"/>
        <v>143.08000000000001</v>
      </c>
      <c r="K459">
        <f t="shared" si="64"/>
        <v>165.11</v>
      </c>
      <c r="L459">
        <f t="shared" si="65"/>
        <v>207</v>
      </c>
    </row>
    <row r="460" spans="1:12">
      <c r="A460">
        <v>8</v>
      </c>
      <c r="B460">
        <f t="shared" si="66"/>
        <v>9</v>
      </c>
      <c r="C460">
        <v>0</v>
      </c>
      <c r="D460">
        <f t="shared" si="60"/>
        <v>20</v>
      </c>
      <c r="E460">
        <f t="shared" si="67"/>
        <v>0</v>
      </c>
      <c r="F460" t="s">
        <v>10</v>
      </c>
      <c r="G460">
        <f>VLOOKUP(F460,Stations!$B$2:$G$300,6,FALSE)</f>
        <v>14</v>
      </c>
      <c r="H460">
        <f t="shared" si="61"/>
        <v>14.09</v>
      </c>
      <c r="I460">
        <f t="shared" si="62"/>
        <v>33</v>
      </c>
      <c r="J460">
        <f t="shared" si="63"/>
        <v>14.09</v>
      </c>
      <c r="K460" t="e">
        <f t="shared" si="64"/>
        <v>#N/A</v>
      </c>
      <c r="L460">
        <f t="shared" si="65"/>
        <v>207</v>
      </c>
    </row>
    <row r="461" spans="1:12">
      <c r="A461">
        <v>8</v>
      </c>
      <c r="B461">
        <f t="shared" si="66"/>
        <v>9</v>
      </c>
      <c r="C461">
        <v>0</v>
      </c>
      <c r="D461">
        <f t="shared" si="60"/>
        <v>20</v>
      </c>
      <c r="E461">
        <f t="shared" si="67"/>
        <v>1</v>
      </c>
      <c r="F461" t="s">
        <v>119</v>
      </c>
      <c r="G461">
        <f>VLOOKUP(F461,Stations!$B$2:$G$300,6,FALSE)</f>
        <v>145</v>
      </c>
      <c r="H461">
        <f t="shared" si="61"/>
        <v>145.09</v>
      </c>
      <c r="I461">
        <f t="shared" si="62"/>
        <v>406</v>
      </c>
      <c r="J461">
        <f t="shared" si="63"/>
        <v>145.09</v>
      </c>
      <c r="K461">
        <f t="shared" si="64"/>
        <v>166.01</v>
      </c>
      <c r="L461">
        <f t="shared" si="65"/>
        <v>208</v>
      </c>
    </row>
    <row r="462" spans="1:12">
      <c r="A462">
        <v>8</v>
      </c>
      <c r="B462">
        <f t="shared" si="66"/>
        <v>9</v>
      </c>
      <c r="C462">
        <v>0</v>
      </c>
      <c r="D462">
        <f t="shared" si="60"/>
        <v>20</v>
      </c>
      <c r="E462">
        <f t="shared" si="67"/>
        <v>2</v>
      </c>
      <c r="F462" t="s">
        <v>25</v>
      </c>
      <c r="G462">
        <f>VLOOKUP(F462,Stations!$B$2:$G$300,6,FALSE)</f>
        <v>32</v>
      </c>
      <c r="H462">
        <f t="shared" si="61"/>
        <v>32.090000000000003</v>
      </c>
      <c r="I462">
        <f t="shared" si="62"/>
        <v>81</v>
      </c>
      <c r="J462">
        <f t="shared" si="63"/>
        <v>32.090000000000003</v>
      </c>
      <c r="K462" t="e">
        <f t="shared" si="64"/>
        <v>#N/A</v>
      </c>
      <c r="L462">
        <f t="shared" si="65"/>
        <v>208</v>
      </c>
    </row>
    <row r="463" spans="1:12">
      <c r="A463">
        <v>8</v>
      </c>
      <c r="B463">
        <f t="shared" si="66"/>
        <v>9</v>
      </c>
      <c r="C463">
        <v>0</v>
      </c>
      <c r="D463">
        <f t="shared" si="60"/>
        <v>20</v>
      </c>
      <c r="E463">
        <f t="shared" si="67"/>
        <v>3</v>
      </c>
      <c r="F463" t="s">
        <v>74</v>
      </c>
      <c r="G463">
        <f>VLOOKUP(F463,Stations!$B$2:$G$300,6,FALSE)</f>
        <v>95</v>
      </c>
      <c r="H463">
        <f t="shared" si="61"/>
        <v>95.09</v>
      </c>
      <c r="I463">
        <f t="shared" si="62"/>
        <v>250</v>
      </c>
      <c r="J463">
        <f t="shared" si="63"/>
        <v>95.09</v>
      </c>
      <c r="K463">
        <f t="shared" si="64"/>
        <v>167.09</v>
      </c>
      <c r="L463">
        <f t="shared" si="65"/>
        <v>209</v>
      </c>
    </row>
    <row r="464" spans="1:12">
      <c r="A464">
        <v>8</v>
      </c>
      <c r="B464">
        <f t="shared" si="66"/>
        <v>9</v>
      </c>
      <c r="C464">
        <v>0</v>
      </c>
      <c r="D464">
        <f t="shared" si="60"/>
        <v>20</v>
      </c>
      <c r="E464">
        <f t="shared" si="67"/>
        <v>4</v>
      </c>
      <c r="F464" t="s">
        <v>47</v>
      </c>
      <c r="G464">
        <f>VLOOKUP(F464,Stations!$B$2:$G$300,6,FALSE)</f>
        <v>64</v>
      </c>
      <c r="H464">
        <f t="shared" si="61"/>
        <v>64.09</v>
      </c>
      <c r="I464">
        <f t="shared" si="62"/>
        <v>174</v>
      </c>
      <c r="J464">
        <f t="shared" si="63"/>
        <v>64.09</v>
      </c>
      <c r="K464" t="e">
        <f t="shared" si="64"/>
        <v>#N/A</v>
      </c>
      <c r="L464">
        <f t="shared" si="65"/>
        <v>209</v>
      </c>
    </row>
    <row r="465" spans="1:12">
      <c r="A465">
        <v>8</v>
      </c>
      <c r="B465">
        <f t="shared" si="66"/>
        <v>9</v>
      </c>
      <c r="C465">
        <v>0</v>
      </c>
      <c r="D465">
        <f t="shared" si="60"/>
        <v>20</v>
      </c>
      <c r="E465">
        <f t="shared" si="67"/>
        <v>5</v>
      </c>
      <c r="F465" t="s">
        <v>375</v>
      </c>
      <c r="G465">
        <f>VLOOKUP(F465,Stations!$B$2:$G$300,6,FALSE)</f>
        <v>130</v>
      </c>
      <c r="H465">
        <f t="shared" si="61"/>
        <v>130.09</v>
      </c>
      <c r="I465">
        <f t="shared" si="62"/>
        <v>364</v>
      </c>
      <c r="J465">
        <f t="shared" si="63"/>
        <v>130.09</v>
      </c>
      <c r="K465">
        <f t="shared" si="64"/>
        <v>168.1</v>
      </c>
      <c r="L465">
        <f t="shared" si="65"/>
        <v>210</v>
      </c>
    </row>
    <row r="466" spans="1:12">
      <c r="A466">
        <v>8</v>
      </c>
      <c r="B466">
        <f t="shared" si="66"/>
        <v>9</v>
      </c>
      <c r="C466">
        <v>0</v>
      </c>
      <c r="D466">
        <f t="shared" si="60"/>
        <v>20</v>
      </c>
      <c r="E466">
        <f t="shared" si="67"/>
        <v>6</v>
      </c>
      <c r="F466" t="s">
        <v>64</v>
      </c>
      <c r="G466">
        <f>VLOOKUP(F466,Stations!$B$2:$G$300,6,FALSE)</f>
        <v>84</v>
      </c>
      <c r="H466">
        <f t="shared" si="61"/>
        <v>84.09</v>
      </c>
      <c r="I466">
        <f t="shared" si="62"/>
        <v>229</v>
      </c>
      <c r="J466">
        <f t="shared" si="63"/>
        <v>84.09</v>
      </c>
      <c r="K466" t="e">
        <f t="shared" si="64"/>
        <v>#N/A</v>
      </c>
      <c r="L466">
        <f t="shared" si="65"/>
        <v>210</v>
      </c>
    </row>
    <row r="467" spans="1:12">
      <c r="A467">
        <v>8</v>
      </c>
      <c r="B467">
        <f t="shared" si="66"/>
        <v>9</v>
      </c>
      <c r="C467">
        <v>0</v>
      </c>
      <c r="D467">
        <f t="shared" si="60"/>
        <v>20</v>
      </c>
      <c r="E467">
        <f t="shared" si="67"/>
        <v>7</v>
      </c>
      <c r="F467" t="s">
        <v>107</v>
      </c>
      <c r="G467">
        <f>VLOOKUP(F467,Stations!$B$2:$G$300,6,FALSE)</f>
        <v>132</v>
      </c>
      <c r="H467">
        <f t="shared" si="61"/>
        <v>132.09</v>
      </c>
      <c r="I467">
        <f t="shared" si="62"/>
        <v>370</v>
      </c>
      <c r="J467">
        <f t="shared" si="63"/>
        <v>132.09</v>
      </c>
      <c r="K467">
        <f t="shared" si="64"/>
        <v>168.11</v>
      </c>
      <c r="L467">
        <f t="shared" si="65"/>
        <v>211</v>
      </c>
    </row>
    <row r="468" spans="1:12">
      <c r="A468">
        <v>8</v>
      </c>
      <c r="B468">
        <f t="shared" si="66"/>
        <v>9</v>
      </c>
      <c r="C468">
        <v>0</v>
      </c>
      <c r="D468">
        <f t="shared" si="60"/>
        <v>20</v>
      </c>
      <c r="E468">
        <f t="shared" si="67"/>
        <v>8</v>
      </c>
      <c r="F468" t="s">
        <v>95</v>
      </c>
      <c r="G468">
        <f>VLOOKUP(F468,Stations!$B$2:$G$300,6,FALSE)</f>
        <v>117</v>
      </c>
      <c r="H468">
        <f t="shared" si="61"/>
        <v>117.09</v>
      </c>
      <c r="I468">
        <f t="shared" si="62"/>
        <v>320</v>
      </c>
      <c r="J468">
        <f t="shared" si="63"/>
        <v>117.09</v>
      </c>
      <c r="K468">
        <f t="shared" si="64"/>
        <v>169.1</v>
      </c>
      <c r="L468">
        <f t="shared" si="65"/>
        <v>212</v>
      </c>
    </row>
    <row r="469" spans="1:12">
      <c r="A469">
        <v>8</v>
      </c>
      <c r="B469">
        <f t="shared" si="66"/>
        <v>9</v>
      </c>
      <c r="C469">
        <v>0</v>
      </c>
      <c r="D469">
        <f t="shared" si="60"/>
        <v>20</v>
      </c>
      <c r="E469">
        <f t="shared" si="67"/>
        <v>9</v>
      </c>
      <c r="F469" t="s">
        <v>48</v>
      </c>
      <c r="G469">
        <f>VLOOKUP(F469,Stations!$B$2:$G$300,6,FALSE)</f>
        <v>65</v>
      </c>
      <c r="H469">
        <f t="shared" si="61"/>
        <v>65.09</v>
      </c>
      <c r="I469">
        <f t="shared" si="62"/>
        <v>178</v>
      </c>
      <c r="J469">
        <f t="shared" si="63"/>
        <v>65.09</v>
      </c>
      <c r="K469" t="e">
        <f t="shared" si="64"/>
        <v>#N/A</v>
      </c>
      <c r="L469">
        <f t="shared" si="65"/>
        <v>212</v>
      </c>
    </row>
    <row r="470" spans="1:12">
      <c r="A470">
        <v>8</v>
      </c>
      <c r="B470">
        <f t="shared" si="66"/>
        <v>9</v>
      </c>
      <c r="C470">
        <v>0</v>
      </c>
      <c r="D470">
        <f t="shared" si="60"/>
        <v>20</v>
      </c>
      <c r="E470">
        <f t="shared" si="67"/>
        <v>10</v>
      </c>
      <c r="F470" t="s">
        <v>121</v>
      </c>
      <c r="G470">
        <f>VLOOKUP(F470,Stations!$B$2:$G$300,6,FALSE)</f>
        <v>148</v>
      </c>
      <c r="H470">
        <f t="shared" si="61"/>
        <v>148.09</v>
      </c>
      <c r="I470">
        <f t="shared" si="62"/>
        <v>412</v>
      </c>
      <c r="J470">
        <f t="shared" si="63"/>
        <v>148.09</v>
      </c>
      <c r="K470">
        <f t="shared" si="64"/>
        <v>169.11</v>
      </c>
      <c r="L470">
        <f t="shared" si="65"/>
        <v>213</v>
      </c>
    </row>
    <row r="471" spans="1:12">
      <c r="A471">
        <v>8</v>
      </c>
      <c r="B471">
        <f t="shared" si="66"/>
        <v>9</v>
      </c>
      <c r="C471">
        <v>0</v>
      </c>
      <c r="D471">
        <f t="shared" si="60"/>
        <v>20</v>
      </c>
      <c r="E471">
        <f t="shared" si="67"/>
        <v>11</v>
      </c>
      <c r="F471" t="s">
        <v>147</v>
      </c>
      <c r="G471">
        <f>VLOOKUP(F471,Stations!$B$2:$G$300,6,FALSE)</f>
        <v>183</v>
      </c>
      <c r="H471">
        <f t="shared" si="61"/>
        <v>183.09</v>
      </c>
      <c r="I471">
        <f t="shared" si="62"/>
        <v>523</v>
      </c>
      <c r="J471">
        <f t="shared" si="63"/>
        <v>183.09</v>
      </c>
      <c r="K471">
        <f t="shared" si="64"/>
        <v>170.11</v>
      </c>
      <c r="L471">
        <f t="shared" si="65"/>
        <v>214</v>
      </c>
    </row>
    <row r="472" spans="1:12">
      <c r="A472">
        <v>8</v>
      </c>
      <c r="B472">
        <f t="shared" si="66"/>
        <v>9</v>
      </c>
      <c r="C472">
        <v>0</v>
      </c>
      <c r="D472">
        <f t="shared" si="60"/>
        <v>20</v>
      </c>
      <c r="E472">
        <f t="shared" si="67"/>
        <v>12</v>
      </c>
      <c r="F472" t="s">
        <v>407</v>
      </c>
      <c r="G472">
        <f>VLOOKUP(F472,Stations!$B$2:$G$300,6,FALSE)</f>
        <v>245</v>
      </c>
      <c r="H472">
        <f t="shared" si="61"/>
        <v>245.09</v>
      </c>
      <c r="I472">
        <f t="shared" si="62"/>
        <v>703</v>
      </c>
      <c r="J472">
        <f t="shared" si="63"/>
        <v>245.09</v>
      </c>
      <c r="K472">
        <f t="shared" si="64"/>
        <v>171.1</v>
      </c>
      <c r="L472">
        <f t="shared" si="65"/>
        <v>215</v>
      </c>
    </row>
    <row r="473" spans="1:12">
      <c r="A473">
        <v>8</v>
      </c>
      <c r="B473">
        <f t="shared" si="66"/>
        <v>9</v>
      </c>
      <c r="C473">
        <v>0</v>
      </c>
      <c r="D473">
        <f t="shared" si="60"/>
        <v>20</v>
      </c>
      <c r="E473">
        <f t="shared" si="67"/>
        <v>13</v>
      </c>
      <c r="F473" t="s">
        <v>90</v>
      </c>
      <c r="G473">
        <f>VLOOKUP(F473,Stations!$B$2:$G$300,6,FALSE)</f>
        <v>111</v>
      </c>
      <c r="H473">
        <f t="shared" si="61"/>
        <v>111.09</v>
      </c>
      <c r="I473">
        <f t="shared" si="62"/>
        <v>302</v>
      </c>
      <c r="J473">
        <f t="shared" si="63"/>
        <v>111.09</v>
      </c>
      <c r="K473" t="e">
        <f t="shared" si="64"/>
        <v>#N/A</v>
      </c>
      <c r="L473">
        <f t="shared" si="65"/>
        <v>215</v>
      </c>
    </row>
    <row r="474" spans="1:12">
      <c r="A474">
        <v>8</v>
      </c>
      <c r="B474">
        <f t="shared" si="66"/>
        <v>9</v>
      </c>
      <c r="C474">
        <v>0</v>
      </c>
      <c r="D474">
        <f t="shared" si="60"/>
        <v>20</v>
      </c>
      <c r="E474">
        <f t="shared" si="67"/>
        <v>14</v>
      </c>
      <c r="F474" t="s">
        <v>23</v>
      </c>
      <c r="G474">
        <f>VLOOKUP(F474,Stations!$B$2:$G$300,6,FALSE)</f>
        <v>30</v>
      </c>
      <c r="H474">
        <f t="shared" si="61"/>
        <v>30.09</v>
      </c>
      <c r="I474">
        <f t="shared" si="62"/>
        <v>75</v>
      </c>
      <c r="J474">
        <f t="shared" si="63"/>
        <v>30.09</v>
      </c>
      <c r="K474">
        <f t="shared" si="64"/>
        <v>171.14</v>
      </c>
      <c r="L474">
        <f t="shared" si="65"/>
        <v>216</v>
      </c>
    </row>
    <row r="475" spans="1:12">
      <c r="A475">
        <v>8</v>
      </c>
      <c r="B475">
        <f t="shared" si="66"/>
        <v>9</v>
      </c>
      <c r="C475">
        <v>0</v>
      </c>
      <c r="D475">
        <f t="shared" si="60"/>
        <v>20</v>
      </c>
      <c r="E475">
        <f t="shared" si="67"/>
        <v>15</v>
      </c>
      <c r="F475" t="s">
        <v>338</v>
      </c>
      <c r="G475">
        <f>VLOOKUP(F475,Stations!$B$2:$G$300,6,FALSE)</f>
        <v>278</v>
      </c>
      <c r="H475">
        <f t="shared" si="61"/>
        <v>278.08999999999997</v>
      </c>
      <c r="I475">
        <f t="shared" si="62"/>
        <v>793</v>
      </c>
      <c r="J475">
        <f t="shared" si="63"/>
        <v>278.08999999999997</v>
      </c>
      <c r="K475" t="e">
        <f t="shared" si="64"/>
        <v>#N/A</v>
      </c>
      <c r="L475">
        <f t="shared" si="65"/>
        <v>216</v>
      </c>
    </row>
    <row r="476" spans="1:12">
      <c r="A476">
        <v>8</v>
      </c>
      <c r="B476">
        <f t="shared" si="66"/>
        <v>9</v>
      </c>
      <c r="C476">
        <v>0</v>
      </c>
      <c r="D476">
        <f t="shared" si="60"/>
        <v>20</v>
      </c>
      <c r="E476">
        <f t="shared" si="67"/>
        <v>16</v>
      </c>
      <c r="F476" t="s">
        <v>203</v>
      </c>
      <c r="G476">
        <f>VLOOKUP(F476,Stations!$B$2:$G$300,6,FALSE)</f>
        <v>242</v>
      </c>
      <c r="H476">
        <f t="shared" si="61"/>
        <v>242.09</v>
      </c>
      <c r="I476">
        <f t="shared" si="62"/>
        <v>691</v>
      </c>
      <c r="J476">
        <f t="shared" si="63"/>
        <v>242.09</v>
      </c>
      <c r="K476" t="e">
        <f t="shared" si="64"/>
        <v>#N/A</v>
      </c>
      <c r="L476">
        <f t="shared" si="65"/>
        <v>216</v>
      </c>
    </row>
    <row r="477" spans="1:12">
      <c r="A477">
        <v>8</v>
      </c>
      <c r="B477">
        <f t="shared" si="66"/>
        <v>9</v>
      </c>
      <c r="C477">
        <v>0</v>
      </c>
      <c r="D477">
        <f t="shared" si="60"/>
        <v>20</v>
      </c>
      <c r="E477">
        <f t="shared" si="67"/>
        <v>17</v>
      </c>
      <c r="F477" t="s">
        <v>75</v>
      </c>
      <c r="G477">
        <f>VLOOKUP(F477,Stations!$B$2:$G$300,6,FALSE)</f>
        <v>96</v>
      </c>
      <c r="H477">
        <f t="shared" si="61"/>
        <v>96.09</v>
      </c>
      <c r="I477">
        <f t="shared" si="62"/>
        <v>252</v>
      </c>
      <c r="J477">
        <f t="shared" si="63"/>
        <v>96.09</v>
      </c>
      <c r="K477" t="e">
        <f t="shared" si="64"/>
        <v>#N/A</v>
      </c>
      <c r="L477">
        <f t="shared" si="65"/>
        <v>216</v>
      </c>
    </row>
    <row r="478" spans="1:12">
      <c r="A478">
        <v>8</v>
      </c>
      <c r="B478">
        <f t="shared" si="66"/>
        <v>9</v>
      </c>
      <c r="C478">
        <v>0</v>
      </c>
      <c r="D478">
        <f t="shared" si="60"/>
        <v>20</v>
      </c>
      <c r="E478">
        <f t="shared" si="67"/>
        <v>18</v>
      </c>
      <c r="F478" t="s">
        <v>408</v>
      </c>
      <c r="G478">
        <f>VLOOKUP(F478,Stations!$B$2:$G$300,6,FALSE)</f>
        <v>269</v>
      </c>
      <c r="H478">
        <f t="shared" si="61"/>
        <v>269.08999999999997</v>
      </c>
      <c r="I478">
        <f t="shared" si="62"/>
        <v>765</v>
      </c>
      <c r="J478">
        <f t="shared" si="63"/>
        <v>269.08999999999997</v>
      </c>
      <c r="K478">
        <f t="shared" si="64"/>
        <v>172.01</v>
      </c>
      <c r="L478">
        <f t="shared" si="65"/>
        <v>217</v>
      </c>
    </row>
    <row r="479" spans="1:12">
      <c r="A479">
        <v>8</v>
      </c>
      <c r="B479">
        <f t="shared" si="66"/>
        <v>9</v>
      </c>
      <c r="C479">
        <v>0</v>
      </c>
      <c r="D479">
        <f t="shared" si="60"/>
        <v>20</v>
      </c>
      <c r="E479">
        <f t="shared" si="67"/>
        <v>19</v>
      </c>
      <c r="F479" t="s">
        <v>43</v>
      </c>
      <c r="G479">
        <f>VLOOKUP(F479,Stations!$B$2:$G$300,6,FALSE)</f>
        <v>59</v>
      </c>
      <c r="H479">
        <f t="shared" si="61"/>
        <v>59.09</v>
      </c>
      <c r="I479">
        <f t="shared" si="62"/>
        <v>164</v>
      </c>
      <c r="J479">
        <f t="shared" si="63"/>
        <v>59.09</v>
      </c>
      <c r="K479" t="e">
        <f t="shared" si="64"/>
        <v>#N/A</v>
      </c>
      <c r="L479">
        <f t="shared" si="65"/>
        <v>217</v>
      </c>
    </row>
    <row r="480" spans="1:12">
      <c r="A480">
        <v>8</v>
      </c>
      <c r="B480">
        <f t="shared" si="66"/>
        <v>9</v>
      </c>
      <c r="C480">
        <v>0</v>
      </c>
      <c r="D480">
        <f t="shared" si="60"/>
        <v>20</v>
      </c>
      <c r="E480">
        <f t="shared" si="67"/>
        <v>20</v>
      </c>
      <c r="F480" t="s">
        <v>12</v>
      </c>
      <c r="G480">
        <f>VLOOKUP(F480,Stations!$B$2:$G$300,6,FALSE)</f>
        <v>17</v>
      </c>
      <c r="H480">
        <f t="shared" si="61"/>
        <v>17.09</v>
      </c>
      <c r="I480">
        <f t="shared" si="62"/>
        <v>45</v>
      </c>
      <c r="J480">
        <f t="shared" si="63"/>
        <v>17.09</v>
      </c>
      <c r="K480">
        <f t="shared" si="64"/>
        <v>173.09</v>
      </c>
      <c r="L480">
        <f t="shared" si="65"/>
        <v>218</v>
      </c>
    </row>
    <row r="481" spans="1:12">
      <c r="A481">
        <v>8</v>
      </c>
      <c r="B481">
        <f t="shared" si="66"/>
        <v>9</v>
      </c>
      <c r="C481">
        <v>0</v>
      </c>
      <c r="D481">
        <f t="shared" si="60"/>
        <v>20</v>
      </c>
      <c r="E481">
        <f t="shared" si="67"/>
        <v>21</v>
      </c>
      <c r="F481" t="s">
        <v>111</v>
      </c>
      <c r="G481">
        <f>VLOOKUP(F481,Stations!$B$2:$G$300,6,FALSE)</f>
        <v>137</v>
      </c>
      <c r="H481">
        <f t="shared" si="61"/>
        <v>137.09</v>
      </c>
      <c r="I481">
        <f t="shared" si="62"/>
        <v>382</v>
      </c>
      <c r="J481">
        <f t="shared" si="63"/>
        <v>137.09</v>
      </c>
      <c r="K481" t="e">
        <f t="shared" si="64"/>
        <v>#N/A</v>
      </c>
      <c r="L481">
        <f t="shared" si="65"/>
        <v>218</v>
      </c>
    </row>
    <row r="482" spans="1:12">
      <c r="A482">
        <v>8</v>
      </c>
      <c r="B482">
        <f t="shared" si="66"/>
        <v>9</v>
      </c>
      <c r="C482">
        <v>0</v>
      </c>
      <c r="D482">
        <f t="shared" si="60"/>
        <v>20</v>
      </c>
      <c r="E482">
        <f t="shared" si="67"/>
        <v>22</v>
      </c>
      <c r="F482" t="s">
        <v>409</v>
      </c>
      <c r="G482">
        <f>VLOOKUP(F482,Stations!$B$2:$G$300,6,FALSE)</f>
        <v>93</v>
      </c>
      <c r="H482">
        <f t="shared" si="61"/>
        <v>93.09</v>
      </c>
      <c r="I482">
        <f t="shared" si="62"/>
        <v>246</v>
      </c>
      <c r="J482">
        <f t="shared" si="63"/>
        <v>93.09</v>
      </c>
      <c r="K482">
        <f t="shared" si="64"/>
        <v>174.04</v>
      </c>
      <c r="L482">
        <f t="shared" si="65"/>
        <v>219</v>
      </c>
    </row>
    <row r="483" spans="1:12">
      <c r="A483">
        <v>8</v>
      </c>
      <c r="B483">
        <f t="shared" si="66"/>
        <v>9</v>
      </c>
      <c r="C483">
        <v>0</v>
      </c>
      <c r="D483">
        <f t="shared" si="60"/>
        <v>20</v>
      </c>
      <c r="E483">
        <f t="shared" si="67"/>
        <v>23</v>
      </c>
      <c r="F483" t="s">
        <v>266</v>
      </c>
      <c r="G483">
        <f>VLOOKUP(F483,Stations!$B$2:$G$300,6,FALSE)</f>
        <v>243</v>
      </c>
      <c r="H483">
        <f t="shared" si="61"/>
        <v>243.09</v>
      </c>
      <c r="I483">
        <f t="shared" si="62"/>
        <v>699</v>
      </c>
      <c r="J483">
        <f t="shared" si="63"/>
        <v>243.09</v>
      </c>
      <c r="K483" t="e">
        <f t="shared" si="64"/>
        <v>#N/A</v>
      </c>
      <c r="L483">
        <f t="shared" si="65"/>
        <v>219</v>
      </c>
    </row>
    <row r="484" spans="1:12">
      <c r="A484">
        <v>8</v>
      </c>
      <c r="B484">
        <f t="shared" si="66"/>
        <v>9</v>
      </c>
      <c r="C484">
        <v>0</v>
      </c>
      <c r="D484">
        <f t="shared" si="60"/>
        <v>20</v>
      </c>
      <c r="E484">
        <f t="shared" si="67"/>
        <v>24</v>
      </c>
      <c r="F484" t="s">
        <v>138</v>
      </c>
      <c r="G484">
        <f>VLOOKUP(F484,Stations!$B$2:$G$300,6,FALSE)</f>
        <v>173</v>
      </c>
      <c r="H484">
        <f t="shared" si="61"/>
        <v>173.09</v>
      </c>
      <c r="I484">
        <f t="shared" si="62"/>
        <v>479</v>
      </c>
      <c r="J484">
        <f t="shared" si="63"/>
        <v>173.09</v>
      </c>
      <c r="K484">
        <f t="shared" si="64"/>
        <v>174.06</v>
      </c>
      <c r="L484">
        <f t="shared" si="65"/>
        <v>220</v>
      </c>
    </row>
    <row r="485" spans="1:12">
      <c r="A485">
        <v>8</v>
      </c>
      <c r="B485">
        <f t="shared" si="66"/>
        <v>9</v>
      </c>
      <c r="C485">
        <v>0</v>
      </c>
      <c r="D485">
        <f t="shared" si="60"/>
        <v>20</v>
      </c>
      <c r="E485">
        <f t="shared" si="67"/>
        <v>25</v>
      </c>
      <c r="F485" t="s">
        <v>59</v>
      </c>
      <c r="G485">
        <f>VLOOKUP(F485,Stations!$B$2:$G$300,6,FALSE)</f>
        <v>79</v>
      </c>
      <c r="H485">
        <f t="shared" si="61"/>
        <v>79.09</v>
      </c>
      <c r="I485">
        <f t="shared" si="62"/>
        <v>213</v>
      </c>
      <c r="J485">
        <f t="shared" si="63"/>
        <v>79.09</v>
      </c>
      <c r="K485" t="e">
        <f t="shared" si="64"/>
        <v>#N/A</v>
      </c>
      <c r="L485">
        <f t="shared" si="65"/>
        <v>220</v>
      </c>
    </row>
    <row r="486" spans="1:12">
      <c r="A486">
        <v>8</v>
      </c>
      <c r="B486">
        <f t="shared" si="66"/>
        <v>9</v>
      </c>
      <c r="C486">
        <v>0</v>
      </c>
      <c r="D486">
        <f t="shared" si="60"/>
        <v>20</v>
      </c>
      <c r="E486">
        <f t="shared" si="67"/>
        <v>26</v>
      </c>
      <c r="F486" t="s">
        <v>134</v>
      </c>
      <c r="G486">
        <f>VLOOKUP(F486,Stations!$B$2:$G$300,6,FALSE)</f>
        <v>167</v>
      </c>
      <c r="H486">
        <f t="shared" si="61"/>
        <v>167.09</v>
      </c>
      <c r="I486">
        <f t="shared" si="62"/>
        <v>462</v>
      </c>
      <c r="J486">
        <f t="shared" si="63"/>
        <v>167.09</v>
      </c>
      <c r="K486">
        <f t="shared" si="64"/>
        <v>174.13</v>
      </c>
      <c r="L486">
        <f t="shared" si="65"/>
        <v>221</v>
      </c>
    </row>
    <row r="487" spans="1:12">
      <c r="A487">
        <v>8</v>
      </c>
      <c r="B487">
        <f t="shared" si="66"/>
        <v>9</v>
      </c>
      <c r="C487">
        <v>0</v>
      </c>
      <c r="D487">
        <f t="shared" si="60"/>
        <v>20</v>
      </c>
      <c r="E487">
        <f t="shared" si="67"/>
        <v>27</v>
      </c>
      <c r="F487" t="s">
        <v>190</v>
      </c>
      <c r="G487">
        <f>VLOOKUP(F487,Stations!$B$2:$G$300,6,FALSE)</f>
        <v>228</v>
      </c>
      <c r="H487">
        <f t="shared" si="61"/>
        <v>228.09</v>
      </c>
      <c r="I487">
        <f t="shared" si="62"/>
        <v>651</v>
      </c>
      <c r="J487">
        <f t="shared" si="63"/>
        <v>228.09</v>
      </c>
      <c r="K487" t="e">
        <f t="shared" si="64"/>
        <v>#N/A</v>
      </c>
      <c r="L487">
        <f t="shared" si="65"/>
        <v>221</v>
      </c>
    </row>
    <row r="488" spans="1:12">
      <c r="A488">
        <v>8</v>
      </c>
      <c r="B488">
        <f t="shared" si="66"/>
        <v>9</v>
      </c>
      <c r="C488">
        <v>0</v>
      </c>
      <c r="D488">
        <f t="shared" si="60"/>
        <v>20</v>
      </c>
      <c r="E488">
        <f t="shared" si="67"/>
        <v>28</v>
      </c>
      <c r="F488" t="s">
        <v>174</v>
      </c>
      <c r="G488">
        <f>VLOOKUP(F488,Stations!$B$2:$G$300,6,FALSE)</f>
        <v>212</v>
      </c>
      <c r="H488">
        <f t="shared" si="61"/>
        <v>212.09</v>
      </c>
      <c r="I488">
        <f t="shared" si="62"/>
        <v>613</v>
      </c>
      <c r="J488">
        <f t="shared" si="63"/>
        <v>212.09</v>
      </c>
      <c r="K488">
        <f t="shared" si="64"/>
        <v>174.14</v>
      </c>
      <c r="L488">
        <f t="shared" si="65"/>
        <v>222</v>
      </c>
    </row>
    <row r="489" spans="1:12">
      <c r="A489">
        <v>8</v>
      </c>
      <c r="B489">
        <f t="shared" si="66"/>
        <v>9</v>
      </c>
      <c r="C489">
        <v>0</v>
      </c>
      <c r="D489">
        <f t="shared" si="60"/>
        <v>20</v>
      </c>
      <c r="E489">
        <f t="shared" si="67"/>
        <v>29</v>
      </c>
      <c r="F489" t="s">
        <v>115</v>
      </c>
      <c r="G489">
        <f>VLOOKUP(F489,Stations!$B$2:$G$300,6,FALSE)</f>
        <v>141</v>
      </c>
      <c r="H489">
        <f t="shared" si="61"/>
        <v>141.09</v>
      </c>
      <c r="I489">
        <f t="shared" si="62"/>
        <v>392</v>
      </c>
      <c r="J489">
        <f t="shared" si="63"/>
        <v>141.09</v>
      </c>
      <c r="K489" t="e">
        <f t="shared" si="64"/>
        <v>#N/A</v>
      </c>
      <c r="L489">
        <f t="shared" si="65"/>
        <v>222</v>
      </c>
    </row>
    <row r="490" spans="1:12">
      <c r="A490">
        <v>8</v>
      </c>
      <c r="B490">
        <f t="shared" si="66"/>
        <v>9</v>
      </c>
      <c r="C490">
        <v>0</v>
      </c>
      <c r="D490">
        <f t="shared" si="60"/>
        <v>20</v>
      </c>
      <c r="E490">
        <f t="shared" si="67"/>
        <v>30</v>
      </c>
      <c r="F490" t="s">
        <v>411</v>
      </c>
      <c r="G490">
        <f>VLOOKUP(F490,Stations!$B$2:$G$300,6,FALSE)</f>
        <v>48</v>
      </c>
      <c r="H490">
        <f t="shared" si="61"/>
        <v>48.09</v>
      </c>
      <c r="I490">
        <f t="shared" si="62"/>
        <v>120</v>
      </c>
      <c r="J490">
        <f t="shared" si="63"/>
        <v>48.09</v>
      </c>
      <c r="K490" t="e">
        <f t="shared" si="64"/>
        <v>#N/A</v>
      </c>
      <c r="L490">
        <f t="shared" si="65"/>
        <v>222</v>
      </c>
    </row>
    <row r="491" spans="1:12">
      <c r="A491">
        <v>8</v>
      </c>
      <c r="B491">
        <f t="shared" si="66"/>
        <v>9</v>
      </c>
      <c r="C491">
        <v>0</v>
      </c>
      <c r="D491">
        <f t="shared" si="60"/>
        <v>20</v>
      </c>
      <c r="E491">
        <f t="shared" si="67"/>
        <v>31</v>
      </c>
      <c r="F491" t="s">
        <v>65</v>
      </c>
      <c r="G491">
        <f>VLOOKUP(F491,Stations!$B$2:$G$300,6,FALSE)</f>
        <v>85</v>
      </c>
      <c r="H491">
        <f t="shared" si="61"/>
        <v>85.09</v>
      </c>
      <c r="I491">
        <f t="shared" si="62"/>
        <v>231</v>
      </c>
      <c r="J491">
        <f t="shared" si="63"/>
        <v>85.09</v>
      </c>
      <c r="K491" t="e">
        <f t="shared" si="64"/>
        <v>#N/A</v>
      </c>
      <c r="L491">
        <f t="shared" si="65"/>
        <v>222</v>
      </c>
    </row>
    <row r="492" spans="1:12">
      <c r="A492">
        <v>8</v>
      </c>
      <c r="B492">
        <f t="shared" si="66"/>
        <v>9</v>
      </c>
      <c r="C492">
        <v>0</v>
      </c>
      <c r="D492">
        <f t="shared" si="60"/>
        <v>20</v>
      </c>
      <c r="E492">
        <f t="shared" si="67"/>
        <v>32</v>
      </c>
      <c r="F492" t="s">
        <v>413</v>
      </c>
      <c r="G492">
        <f>VLOOKUP(F492,Stations!$B$2:$G$300,6,FALSE)</f>
        <v>157</v>
      </c>
      <c r="H492">
        <f t="shared" si="61"/>
        <v>157.09</v>
      </c>
      <c r="I492">
        <f t="shared" si="62"/>
        <v>436</v>
      </c>
      <c r="J492">
        <f t="shared" si="63"/>
        <v>157.09</v>
      </c>
      <c r="K492">
        <f t="shared" si="64"/>
        <v>175.04</v>
      </c>
      <c r="L492">
        <f t="shared" si="65"/>
        <v>223</v>
      </c>
    </row>
    <row r="493" spans="1:12">
      <c r="A493">
        <v>8</v>
      </c>
      <c r="B493">
        <f t="shared" si="66"/>
        <v>9</v>
      </c>
      <c r="C493">
        <v>0</v>
      </c>
      <c r="D493">
        <f t="shared" si="60"/>
        <v>20</v>
      </c>
      <c r="E493">
        <f t="shared" si="67"/>
        <v>33</v>
      </c>
      <c r="F493" t="s">
        <v>414</v>
      </c>
      <c r="G493">
        <f>VLOOKUP(F493,Stations!$B$2:$G$300,6,FALSE)</f>
        <v>156</v>
      </c>
      <c r="H493">
        <f t="shared" si="61"/>
        <v>156.09</v>
      </c>
      <c r="I493">
        <f t="shared" si="62"/>
        <v>434</v>
      </c>
      <c r="J493">
        <f t="shared" si="63"/>
        <v>156.09</v>
      </c>
      <c r="K493" t="e">
        <f t="shared" si="64"/>
        <v>#N/A</v>
      </c>
      <c r="L493">
        <f t="shared" si="65"/>
        <v>223</v>
      </c>
    </row>
    <row r="494" spans="1:12">
      <c r="A494">
        <v>8</v>
      </c>
      <c r="B494">
        <f t="shared" si="66"/>
        <v>9</v>
      </c>
      <c r="C494">
        <v>0</v>
      </c>
      <c r="D494">
        <f t="shared" si="60"/>
        <v>20</v>
      </c>
      <c r="E494">
        <f t="shared" si="67"/>
        <v>34</v>
      </c>
      <c r="F494" t="s">
        <v>415</v>
      </c>
      <c r="G494">
        <f>VLOOKUP(F494,Stations!$B$2:$G$300,6,FALSE)</f>
        <v>73</v>
      </c>
      <c r="H494">
        <f t="shared" si="61"/>
        <v>73.09</v>
      </c>
      <c r="I494">
        <f t="shared" si="62"/>
        <v>198</v>
      </c>
      <c r="J494">
        <f t="shared" si="63"/>
        <v>73.09</v>
      </c>
      <c r="K494">
        <f t="shared" si="64"/>
        <v>176</v>
      </c>
      <c r="L494">
        <f t="shared" si="65"/>
        <v>224</v>
      </c>
    </row>
    <row r="495" spans="1:12">
      <c r="A495">
        <v>8</v>
      </c>
      <c r="B495">
        <f t="shared" si="66"/>
        <v>9</v>
      </c>
      <c r="C495">
        <v>0</v>
      </c>
      <c r="D495">
        <f t="shared" si="60"/>
        <v>20</v>
      </c>
      <c r="E495">
        <f t="shared" si="67"/>
        <v>35</v>
      </c>
      <c r="F495" t="s">
        <v>417</v>
      </c>
      <c r="G495">
        <f>VLOOKUP(F495,Stations!$B$2:$G$300,6,FALSE)</f>
        <v>75</v>
      </c>
      <c r="H495">
        <f t="shared" si="61"/>
        <v>75.09</v>
      </c>
      <c r="I495">
        <f t="shared" si="62"/>
        <v>202</v>
      </c>
      <c r="J495">
        <f t="shared" si="63"/>
        <v>75.09</v>
      </c>
      <c r="K495" t="e">
        <f t="shared" si="64"/>
        <v>#N/A</v>
      </c>
      <c r="L495">
        <f t="shared" si="65"/>
        <v>224</v>
      </c>
    </row>
    <row r="496" spans="1:12">
      <c r="A496">
        <v>8</v>
      </c>
      <c r="B496">
        <f t="shared" si="66"/>
        <v>9</v>
      </c>
      <c r="C496">
        <v>0</v>
      </c>
      <c r="D496">
        <f t="shared" si="60"/>
        <v>20</v>
      </c>
      <c r="E496">
        <f t="shared" si="67"/>
        <v>36</v>
      </c>
      <c r="F496" t="s">
        <v>418</v>
      </c>
      <c r="G496">
        <f>VLOOKUP(F496,Stations!$B$2:$G$300,6,FALSE)</f>
        <v>74</v>
      </c>
      <c r="H496">
        <f t="shared" si="61"/>
        <v>74.09</v>
      </c>
      <c r="I496">
        <f t="shared" si="62"/>
        <v>200</v>
      </c>
      <c r="J496">
        <f t="shared" si="63"/>
        <v>74.09</v>
      </c>
      <c r="K496">
        <f t="shared" si="64"/>
        <v>176.01</v>
      </c>
      <c r="L496">
        <f t="shared" si="65"/>
        <v>225</v>
      </c>
    </row>
    <row r="497" spans="1:12">
      <c r="A497">
        <v>8</v>
      </c>
      <c r="B497">
        <f t="shared" si="66"/>
        <v>9</v>
      </c>
      <c r="C497">
        <v>1</v>
      </c>
      <c r="D497">
        <f t="shared" si="60"/>
        <v>21</v>
      </c>
      <c r="E497">
        <f t="shared" si="67"/>
        <v>0</v>
      </c>
      <c r="F497" t="s">
        <v>418</v>
      </c>
      <c r="G497">
        <f>VLOOKUP(F497,Stations!$B$2:$G$300,6,FALSE)</f>
        <v>74</v>
      </c>
      <c r="H497">
        <f t="shared" si="61"/>
        <v>74.09</v>
      </c>
      <c r="I497">
        <f t="shared" si="62"/>
        <v>200</v>
      </c>
      <c r="J497">
        <f t="shared" si="63"/>
        <v>74.09</v>
      </c>
      <c r="K497" t="e">
        <f t="shared" si="64"/>
        <v>#N/A</v>
      </c>
      <c r="L497">
        <f t="shared" si="65"/>
        <v>225</v>
      </c>
    </row>
    <row r="498" spans="1:12">
      <c r="A498">
        <v>8</v>
      </c>
      <c r="B498">
        <f t="shared" si="66"/>
        <v>9</v>
      </c>
      <c r="C498">
        <v>1</v>
      </c>
      <c r="D498">
        <f t="shared" si="60"/>
        <v>21</v>
      </c>
      <c r="E498">
        <f t="shared" ref="E498:E534" si="68">IF(A498&amp;C498&lt;&gt;A497&amp;C497,0,E497+1)</f>
        <v>1</v>
      </c>
      <c r="F498" t="s">
        <v>417</v>
      </c>
      <c r="G498">
        <f>VLOOKUP(F498,Stations!$B$2:$G$300,6,FALSE)</f>
        <v>75</v>
      </c>
      <c r="H498">
        <f t="shared" si="61"/>
        <v>75.09</v>
      </c>
      <c r="I498">
        <f t="shared" si="62"/>
        <v>202</v>
      </c>
      <c r="J498">
        <f t="shared" si="63"/>
        <v>75.09</v>
      </c>
      <c r="K498">
        <f t="shared" si="64"/>
        <v>176.06</v>
      </c>
      <c r="L498">
        <f t="shared" si="65"/>
        <v>226</v>
      </c>
    </row>
    <row r="499" spans="1:12">
      <c r="A499">
        <v>8</v>
      </c>
      <c r="B499">
        <f t="shared" si="66"/>
        <v>9</v>
      </c>
      <c r="C499">
        <v>1</v>
      </c>
      <c r="D499">
        <f t="shared" si="60"/>
        <v>21</v>
      </c>
      <c r="E499">
        <f t="shared" si="68"/>
        <v>2</v>
      </c>
      <c r="F499" t="s">
        <v>415</v>
      </c>
      <c r="G499">
        <f>VLOOKUP(F499,Stations!$B$2:$G$300,6,FALSE)</f>
        <v>73</v>
      </c>
      <c r="H499">
        <f t="shared" si="61"/>
        <v>73.09</v>
      </c>
      <c r="I499">
        <f t="shared" si="62"/>
        <v>198</v>
      </c>
      <c r="J499">
        <f t="shared" si="63"/>
        <v>73.09</v>
      </c>
      <c r="K499" t="e">
        <f t="shared" si="64"/>
        <v>#N/A</v>
      </c>
      <c r="L499">
        <f t="shared" si="65"/>
        <v>226</v>
      </c>
    </row>
    <row r="500" spans="1:12">
      <c r="A500">
        <v>8</v>
      </c>
      <c r="B500">
        <f t="shared" si="66"/>
        <v>9</v>
      </c>
      <c r="C500">
        <v>1</v>
      </c>
      <c r="D500">
        <f t="shared" si="60"/>
        <v>21</v>
      </c>
      <c r="E500">
        <f t="shared" si="68"/>
        <v>3</v>
      </c>
      <c r="F500" t="s">
        <v>414</v>
      </c>
      <c r="G500">
        <f>VLOOKUP(F500,Stations!$B$2:$G$300,6,FALSE)</f>
        <v>156</v>
      </c>
      <c r="H500">
        <f t="shared" si="61"/>
        <v>156.09</v>
      </c>
      <c r="I500">
        <f t="shared" si="62"/>
        <v>434</v>
      </c>
      <c r="J500">
        <f t="shared" si="63"/>
        <v>156.09</v>
      </c>
      <c r="K500">
        <f t="shared" si="64"/>
        <v>176.1</v>
      </c>
      <c r="L500">
        <f t="shared" si="65"/>
        <v>227</v>
      </c>
    </row>
    <row r="501" spans="1:12">
      <c r="A501">
        <v>8</v>
      </c>
      <c r="B501">
        <f t="shared" si="66"/>
        <v>9</v>
      </c>
      <c r="C501">
        <v>1</v>
      </c>
      <c r="D501">
        <f t="shared" si="60"/>
        <v>21</v>
      </c>
      <c r="E501">
        <f t="shared" si="68"/>
        <v>4</v>
      </c>
      <c r="F501" t="s">
        <v>413</v>
      </c>
      <c r="G501">
        <f>VLOOKUP(F501,Stations!$B$2:$G$300,6,FALSE)</f>
        <v>157</v>
      </c>
      <c r="H501">
        <f t="shared" si="61"/>
        <v>157.09</v>
      </c>
      <c r="I501">
        <f t="shared" si="62"/>
        <v>436</v>
      </c>
      <c r="J501">
        <f t="shared" si="63"/>
        <v>157.09</v>
      </c>
      <c r="K501" t="e">
        <f t="shared" si="64"/>
        <v>#N/A</v>
      </c>
      <c r="L501">
        <f t="shared" si="65"/>
        <v>227</v>
      </c>
    </row>
    <row r="502" spans="1:12">
      <c r="A502">
        <v>8</v>
      </c>
      <c r="B502">
        <f t="shared" si="66"/>
        <v>9</v>
      </c>
      <c r="C502">
        <v>1</v>
      </c>
      <c r="D502">
        <f t="shared" si="60"/>
        <v>21</v>
      </c>
      <c r="E502">
        <f t="shared" si="68"/>
        <v>5</v>
      </c>
      <c r="F502" t="s">
        <v>65</v>
      </c>
      <c r="G502">
        <f>VLOOKUP(F502,Stations!$B$2:$G$300,6,FALSE)</f>
        <v>85</v>
      </c>
      <c r="H502">
        <f t="shared" si="61"/>
        <v>85.09</v>
      </c>
      <c r="I502">
        <f t="shared" si="62"/>
        <v>231</v>
      </c>
      <c r="J502">
        <f t="shared" si="63"/>
        <v>85.09</v>
      </c>
      <c r="K502">
        <f t="shared" si="64"/>
        <v>177.06</v>
      </c>
      <c r="L502">
        <f t="shared" si="65"/>
        <v>228</v>
      </c>
    </row>
    <row r="503" spans="1:12">
      <c r="A503">
        <v>8</v>
      </c>
      <c r="B503">
        <f t="shared" si="66"/>
        <v>9</v>
      </c>
      <c r="C503">
        <v>1</v>
      </c>
      <c r="D503">
        <f t="shared" si="60"/>
        <v>21</v>
      </c>
      <c r="E503">
        <f t="shared" si="68"/>
        <v>6</v>
      </c>
      <c r="F503" t="s">
        <v>411</v>
      </c>
      <c r="G503">
        <f>VLOOKUP(F503,Stations!$B$2:$G$300,6,FALSE)</f>
        <v>48</v>
      </c>
      <c r="H503">
        <f t="shared" si="61"/>
        <v>48.09</v>
      </c>
      <c r="I503">
        <f t="shared" si="62"/>
        <v>120</v>
      </c>
      <c r="J503">
        <f t="shared" si="63"/>
        <v>48.09</v>
      </c>
      <c r="K503" t="e">
        <f t="shared" si="64"/>
        <v>#N/A</v>
      </c>
      <c r="L503">
        <f t="shared" si="65"/>
        <v>228</v>
      </c>
    </row>
    <row r="504" spans="1:12">
      <c r="A504">
        <v>8</v>
      </c>
      <c r="B504">
        <f t="shared" si="66"/>
        <v>9</v>
      </c>
      <c r="C504">
        <v>1</v>
      </c>
      <c r="D504">
        <f t="shared" si="60"/>
        <v>21</v>
      </c>
      <c r="E504">
        <f t="shared" si="68"/>
        <v>7</v>
      </c>
      <c r="F504" t="s">
        <v>115</v>
      </c>
      <c r="G504">
        <f>VLOOKUP(F504,Stations!$B$2:$G$300,6,FALSE)</f>
        <v>141</v>
      </c>
      <c r="H504">
        <f t="shared" si="61"/>
        <v>141.09</v>
      </c>
      <c r="I504">
        <f t="shared" si="62"/>
        <v>392</v>
      </c>
      <c r="J504">
        <f t="shared" si="63"/>
        <v>141.09</v>
      </c>
      <c r="K504">
        <f t="shared" si="64"/>
        <v>178.13</v>
      </c>
      <c r="L504">
        <f t="shared" si="65"/>
        <v>229</v>
      </c>
    </row>
    <row r="505" spans="1:12">
      <c r="A505">
        <v>8</v>
      </c>
      <c r="B505">
        <f t="shared" si="66"/>
        <v>9</v>
      </c>
      <c r="C505">
        <v>1</v>
      </c>
      <c r="D505">
        <f t="shared" si="60"/>
        <v>21</v>
      </c>
      <c r="E505">
        <f t="shared" si="68"/>
        <v>8</v>
      </c>
      <c r="F505" t="s">
        <v>174</v>
      </c>
      <c r="G505">
        <f>VLOOKUP(F505,Stations!$B$2:$G$300,6,FALSE)</f>
        <v>212</v>
      </c>
      <c r="H505">
        <f t="shared" si="61"/>
        <v>212.09</v>
      </c>
      <c r="I505">
        <f t="shared" si="62"/>
        <v>613</v>
      </c>
      <c r="J505">
        <f t="shared" si="63"/>
        <v>212.09</v>
      </c>
      <c r="K505" t="e">
        <f t="shared" si="64"/>
        <v>#N/A</v>
      </c>
      <c r="L505">
        <f t="shared" si="65"/>
        <v>229</v>
      </c>
    </row>
    <row r="506" spans="1:12">
      <c r="A506">
        <v>8</v>
      </c>
      <c r="B506">
        <f t="shared" si="66"/>
        <v>9</v>
      </c>
      <c r="C506">
        <v>1</v>
      </c>
      <c r="D506">
        <f t="shared" si="60"/>
        <v>21</v>
      </c>
      <c r="E506">
        <f t="shared" si="68"/>
        <v>9</v>
      </c>
      <c r="F506" t="s">
        <v>190</v>
      </c>
      <c r="G506">
        <f>VLOOKUP(F506,Stations!$B$2:$G$300,6,FALSE)</f>
        <v>228</v>
      </c>
      <c r="H506">
        <f t="shared" si="61"/>
        <v>228.09</v>
      </c>
      <c r="I506">
        <f t="shared" si="62"/>
        <v>651</v>
      </c>
      <c r="J506">
        <f t="shared" si="63"/>
        <v>228.09</v>
      </c>
      <c r="K506">
        <f t="shared" si="64"/>
        <v>179.13</v>
      </c>
      <c r="L506">
        <f t="shared" si="65"/>
        <v>230</v>
      </c>
    </row>
    <row r="507" spans="1:12">
      <c r="A507">
        <v>8</v>
      </c>
      <c r="B507">
        <f t="shared" si="66"/>
        <v>9</v>
      </c>
      <c r="C507">
        <v>1</v>
      </c>
      <c r="D507">
        <f t="shared" si="60"/>
        <v>21</v>
      </c>
      <c r="E507">
        <f t="shared" si="68"/>
        <v>10</v>
      </c>
      <c r="F507" t="s">
        <v>134</v>
      </c>
      <c r="G507">
        <f>VLOOKUP(F507,Stations!$B$2:$G$300,6,FALSE)</f>
        <v>167</v>
      </c>
      <c r="H507">
        <f t="shared" si="61"/>
        <v>167.09</v>
      </c>
      <c r="I507">
        <f t="shared" si="62"/>
        <v>462</v>
      </c>
      <c r="J507">
        <f t="shared" si="63"/>
        <v>167.09</v>
      </c>
      <c r="K507" t="e">
        <f t="shared" si="64"/>
        <v>#N/A</v>
      </c>
      <c r="L507">
        <f t="shared" si="65"/>
        <v>230</v>
      </c>
    </row>
    <row r="508" spans="1:12">
      <c r="A508">
        <v>8</v>
      </c>
      <c r="B508">
        <f t="shared" si="66"/>
        <v>9</v>
      </c>
      <c r="C508">
        <v>1</v>
      </c>
      <c r="D508">
        <f t="shared" si="60"/>
        <v>21</v>
      </c>
      <c r="E508">
        <f t="shared" si="68"/>
        <v>11</v>
      </c>
      <c r="F508" t="s">
        <v>59</v>
      </c>
      <c r="G508">
        <f>VLOOKUP(F508,Stations!$B$2:$G$300,6,FALSE)</f>
        <v>79</v>
      </c>
      <c r="H508">
        <f t="shared" si="61"/>
        <v>79.09</v>
      </c>
      <c r="I508">
        <f t="shared" si="62"/>
        <v>213</v>
      </c>
      <c r="J508">
        <f t="shared" si="63"/>
        <v>79.09</v>
      </c>
      <c r="K508">
        <f t="shared" si="64"/>
        <v>180.05</v>
      </c>
      <c r="L508">
        <f t="shared" si="65"/>
        <v>231</v>
      </c>
    </row>
    <row r="509" spans="1:12">
      <c r="A509">
        <v>8</v>
      </c>
      <c r="B509">
        <f t="shared" si="66"/>
        <v>9</v>
      </c>
      <c r="C509">
        <v>1</v>
      </c>
      <c r="D509">
        <f t="shared" si="60"/>
        <v>21</v>
      </c>
      <c r="E509">
        <f t="shared" si="68"/>
        <v>12</v>
      </c>
      <c r="F509" t="s">
        <v>138</v>
      </c>
      <c r="G509">
        <f>VLOOKUP(F509,Stations!$B$2:$G$300,6,FALSE)</f>
        <v>173</v>
      </c>
      <c r="H509">
        <f t="shared" si="61"/>
        <v>173.09</v>
      </c>
      <c r="I509">
        <f t="shared" si="62"/>
        <v>479</v>
      </c>
      <c r="J509">
        <f t="shared" si="63"/>
        <v>173.09</v>
      </c>
      <c r="K509" t="e">
        <f t="shared" si="64"/>
        <v>#N/A</v>
      </c>
      <c r="L509">
        <f t="shared" si="65"/>
        <v>231</v>
      </c>
    </row>
    <row r="510" spans="1:12">
      <c r="A510">
        <v>8</v>
      </c>
      <c r="B510">
        <f t="shared" si="66"/>
        <v>9</v>
      </c>
      <c r="C510">
        <v>1</v>
      </c>
      <c r="D510">
        <f t="shared" si="60"/>
        <v>21</v>
      </c>
      <c r="E510">
        <f t="shared" si="68"/>
        <v>13</v>
      </c>
      <c r="F510" t="s">
        <v>266</v>
      </c>
      <c r="G510">
        <f>VLOOKUP(F510,Stations!$B$2:$G$300,6,FALSE)</f>
        <v>243</v>
      </c>
      <c r="H510">
        <f t="shared" si="61"/>
        <v>243.09</v>
      </c>
      <c r="I510">
        <f t="shared" si="62"/>
        <v>699</v>
      </c>
      <c r="J510">
        <f t="shared" si="63"/>
        <v>243.09</v>
      </c>
      <c r="K510">
        <f t="shared" si="64"/>
        <v>180.1</v>
      </c>
      <c r="L510">
        <f t="shared" si="65"/>
        <v>232</v>
      </c>
    </row>
    <row r="511" spans="1:12">
      <c r="A511">
        <v>8</v>
      </c>
      <c r="B511">
        <f t="shared" si="66"/>
        <v>9</v>
      </c>
      <c r="C511">
        <v>1</v>
      </c>
      <c r="D511">
        <f t="shared" si="60"/>
        <v>21</v>
      </c>
      <c r="E511">
        <f t="shared" si="68"/>
        <v>14</v>
      </c>
      <c r="F511" t="s">
        <v>409</v>
      </c>
      <c r="G511">
        <f>VLOOKUP(F511,Stations!$B$2:$G$300,6,FALSE)</f>
        <v>93</v>
      </c>
      <c r="H511">
        <f t="shared" si="61"/>
        <v>93.09</v>
      </c>
      <c r="I511">
        <f t="shared" si="62"/>
        <v>246</v>
      </c>
      <c r="J511">
        <f t="shared" si="63"/>
        <v>93.09</v>
      </c>
      <c r="K511" t="e">
        <f t="shared" si="64"/>
        <v>#N/A</v>
      </c>
      <c r="L511">
        <f t="shared" si="65"/>
        <v>232</v>
      </c>
    </row>
    <row r="512" spans="1:12">
      <c r="A512">
        <v>8</v>
      </c>
      <c r="B512">
        <f t="shared" si="66"/>
        <v>9</v>
      </c>
      <c r="C512">
        <v>1</v>
      </c>
      <c r="D512">
        <f t="shared" si="60"/>
        <v>21</v>
      </c>
      <c r="E512">
        <f t="shared" si="68"/>
        <v>15</v>
      </c>
      <c r="F512" t="s">
        <v>111</v>
      </c>
      <c r="G512">
        <f>VLOOKUP(F512,Stations!$B$2:$G$300,6,FALSE)</f>
        <v>137</v>
      </c>
      <c r="H512">
        <f t="shared" si="61"/>
        <v>137.09</v>
      </c>
      <c r="I512">
        <f t="shared" si="62"/>
        <v>382</v>
      </c>
      <c r="J512">
        <f t="shared" si="63"/>
        <v>137.09</v>
      </c>
      <c r="K512">
        <f t="shared" si="64"/>
        <v>181.04</v>
      </c>
      <c r="L512">
        <f t="shared" si="65"/>
        <v>233</v>
      </c>
    </row>
    <row r="513" spans="1:12">
      <c r="A513">
        <v>8</v>
      </c>
      <c r="B513">
        <f t="shared" si="66"/>
        <v>9</v>
      </c>
      <c r="C513">
        <v>1</v>
      </c>
      <c r="D513">
        <f t="shared" si="60"/>
        <v>21</v>
      </c>
      <c r="E513">
        <f t="shared" si="68"/>
        <v>16</v>
      </c>
      <c r="F513" t="s">
        <v>12</v>
      </c>
      <c r="G513">
        <f>VLOOKUP(F513,Stations!$B$2:$G$300,6,FALSE)</f>
        <v>17</v>
      </c>
      <c r="H513">
        <f t="shared" si="61"/>
        <v>17.09</v>
      </c>
      <c r="I513">
        <f t="shared" si="62"/>
        <v>45</v>
      </c>
      <c r="J513">
        <f t="shared" si="63"/>
        <v>17.09</v>
      </c>
      <c r="K513" t="e">
        <f t="shared" si="64"/>
        <v>#N/A</v>
      </c>
      <c r="L513">
        <f t="shared" si="65"/>
        <v>233</v>
      </c>
    </row>
    <row r="514" spans="1:12">
      <c r="A514">
        <v>8</v>
      </c>
      <c r="B514">
        <f t="shared" si="66"/>
        <v>9</v>
      </c>
      <c r="C514">
        <v>1</v>
      </c>
      <c r="D514">
        <f t="shared" si="60"/>
        <v>21</v>
      </c>
      <c r="E514">
        <f t="shared" si="68"/>
        <v>17</v>
      </c>
      <c r="F514" t="s">
        <v>43</v>
      </c>
      <c r="G514">
        <f>VLOOKUP(F514,Stations!$B$2:$G$300,6,FALSE)</f>
        <v>59</v>
      </c>
      <c r="H514">
        <f t="shared" si="61"/>
        <v>59.09</v>
      </c>
      <c r="I514">
        <f t="shared" si="62"/>
        <v>164</v>
      </c>
      <c r="J514">
        <f t="shared" si="63"/>
        <v>59.09</v>
      </c>
      <c r="K514">
        <f t="shared" si="64"/>
        <v>181.11</v>
      </c>
      <c r="L514">
        <f t="shared" si="65"/>
        <v>234</v>
      </c>
    </row>
    <row r="515" spans="1:12">
      <c r="A515">
        <v>8</v>
      </c>
      <c r="B515">
        <f t="shared" si="66"/>
        <v>9</v>
      </c>
      <c r="C515">
        <v>1</v>
      </c>
      <c r="D515">
        <f t="shared" ref="D515:D534" si="69">IF(A515&amp;C515=A514&amp;C514,D514,D514+1)</f>
        <v>21</v>
      </c>
      <c r="E515">
        <f t="shared" si="68"/>
        <v>18</v>
      </c>
      <c r="F515" t="s">
        <v>408</v>
      </c>
      <c r="G515">
        <f>VLOOKUP(F515,Stations!$B$2:$G$300,6,FALSE)</f>
        <v>269</v>
      </c>
      <c r="H515">
        <f t="shared" ref="H515:H578" si="70">G515+B515/100</f>
        <v>269.08999999999997</v>
      </c>
      <c r="I515">
        <f t="shared" ref="I515:I578" si="71">RANK(J515,$J$2:$J$847,1)</f>
        <v>765</v>
      </c>
      <c r="J515">
        <f t="shared" ref="J515:J578" si="72">H515</f>
        <v>269.08999999999997</v>
      </c>
      <c r="K515" t="e">
        <f t="shared" ref="K515:K578" si="73">VLOOKUP(ROW()-1,$I$2:$J$847,2,FALSE)</f>
        <v>#N/A</v>
      </c>
      <c r="L515">
        <f t="shared" ref="L515:L578" si="74">IF(NOT(ISNA(K515)),L514+1,L514)</f>
        <v>234</v>
      </c>
    </row>
    <row r="516" spans="1:12">
      <c r="A516">
        <v>8</v>
      </c>
      <c r="B516">
        <f t="shared" ref="B516:B579" si="75">IF(A516&lt;&gt;A515,B515+1,B515)</f>
        <v>9</v>
      </c>
      <c r="C516">
        <v>1</v>
      </c>
      <c r="D516">
        <f t="shared" si="69"/>
        <v>21</v>
      </c>
      <c r="E516">
        <f t="shared" si="68"/>
        <v>19</v>
      </c>
      <c r="F516" t="s">
        <v>75</v>
      </c>
      <c r="G516">
        <f>VLOOKUP(F516,Stations!$B$2:$G$300,6,FALSE)</f>
        <v>96</v>
      </c>
      <c r="H516">
        <f t="shared" si="70"/>
        <v>96.09</v>
      </c>
      <c r="I516">
        <f t="shared" si="71"/>
        <v>252</v>
      </c>
      <c r="J516">
        <f t="shared" si="72"/>
        <v>96.09</v>
      </c>
      <c r="K516">
        <f t="shared" si="73"/>
        <v>182.15</v>
      </c>
      <c r="L516">
        <f t="shared" si="74"/>
        <v>235</v>
      </c>
    </row>
    <row r="517" spans="1:12">
      <c r="A517">
        <v>8</v>
      </c>
      <c r="B517">
        <f t="shared" si="75"/>
        <v>9</v>
      </c>
      <c r="C517">
        <v>1</v>
      </c>
      <c r="D517">
        <f t="shared" si="69"/>
        <v>21</v>
      </c>
      <c r="E517">
        <f t="shared" si="68"/>
        <v>20</v>
      </c>
      <c r="F517" t="s">
        <v>203</v>
      </c>
      <c r="G517">
        <f>VLOOKUP(F517,Stations!$B$2:$G$300,6,FALSE)</f>
        <v>242</v>
      </c>
      <c r="H517">
        <f t="shared" si="70"/>
        <v>242.09</v>
      </c>
      <c r="I517">
        <f t="shared" si="71"/>
        <v>691</v>
      </c>
      <c r="J517">
        <f t="shared" si="72"/>
        <v>242.09</v>
      </c>
      <c r="K517" t="e">
        <f t="shared" si="73"/>
        <v>#N/A</v>
      </c>
      <c r="L517">
        <f t="shared" si="74"/>
        <v>235</v>
      </c>
    </row>
    <row r="518" spans="1:12">
      <c r="A518">
        <v>8</v>
      </c>
      <c r="B518">
        <f t="shared" si="75"/>
        <v>9</v>
      </c>
      <c r="C518">
        <v>1</v>
      </c>
      <c r="D518">
        <f t="shared" si="69"/>
        <v>21</v>
      </c>
      <c r="E518">
        <f t="shared" si="68"/>
        <v>21</v>
      </c>
      <c r="F518" t="s">
        <v>338</v>
      </c>
      <c r="G518">
        <f>VLOOKUP(F518,Stations!$B$2:$G$300,6,FALSE)</f>
        <v>278</v>
      </c>
      <c r="H518">
        <f t="shared" si="70"/>
        <v>278.08999999999997</v>
      </c>
      <c r="I518">
        <f t="shared" si="71"/>
        <v>793</v>
      </c>
      <c r="J518">
        <f t="shared" si="72"/>
        <v>278.08999999999997</v>
      </c>
      <c r="K518">
        <f t="shared" si="73"/>
        <v>183.02</v>
      </c>
      <c r="L518">
        <f t="shared" si="74"/>
        <v>236</v>
      </c>
    </row>
    <row r="519" spans="1:12">
      <c r="A519">
        <v>8</v>
      </c>
      <c r="B519">
        <f t="shared" si="75"/>
        <v>9</v>
      </c>
      <c r="C519">
        <v>1</v>
      </c>
      <c r="D519">
        <f t="shared" si="69"/>
        <v>21</v>
      </c>
      <c r="E519">
        <f t="shared" si="68"/>
        <v>22</v>
      </c>
      <c r="F519" t="s">
        <v>23</v>
      </c>
      <c r="G519">
        <f>VLOOKUP(F519,Stations!$B$2:$G$300,6,FALSE)</f>
        <v>30</v>
      </c>
      <c r="H519">
        <f t="shared" si="70"/>
        <v>30.09</v>
      </c>
      <c r="I519">
        <f t="shared" si="71"/>
        <v>75</v>
      </c>
      <c r="J519">
        <f t="shared" si="72"/>
        <v>30.09</v>
      </c>
      <c r="K519" t="e">
        <f t="shared" si="73"/>
        <v>#N/A</v>
      </c>
      <c r="L519">
        <f t="shared" si="74"/>
        <v>236</v>
      </c>
    </row>
    <row r="520" spans="1:12">
      <c r="A520">
        <v>8</v>
      </c>
      <c r="B520">
        <f t="shared" si="75"/>
        <v>9</v>
      </c>
      <c r="C520">
        <v>1</v>
      </c>
      <c r="D520">
        <f t="shared" si="69"/>
        <v>21</v>
      </c>
      <c r="E520">
        <f t="shared" si="68"/>
        <v>23</v>
      </c>
      <c r="F520" t="s">
        <v>90</v>
      </c>
      <c r="G520">
        <f>VLOOKUP(F520,Stations!$B$2:$G$300,6,FALSE)</f>
        <v>111</v>
      </c>
      <c r="H520">
        <f t="shared" si="70"/>
        <v>111.09</v>
      </c>
      <c r="I520">
        <f t="shared" si="71"/>
        <v>302</v>
      </c>
      <c r="J520">
        <f t="shared" si="72"/>
        <v>111.09</v>
      </c>
      <c r="K520">
        <f t="shared" si="73"/>
        <v>183.07</v>
      </c>
      <c r="L520">
        <f t="shared" si="74"/>
        <v>237</v>
      </c>
    </row>
    <row r="521" spans="1:12">
      <c r="A521">
        <v>8</v>
      </c>
      <c r="B521">
        <f t="shared" si="75"/>
        <v>9</v>
      </c>
      <c r="C521">
        <v>1</v>
      </c>
      <c r="D521">
        <f t="shared" si="69"/>
        <v>21</v>
      </c>
      <c r="E521">
        <f t="shared" si="68"/>
        <v>24</v>
      </c>
      <c r="F521" t="s">
        <v>407</v>
      </c>
      <c r="G521">
        <f>VLOOKUP(F521,Stations!$B$2:$G$300,6,FALSE)</f>
        <v>245</v>
      </c>
      <c r="H521">
        <f t="shared" si="70"/>
        <v>245.09</v>
      </c>
      <c r="I521">
        <f t="shared" si="71"/>
        <v>703</v>
      </c>
      <c r="J521">
        <f t="shared" si="72"/>
        <v>245.09</v>
      </c>
      <c r="K521" t="e">
        <f t="shared" si="73"/>
        <v>#N/A</v>
      </c>
      <c r="L521">
        <f t="shared" si="74"/>
        <v>237</v>
      </c>
    </row>
    <row r="522" spans="1:12">
      <c r="A522">
        <v>8</v>
      </c>
      <c r="B522">
        <f t="shared" si="75"/>
        <v>9</v>
      </c>
      <c r="C522">
        <v>1</v>
      </c>
      <c r="D522">
        <f t="shared" si="69"/>
        <v>21</v>
      </c>
      <c r="E522">
        <f t="shared" si="68"/>
        <v>25</v>
      </c>
      <c r="F522" t="s">
        <v>147</v>
      </c>
      <c r="G522">
        <f>VLOOKUP(F522,Stations!$B$2:$G$300,6,FALSE)</f>
        <v>183</v>
      </c>
      <c r="H522">
        <f t="shared" si="70"/>
        <v>183.09</v>
      </c>
      <c r="I522">
        <f t="shared" si="71"/>
        <v>523</v>
      </c>
      <c r="J522">
        <f t="shared" si="72"/>
        <v>183.09</v>
      </c>
      <c r="K522" t="e">
        <f t="shared" si="73"/>
        <v>#N/A</v>
      </c>
      <c r="L522">
        <f t="shared" si="74"/>
        <v>237</v>
      </c>
    </row>
    <row r="523" spans="1:12">
      <c r="A523">
        <v>8</v>
      </c>
      <c r="B523">
        <f t="shared" si="75"/>
        <v>9</v>
      </c>
      <c r="C523">
        <v>1</v>
      </c>
      <c r="D523">
        <f t="shared" si="69"/>
        <v>21</v>
      </c>
      <c r="E523">
        <f t="shared" si="68"/>
        <v>26</v>
      </c>
      <c r="F523" t="s">
        <v>121</v>
      </c>
      <c r="G523">
        <f>VLOOKUP(F523,Stations!$B$2:$G$300,6,FALSE)</f>
        <v>148</v>
      </c>
      <c r="H523">
        <f t="shared" si="70"/>
        <v>148.09</v>
      </c>
      <c r="I523">
        <f t="shared" si="71"/>
        <v>412</v>
      </c>
      <c r="J523">
        <f t="shared" si="72"/>
        <v>148.09</v>
      </c>
      <c r="K523" t="e">
        <f t="shared" si="73"/>
        <v>#N/A</v>
      </c>
      <c r="L523">
        <f t="shared" si="74"/>
        <v>237</v>
      </c>
    </row>
    <row r="524" spans="1:12">
      <c r="A524">
        <v>8</v>
      </c>
      <c r="B524">
        <f t="shared" si="75"/>
        <v>9</v>
      </c>
      <c r="C524">
        <v>1</v>
      </c>
      <c r="D524">
        <f t="shared" si="69"/>
        <v>21</v>
      </c>
      <c r="E524">
        <f t="shared" si="68"/>
        <v>27</v>
      </c>
      <c r="F524" t="s">
        <v>48</v>
      </c>
      <c r="G524">
        <f>VLOOKUP(F524,Stations!$B$2:$G$300,6,FALSE)</f>
        <v>65</v>
      </c>
      <c r="H524">
        <f t="shared" si="70"/>
        <v>65.09</v>
      </c>
      <c r="I524">
        <f t="shared" si="71"/>
        <v>178</v>
      </c>
      <c r="J524">
        <f t="shared" si="72"/>
        <v>65.09</v>
      </c>
      <c r="K524">
        <f t="shared" si="73"/>
        <v>183.09</v>
      </c>
      <c r="L524">
        <f t="shared" si="74"/>
        <v>238</v>
      </c>
    </row>
    <row r="525" spans="1:12">
      <c r="A525">
        <v>8</v>
      </c>
      <c r="B525">
        <f t="shared" si="75"/>
        <v>9</v>
      </c>
      <c r="C525">
        <v>1</v>
      </c>
      <c r="D525">
        <f t="shared" si="69"/>
        <v>21</v>
      </c>
      <c r="E525">
        <f t="shared" si="68"/>
        <v>28</v>
      </c>
      <c r="F525" t="s">
        <v>95</v>
      </c>
      <c r="G525">
        <f>VLOOKUP(F525,Stations!$B$2:$G$300,6,FALSE)</f>
        <v>117</v>
      </c>
      <c r="H525">
        <f t="shared" si="70"/>
        <v>117.09</v>
      </c>
      <c r="I525">
        <f t="shared" si="71"/>
        <v>320</v>
      </c>
      <c r="J525">
        <f t="shared" si="72"/>
        <v>117.09</v>
      </c>
      <c r="K525" t="e">
        <f t="shared" si="73"/>
        <v>#N/A</v>
      </c>
      <c r="L525">
        <f t="shared" si="74"/>
        <v>238</v>
      </c>
    </row>
    <row r="526" spans="1:12">
      <c r="A526">
        <v>8</v>
      </c>
      <c r="B526">
        <f t="shared" si="75"/>
        <v>9</v>
      </c>
      <c r="C526">
        <v>1</v>
      </c>
      <c r="D526">
        <f t="shared" si="69"/>
        <v>21</v>
      </c>
      <c r="E526">
        <f t="shared" si="68"/>
        <v>29</v>
      </c>
      <c r="F526" t="s">
        <v>107</v>
      </c>
      <c r="G526">
        <f>VLOOKUP(F526,Stations!$B$2:$G$300,6,FALSE)</f>
        <v>132</v>
      </c>
      <c r="H526">
        <f t="shared" si="70"/>
        <v>132.09</v>
      </c>
      <c r="I526">
        <f t="shared" si="71"/>
        <v>370</v>
      </c>
      <c r="J526">
        <f t="shared" si="72"/>
        <v>132.09</v>
      </c>
      <c r="K526">
        <f t="shared" si="73"/>
        <v>184.05</v>
      </c>
      <c r="L526">
        <f t="shared" si="74"/>
        <v>239</v>
      </c>
    </row>
    <row r="527" spans="1:12">
      <c r="A527">
        <v>8</v>
      </c>
      <c r="B527">
        <f t="shared" si="75"/>
        <v>9</v>
      </c>
      <c r="C527">
        <v>1</v>
      </c>
      <c r="D527">
        <f t="shared" si="69"/>
        <v>21</v>
      </c>
      <c r="E527">
        <f t="shared" si="68"/>
        <v>30</v>
      </c>
      <c r="F527" t="s">
        <v>64</v>
      </c>
      <c r="G527">
        <f>VLOOKUP(F527,Stations!$B$2:$G$300,6,FALSE)</f>
        <v>84</v>
      </c>
      <c r="H527">
        <f t="shared" si="70"/>
        <v>84.09</v>
      </c>
      <c r="I527">
        <f t="shared" si="71"/>
        <v>229</v>
      </c>
      <c r="J527">
        <f t="shared" si="72"/>
        <v>84.09</v>
      </c>
      <c r="K527" t="e">
        <f t="shared" si="73"/>
        <v>#N/A</v>
      </c>
      <c r="L527">
        <f t="shared" si="74"/>
        <v>239</v>
      </c>
    </row>
    <row r="528" spans="1:12">
      <c r="A528">
        <v>8</v>
      </c>
      <c r="B528">
        <f t="shared" si="75"/>
        <v>9</v>
      </c>
      <c r="C528">
        <v>1</v>
      </c>
      <c r="D528">
        <f t="shared" si="69"/>
        <v>21</v>
      </c>
      <c r="E528">
        <f t="shared" si="68"/>
        <v>31</v>
      </c>
      <c r="F528" t="s">
        <v>375</v>
      </c>
      <c r="G528">
        <f>VLOOKUP(F528,Stations!$B$2:$G$300,6,FALSE)</f>
        <v>130</v>
      </c>
      <c r="H528">
        <f t="shared" si="70"/>
        <v>130.09</v>
      </c>
      <c r="I528">
        <f t="shared" si="71"/>
        <v>364</v>
      </c>
      <c r="J528">
        <f t="shared" si="72"/>
        <v>130.09</v>
      </c>
      <c r="K528">
        <f t="shared" si="73"/>
        <v>185</v>
      </c>
      <c r="L528">
        <f t="shared" si="74"/>
        <v>240</v>
      </c>
    </row>
    <row r="529" spans="1:12">
      <c r="A529">
        <v>8</v>
      </c>
      <c r="B529">
        <f t="shared" si="75"/>
        <v>9</v>
      </c>
      <c r="C529">
        <v>1</v>
      </c>
      <c r="D529">
        <f t="shared" si="69"/>
        <v>21</v>
      </c>
      <c r="E529">
        <f t="shared" si="68"/>
        <v>32</v>
      </c>
      <c r="F529" t="s">
        <v>47</v>
      </c>
      <c r="G529">
        <f>VLOOKUP(F529,Stations!$B$2:$G$300,6,FALSE)</f>
        <v>64</v>
      </c>
      <c r="H529">
        <f t="shared" si="70"/>
        <v>64.09</v>
      </c>
      <c r="I529">
        <f t="shared" si="71"/>
        <v>174</v>
      </c>
      <c r="J529">
        <f t="shared" si="72"/>
        <v>64.09</v>
      </c>
      <c r="K529" t="e">
        <f t="shared" si="73"/>
        <v>#N/A</v>
      </c>
      <c r="L529">
        <f t="shared" si="74"/>
        <v>240</v>
      </c>
    </row>
    <row r="530" spans="1:12">
      <c r="A530">
        <v>8</v>
      </c>
      <c r="B530">
        <f t="shared" si="75"/>
        <v>9</v>
      </c>
      <c r="C530">
        <v>1</v>
      </c>
      <c r="D530">
        <f t="shared" si="69"/>
        <v>21</v>
      </c>
      <c r="E530">
        <f t="shared" si="68"/>
        <v>33</v>
      </c>
      <c r="F530" t="s">
        <v>74</v>
      </c>
      <c r="G530">
        <f>VLOOKUP(F530,Stations!$B$2:$G$300,6,FALSE)</f>
        <v>95</v>
      </c>
      <c r="H530">
        <f t="shared" si="70"/>
        <v>95.09</v>
      </c>
      <c r="I530">
        <f t="shared" si="71"/>
        <v>250</v>
      </c>
      <c r="J530">
        <f t="shared" si="72"/>
        <v>95.09</v>
      </c>
      <c r="K530">
        <f t="shared" si="73"/>
        <v>185.07</v>
      </c>
      <c r="L530">
        <f t="shared" si="74"/>
        <v>241</v>
      </c>
    </row>
    <row r="531" spans="1:12">
      <c r="A531">
        <v>8</v>
      </c>
      <c r="B531">
        <f t="shared" si="75"/>
        <v>9</v>
      </c>
      <c r="C531">
        <v>1</v>
      </c>
      <c r="D531">
        <f t="shared" si="69"/>
        <v>21</v>
      </c>
      <c r="E531">
        <f t="shared" si="68"/>
        <v>34</v>
      </c>
      <c r="F531" t="s">
        <v>25</v>
      </c>
      <c r="G531">
        <f>VLOOKUP(F531,Stations!$B$2:$G$300,6,FALSE)</f>
        <v>32</v>
      </c>
      <c r="H531">
        <f t="shared" si="70"/>
        <v>32.090000000000003</v>
      </c>
      <c r="I531">
        <f t="shared" si="71"/>
        <v>81</v>
      </c>
      <c r="J531">
        <f t="shared" si="72"/>
        <v>32.090000000000003</v>
      </c>
      <c r="K531" t="e">
        <f t="shared" si="73"/>
        <v>#N/A</v>
      </c>
      <c r="L531">
        <f t="shared" si="74"/>
        <v>241</v>
      </c>
    </row>
    <row r="532" spans="1:12">
      <c r="A532">
        <v>8</v>
      </c>
      <c r="B532">
        <f t="shared" si="75"/>
        <v>9</v>
      </c>
      <c r="C532">
        <v>1</v>
      </c>
      <c r="D532">
        <f t="shared" si="69"/>
        <v>21</v>
      </c>
      <c r="E532">
        <f t="shared" si="68"/>
        <v>35</v>
      </c>
      <c r="F532" t="s">
        <v>119</v>
      </c>
      <c r="G532">
        <f>VLOOKUP(F532,Stations!$B$2:$G$300,6,FALSE)</f>
        <v>145</v>
      </c>
      <c r="H532">
        <f t="shared" si="70"/>
        <v>145.09</v>
      </c>
      <c r="I532">
        <f t="shared" si="71"/>
        <v>406</v>
      </c>
      <c r="J532">
        <f t="shared" si="72"/>
        <v>145.09</v>
      </c>
      <c r="K532" t="e">
        <f t="shared" si="73"/>
        <v>#N/A</v>
      </c>
      <c r="L532">
        <f t="shared" si="74"/>
        <v>241</v>
      </c>
    </row>
    <row r="533" spans="1:12">
      <c r="A533">
        <v>8</v>
      </c>
      <c r="B533">
        <f t="shared" si="75"/>
        <v>9</v>
      </c>
      <c r="C533">
        <v>1</v>
      </c>
      <c r="D533">
        <f t="shared" si="69"/>
        <v>21</v>
      </c>
      <c r="E533">
        <f t="shared" si="68"/>
        <v>36</v>
      </c>
      <c r="F533" t="s">
        <v>10</v>
      </c>
      <c r="G533">
        <f>VLOOKUP(F533,Stations!$B$2:$G$300,6,FALSE)</f>
        <v>14</v>
      </c>
      <c r="H533">
        <f t="shared" si="70"/>
        <v>14.09</v>
      </c>
      <c r="I533">
        <f t="shared" si="71"/>
        <v>33</v>
      </c>
      <c r="J533">
        <f t="shared" si="72"/>
        <v>14.09</v>
      </c>
      <c r="K533" t="e">
        <f t="shared" si="73"/>
        <v>#N/A</v>
      </c>
      <c r="L533">
        <f t="shared" si="74"/>
        <v>241</v>
      </c>
    </row>
    <row r="534" spans="1:12">
      <c r="A534">
        <v>9</v>
      </c>
      <c r="B534">
        <f t="shared" si="75"/>
        <v>10</v>
      </c>
      <c r="C534">
        <v>0</v>
      </c>
      <c r="D534">
        <f t="shared" si="69"/>
        <v>22</v>
      </c>
      <c r="E534">
        <f t="shared" si="68"/>
        <v>0</v>
      </c>
      <c r="F534" t="s">
        <v>167</v>
      </c>
      <c r="G534">
        <f>VLOOKUP(F534,Stations!$B$2:$G$300,6,FALSE)</f>
        <v>205</v>
      </c>
      <c r="H534">
        <f t="shared" si="70"/>
        <v>205.1</v>
      </c>
      <c r="I534">
        <f t="shared" si="71"/>
        <v>596</v>
      </c>
      <c r="J534">
        <f t="shared" si="72"/>
        <v>205.1</v>
      </c>
      <c r="K534">
        <f t="shared" si="73"/>
        <v>186.02</v>
      </c>
      <c r="L534">
        <f t="shared" si="74"/>
        <v>242</v>
      </c>
    </row>
    <row r="535" spans="1:12">
      <c r="A535">
        <v>9</v>
      </c>
      <c r="B535">
        <f t="shared" si="75"/>
        <v>10</v>
      </c>
      <c r="C535">
        <v>0</v>
      </c>
      <c r="D535">
        <f>IF(A535&amp;C535=A533&amp;C533,D533,D533+1)</f>
        <v>22</v>
      </c>
      <c r="E535">
        <f>IF(A535&amp;C535&lt;&gt;A533&amp;C533,0,E533+1)</f>
        <v>0</v>
      </c>
      <c r="F535" t="s">
        <v>18</v>
      </c>
      <c r="G535">
        <f>VLOOKUP(F535,Stations!$B$2:$G$300,6,FALSE)</f>
        <v>23</v>
      </c>
      <c r="H535">
        <f t="shared" si="70"/>
        <v>23.1</v>
      </c>
      <c r="I535">
        <f t="shared" si="71"/>
        <v>61</v>
      </c>
      <c r="J535">
        <f t="shared" si="72"/>
        <v>23.1</v>
      </c>
      <c r="K535" t="e">
        <f t="shared" si="73"/>
        <v>#N/A</v>
      </c>
      <c r="L535">
        <f t="shared" si="74"/>
        <v>242</v>
      </c>
    </row>
    <row r="536" spans="1:12">
      <c r="A536">
        <v>9</v>
      </c>
      <c r="B536">
        <f t="shared" si="75"/>
        <v>10</v>
      </c>
      <c r="C536">
        <v>0</v>
      </c>
      <c r="D536">
        <f t="shared" ref="D536:D567" si="76">IF(A536&amp;C536=A535&amp;C535,D535,D535+1)</f>
        <v>22</v>
      </c>
      <c r="E536">
        <f t="shared" ref="E536:E570" si="77">IF(A536&amp;C536&lt;&gt;A535&amp;C535,0,E535+1)</f>
        <v>1</v>
      </c>
      <c r="F536" t="s">
        <v>131</v>
      </c>
      <c r="G536">
        <f>VLOOKUP(F536,Stations!$B$2:$G$300,6,FALSE)</f>
        <v>163</v>
      </c>
      <c r="H536">
        <f t="shared" si="70"/>
        <v>163.1</v>
      </c>
      <c r="I536">
        <f t="shared" si="71"/>
        <v>454</v>
      </c>
      <c r="J536">
        <f t="shared" si="72"/>
        <v>163.1</v>
      </c>
      <c r="K536">
        <f t="shared" si="73"/>
        <v>187.06</v>
      </c>
      <c r="L536">
        <f t="shared" si="74"/>
        <v>243</v>
      </c>
    </row>
    <row r="537" spans="1:12">
      <c r="A537">
        <v>9</v>
      </c>
      <c r="B537">
        <f t="shared" si="75"/>
        <v>10</v>
      </c>
      <c r="C537">
        <v>0</v>
      </c>
      <c r="D537">
        <f t="shared" si="76"/>
        <v>22</v>
      </c>
      <c r="E537">
        <f t="shared" si="77"/>
        <v>2</v>
      </c>
      <c r="F537" t="s">
        <v>182</v>
      </c>
      <c r="G537">
        <f>VLOOKUP(F537,Stations!$B$2:$G$300,6,FALSE)</f>
        <v>220</v>
      </c>
      <c r="H537">
        <f t="shared" si="70"/>
        <v>220.1</v>
      </c>
      <c r="I537">
        <f t="shared" si="71"/>
        <v>631</v>
      </c>
      <c r="J537">
        <f t="shared" si="72"/>
        <v>220.1</v>
      </c>
      <c r="K537" t="e">
        <f t="shared" si="73"/>
        <v>#N/A</v>
      </c>
      <c r="L537">
        <f t="shared" si="74"/>
        <v>243</v>
      </c>
    </row>
    <row r="538" spans="1:12">
      <c r="A538">
        <v>9</v>
      </c>
      <c r="B538">
        <f t="shared" si="75"/>
        <v>10</v>
      </c>
      <c r="C538">
        <v>0</v>
      </c>
      <c r="D538">
        <f t="shared" si="76"/>
        <v>22</v>
      </c>
      <c r="E538">
        <f t="shared" si="77"/>
        <v>3</v>
      </c>
      <c r="F538" t="s">
        <v>72</v>
      </c>
      <c r="G538">
        <f>VLOOKUP(F538,Stations!$B$2:$G$300,6,FALSE)</f>
        <v>92</v>
      </c>
      <c r="H538">
        <f t="shared" si="70"/>
        <v>92.1</v>
      </c>
      <c r="I538">
        <f t="shared" si="71"/>
        <v>244</v>
      </c>
      <c r="J538">
        <f t="shared" si="72"/>
        <v>92.1</v>
      </c>
      <c r="K538">
        <f t="shared" si="73"/>
        <v>188.06</v>
      </c>
      <c r="L538">
        <f t="shared" si="74"/>
        <v>244</v>
      </c>
    </row>
    <row r="539" spans="1:12">
      <c r="A539">
        <v>9</v>
      </c>
      <c r="B539">
        <f t="shared" si="75"/>
        <v>10</v>
      </c>
      <c r="C539">
        <v>0</v>
      </c>
      <c r="D539">
        <f t="shared" si="76"/>
        <v>22</v>
      </c>
      <c r="E539">
        <f t="shared" si="77"/>
        <v>4</v>
      </c>
      <c r="F539" t="s">
        <v>430</v>
      </c>
      <c r="G539">
        <f>VLOOKUP(F539,Stations!$B$2:$G$300,6,FALSE)</f>
        <v>169</v>
      </c>
      <c r="H539">
        <f t="shared" si="70"/>
        <v>169.1</v>
      </c>
      <c r="I539">
        <f t="shared" si="71"/>
        <v>467</v>
      </c>
      <c r="J539">
        <f t="shared" si="72"/>
        <v>169.1</v>
      </c>
      <c r="K539" t="e">
        <f t="shared" si="73"/>
        <v>#N/A</v>
      </c>
      <c r="L539">
        <f t="shared" si="74"/>
        <v>244</v>
      </c>
    </row>
    <row r="540" spans="1:12">
      <c r="A540">
        <v>9</v>
      </c>
      <c r="B540">
        <f t="shared" si="75"/>
        <v>10</v>
      </c>
      <c r="C540">
        <v>0</v>
      </c>
      <c r="D540">
        <f t="shared" si="76"/>
        <v>22</v>
      </c>
      <c r="E540">
        <f t="shared" si="77"/>
        <v>5</v>
      </c>
      <c r="F540" t="s">
        <v>431</v>
      </c>
      <c r="G540">
        <f>VLOOKUP(F540,Stations!$B$2:$G$300,6,FALSE)</f>
        <v>168</v>
      </c>
      <c r="H540">
        <f t="shared" si="70"/>
        <v>168.1</v>
      </c>
      <c r="I540">
        <f t="shared" si="71"/>
        <v>464</v>
      </c>
      <c r="J540">
        <f t="shared" si="72"/>
        <v>168.1</v>
      </c>
      <c r="K540">
        <f t="shared" si="73"/>
        <v>188.13</v>
      </c>
      <c r="L540">
        <f t="shared" si="74"/>
        <v>245</v>
      </c>
    </row>
    <row r="541" spans="1:12">
      <c r="A541">
        <v>9</v>
      </c>
      <c r="B541">
        <f t="shared" si="75"/>
        <v>10</v>
      </c>
      <c r="C541">
        <v>0</v>
      </c>
      <c r="D541">
        <f t="shared" si="76"/>
        <v>22</v>
      </c>
      <c r="E541">
        <f t="shared" si="77"/>
        <v>6</v>
      </c>
      <c r="F541" t="s">
        <v>97</v>
      </c>
      <c r="G541">
        <f>VLOOKUP(F541,Stations!$B$2:$G$300,6,FALSE)</f>
        <v>119</v>
      </c>
      <c r="H541">
        <f t="shared" si="70"/>
        <v>119.1</v>
      </c>
      <c r="I541">
        <f t="shared" si="71"/>
        <v>328</v>
      </c>
      <c r="J541">
        <f t="shared" si="72"/>
        <v>119.1</v>
      </c>
      <c r="K541" t="e">
        <f t="shared" si="73"/>
        <v>#N/A</v>
      </c>
      <c r="L541">
        <f t="shared" si="74"/>
        <v>245</v>
      </c>
    </row>
    <row r="542" spans="1:12">
      <c r="A542">
        <v>9</v>
      </c>
      <c r="B542">
        <f t="shared" si="75"/>
        <v>10</v>
      </c>
      <c r="C542">
        <v>0</v>
      </c>
      <c r="D542">
        <f t="shared" si="76"/>
        <v>22</v>
      </c>
      <c r="E542">
        <f t="shared" si="77"/>
        <v>7</v>
      </c>
      <c r="F542" t="s">
        <v>200</v>
      </c>
      <c r="G542">
        <f>VLOOKUP(F542,Stations!$B$2:$G$300,6,FALSE)</f>
        <v>238</v>
      </c>
      <c r="H542">
        <f t="shared" si="70"/>
        <v>238.1</v>
      </c>
      <c r="I542">
        <f t="shared" si="71"/>
        <v>675</v>
      </c>
      <c r="J542">
        <f t="shared" si="72"/>
        <v>238.1</v>
      </c>
      <c r="K542">
        <f t="shared" si="73"/>
        <v>189.03</v>
      </c>
      <c r="L542">
        <f t="shared" si="74"/>
        <v>246</v>
      </c>
    </row>
    <row r="543" spans="1:12">
      <c r="A543">
        <v>9</v>
      </c>
      <c r="B543">
        <f t="shared" si="75"/>
        <v>10</v>
      </c>
      <c r="C543">
        <v>0</v>
      </c>
      <c r="D543">
        <f t="shared" si="76"/>
        <v>22</v>
      </c>
      <c r="E543">
        <f t="shared" si="77"/>
        <v>8</v>
      </c>
      <c r="F543" t="s">
        <v>106</v>
      </c>
      <c r="G543">
        <f>VLOOKUP(F543,Stations!$B$2:$G$300,6,FALSE)</f>
        <v>131</v>
      </c>
      <c r="H543">
        <f t="shared" si="70"/>
        <v>131.1</v>
      </c>
      <c r="I543">
        <f t="shared" si="71"/>
        <v>368</v>
      </c>
      <c r="J543">
        <f t="shared" si="72"/>
        <v>131.1</v>
      </c>
      <c r="K543" t="e">
        <f t="shared" si="73"/>
        <v>#N/A</v>
      </c>
      <c r="L543">
        <f t="shared" si="74"/>
        <v>246</v>
      </c>
    </row>
    <row r="544" spans="1:12">
      <c r="A544">
        <v>9</v>
      </c>
      <c r="B544">
        <f t="shared" si="75"/>
        <v>10</v>
      </c>
      <c r="C544">
        <v>0</v>
      </c>
      <c r="D544">
        <f t="shared" si="76"/>
        <v>22</v>
      </c>
      <c r="E544">
        <f t="shared" si="77"/>
        <v>9</v>
      </c>
      <c r="F544" t="s">
        <v>208</v>
      </c>
      <c r="G544">
        <f>VLOOKUP(F544,Stations!$B$2:$G$300,6,FALSE)</f>
        <v>249</v>
      </c>
      <c r="H544">
        <f t="shared" si="70"/>
        <v>249.1</v>
      </c>
      <c r="I544">
        <f t="shared" si="71"/>
        <v>715</v>
      </c>
      <c r="J544">
        <f t="shared" si="72"/>
        <v>249.1</v>
      </c>
      <c r="K544">
        <f t="shared" si="73"/>
        <v>190.01</v>
      </c>
      <c r="L544">
        <f t="shared" si="74"/>
        <v>247</v>
      </c>
    </row>
    <row r="545" spans="1:12">
      <c r="A545">
        <v>9</v>
      </c>
      <c r="B545">
        <f t="shared" si="75"/>
        <v>10</v>
      </c>
      <c r="C545">
        <v>0</v>
      </c>
      <c r="D545">
        <f t="shared" si="76"/>
        <v>22</v>
      </c>
      <c r="E545">
        <f t="shared" si="77"/>
        <v>10</v>
      </c>
      <c r="F545" t="s">
        <v>236</v>
      </c>
      <c r="G545">
        <f>VLOOKUP(F545,Stations!$B$2:$G$300,6,FALSE)</f>
        <v>285</v>
      </c>
      <c r="H545">
        <f t="shared" si="70"/>
        <v>285.10000000000002</v>
      </c>
      <c r="I545">
        <f t="shared" si="71"/>
        <v>815</v>
      </c>
      <c r="J545">
        <f t="shared" si="72"/>
        <v>285.10000000000002</v>
      </c>
      <c r="K545" t="e">
        <f t="shared" si="73"/>
        <v>#N/A</v>
      </c>
      <c r="L545">
        <f t="shared" si="74"/>
        <v>247</v>
      </c>
    </row>
    <row r="546" spans="1:12">
      <c r="A546">
        <v>9</v>
      </c>
      <c r="B546">
        <f t="shared" si="75"/>
        <v>10</v>
      </c>
      <c r="C546">
        <v>0</v>
      </c>
      <c r="D546">
        <f t="shared" si="76"/>
        <v>22</v>
      </c>
      <c r="E546">
        <f t="shared" si="77"/>
        <v>11</v>
      </c>
      <c r="F546" t="s">
        <v>94</v>
      </c>
      <c r="G546">
        <f>VLOOKUP(F546,Stations!$B$2:$G$300,6,FALSE)</f>
        <v>116</v>
      </c>
      <c r="H546">
        <f t="shared" si="70"/>
        <v>116.1</v>
      </c>
      <c r="I546">
        <f t="shared" si="71"/>
        <v>318</v>
      </c>
      <c r="J546">
        <f t="shared" si="72"/>
        <v>116.1</v>
      </c>
      <c r="K546">
        <f t="shared" si="73"/>
        <v>190.02</v>
      </c>
      <c r="L546">
        <f t="shared" si="74"/>
        <v>248</v>
      </c>
    </row>
    <row r="547" spans="1:12">
      <c r="A547">
        <v>9</v>
      </c>
      <c r="B547">
        <f t="shared" si="75"/>
        <v>10</v>
      </c>
      <c r="C547">
        <v>0</v>
      </c>
      <c r="D547">
        <f t="shared" si="76"/>
        <v>22</v>
      </c>
      <c r="E547">
        <f t="shared" si="77"/>
        <v>12</v>
      </c>
      <c r="F547" t="s">
        <v>432</v>
      </c>
      <c r="G547">
        <f>VLOOKUP(F547,Stations!$B$2:$G$300,6,FALSE)</f>
        <v>3</v>
      </c>
      <c r="H547">
        <f t="shared" si="70"/>
        <v>3.1</v>
      </c>
      <c r="I547">
        <f t="shared" si="71"/>
        <v>7</v>
      </c>
      <c r="J547">
        <f t="shared" si="72"/>
        <v>3.1</v>
      </c>
      <c r="K547" t="e">
        <f t="shared" si="73"/>
        <v>#N/A</v>
      </c>
      <c r="L547">
        <f t="shared" si="74"/>
        <v>248</v>
      </c>
    </row>
    <row r="548" spans="1:12">
      <c r="A548">
        <v>9</v>
      </c>
      <c r="B548">
        <f t="shared" si="75"/>
        <v>10</v>
      </c>
      <c r="C548">
        <v>0</v>
      </c>
      <c r="D548">
        <f t="shared" si="76"/>
        <v>22</v>
      </c>
      <c r="E548">
        <f t="shared" si="77"/>
        <v>13</v>
      </c>
      <c r="F548" t="s">
        <v>77</v>
      </c>
      <c r="G548">
        <f>VLOOKUP(F548,Stations!$B$2:$G$300,6,FALSE)</f>
        <v>98</v>
      </c>
      <c r="H548">
        <f t="shared" si="70"/>
        <v>98.1</v>
      </c>
      <c r="I548">
        <f t="shared" si="71"/>
        <v>260</v>
      </c>
      <c r="J548">
        <f t="shared" si="72"/>
        <v>98.1</v>
      </c>
      <c r="K548">
        <f t="shared" si="73"/>
        <v>191.02</v>
      </c>
      <c r="L548">
        <f t="shared" si="74"/>
        <v>249</v>
      </c>
    </row>
    <row r="549" spans="1:12">
      <c r="A549">
        <v>9</v>
      </c>
      <c r="B549">
        <f t="shared" si="75"/>
        <v>10</v>
      </c>
      <c r="C549">
        <v>0</v>
      </c>
      <c r="D549">
        <f t="shared" si="76"/>
        <v>22</v>
      </c>
      <c r="E549">
        <f t="shared" si="77"/>
        <v>14</v>
      </c>
      <c r="F549" s="1" t="s">
        <v>224</v>
      </c>
      <c r="G549">
        <f>VLOOKUP(F549,Stations!$B$2:$G$300,6,FALSE)</f>
        <v>267</v>
      </c>
      <c r="H549">
        <f t="shared" si="70"/>
        <v>267.10000000000002</v>
      </c>
      <c r="I549">
        <f t="shared" si="71"/>
        <v>761</v>
      </c>
      <c r="J549">
        <f t="shared" si="72"/>
        <v>267.10000000000002</v>
      </c>
      <c r="K549" t="e">
        <f t="shared" si="73"/>
        <v>#N/A</v>
      </c>
      <c r="L549">
        <f t="shared" si="74"/>
        <v>249</v>
      </c>
    </row>
    <row r="550" spans="1:12">
      <c r="A550">
        <v>9</v>
      </c>
      <c r="B550">
        <f t="shared" si="75"/>
        <v>10</v>
      </c>
      <c r="C550">
        <v>0</v>
      </c>
      <c r="D550">
        <f t="shared" si="76"/>
        <v>22</v>
      </c>
      <c r="E550">
        <f t="shared" si="77"/>
        <v>15</v>
      </c>
      <c r="F550" t="s">
        <v>136</v>
      </c>
      <c r="G550">
        <f>VLOOKUP(F550,Stations!$B$2:$G$300,6,FALSE)</f>
        <v>171</v>
      </c>
      <c r="H550">
        <f t="shared" si="70"/>
        <v>171.1</v>
      </c>
      <c r="I550">
        <f t="shared" si="71"/>
        <v>471</v>
      </c>
      <c r="J550">
        <f t="shared" si="72"/>
        <v>171.1</v>
      </c>
      <c r="K550">
        <f t="shared" si="73"/>
        <v>192.14</v>
      </c>
      <c r="L550">
        <f t="shared" si="74"/>
        <v>250</v>
      </c>
    </row>
    <row r="551" spans="1:12">
      <c r="A551">
        <v>9</v>
      </c>
      <c r="B551">
        <f t="shared" si="75"/>
        <v>10</v>
      </c>
      <c r="C551">
        <v>0</v>
      </c>
      <c r="D551">
        <f t="shared" si="76"/>
        <v>22</v>
      </c>
      <c r="E551">
        <f t="shared" si="77"/>
        <v>16</v>
      </c>
      <c r="F551" t="s">
        <v>213</v>
      </c>
      <c r="G551">
        <f>VLOOKUP(F551,Stations!$B$2:$G$300,6,FALSE)</f>
        <v>254</v>
      </c>
      <c r="H551">
        <f t="shared" si="70"/>
        <v>254.1</v>
      </c>
      <c r="I551">
        <f t="shared" si="71"/>
        <v>725</v>
      </c>
      <c r="J551">
        <f t="shared" si="72"/>
        <v>254.1</v>
      </c>
      <c r="K551" t="e">
        <f t="shared" si="73"/>
        <v>#N/A</v>
      </c>
      <c r="L551">
        <f t="shared" si="74"/>
        <v>250</v>
      </c>
    </row>
    <row r="552" spans="1:12">
      <c r="A552">
        <v>9</v>
      </c>
      <c r="B552">
        <f t="shared" si="75"/>
        <v>10</v>
      </c>
      <c r="C552">
        <v>0</v>
      </c>
      <c r="D552">
        <f t="shared" si="76"/>
        <v>22</v>
      </c>
      <c r="E552">
        <f t="shared" si="77"/>
        <v>17</v>
      </c>
      <c r="F552" t="s">
        <v>315</v>
      </c>
      <c r="G552">
        <f>VLOOKUP(F552,Stations!$B$2:$G$300,6,FALSE)</f>
        <v>113</v>
      </c>
      <c r="H552">
        <f t="shared" si="70"/>
        <v>113.1</v>
      </c>
      <c r="I552">
        <f t="shared" si="71"/>
        <v>310</v>
      </c>
      <c r="J552">
        <f t="shared" si="72"/>
        <v>113.1</v>
      </c>
      <c r="K552" t="e">
        <f t="shared" si="73"/>
        <v>#N/A</v>
      </c>
      <c r="L552">
        <f t="shared" si="74"/>
        <v>250</v>
      </c>
    </row>
    <row r="553" spans="1:12">
      <c r="A553">
        <v>9</v>
      </c>
      <c r="B553">
        <f t="shared" si="75"/>
        <v>10</v>
      </c>
      <c r="C553">
        <v>0</v>
      </c>
      <c r="D553">
        <f t="shared" si="76"/>
        <v>22</v>
      </c>
      <c r="E553">
        <f t="shared" si="77"/>
        <v>18</v>
      </c>
      <c r="F553" t="s">
        <v>386</v>
      </c>
      <c r="G553">
        <f>VLOOKUP(F553,Stations!$B$2:$G$300,6,FALSE)</f>
        <v>58</v>
      </c>
      <c r="H553">
        <f t="shared" si="70"/>
        <v>58.1</v>
      </c>
      <c r="I553">
        <f t="shared" si="71"/>
        <v>162</v>
      </c>
      <c r="J553">
        <f t="shared" si="72"/>
        <v>58.1</v>
      </c>
      <c r="K553" t="e">
        <f t="shared" si="73"/>
        <v>#N/A</v>
      </c>
      <c r="L553">
        <f t="shared" si="74"/>
        <v>250</v>
      </c>
    </row>
    <row r="554" spans="1:12">
      <c r="A554">
        <v>9</v>
      </c>
      <c r="B554">
        <f t="shared" si="75"/>
        <v>10</v>
      </c>
      <c r="C554">
        <v>0</v>
      </c>
      <c r="D554">
        <f t="shared" si="76"/>
        <v>22</v>
      </c>
      <c r="E554">
        <f t="shared" si="77"/>
        <v>19</v>
      </c>
      <c r="F554" t="s">
        <v>407</v>
      </c>
      <c r="G554">
        <f>VLOOKUP(F554,Stations!$B$2:$G$300,6,FALSE)</f>
        <v>245</v>
      </c>
      <c r="H554">
        <f t="shared" si="70"/>
        <v>245.1</v>
      </c>
      <c r="I554">
        <f t="shared" si="71"/>
        <v>705</v>
      </c>
      <c r="J554">
        <f t="shared" si="72"/>
        <v>245.1</v>
      </c>
      <c r="K554">
        <f t="shared" si="73"/>
        <v>193.01</v>
      </c>
      <c r="L554">
        <f t="shared" si="74"/>
        <v>251</v>
      </c>
    </row>
    <row r="555" spans="1:12">
      <c r="A555">
        <v>9</v>
      </c>
      <c r="B555">
        <f t="shared" si="75"/>
        <v>10</v>
      </c>
      <c r="C555">
        <v>0</v>
      </c>
      <c r="D555">
        <f t="shared" si="76"/>
        <v>22</v>
      </c>
      <c r="E555">
        <f t="shared" si="77"/>
        <v>20</v>
      </c>
      <c r="F555" t="s">
        <v>90</v>
      </c>
      <c r="G555">
        <f>VLOOKUP(F555,Stations!$B$2:$G$300,6,FALSE)</f>
        <v>111</v>
      </c>
      <c r="H555">
        <f t="shared" si="70"/>
        <v>111.1</v>
      </c>
      <c r="I555">
        <f t="shared" si="71"/>
        <v>304</v>
      </c>
      <c r="J555">
        <f t="shared" si="72"/>
        <v>111.1</v>
      </c>
      <c r="K555" t="e">
        <f t="shared" si="73"/>
        <v>#N/A</v>
      </c>
      <c r="L555">
        <f t="shared" si="74"/>
        <v>251</v>
      </c>
    </row>
    <row r="556" spans="1:12">
      <c r="A556">
        <v>9</v>
      </c>
      <c r="B556">
        <f t="shared" si="75"/>
        <v>10</v>
      </c>
      <c r="C556">
        <v>0</v>
      </c>
      <c r="D556">
        <f t="shared" si="76"/>
        <v>22</v>
      </c>
      <c r="E556">
        <f t="shared" si="77"/>
        <v>21</v>
      </c>
      <c r="F556" t="s">
        <v>23</v>
      </c>
      <c r="G556">
        <f>VLOOKUP(F556,Stations!$B$2:$G$300,6,FALSE)</f>
        <v>30</v>
      </c>
      <c r="H556">
        <f t="shared" si="70"/>
        <v>30.1</v>
      </c>
      <c r="I556">
        <f t="shared" si="71"/>
        <v>77</v>
      </c>
      <c r="J556">
        <f t="shared" si="72"/>
        <v>30.1</v>
      </c>
      <c r="K556">
        <f t="shared" si="73"/>
        <v>194.06</v>
      </c>
      <c r="L556">
        <f t="shared" si="74"/>
        <v>252</v>
      </c>
    </row>
    <row r="557" spans="1:12">
      <c r="A557">
        <v>9</v>
      </c>
      <c r="B557">
        <f t="shared" si="75"/>
        <v>10</v>
      </c>
      <c r="C557">
        <v>0</v>
      </c>
      <c r="D557">
        <f t="shared" si="76"/>
        <v>22</v>
      </c>
      <c r="E557">
        <f t="shared" si="77"/>
        <v>22</v>
      </c>
      <c r="F557" t="s">
        <v>338</v>
      </c>
      <c r="G557">
        <f>VLOOKUP(F557,Stations!$B$2:$G$300,6,FALSE)</f>
        <v>278</v>
      </c>
      <c r="H557">
        <f t="shared" si="70"/>
        <v>278.10000000000002</v>
      </c>
      <c r="I557">
        <f t="shared" si="71"/>
        <v>795</v>
      </c>
      <c r="J557">
        <f t="shared" si="72"/>
        <v>278.10000000000002</v>
      </c>
      <c r="K557" t="e">
        <f t="shared" si="73"/>
        <v>#N/A</v>
      </c>
      <c r="L557">
        <f t="shared" si="74"/>
        <v>252</v>
      </c>
    </row>
    <row r="558" spans="1:12">
      <c r="A558">
        <v>9</v>
      </c>
      <c r="B558">
        <f t="shared" si="75"/>
        <v>10</v>
      </c>
      <c r="C558">
        <v>0</v>
      </c>
      <c r="D558">
        <f t="shared" si="76"/>
        <v>22</v>
      </c>
      <c r="E558">
        <f t="shared" si="77"/>
        <v>23</v>
      </c>
      <c r="F558" t="s">
        <v>203</v>
      </c>
      <c r="G558">
        <f>VLOOKUP(F558,Stations!$B$2:$G$300,6,FALSE)</f>
        <v>242</v>
      </c>
      <c r="H558">
        <f t="shared" si="70"/>
        <v>242.1</v>
      </c>
      <c r="I558">
        <f t="shared" si="71"/>
        <v>693</v>
      </c>
      <c r="J558">
        <f t="shared" si="72"/>
        <v>242.1</v>
      </c>
      <c r="K558">
        <f t="shared" si="73"/>
        <v>195.07</v>
      </c>
      <c r="L558">
        <f t="shared" si="74"/>
        <v>253</v>
      </c>
    </row>
    <row r="559" spans="1:12">
      <c r="A559">
        <v>9</v>
      </c>
      <c r="B559">
        <f t="shared" si="75"/>
        <v>10</v>
      </c>
      <c r="C559">
        <v>0</v>
      </c>
      <c r="D559">
        <f t="shared" si="76"/>
        <v>22</v>
      </c>
      <c r="E559">
        <f t="shared" si="77"/>
        <v>24</v>
      </c>
      <c r="F559" t="s">
        <v>144</v>
      </c>
      <c r="G559">
        <f>VLOOKUP(F559,Stations!$B$2:$G$300,6,FALSE)</f>
        <v>180</v>
      </c>
      <c r="H559">
        <f t="shared" si="70"/>
        <v>180.1</v>
      </c>
      <c r="I559">
        <f t="shared" si="71"/>
        <v>509</v>
      </c>
      <c r="J559">
        <f t="shared" si="72"/>
        <v>180.1</v>
      </c>
      <c r="K559" t="e">
        <f t="shared" si="73"/>
        <v>#N/A</v>
      </c>
      <c r="L559">
        <f t="shared" si="74"/>
        <v>253</v>
      </c>
    </row>
    <row r="560" spans="1:12">
      <c r="A560">
        <v>9</v>
      </c>
      <c r="B560">
        <f t="shared" si="75"/>
        <v>10</v>
      </c>
      <c r="C560">
        <v>0</v>
      </c>
      <c r="D560">
        <f t="shared" si="76"/>
        <v>22</v>
      </c>
      <c r="E560">
        <f t="shared" si="77"/>
        <v>25</v>
      </c>
      <c r="F560" t="s">
        <v>212</v>
      </c>
      <c r="G560">
        <f>VLOOKUP(F560,Stations!$B$2:$G$300,6,FALSE)</f>
        <v>253</v>
      </c>
      <c r="H560">
        <f t="shared" si="70"/>
        <v>253.1</v>
      </c>
      <c r="I560">
        <f t="shared" si="71"/>
        <v>723</v>
      </c>
      <c r="J560">
        <f t="shared" si="72"/>
        <v>253.1</v>
      </c>
      <c r="K560">
        <f t="shared" si="73"/>
        <v>196.01</v>
      </c>
      <c r="L560">
        <f t="shared" si="74"/>
        <v>254</v>
      </c>
    </row>
    <row r="561" spans="1:12">
      <c r="A561">
        <v>9</v>
      </c>
      <c r="B561">
        <f t="shared" si="75"/>
        <v>10</v>
      </c>
      <c r="C561">
        <v>0</v>
      </c>
      <c r="D561">
        <f t="shared" si="76"/>
        <v>22</v>
      </c>
      <c r="E561">
        <f t="shared" si="77"/>
        <v>26</v>
      </c>
      <c r="F561" t="s">
        <v>245</v>
      </c>
      <c r="G561">
        <f>VLOOKUP(F561,Stations!$B$2:$G$300,6,FALSE)</f>
        <v>297</v>
      </c>
      <c r="H561">
        <f t="shared" si="70"/>
        <v>297.10000000000002</v>
      </c>
      <c r="I561">
        <f t="shared" si="71"/>
        <v>843</v>
      </c>
      <c r="J561">
        <f t="shared" si="72"/>
        <v>297.10000000000002</v>
      </c>
      <c r="K561" t="e">
        <f t="shared" si="73"/>
        <v>#N/A</v>
      </c>
      <c r="L561">
        <f t="shared" si="74"/>
        <v>254</v>
      </c>
    </row>
    <row r="562" spans="1:12">
      <c r="A562">
        <v>9</v>
      </c>
      <c r="B562">
        <f t="shared" si="75"/>
        <v>10</v>
      </c>
      <c r="C562">
        <v>0</v>
      </c>
      <c r="D562">
        <f t="shared" si="76"/>
        <v>22</v>
      </c>
      <c r="E562">
        <f t="shared" si="77"/>
        <v>27</v>
      </c>
      <c r="F562" t="s">
        <v>37</v>
      </c>
      <c r="G562">
        <f>VLOOKUP(F562,Stations!$B$2:$G$300,6,FALSE)</f>
        <v>51</v>
      </c>
      <c r="H562">
        <f t="shared" si="70"/>
        <v>51.1</v>
      </c>
      <c r="I562">
        <f t="shared" si="71"/>
        <v>130</v>
      </c>
      <c r="J562">
        <f t="shared" si="72"/>
        <v>51.1</v>
      </c>
      <c r="K562">
        <f t="shared" si="73"/>
        <v>196.13</v>
      </c>
      <c r="L562">
        <f t="shared" si="74"/>
        <v>255</v>
      </c>
    </row>
    <row r="563" spans="1:12">
      <c r="A563">
        <v>9</v>
      </c>
      <c r="B563">
        <f t="shared" si="75"/>
        <v>10</v>
      </c>
      <c r="C563">
        <v>0</v>
      </c>
      <c r="D563">
        <f t="shared" si="76"/>
        <v>22</v>
      </c>
      <c r="E563">
        <f t="shared" si="77"/>
        <v>28</v>
      </c>
      <c r="F563" t="s">
        <v>209</v>
      </c>
      <c r="G563">
        <f>VLOOKUP(F563,Stations!$B$2:$G$300,6,FALSE)</f>
        <v>250</v>
      </c>
      <c r="H563">
        <f t="shared" si="70"/>
        <v>250.1</v>
      </c>
      <c r="I563">
        <f t="shared" si="71"/>
        <v>717</v>
      </c>
      <c r="J563">
        <f t="shared" si="72"/>
        <v>250.1</v>
      </c>
      <c r="K563" t="e">
        <f t="shared" si="73"/>
        <v>#N/A</v>
      </c>
      <c r="L563">
        <f t="shared" si="74"/>
        <v>255</v>
      </c>
    </row>
    <row r="564" spans="1:12">
      <c r="A564">
        <v>9</v>
      </c>
      <c r="B564">
        <f t="shared" si="75"/>
        <v>10</v>
      </c>
      <c r="C564">
        <v>0</v>
      </c>
      <c r="D564">
        <f t="shared" si="76"/>
        <v>22</v>
      </c>
      <c r="E564">
        <f t="shared" si="77"/>
        <v>29</v>
      </c>
      <c r="F564" t="s">
        <v>140</v>
      </c>
      <c r="G564">
        <f>VLOOKUP(F564,Stations!$B$2:$G$300,6,FALSE)</f>
        <v>176</v>
      </c>
      <c r="H564">
        <f t="shared" si="70"/>
        <v>176.1</v>
      </c>
      <c r="I564">
        <f t="shared" si="71"/>
        <v>499</v>
      </c>
      <c r="J564">
        <f t="shared" si="72"/>
        <v>176.1</v>
      </c>
      <c r="K564">
        <f t="shared" si="73"/>
        <v>197.01</v>
      </c>
      <c r="L564">
        <f t="shared" si="74"/>
        <v>256</v>
      </c>
    </row>
    <row r="565" spans="1:12">
      <c r="A565">
        <v>9</v>
      </c>
      <c r="B565">
        <f t="shared" si="75"/>
        <v>10</v>
      </c>
      <c r="C565">
        <v>0</v>
      </c>
      <c r="D565">
        <f t="shared" si="76"/>
        <v>22</v>
      </c>
      <c r="E565">
        <f t="shared" si="77"/>
        <v>30</v>
      </c>
      <c r="F565" t="s">
        <v>29</v>
      </c>
      <c r="G565">
        <f>VLOOKUP(F565,Stations!$B$2:$G$300,6,FALSE)</f>
        <v>39</v>
      </c>
      <c r="H565">
        <f t="shared" si="70"/>
        <v>39.1</v>
      </c>
      <c r="I565">
        <f t="shared" si="71"/>
        <v>95</v>
      </c>
      <c r="J565">
        <f t="shared" si="72"/>
        <v>39.1</v>
      </c>
      <c r="K565" t="e">
        <f t="shared" si="73"/>
        <v>#N/A</v>
      </c>
      <c r="L565">
        <f t="shared" si="74"/>
        <v>256</v>
      </c>
    </row>
    <row r="566" spans="1:12">
      <c r="A566">
        <v>9</v>
      </c>
      <c r="B566">
        <f t="shared" si="75"/>
        <v>10</v>
      </c>
      <c r="C566">
        <v>0</v>
      </c>
      <c r="D566">
        <f t="shared" si="76"/>
        <v>22</v>
      </c>
      <c r="E566">
        <f t="shared" si="77"/>
        <v>31</v>
      </c>
      <c r="F566" t="s">
        <v>130</v>
      </c>
      <c r="G566">
        <f>VLOOKUP(F566,Stations!$B$2:$G$300,6,FALSE)</f>
        <v>161</v>
      </c>
      <c r="H566">
        <f t="shared" si="70"/>
        <v>161.1</v>
      </c>
      <c r="I566">
        <f t="shared" si="71"/>
        <v>448</v>
      </c>
      <c r="J566">
        <f t="shared" si="72"/>
        <v>161.1</v>
      </c>
      <c r="K566">
        <f t="shared" si="73"/>
        <v>197.14</v>
      </c>
      <c r="L566">
        <f t="shared" si="74"/>
        <v>257</v>
      </c>
    </row>
    <row r="567" spans="1:12">
      <c r="A567">
        <v>9</v>
      </c>
      <c r="B567">
        <f t="shared" si="75"/>
        <v>10</v>
      </c>
      <c r="C567">
        <v>0</v>
      </c>
      <c r="D567">
        <f t="shared" si="76"/>
        <v>22</v>
      </c>
      <c r="E567">
        <f t="shared" si="77"/>
        <v>32</v>
      </c>
      <c r="F567" t="s">
        <v>180</v>
      </c>
      <c r="G567">
        <f>VLOOKUP(F567,Stations!$B$2:$G$300,6,FALSE)</f>
        <v>218</v>
      </c>
      <c r="H567">
        <f t="shared" si="70"/>
        <v>218.1</v>
      </c>
      <c r="I567">
        <f t="shared" si="71"/>
        <v>627</v>
      </c>
      <c r="J567">
        <f t="shared" si="72"/>
        <v>218.1</v>
      </c>
      <c r="K567" t="e">
        <f t="shared" si="73"/>
        <v>#N/A</v>
      </c>
      <c r="L567">
        <f t="shared" si="74"/>
        <v>257</v>
      </c>
    </row>
    <row r="568" spans="1:12">
      <c r="A568">
        <v>9</v>
      </c>
      <c r="B568">
        <f t="shared" si="75"/>
        <v>10</v>
      </c>
      <c r="C568">
        <v>0</v>
      </c>
      <c r="D568">
        <f t="shared" ref="D568:D599" si="78">IF(A568&amp;C568=A567&amp;C567,D567,D567+1)</f>
        <v>22</v>
      </c>
      <c r="E568">
        <f t="shared" si="77"/>
        <v>33</v>
      </c>
      <c r="F568" t="s">
        <v>206</v>
      </c>
      <c r="G568">
        <f>VLOOKUP(F568,Stations!$B$2:$G$300,6,FALSE)</f>
        <v>247</v>
      </c>
      <c r="H568">
        <f t="shared" si="70"/>
        <v>247.1</v>
      </c>
      <c r="I568">
        <f t="shared" si="71"/>
        <v>711</v>
      </c>
      <c r="J568">
        <f t="shared" si="72"/>
        <v>247.1</v>
      </c>
      <c r="K568" t="e">
        <f t="shared" si="73"/>
        <v>#N/A</v>
      </c>
      <c r="L568">
        <f t="shared" si="74"/>
        <v>257</v>
      </c>
    </row>
    <row r="569" spans="1:12">
      <c r="A569">
        <v>9</v>
      </c>
      <c r="B569">
        <f t="shared" si="75"/>
        <v>10</v>
      </c>
      <c r="C569">
        <v>0</v>
      </c>
      <c r="D569">
        <f t="shared" si="78"/>
        <v>22</v>
      </c>
      <c r="E569">
        <f t="shared" si="77"/>
        <v>34</v>
      </c>
      <c r="F569" t="s">
        <v>57</v>
      </c>
      <c r="G569">
        <f>VLOOKUP(F569,Stations!$B$2:$G$300,6,FALSE)</f>
        <v>77</v>
      </c>
      <c r="H569">
        <f t="shared" si="70"/>
        <v>77.099999999999994</v>
      </c>
      <c r="I569">
        <f t="shared" si="71"/>
        <v>208</v>
      </c>
      <c r="J569">
        <f t="shared" si="72"/>
        <v>77.099999999999994</v>
      </c>
      <c r="K569" t="e">
        <f t="shared" si="73"/>
        <v>#N/A</v>
      </c>
      <c r="L569">
        <f t="shared" si="74"/>
        <v>257</v>
      </c>
    </row>
    <row r="570" spans="1:12">
      <c r="A570">
        <v>9</v>
      </c>
      <c r="B570">
        <f t="shared" si="75"/>
        <v>10</v>
      </c>
      <c r="C570">
        <v>0</v>
      </c>
      <c r="D570">
        <f t="shared" si="78"/>
        <v>22</v>
      </c>
      <c r="E570">
        <f t="shared" si="77"/>
        <v>35</v>
      </c>
      <c r="F570" t="s">
        <v>123</v>
      </c>
      <c r="G570">
        <f>VLOOKUP(F570,Stations!$B$2:$G$300,6,FALSE)</f>
        <v>150</v>
      </c>
      <c r="H570">
        <f t="shared" si="70"/>
        <v>150.1</v>
      </c>
      <c r="I570">
        <f t="shared" si="71"/>
        <v>420</v>
      </c>
      <c r="J570">
        <f t="shared" si="72"/>
        <v>150.1</v>
      </c>
      <c r="K570">
        <f t="shared" si="73"/>
        <v>198.08</v>
      </c>
      <c r="L570">
        <f t="shared" si="74"/>
        <v>258</v>
      </c>
    </row>
    <row r="571" spans="1:12">
      <c r="A571">
        <v>9</v>
      </c>
      <c r="B571">
        <f t="shared" si="75"/>
        <v>10</v>
      </c>
      <c r="C571">
        <v>1</v>
      </c>
      <c r="D571">
        <f t="shared" si="78"/>
        <v>23</v>
      </c>
      <c r="E571">
        <f t="shared" ref="E571:E608" si="79">IF(A571&amp;C571&lt;&gt;A570&amp;C570,0,E570+1)</f>
        <v>0</v>
      </c>
      <c r="F571" t="s">
        <v>123</v>
      </c>
      <c r="G571">
        <f>VLOOKUP(F571,Stations!$B$2:$G$300,6,FALSE)</f>
        <v>150</v>
      </c>
      <c r="H571">
        <f t="shared" si="70"/>
        <v>150.1</v>
      </c>
      <c r="I571">
        <f t="shared" si="71"/>
        <v>420</v>
      </c>
      <c r="J571">
        <f t="shared" si="72"/>
        <v>150.1</v>
      </c>
      <c r="K571">
        <f t="shared" si="73"/>
        <v>198.12</v>
      </c>
      <c r="L571">
        <f t="shared" si="74"/>
        <v>259</v>
      </c>
    </row>
    <row r="572" spans="1:12">
      <c r="A572">
        <v>9</v>
      </c>
      <c r="B572">
        <f t="shared" si="75"/>
        <v>10</v>
      </c>
      <c r="C572">
        <v>1</v>
      </c>
      <c r="D572">
        <f t="shared" si="78"/>
        <v>23</v>
      </c>
      <c r="E572">
        <f t="shared" si="79"/>
        <v>1</v>
      </c>
      <c r="F572" t="s">
        <v>57</v>
      </c>
      <c r="G572">
        <f>VLOOKUP(F572,Stations!$B$2:$G$300,6,FALSE)</f>
        <v>77</v>
      </c>
      <c r="H572">
        <f t="shared" si="70"/>
        <v>77.099999999999994</v>
      </c>
      <c r="I572">
        <f t="shared" si="71"/>
        <v>208</v>
      </c>
      <c r="J572">
        <f t="shared" si="72"/>
        <v>77.099999999999994</v>
      </c>
      <c r="K572" t="e">
        <f t="shared" si="73"/>
        <v>#N/A</v>
      </c>
      <c r="L572">
        <f t="shared" si="74"/>
        <v>259</v>
      </c>
    </row>
    <row r="573" spans="1:12">
      <c r="A573">
        <v>9</v>
      </c>
      <c r="B573">
        <f t="shared" si="75"/>
        <v>10</v>
      </c>
      <c r="C573">
        <v>1</v>
      </c>
      <c r="D573">
        <f t="shared" si="78"/>
        <v>23</v>
      </c>
      <c r="E573">
        <f t="shared" si="79"/>
        <v>2</v>
      </c>
      <c r="F573" t="s">
        <v>206</v>
      </c>
      <c r="G573">
        <f>VLOOKUP(F573,Stations!$B$2:$G$300,6,FALSE)</f>
        <v>247</v>
      </c>
      <c r="H573">
        <f t="shared" si="70"/>
        <v>247.1</v>
      </c>
      <c r="I573">
        <f t="shared" si="71"/>
        <v>711</v>
      </c>
      <c r="J573">
        <f t="shared" si="72"/>
        <v>247.1</v>
      </c>
      <c r="K573">
        <f t="shared" si="73"/>
        <v>199.05</v>
      </c>
      <c r="L573">
        <f t="shared" si="74"/>
        <v>260</v>
      </c>
    </row>
    <row r="574" spans="1:12">
      <c r="A574">
        <v>9</v>
      </c>
      <c r="B574">
        <f t="shared" si="75"/>
        <v>10</v>
      </c>
      <c r="C574">
        <v>1</v>
      </c>
      <c r="D574">
        <f t="shared" si="78"/>
        <v>23</v>
      </c>
      <c r="E574">
        <f t="shared" si="79"/>
        <v>3</v>
      </c>
      <c r="F574" t="s">
        <v>180</v>
      </c>
      <c r="G574">
        <f>VLOOKUP(F574,Stations!$B$2:$G$300,6,FALSE)</f>
        <v>218</v>
      </c>
      <c r="H574">
        <f t="shared" si="70"/>
        <v>218.1</v>
      </c>
      <c r="I574">
        <f t="shared" si="71"/>
        <v>627</v>
      </c>
      <c r="J574">
        <f t="shared" si="72"/>
        <v>218.1</v>
      </c>
      <c r="K574" t="e">
        <f t="shared" si="73"/>
        <v>#N/A</v>
      </c>
      <c r="L574">
        <f t="shared" si="74"/>
        <v>260</v>
      </c>
    </row>
    <row r="575" spans="1:12">
      <c r="A575">
        <v>9</v>
      </c>
      <c r="B575">
        <f t="shared" si="75"/>
        <v>10</v>
      </c>
      <c r="C575">
        <v>1</v>
      </c>
      <c r="D575">
        <f t="shared" si="78"/>
        <v>23</v>
      </c>
      <c r="E575">
        <f t="shared" si="79"/>
        <v>4</v>
      </c>
      <c r="F575" t="s">
        <v>130</v>
      </c>
      <c r="G575">
        <f>VLOOKUP(F575,Stations!$B$2:$G$300,6,FALSE)</f>
        <v>161</v>
      </c>
      <c r="H575">
        <f t="shared" si="70"/>
        <v>161.1</v>
      </c>
      <c r="I575">
        <f t="shared" si="71"/>
        <v>448</v>
      </c>
      <c r="J575">
        <f t="shared" si="72"/>
        <v>161.1</v>
      </c>
      <c r="K575">
        <f t="shared" si="73"/>
        <v>199.06</v>
      </c>
      <c r="L575">
        <f t="shared" si="74"/>
        <v>261</v>
      </c>
    </row>
    <row r="576" spans="1:12">
      <c r="A576">
        <v>9</v>
      </c>
      <c r="B576">
        <f t="shared" si="75"/>
        <v>10</v>
      </c>
      <c r="C576">
        <v>1</v>
      </c>
      <c r="D576">
        <f t="shared" si="78"/>
        <v>23</v>
      </c>
      <c r="E576">
        <f t="shared" si="79"/>
        <v>5</v>
      </c>
      <c r="F576" t="s">
        <v>29</v>
      </c>
      <c r="G576">
        <f>VLOOKUP(F576,Stations!$B$2:$G$300,6,FALSE)</f>
        <v>39</v>
      </c>
      <c r="H576">
        <f t="shared" si="70"/>
        <v>39.1</v>
      </c>
      <c r="I576">
        <f t="shared" si="71"/>
        <v>95</v>
      </c>
      <c r="J576">
        <f t="shared" si="72"/>
        <v>39.1</v>
      </c>
      <c r="K576" t="e">
        <f t="shared" si="73"/>
        <v>#N/A</v>
      </c>
      <c r="L576">
        <f t="shared" si="74"/>
        <v>261</v>
      </c>
    </row>
    <row r="577" spans="1:12">
      <c r="A577">
        <v>9</v>
      </c>
      <c r="B577">
        <f t="shared" si="75"/>
        <v>10</v>
      </c>
      <c r="C577">
        <v>1</v>
      </c>
      <c r="D577">
        <f t="shared" si="78"/>
        <v>23</v>
      </c>
      <c r="E577">
        <f t="shared" si="79"/>
        <v>6</v>
      </c>
      <c r="F577" t="s">
        <v>140</v>
      </c>
      <c r="G577">
        <f>VLOOKUP(F577,Stations!$B$2:$G$300,6,FALSE)</f>
        <v>176</v>
      </c>
      <c r="H577">
        <f t="shared" si="70"/>
        <v>176.1</v>
      </c>
      <c r="I577">
        <f t="shared" si="71"/>
        <v>499</v>
      </c>
      <c r="J577">
        <f t="shared" si="72"/>
        <v>176.1</v>
      </c>
      <c r="K577">
        <f t="shared" si="73"/>
        <v>199.07</v>
      </c>
      <c r="L577">
        <f t="shared" si="74"/>
        <v>262</v>
      </c>
    </row>
    <row r="578" spans="1:12">
      <c r="A578">
        <v>9</v>
      </c>
      <c r="B578">
        <f t="shared" si="75"/>
        <v>10</v>
      </c>
      <c r="C578">
        <v>1</v>
      </c>
      <c r="D578">
        <f t="shared" si="78"/>
        <v>23</v>
      </c>
      <c r="E578">
        <f t="shared" si="79"/>
        <v>7</v>
      </c>
      <c r="F578" t="s">
        <v>209</v>
      </c>
      <c r="G578">
        <f>VLOOKUP(F578,Stations!$B$2:$G$300,6,FALSE)</f>
        <v>250</v>
      </c>
      <c r="H578">
        <f t="shared" si="70"/>
        <v>250.1</v>
      </c>
      <c r="I578">
        <f t="shared" si="71"/>
        <v>717</v>
      </c>
      <c r="J578">
        <f t="shared" si="72"/>
        <v>250.1</v>
      </c>
      <c r="K578" t="e">
        <f t="shared" si="73"/>
        <v>#N/A</v>
      </c>
      <c r="L578">
        <f t="shared" si="74"/>
        <v>262</v>
      </c>
    </row>
    <row r="579" spans="1:12">
      <c r="A579">
        <v>9</v>
      </c>
      <c r="B579">
        <f t="shared" si="75"/>
        <v>10</v>
      </c>
      <c r="C579">
        <v>1</v>
      </c>
      <c r="D579">
        <f t="shared" si="78"/>
        <v>23</v>
      </c>
      <c r="E579">
        <f t="shared" si="79"/>
        <v>8</v>
      </c>
      <c r="F579" t="s">
        <v>37</v>
      </c>
      <c r="G579">
        <f>VLOOKUP(F579,Stations!$B$2:$G$300,6,FALSE)</f>
        <v>51</v>
      </c>
      <c r="H579">
        <f t="shared" ref="H579:H642" si="80">G579+B579/100</f>
        <v>51.1</v>
      </c>
      <c r="I579">
        <f t="shared" ref="I579:I642" si="81">RANK(J579,$J$2:$J$847,1)</f>
        <v>130</v>
      </c>
      <c r="J579">
        <f t="shared" ref="J579:J642" si="82">H579</f>
        <v>51.1</v>
      </c>
      <c r="K579" t="e">
        <f t="shared" ref="K579:K642" si="83">VLOOKUP(ROW()-1,$I$2:$J$847,2,FALSE)</f>
        <v>#N/A</v>
      </c>
      <c r="L579">
        <f t="shared" ref="L579:L642" si="84">IF(NOT(ISNA(K579)),L578+1,L578)</f>
        <v>262</v>
      </c>
    </row>
    <row r="580" spans="1:12">
      <c r="A580">
        <v>9</v>
      </c>
      <c r="B580">
        <f t="shared" ref="B580:B643" si="85">IF(A580&lt;&gt;A579,B579+1,B579)</f>
        <v>10</v>
      </c>
      <c r="C580">
        <v>1</v>
      </c>
      <c r="D580">
        <f t="shared" si="78"/>
        <v>23</v>
      </c>
      <c r="E580">
        <f t="shared" si="79"/>
        <v>9</v>
      </c>
      <c r="F580" t="s">
        <v>245</v>
      </c>
      <c r="G580">
        <f>VLOOKUP(F580,Stations!$B$2:$G$300,6,FALSE)</f>
        <v>297</v>
      </c>
      <c r="H580">
        <f t="shared" si="80"/>
        <v>297.10000000000002</v>
      </c>
      <c r="I580">
        <f t="shared" si="81"/>
        <v>843</v>
      </c>
      <c r="J580">
        <f t="shared" si="82"/>
        <v>297.10000000000002</v>
      </c>
      <c r="K580" t="e">
        <f t="shared" si="83"/>
        <v>#N/A</v>
      </c>
      <c r="L580">
        <f t="shared" si="84"/>
        <v>262</v>
      </c>
    </row>
    <row r="581" spans="1:12">
      <c r="A581">
        <v>9</v>
      </c>
      <c r="B581">
        <f t="shared" si="85"/>
        <v>10</v>
      </c>
      <c r="C581">
        <v>1</v>
      </c>
      <c r="D581">
        <f t="shared" si="78"/>
        <v>23</v>
      </c>
      <c r="E581">
        <f t="shared" si="79"/>
        <v>10</v>
      </c>
      <c r="F581" t="s">
        <v>212</v>
      </c>
      <c r="G581">
        <f>VLOOKUP(F581,Stations!$B$2:$G$300,6,FALSE)</f>
        <v>253</v>
      </c>
      <c r="H581">
        <f t="shared" si="80"/>
        <v>253.1</v>
      </c>
      <c r="I581">
        <f t="shared" si="81"/>
        <v>723</v>
      </c>
      <c r="J581">
        <f t="shared" si="82"/>
        <v>253.1</v>
      </c>
      <c r="K581">
        <f t="shared" si="83"/>
        <v>200.07</v>
      </c>
      <c r="L581">
        <f t="shared" si="84"/>
        <v>263</v>
      </c>
    </row>
    <row r="582" spans="1:12">
      <c r="A582">
        <v>9</v>
      </c>
      <c r="B582">
        <f t="shared" si="85"/>
        <v>10</v>
      </c>
      <c r="C582">
        <v>1</v>
      </c>
      <c r="D582">
        <f t="shared" si="78"/>
        <v>23</v>
      </c>
      <c r="E582">
        <f t="shared" si="79"/>
        <v>11</v>
      </c>
      <c r="F582" t="s">
        <v>144</v>
      </c>
      <c r="G582">
        <f>VLOOKUP(F582,Stations!$B$2:$G$300,6,FALSE)</f>
        <v>180</v>
      </c>
      <c r="H582">
        <f t="shared" si="80"/>
        <v>180.1</v>
      </c>
      <c r="I582">
        <f t="shared" si="81"/>
        <v>509</v>
      </c>
      <c r="J582">
        <f t="shared" si="82"/>
        <v>180.1</v>
      </c>
      <c r="K582" t="e">
        <f t="shared" si="83"/>
        <v>#N/A</v>
      </c>
      <c r="L582">
        <f t="shared" si="84"/>
        <v>263</v>
      </c>
    </row>
    <row r="583" spans="1:12">
      <c r="A583">
        <v>9</v>
      </c>
      <c r="B583">
        <f t="shared" si="85"/>
        <v>10</v>
      </c>
      <c r="C583">
        <v>1</v>
      </c>
      <c r="D583">
        <f t="shared" si="78"/>
        <v>23</v>
      </c>
      <c r="E583">
        <f t="shared" si="79"/>
        <v>12</v>
      </c>
      <c r="F583" t="s">
        <v>203</v>
      </c>
      <c r="G583">
        <f>VLOOKUP(F583,Stations!$B$2:$G$300,6,FALSE)</f>
        <v>242</v>
      </c>
      <c r="H583">
        <f t="shared" si="80"/>
        <v>242.1</v>
      </c>
      <c r="I583">
        <f t="shared" si="81"/>
        <v>693</v>
      </c>
      <c r="J583">
        <f t="shared" si="82"/>
        <v>242.1</v>
      </c>
      <c r="K583" t="e">
        <f t="shared" si="83"/>
        <v>#N/A</v>
      </c>
      <c r="L583">
        <f t="shared" si="84"/>
        <v>263</v>
      </c>
    </row>
    <row r="584" spans="1:12">
      <c r="A584">
        <v>9</v>
      </c>
      <c r="B584">
        <f t="shared" si="85"/>
        <v>10</v>
      </c>
      <c r="C584">
        <v>1</v>
      </c>
      <c r="D584">
        <f t="shared" si="78"/>
        <v>23</v>
      </c>
      <c r="E584">
        <f t="shared" si="79"/>
        <v>13</v>
      </c>
      <c r="F584" t="s">
        <v>338</v>
      </c>
      <c r="G584">
        <f>VLOOKUP(F584,Stations!$B$2:$G$300,6,FALSE)</f>
        <v>278</v>
      </c>
      <c r="H584">
        <f t="shared" si="80"/>
        <v>278.10000000000002</v>
      </c>
      <c r="I584">
        <f t="shared" si="81"/>
        <v>795</v>
      </c>
      <c r="J584">
        <f t="shared" si="82"/>
        <v>278.10000000000002</v>
      </c>
      <c r="K584" t="e">
        <f t="shared" si="83"/>
        <v>#N/A</v>
      </c>
      <c r="L584">
        <f t="shared" si="84"/>
        <v>263</v>
      </c>
    </row>
    <row r="585" spans="1:12">
      <c r="A585">
        <v>9</v>
      </c>
      <c r="B585">
        <f t="shared" si="85"/>
        <v>10</v>
      </c>
      <c r="C585">
        <v>1</v>
      </c>
      <c r="D585">
        <f t="shared" si="78"/>
        <v>23</v>
      </c>
      <c r="E585">
        <f t="shared" si="79"/>
        <v>14</v>
      </c>
      <c r="F585" t="s">
        <v>23</v>
      </c>
      <c r="G585">
        <f>VLOOKUP(F585,Stations!$B$2:$G$300,6,FALSE)</f>
        <v>30</v>
      </c>
      <c r="H585">
        <f t="shared" si="80"/>
        <v>30.1</v>
      </c>
      <c r="I585">
        <f t="shared" si="81"/>
        <v>77</v>
      </c>
      <c r="J585">
        <f t="shared" si="82"/>
        <v>30.1</v>
      </c>
      <c r="K585">
        <f t="shared" si="83"/>
        <v>201.14</v>
      </c>
      <c r="L585">
        <f t="shared" si="84"/>
        <v>264</v>
      </c>
    </row>
    <row r="586" spans="1:12">
      <c r="A586">
        <v>9</v>
      </c>
      <c r="B586">
        <f t="shared" si="85"/>
        <v>10</v>
      </c>
      <c r="C586">
        <v>1</v>
      </c>
      <c r="D586">
        <f t="shared" si="78"/>
        <v>23</v>
      </c>
      <c r="E586">
        <f t="shared" si="79"/>
        <v>15</v>
      </c>
      <c r="F586" t="s">
        <v>90</v>
      </c>
      <c r="G586">
        <f>VLOOKUP(F586,Stations!$B$2:$G$300,6,FALSE)</f>
        <v>111</v>
      </c>
      <c r="H586">
        <f t="shared" si="80"/>
        <v>111.1</v>
      </c>
      <c r="I586">
        <f t="shared" si="81"/>
        <v>304</v>
      </c>
      <c r="J586">
        <f t="shared" si="82"/>
        <v>111.1</v>
      </c>
      <c r="K586" t="e">
        <f t="shared" si="83"/>
        <v>#N/A</v>
      </c>
      <c r="L586">
        <f t="shared" si="84"/>
        <v>264</v>
      </c>
    </row>
    <row r="587" spans="1:12">
      <c r="A587">
        <v>9</v>
      </c>
      <c r="B587">
        <f t="shared" si="85"/>
        <v>10</v>
      </c>
      <c r="C587">
        <v>1</v>
      </c>
      <c r="D587">
        <f t="shared" si="78"/>
        <v>23</v>
      </c>
      <c r="E587">
        <f t="shared" si="79"/>
        <v>16</v>
      </c>
      <c r="F587" t="s">
        <v>407</v>
      </c>
      <c r="G587">
        <f>VLOOKUP(F587,Stations!$B$2:$G$300,6,FALSE)</f>
        <v>245</v>
      </c>
      <c r="H587">
        <f t="shared" si="80"/>
        <v>245.1</v>
      </c>
      <c r="I587">
        <f t="shared" si="81"/>
        <v>705</v>
      </c>
      <c r="J587">
        <f t="shared" si="82"/>
        <v>245.1</v>
      </c>
      <c r="K587" t="e">
        <f t="shared" si="83"/>
        <v>#N/A</v>
      </c>
      <c r="L587">
        <f t="shared" si="84"/>
        <v>264</v>
      </c>
    </row>
    <row r="588" spans="1:12">
      <c r="A588">
        <v>9</v>
      </c>
      <c r="B588">
        <f t="shared" si="85"/>
        <v>10</v>
      </c>
      <c r="C588">
        <v>1</v>
      </c>
      <c r="D588">
        <f t="shared" si="78"/>
        <v>23</v>
      </c>
      <c r="E588">
        <f t="shared" si="79"/>
        <v>17</v>
      </c>
      <c r="F588" t="s">
        <v>386</v>
      </c>
      <c r="G588">
        <f>VLOOKUP(F588,Stations!$B$2:$G$300,6,FALSE)</f>
        <v>58</v>
      </c>
      <c r="H588">
        <f t="shared" si="80"/>
        <v>58.1</v>
      </c>
      <c r="I588">
        <f t="shared" si="81"/>
        <v>162</v>
      </c>
      <c r="J588">
        <f t="shared" si="82"/>
        <v>58.1</v>
      </c>
      <c r="K588" t="e">
        <f t="shared" si="83"/>
        <v>#N/A</v>
      </c>
      <c r="L588">
        <f t="shared" si="84"/>
        <v>264</v>
      </c>
    </row>
    <row r="589" spans="1:12">
      <c r="A589">
        <v>9</v>
      </c>
      <c r="B589">
        <f t="shared" si="85"/>
        <v>10</v>
      </c>
      <c r="C589">
        <v>1</v>
      </c>
      <c r="D589">
        <f t="shared" si="78"/>
        <v>23</v>
      </c>
      <c r="E589">
        <f t="shared" si="79"/>
        <v>18</v>
      </c>
      <c r="F589" t="s">
        <v>315</v>
      </c>
      <c r="G589">
        <f>VLOOKUP(F589,Stations!$B$2:$G$300,6,FALSE)</f>
        <v>113</v>
      </c>
      <c r="H589">
        <f t="shared" si="80"/>
        <v>113.1</v>
      </c>
      <c r="I589">
        <f t="shared" si="81"/>
        <v>310</v>
      </c>
      <c r="J589">
        <f t="shared" si="82"/>
        <v>113.1</v>
      </c>
      <c r="K589">
        <f t="shared" si="83"/>
        <v>202.07</v>
      </c>
      <c r="L589">
        <f t="shared" si="84"/>
        <v>265</v>
      </c>
    </row>
    <row r="590" spans="1:12">
      <c r="A590">
        <v>9</v>
      </c>
      <c r="B590">
        <f t="shared" si="85"/>
        <v>10</v>
      </c>
      <c r="C590">
        <v>1</v>
      </c>
      <c r="D590">
        <f t="shared" si="78"/>
        <v>23</v>
      </c>
      <c r="E590">
        <f t="shared" si="79"/>
        <v>19</v>
      </c>
      <c r="F590" t="s">
        <v>213</v>
      </c>
      <c r="G590">
        <f>VLOOKUP(F590,Stations!$B$2:$G$300,6,FALSE)</f>
        <v>254</v>
      </c>
      <c r="H590">
        <f t="shared" si="80"/>
        <v>254.1</v>
      </c>
      <c r="I590">
        <f t="shared" si="81"/>
        <v>725</v>
      </c>
      <c r="J590">
        <f t="shared" si="82"/>
        <v>254.1</v>
      </c>
      <c r="K590" t="e">
        <f t="shared" si="83"/>
        <v>#N/A</v>
      </c>
      <c r="L590">
        <f t="shared" si="84"/>
        <v>265</v>
      </c>
    </row>
    <row r="591" spans="1:12">
      <c r="A591">
        <v>9</v>
      </c>
      <c r="B591">
        <f t="shared" si="85"/>
        <v>10</v>
      </c>
      <c r="C591">
        <v>1</v>
      </c>
      <c r="D591">
        <f t="shared" si="78"/>
        <v>23</v>
      </c>
      <c r="E591">
        <f t="shared" si="79"/>
        <v>20</v>
      </c>
      <c r="F591" t="s">
        <v>136</v>
      </c>
      <c r="G591">
        <f>VLOOKUP(F591,Stations!$B$2:$G$300,6,FALSE)</f>
        <v>171</v>
      </c>
      <c r="H591">
        <f t="shared" si="80"/>
        <v>171.1</v>
      </c>
      <c r="I591">
        <f t="shared" si="81"/>
        <v>471</v>
      </c>
      <c r="J591">
        <f t="shared" si="82"/>
        <v>171.1</v>
      </c>
      <c r="K591" t="e">
        <f t="shared" si="83"/>
        <v>#N/A</v>
      </c>
      <c r="L591">
        <f t="shared" si="84"/>
        <v>265</v>
      </c>
    </row>
    <row r="592" spans="1:12">
      <c r="A592">
        <v>9</v>
      </c>
      <c r="B592">
        <f t="shared" si="85"/>
        <v>10</v>
      </c>
      <c r="C592">
        <v>1</v>
      </c>
      <c r="D592">
        <f t="shared" si="78"/>
        <v>23</v>
      </c>
      <c r="E592">
        <f t="shared" si="79"/>
        <v>21</v>
      </c>
      <c r="F592" s="1" t="s">
        <v>224</v>
      </c>
      <c r="G592">
        <f>VLOOKUP(F592,Stations!$B$2:$G$300,6,FALSE)</f>
        <v>267</v>
      </c>
      <c r="H592">
        <f t="shared" si="80"/>
        <v>267.10000000000002</v>
      </c>
      <c r="I592">
        <f t="shared" si="81"/>
        <v>761</v>
      </c>
      <c r="J592">
        <f t="shared" si="82"/>
        <v>267.10000000000002</v>
      </c>
      <c r="K592" t="e">
        <f t="shared" si="83"/>
        <v>#N/A</v>
      </c>
      <c r="L592">
        <f t="shared" si="84"/>
        <v>265</v>
      </c>
    </row>
    <row r="593" spans="1:12">
      <c r="A593">
        <v>9</v>
      </c>
      <c r="B593">
        <f t="shared" si="85"/>
        <v>10</v>
      </c>
      <c r="C593">
        <v>1</v>
      </c>
      <c r="D593">
        <f t="shared" si="78"/>
        <v>23</v>
      </c>
      <c r="E593">
        <f t="shared" si="79"/>
        <v>22</v>
      </c>
      <c r="F593" t="s">
        <v>77</v>
      </c>
      <c r="G593">
        <f>VLOOKUP(F593,Stations!$B$2:$G$300,6,FALSE)</f>
        <v>98</v>
      </c>
      <c r="H593">
        <f t="shared" si="80"/>
        <v>98.1</v>
      </c>
      <c r="I593">
        <f t="shared" si="81"/>
        <v>260</v>
      </c>
      <c r="J593">
        <f t="shared" si="82"/>
        <v>98.1</v>
      </c>
      <c r="K593">
        <f t="shared" si="83"/>
        <v>203.02</v>
      </c>
      <c r="L593">
        <f t="shared" si="84"/>
        <v>266</v>
      </c>
    </row>
    <row r="594" spans="1:12">
      <c r="A594">
        <v>9</v>
      </c>
      <c r="B594">
        <f t="shared" si="85"/>
        <v>10</v>
      </c>
      <c r="C594">
        <v>1</v>
      </c>
      <c r="D594">
        <f t="shared" si="78"/>
        <v>23</v>
      </c>
      <c r="E594">
        <f t="shared" si="79"/>
        <v>23</v>
      </c>
      <c r="F594" t="s">
        <v>432</v>
      </c>
      <c r="G594">
        <f>VLOOKUP(F594,Stations!$B$2:$G$300,6,FALSE)</f>
        <v>3</v>
      </c>
      <c r="H594">
        <f t="shared" si="80"/>
        <v>3.1</v>
      </c>
      <c r="I594">
        <f t="shared" si="81"/>
        <v>7</v>
      </c>
      <c r="J594">
        <f t="shared" si="82"/>
        <v>3.1</v>
      </c>
      <c r="K594" t="e">
        <f t="shared" si="83"/>
        <v>#N/A</v>
      </c>
      <c r="L594">
        <f t="shared" si="84"/>
        <v>266</v>
      </c>
    </row>
    <row r="595" spans="1:12">
      <c r="A595">
        <v>9</v>
      </c>
      <c r="B595">
        <f t="shared" si="85"/>
        <v>10</v>
      </c>
      <c r="C595">
        <v>1</v>
      </c>
      <c r="D595">
        <f t="shared" si="78"/>
        <v>23</v>
      </c>
      <c r="E595">
        <f t="shared" si="79"/>
        <v>24</v>
      </c>
      <c r="F595" t="s">
        <v>94</v>
      </c>
      <c r="G595">
        <f>VLOOKUP(F595,Stations!$B$2:$G$300,6,FALSE)</f>
        <v>116</v>
      </c>
      <c r="H595">
        <f t="shared" si="80"/>
        <v>116.1</v>
      </c>
      <c r="I595">
        <f t="shared" si="81"/>
        <v>318</v>
      </c>
      <c r="J595">
        <f t="shared" si="82"/>
        <v>116.1</v>
      </c>
      <c r="K595">
        <f t="shared" si="83"/>
        <v>204</v>
      </c>
      <c r="L595">
        <f t="shared" si="84"/>
        <v>267</v>
      </c>
    </row>
    <row r="596" spans="1:12">
      <c r="A596">
        <v>9</v>
      </c>
      <c r="B596">
        <f t="shared" si="85"/>
        <v>10</v>
      </c>
      <c r="C596">
        <v>1</v>
      </c>
      <c r="D596">
        <f t="shared" si="78"/>
        <v>23</v>
      </c>
      <c r="E596">
        <f t="shared" si="79"/>
        <v>25</v>
      </c>
      <c r="F596" t="s">
        <v>236</v>
      </c>
      <c r="G596">
        <f>VLOOKUP(F596,Stations!$B$2:$G$300,6,FALSE)</f>
        <v>285</v>
      </c>
      <c r="H596">
        <f t="shared" si="80"/>
        <v>285.10000000000002</v>
      </c>
      <c r="I596">
        <f t="shared" si="81"/>
        <v>815</v>
      </c>
      <c r="J596">
        <f t="shared" si="82"/>
        <v>285.10000000000002</v>
      </c>
      <c r="K596" t="e">
        <f t="shared" si="83"/>
        <v>#N/A</v>
      </c>
      <c r="L596">
        <f t="shared" si="84"/>
        <v>267</v>
      </c>
    </row>
    <row r="597" spans="1:12">
      <c r="A597">
        <v>9</v>
      </c>
      <c r="B597">
        <f t="shared" si="85"/>
        <v>10</v>
      </c>
      <c r="C597">
        <v>1</v>
      </c>
      <c r="D597">
        <f t="shared" si="78"/>
        <v>23</v>
      </c>
      <c r="E597">
        <f t="shared" si="79"/>
        <v>26</v>
      </c>
      <c r="F597" t="s">
        <v>208</v>
      </c>
      <c r="G597">
        <f>VLOOKUP(F597,Stations!$B$2:$G$300,6,FALSE)</f>
        <v>249</v>
      </c>
      <c r="H597">
        <f t="shared" si="80"/>
        <v>249.1</v>
      </c>
      <c r="I597">
        <f t="shared" si="81"/>
        <v>715</v>
      </c>
      <c r="J597">
        <f t="shared" si="82"/>
        <v>249.1</v>
      </c>
      <c r="K597">
        <f t="shared" si="83"/>
        <v>205.1</v>
      </c>
      <c r="L597">
        <f t="shared" si="84"/>
        <v>268</v>
      </c>
    </row>
    <row r="598" spans="1:12">
      <c r="A598">
        <v>9</v>
      </c>
      <c r="B598">
        <f t="shared" si="85"/>
        <v>10</v>
      </c>
      <c r="C598">
        <v>1</v>
      </c>
      <c r="D598">
        <f t="shared" si="78"/>
        <v>23</v>
      </c>
      <c r="E598">
        <f t="shared" si="79"/>
        <v>27</v>
      </c>
      <c r="F598" t="s">
        <v>106</v>
      </c>
      <c r="G598">
        <f>VLOOKUP(F598,Stations!$B$2:$G$300,6,FALSE)</f>
        <v>131</v>
      </c>
      <c r="H598">
        <f t="shared" si="80"/>
        <v>131.1</v>
      </c>
      <c r="I598">
        <f t="shared" si="81"/>
        <v>368</v>
      </c>
      <c r="J598">
        <f t="shared" si="82"/>
        <v>131.1</v>
      </c>
      <c r="K598" t="e">
        <f t="shared" si="83"/>
        <v>#N/A</v>
      </c>
      <c r="L598">
        <f t="shared" si="84"/>
        <v>268</v>
      </c>
    </row>
    <row r="599" spans="1:12">
      <c r="A599">
        <v>9</v>
      </c>
      <c r="B599">
        <f t="shared" si="85"/>
        <v>10</v>
      </c>
      <c r="C599">
        <v>1</v>
      </c>
      <c r="D599">
        <f t="shared" si="78"/>
        <v>23</v>
      </c>
      <c r="E599">
        <f t="shared" si="79"/>
        <v>28</v>
      </c>
      <c r="F599" t="s">
        <v>200</v>
      </c>
      <c r="G599">
        <f>VLOOKUP(F599,Stations!$B$2:$G$300,6,FALSE)</f>
        <v>238</v>
      </c>
      <c r="H599">
        <f t="shared" si="80"/>
        <v>238.1</v>
      </c>
      <c r="I599">
        <f t="shared" si="81"/>
        <v>675</v>
      </c>
      <c r="J599">
        <f t="shared" si="82"/>
        <v>238.1</v>
      </c>
      <c r="K599">
        <f t="shared" si="83"/>
        <v>206.07</v>
      </c>
      <c r="L599">
        <f t="shared" si="84"/>
        <v>269</v>
      </c>
    </row>
    <row r="600" spans="1:12">
      <c r="A600">
        <v>9</v>
      </c>
      <c r="B600">
        <f t="shared" si="85"/>
        <v>10</v>
      </c>
      <c r="C600">
        <v>1</v>
      </c>
      <c r="D600">
        <f t="shared" ref="D600:D608" si="86">IF(A600&amp;C600=A599&amp;C599,D599,D599+1)</f>
        <v>23</v>
      </c>
      <c r="E600">
        <f t="shared" si="79"/>
        <v>29</v>
      </c>
      <c r="F600" t="s">
        <v>97</v>
      </c>
      <c r="G600">
        <f>VLOOKUP(F600,Stations!$B$2:$G$300,6,FALSE)</f>
        <v>119</v>
      </c>
      <c r="H600">
        <f t="shared" si="80"/>
        <v>119.1</v>
      </c>
      <c r="I600">
        <f t="shared" si="81"/>
        <v>328</v>
      </c>
      <c r="J600">
        <f t="shared" si="82"/>
        <v>119.1</v>
      </c>
      <c r="K600" t="e">
        <f t="shared" si="83"/>
        <v>#N/A</v>
      </c>
      <c r="L600">
        <f t="shared" si="84"/>
        <v>269</v>
      </c>
    </row>
    <row r="601" spans="1:12">
      <c r="A601">
        <v>9</v>
      </c>
      <c r="B601">
        <f t="shared" si="85"/>
        <v>10</v>
      </c>
      <c r="C601">
        <v>1</v>
      </c>
      <c r="D601">
        <f t="shared" si="86"/>
        <v>23</v>
      </c>
      <c r="E601">
        <f t="shared" si="79"/>
        <v>30</v>
      </c>
      <c r="F601" t="s">
        <v>431</v>
      </c>
      <c r="G601">
        <f>VLOOKUP(F601,Stations!$B$2:$G$300,6,FALSE)</f>
        <v>168</v>
      </c>
      <c r="H601">
        <f t="shared" si="80"/>
        <v>168.1</v>
      </c>
      <c r="I601">
        <f t="shared" si="81"/>
        <v>464</v>
      </c>
      <c r="J601">
        <f t="shared" si="82"/>
        <v>168.1</v>
      </c>
      <c r="K601" t="e">
        <f t="shared" si="83"/>
        <v>#N/A</v>
      </c>
      <c r="L601">
        <f t="shared" si="84"/>
        <v>269</v>
      </c>
    </row>
    <row r="602" spans="1:12">
      <c r="A602">
        <v>9</v>
      </c>
      <c r="B602">
        <f t="shared" si="85"/>
        <v>10</v>
      </c>
      <c r="C602">
        <v>1</v>
      </c>
      <c r="D602">
        <f t="shared" si="86"/>
        <v>23</v>
      </c>
      <c r="E602">
        <f t="shared" si="79"/>
        <v>31</v>
      </c>
      <c r="F602" t="s">
        <v>430</v>
      </c>
      <c r="G602">
        <f>VLOOKUP(F602,Stations!$B$2:$G$300,6,FALSE)</f>
        <v>169</v>
      </c>
      <c r="H602">
        <f t="shared" si="80"/>
        <v>169.1</v>
      </c>
      <c r="I602">
        <f t="shared" si="81"/>
        <v>467</v>
      </c>
      <c r="J602">
        <f t="shared" si="82"/>
        <v>169.1</v>
      </c>
      <c r="K602" t="e">
        <f t="shared" si="83"/>
        <v>#N/A</v>
      </c>
      <c r="L602">
        <f t="shared" si="84"/>
        <v>269</v>
      </c>
    </row>
    <row r="603" spans="1:12">
      <c r="A603">
        <v>9</v>
      </c>
      <c r="B603">
        <f t="shared" si="85"/>
        <v>10</v>
      </c>
      <c r="C603">
        <v>1</v>
      </c>
      <c r="D603">
        <f t="shared" si="86"/>
        <v>23</v>
      </c>
      <c r="E603">
        <f t="shared" si="79"/>
        <v>32</v>
      </c>
      <c r="F603" t="s">
        <v>72</v>
      </c>
      <c r="G603">
        <f>VLOOKUP(F603,Stations!$B$2:$G$300,6,FALSE)</f>
        <v>92</v>
      </c>
      <c r="H603">
        <f t="shared" si="80"/>
        <v>92.1</v>
      </c>
      <c r="I603">
        <f t="shared" si="81"/>
        <v>244</v>
      </c>
      <c r="J603">
        <f t="shared" si="82"/>
        <v>92.1</v>
      </c>
      <c r="K603">
        <f t="shared" si="83"/>
        <v>207.07</v>
      </c>
      <c r="L603">
        <f t="shared" si="84"/>
        <v>270</v>
      </c>
    </row>
    <row r="604" spans="1:12">
      <c r="A604">
        <v>9</v>
      </c>
      <c r="B604">
        <f t="shared" si="85"/>
        <v>10</v>
      </c>
      <c r="C604">
        <v>1</v>
      </c>
      <c r="D604">
        <f t="shared" si="86"/>
        <v>23</v>
      </c>
      <c r="E604">
        <f t="shared" si="79"/>
        <v>33</v>
      </c>
      <c r="F604" t="s">
        <v>182</v>
      </c>
      <c r="G604">
        <f>VLOOKUP(F604,Stations!$B$2:$G$300,6,FALSE)</f>
        <v>220</v>
      </c>
      <c r="H604">
        <f t="shared" si="80"/>
        <v>220.1</v>
      </c>
      <c r="I604">
        <f t="shared" si="81"/>
        <v>631</v>
      </c>
      <c r="J604">
        <f t="shared" si="82"/>
        <v>220.1</v>
      </c>
      <c r="K604" t="e">
        <f t="shared" si="83"/>
        <v>#N/A</v>
      </c>
      <c r="L604">
        <f t="shared" si="84"/>
        <v>270</v>
      </c>
    </row>
    <row r="605" spans="1:12">
      <c r="A605">
        <v>9</v>
      </c>
      <c r="B605">
        <f t="shared" si="85"/>
        <v>10</v>
      </c>
      <c r="C605">
        <v>1</v>
      </c>
      <c r="D605">
        <f t="shared" si="86"/>
        <v>23</v>
      </c>
      <c r="E605">
        <f t="shared" si="79"/>
        <v>34</v>
      </c>
      <c r="F605" t="s">
        <v>131</v>
      </c>
      <c r="G605">
        <f>VLOOKUP(F605,Stations!$B$2:$G$300,6,FALSE)</f>
        <v>163</v>
      </c>
      <c r="H605">
        <f t="shared" si="80"/>
        <v>163.1</v>
      </c>
      <c r="I605">
        <f t="shared" si="81"/>
        <v>454</v>
      </c>
      <c r="J605">
        <f t="shared" si="82"/>
        <v>163.1</v>
      </c>
      <c r="K605" t="e">
        <f t="shared" si="83"/>
        <v>#N/A</v>
      </c>
      <c r="L605">
        <f t="shared" si="84"/>
        <v>270</v>
      </c>
    </row>
    <row r="606" spans="1:12">
      <c r="A606">
        <v>9</v>
      </c>
      <c r="B606">
        <f t="shared" si="85"/>
        <v>10</v>
      </c>
      <c r="C606">
        <v>1</v>
      </c>
      <c r="D606">
        <f t="shared" si="86"/>
        <v>23</v>
      </c>
      <c r="E606">
        <f t="shared" si="79"/>
        <v>35</v>
      </c>
      <c r="F606" t="s">
        <v>18</v>
      </c>
      <c r="G606">
        <f>VLOOKUP(F606,Stations!$B$2:$G$300,6,FALSE)</f>
        <v>23</v>
      </c>
      <c r="H606">
        <f t="shared" si="80"/>
        <v>23.1</v>
      </c>
      <c r="I606">
        <f t="shared" si="81"/>
        <v>61</v>
      </c>
      <c r="J606">
        <f t="shared" si="82"/>
        <v>23.1</v>
      </c>
      <c r="K606" t="e">
        <f t="shared" si="83"/>
        <v>#N/A</v>
      </c>
      <c r="L606">
        <f t="shared" si="84"/>
        <v>270</v>
      </c>
    </row>
    <row r="607" spans="1:12">
      <c r="A607">
        <v>9</v>
      </c>
      <c r="B607">
        <f t="shared" si="85"/>
        <v>10</v>
      </c>
      <c r="C607">
        <v>1</v>
      </c>
      <c r="D607">
        <f t="shared" si="86"/>
        <v>23</v>
      </c>
      <c r="E607">
        <f t="shared" si="79"/>
        <v>36</v>
      </c>
      <c r="F607" t="s">
        <v>167</v>
      </c>
      <c r="G607">
        <f>VLOOKUP(F607,Stations!$B$2:$G$300,6,FALSE)</f>
        <v>205</v>
      </c>
      <c r="H607">
        <f t="shared" si="80"/>
        <v>205.1</v>
      </c>
      <c r="I607">
        <f t="shared" si="81"/>
        <v>596</v>
      </c>
      <c r="J607">
        <f t="shared" si="82"/>
        <v>205.1</v>
      </c>
      <c r="K607">
        <f t="shared" si="83"/>
        <v>208.01</v>
      </c>
      <c r="L607">
        <f t="shared" si="84"/>
        <v>271</v>
      </c>
    </row>
    <row r="608" spans="1:12">
      <c r="A608">
        <v>9</v>
      </c>
      <c r="B608">
        <f t="shared" si="85"/>
        <v>10</v>
      </c>
      <c r="C608">
        <v>1</v>
      </c>
      <c r="D608">
        <f t="shared" si="86"/>
        <v>23</v>
      </c>
      <c r="E608">
        <f t="shared" si="79"/>
        <v>37</v>
      </c>
      <c r="F608" s="1" t="s">
        <v>442</v>
      </c>
      <c r="G608">
        <f>VLOOKUP(F608,Stations!$B$2:$G$300,6,FALSE)</f>
        <v>34</v>
      </c>
      <c r="H608">
        <f t="shared" si="80"/>
        <v>34.1</v>
      </c>
      <c r="I608">
        <f t="shared" si="81"/>
        <v>85</v>
      </c>
      <c r="J608">
        <f t="shared" si="82"/>
        <v>34.1</v>
      </c>
      <c r="K608" t="e">
        <f t="shared" si="83"/>
        <v>#N/A</v>
      </c>
      <c r="L608">
        <f t="shared" si="84"/>
        <v>271</v>
      </c>
    </row>
    <row r="609" spans="1:12">
      <c r="A609">
        <v>10</v>
      </c>
      <c r="B609">
        <f t="shared" si="85"/>
        <v>11</v>
      </c>
      <c r="C609">
        <v>0</v>
      </c>
      <c r="D609">
        <f>IF(A609&amp;C609=A606&amp;C606,D606,D606+1)</f>
        <v>24</v>
      </c>
      <c r="E609">
        <f>IF(A609&amp;C609&lt;&gt;A606&amp;C606,0,E606+1)</f>
        <v>0</v>
      </c>
      <c r="F609" t="s">
        <v>506</v>
      </c>
      <c r="G609">
        <f>VLOOKUP(F609,Stations!$B$2:$G$300,6,FALSE)</f>
        <v>33</v>
      </c>
      <c r="H609">
        <f t="shared" si="80"/>
        <v>33.11</v>
      </c>
      <c r="I609">
        <f t="shared" si="81"/>
        <v>83</v>
      </c>
      <c r="J609">
        <f t="shared" si="82"/>
        <v>33.11</v>
      </c>
      <c r="K609">
        <f t="shared" si="83"/>
        <v>209.11</v>
      </c>
      <c r="L609">
        <f t="shared" si="84"/>
        <v>272</v>
      </c>
    </row>
    <row r="610" spans="1:12">
      <c r="A610">
        <v>10</v>
      </c>
      <c r="B610">
        <f t="shared" si="85"/>
        <v>11</v>
      </c>
      <c r="C610">
        <v>0</v>
      </c>
      <c r="D610">
        <f t="shared" ref="D610:D647" si="87">IF(A610&amp;C610=A609&amp;C609,D609,D609+1)</f>
        <v>24</v>
      </c>
      <c r="E610">
        <f t="shared" ref="E610:E627" si="88">IF(A610&amp;C610&lt;&gt;A609&amp;C609,0,E609+1)</f>
        <v>1</v>
      </c>
      <c r="F610" t="s">
        <v>430</v>
      </c>
      <c r="G610">
        <f>VLOOKUP(F610,Stations!$B$2:$G$300,6,FALSE)</f>
        <v>169</v>
      </c>
      <c r="H610">
        <f t="shared" si="80"/>
        <v>169.11</v>
      </c>
      <c r="I610">
        <f t="shared" si="81"/>
        <v>469</v>
      </c>
      <c r="J610">
        <f t="shared" si="82"/>
        <v>169.11</v>
      </c>
      <c r="K610">
        <f t="shared" si="83"/>
        <v>210.02</v>
      </c>
      <c r="L610">
        <f t="shared" si="84"/>
        <v>273</v>
      </c>
    </row>
    <row r="611" spans="1:12">
      <c r="A611">
        <v>10</v>
      </c>
      <c r="B611">
        <f t="shared" si="85"/>
        <v>11</v>
      </c>
      <c r="C611">
        <v>0</v>
      </c>
      <c r="D611">
        <f t="shared" si="87"/>
        <v>24</v>
      </c>
      <c r="E611">
        <f t="shared" si="88"/>
        <v>2</v>
      </c>
      <c r="F611" t="s">
        <v>35</v>
      </c>
      <c r="G611">
        <f>VLOOKUP(F611,Stations!$B$2:$G$300,6,FALSE)</f>
        <v>47</v>
      </c>
      <c r="H611">
        <f t="shared" si="80"/>
        <v>47.11</v>
      </c>
      <c r="I611">
        <f t="shared" si="81"/>
        <v>119</v>
      </c>
      <c r="J611">
        <f t="shared" si="82"/>
        <v>47.11</v>
      </c>
      <c r="K611" t="e">
        <f t="shared" si="83"/>
        <v>#N/A</v>
      </c>
      <c r="L611">
        <f t="shared" si="84"/>
        <v>273</v>
      </c>
    </row>
    <row r="612" spans="1:12">
      <c r="A612">
        <v>10</v>
      </c>
      <c r="B612">
        <f t="shared" si="85"/>
        <v>11</v>
      </c>
      <c r="C612">
        <v>0</v>
      </c>
      <c r="D612">
        <f t="shared" si="87"/>
        <v>24</v>
      </c>
      <c r="E612">
        <f t="shared" si="88"/>
        <v>3</v>
      </c>
      <c r="F612" t="s">
        <v>135</v>
      </c>
      <c r="G612">
        <f>VLOOKUP(F612,Stations!$B$2:$G$300,6,FALSE)</f>
        <v>170</v>
      </c>
      <c r="H612">
        <f t="shared" si="80"/>
        <v>170.11</v>
      </c>
      <c r="I612">
        <f t="shared" si="81"/>
        <v>470</v>
      </c>
      <c r="J612">
        <f t="shared" si="82"/>
        <v>170.11</v>
      </c>
      <c r="K612">
        <f t="shared" si="83"/>
        <v>211.02</v>
      </c>
      <c r="L612">
        <f t="shared" si="84"/>
        <v>274</v>
      </c>
    </row>
    <row r="613" spans="1:12">
      <c r="A613">
        <v>10</v>
      </c>
      <c r="B613">
        <f t="shared" si="85"/>
        <v>11</v>
      </c>
      <c r="C613">
        <v>0</v>
      </c>
      <c r="D613">
        <f t="shared" si="87"/>
        <v>24</v>
      </c>
      <c r="E613">
        <f t="shared" si="88"/>
        <v>4</v>
      </c>
      <c r="F613" t="s">
        <v>505</v>
      </c>
      <c r="G613">
        <f>VLOOKUP(F613,Stations!$B$2:$G$300,6,FALSE)</f>
        <v>121</v>
      </c>
      <c r="H613">
        <f t="shared" si="80"/>
        <v>121.11</v>
      </c>
      <c r="I613">
        <f t="shared" si="81"/>
        <v>336</v>
      </c>
      <c r="J613">
        <f t="shared" si="82"/>
        <v>121.11</v>
      </c>
      <c r="K613" t="e">
        <f t="shared" si="83"/>
        <v>#N/A</v>
      </c>
      <c r="L613">
        <f t="shared" si="84"/>
        <v>274</v>
      </c>
    </row>
    <row r="614" spans="1:12">
      <c r="A614">
        <v>10</v>
      </c>
      <c r="B614">
        <f t="shared" si="85"/>
        <v>11</v>
      </c>
      <c r="C614">
        <v>0</v>
      </c>
      <c r="D614">
        <f t="shared" si="87"/>
        <v>24</v>
      </c>
      <c r="E614">
        <f t="shared" si="88"/>
        <v>5</v>
      </c>
      <c r="F614" t="s">
        <v>36</v>
      </c>
      <c r="G614">
        <f>VLOOKUP(F614,Stations!$B$2:$G$300,6,FALSE)</f>
        <v>50</v>
      </c>
      <c r="H614">
        <f t="shared" si="80"/>
        <v>50.11</v>
      </c>
      <c r="I614">
        <f t="shared" si="81"/>
        <v>128</v>
      </c>
      <c r="J614">
        <f t="shared" si="82"/>
        <v>50.11</v>
      </c>
      <c r="K614">
        <f t="shared" si="83"/>
        <v>212.09</v>
      </c>
      <c r="L614">
        <f t="shared" si="84"/>
        <v>275</v>
      </c>
    </row>
    <row r="615" spans="1:12">
      <c r="A615">
        <v>10</v>
      </c>
      <c r="B615">
        <f t="shared" si="85"/>
        <v>11</v>
      </c>
      <c r="C615">
        <v>0</v>
      </c>
      <c r="D615">
        <f t="shared" si="87"/>
        <v>24</v>
      </c>
      <c r="E615">
        <f t="shared" si="88"/>
        <v>6</v>
      </c>
      <c r="F615" s="1" t="s">
        <v>8</v>
      </c>
      <c r="G615">
        <f>VLOOKUP(F615,Stations!$B$2:$G$300,6,FALSE)</f>
        <v>12</v>
      </c>
      <c r="H615">
        <f t="shared" si="80"/>
        <v>12.11</v>
      </c>
      <c r="I615">
        <f t="shared" si="81"/>
        <v>29</v>
      </c>
      <c r="J615">
        <f t="shared" si="82"/>
        <v>12.11</v>
      </c>
      <c r="K615" t="e">
        <f t="shared" si="83"/>
        <v>#N/A</v>
      </c>
      <c r="L615">
        <f t="shared" si="84"/>
        <v>275</v>
      </c>
    </row>
    <row r="616" spans="1:12">
      <c r="A616">
        <v>10</v>
      </c>
      <c r="B616">
        <f t="shared" si="85"/>
        <v>11</v>
      </c>
      <c r="C616">
        <v>0</v>
      </c>
      <c r="D616">
        <f t="shared" si="87"/>
        <v>24</v>
      </c>
      <c r="E616">
        <f t="shared" si="88"/>
        <v>7</v>
      </c>
      <c r="F616" t="s">
        <v>375</v>
      </c>
      <c r="G616">
        <f>VLOOKUP(F616,Stations!$B$2:$G$300,6,FALSE)</f>
        <v>130</v>
      </c>
      <c r="H616">
        <f t="shared" si="80"/>
        <v>130.11000000000001</v>
      </c>
      <c r="I616">
        <f t="shared" si="81"/>
        <v>366</v>
      </c>
      <c r="J616">
        <f t="shared" si="82"/>
        <v>130.11000000000001</v>
      </c>
      <c r="K616">
        <f t="shared" si="83"/>
        <v>213.07</v>
      </c>
      <c r="L616">
        <f t="shared" si="84"/>
        <v>276</v>
      </c>
    </row>
    <row r="617" spans="1:12">
      <c r="A617">
        <v>10</v>
      </c>
      <c r="B617">
        <f t="shared" si="85"/>
        <v>11</v>
      </c>
      <c r="C617">
        <v>0</v>
      </c>
      <c r="D617">
        <f t="shared" si="87"/>
        <v>24</v>
      </c>
      <c r="E617">
        <f t="shared" si="88"/>
        <v>8</v>
      </c>
      <c r="F617" t="s">
        <v>227</v>
      </c>
      <c r="G617">
        <f>VLOOKUP(F617,Stations!$B$2:$G$300,6,FALSE)</f>
        <v>271</v>
      </c>
      <c r="H617">
        <f t="shared" si="80"/>
        <v>271.11</v>
      </c>
      <c r="I617">
        <f t="shared" si="81"/>
        <v>769</v>
      </c>
      <c r="J617">
        <f t="shared" si="82"/>
        <v>271.11</v>
      </c>
      <c r="K617" t="e">
        <f t="shared" si="83"/>
        <v>#N/A</v>
      </c>
      <c r="L617">
        <f t="shared" si="84"/>
        <v>276</v>
      </c>
    </row>
    <row r="618" spans="1:12">
      <c r="A618">
        <v>10</v>
      </c>
      <c r="B618">
        <f t="shared" si="85"/>
        <v>11</v>
      </c>
      <c r="C618">
        <v>0</v>
      </c>
      <c r="D618">
        <f t="shared" si="87"/>
        <v>24</v>
      </c>
      <c r="E618">
        <f t="shared" si="88"/>
        <v>9</v>
      </c>
      <c r="F618" t="s">
        <v>63</v>
      </c>
      <c r="G618">
        <f>VLOOKUP(F618,Stations!$B$2:$G$300,6,FALSE)</f>
        <v>83</v>
      </c>
      <c r="H618">
        <f t="shared" si="80"/>
        <v>83.11</v>
      </c>
      <c r="I618">
        <f t="shared" si="81"/>
        <v>223</v>
      </c>
      <c r="J618">
        <f t="shared" si="82"/>
        <v>83.11</v>
      </c>
      <c r="K618">
        <f t="shared" si="83"/>
        <v>214.14</v>
      </c>
      <c r="L618">
        <f t="shared" si="84"/>
        <v>277</v>
      </c>
    </row>
    <row r="619" spans="1:12">
      <c r="A619">
        <v>10</v>
      </c>
      <c r="B619">
        <f t="shared" si="85"/>
        <v>11</v>
      </c>
      <c r="C619">
        <v>0</v>
      </c>
      <c r="D619">
        <f t="shared" si="87"/>
        <v>24</v>
      </c>
      <c r="E619">
        <f t="shared" si="88"/>
        <v>10</v>
      </c>
      <c r="F619" t="s">
        <v>238</v>
      </c>
      <c r="G619">
        <f>VLOOKUP(F619,Stations!$B$2:$G$300,6,FALSE)</f>
        <v>287</v>
      </c>
      <c r="H619">
        <f t="shared" si="80"/>
        <v>287.11</v>
      </c>
      <c r="I619">
        <f t="shared" si="81"/>
        <v>819</v>
      </c>
      <c r="J619">
        <f t="shared" si="82"/>
        <v>287.11</v>
      </c>
      <c r="K619" t="e">
        <f t="shared" si="83"/>
        <v>#N/A</v>
      </c>
      <c r="L619">
        <f t="shared" si="84"/>
        <v>277</v>
      </c>
    </row>
    <row r="620" spans="1:12">
      <c r="A620">
        <v>10</v>
      </c>
      <c r="B620">
        <f t="shared" si="85"/>
        <v>11</v>
      </c>
      <c r="C620">
        <v>0</v>
      </c>
      <c r="D620">
        <f t="shared" si="87"/>
        <v>24</v>
      </c>
      <c r="E620">
        <f t="shared" si="88"/>
        <v>11</v>
      </c>
      <c r="F620" t="s">
        <v>447</v>
      </c>
      <c r="G620">
        <f>VLOOKUP(F620,Stations!$B$2:$G$300,6,FALSE)</f>
        <v>273</v>
      </c>
      <c r="H620">
        <f t="shared" si="80"/>
        <v>273.11</v>
      </c>
      <c r="I620">
        <f t="shared" si="81"/>
        <v>773</v>
      </c>
      <c r="J620">
        <f t="shared" si="82"/>
        <v>273.11</v>
      </c>
      <c r="K620">
        <f t="shared" si="83"/>
        <v>215.04</v>
      </c>
      <c r="L620">
        <f t="shared" si="84"/>
        <v>278</v>
      </c>
    </row>
    <row r="621" spans="1:12">
      <c r="A621">
        <v>10</v>
      </c>
      <c r="B621">
        <f t="shared" si="85"/>
        <v>11</v>
      </c>
      <c r="C621">
        <v>0</v>
      </c>
      <c r="D621">
        <f t="shared" si="87"/>
        <v>24</v>
      </c>
      <c r="E621">
        <f t="shared" si="88"/>
        <v>12</v>
      </c>
      <c r="F621" t="s">
        <v>120</v>
      </c>
      <c r="G621">
        <f>VLOOKUP(F621,Stations!$B$2:$G$300,6,FALSE)</f>
        <v>147</v>
      </c>
      <c r="H621">
        <f t="shared" si="80"/>
        <v>147.11000000000001</v>
      </c>
      <c r="I621">
        <f t="shared" si="81"/>
        <v>410</v>
      </c>
      <c r="J621">
        <f t="shared" si="82"/>
        <v>147.11000000000001</v>
      </c>
      <c r="K621" t="e">
        <f t="shared" si="83"/>
        <v>#N/A</v>
      </c>
      <c r="L621">
        <f t="shared" si="84"/>
        <v>278</v>
      </c>
    </row>
    <row r="622" spans="1:12">
      <c r="A622">
        <v>10</v>
      </c>
      <c r="B622">
        <f t="shared" si="85"/>
        <v>11</v>
      </c>
      <c r="C622">
        <v>0</v>
      </c>
      <c r="D622">
        <f t="shared" si="87"/>
        <v>24</v>
      </c>
      <c r="E622">
        <f t="shared" si="88"/>
        <v>13</v>
      </c>
      <c r="F622" t="s">
        <v>145</v>
      </c>
      <c r="G622">
        <f>VLOOKUP(F622,Stations!$B$2:$G$300,6,FALSE)</f>
        <v>181</v>
      </c>
      <c r="H622">
        <f t="shared" si="80"/>
        <v>181.11</v>
      </c>
      <c r="I622">
        <f t="shared" si="81"/>
        <v>513</v>
      </c>
      <c r="J622">
        <f t="shared" si="82"/>
        <v>181.11</v>
      </c>
      <c r="K622">
        <f t="shared" si="83"/>
        <v>216.13</v>
      </c>
      <c r="L622">
        <f t="shared" si="84"/>
        <v>279</v>
      </c>
    </row>
    <row r="623" spans="1:12">
      <c r="A623">
        <v>10</v>
      </c>
      <c r="B623">
        <f t="shared" si="85"/>
        <v>11</v>
      </c>
      <c r="C623">
        <v>0</v>
      </c>
      <c r="D623">
        <f t="shared" si="87"/>
        <v>24</v>
      </c>
      <c r="E623">
        <f t="shared" si="88"/>
        <v>14</v>
      </c>
      <c r="F623" t="s">
        <v>448</v>
      </c>
      <c r="G623">
        <f>VLOOKUP(F623,Stations!$B$2:$G$300,6,FALSE)</f>
        <v>62</v>
      </c>
      <c r="H623">
        <f t="shared" si="80"/>
        <v>62.11</v>
      </c>
      <c r="I623">
        <f t="shared" si="81"/>
        <v>170</v>
      </c>
      <c r="J623">
        <f t="shared" si="82"/>
        <v>62.11</v>
      </c>
      <c r="K623" t="e">
        <f t="shared" si="83"/>
        <v>#N/A</v>
      </c>
      <c r="L623">
        <f t="shared" si="84"/>
        <v>279</v>
      </c>
    </row>
    <row r="624" spans="1:12">
      <c r="A624">
        <v>10</v>
      </c>
      <c r="B624">
        <f t="shared" si="85"/>
        <v>11</v>
      </c>
      <c r="C624">
        <v>0</v>
      </c>
      <c r="D624">
        <f t="shared" si="87"/>
        <v>24</v>
      </c>
      <c r="E624">
        <f t="shared" si="88"/>
        <v>15</v>
      </c>
      <c r="F624" t="s">
        <v>449</v>
      </c>
      <c r="G624">
        <f>VLOOKUP(F624,Stations!$B$2:$G$300,6,FALSE)</f>
        <v>165</v>
      </c>
      <c r="H624">
        <f t="shared" si="80"/>
        <v>165.11</v>
      </c>
      <c r="I624">
        <f t="shared" si="81"/>
        <v>458</v>
      </c>
      <c r="J624">
        <f t="shared" si="82"/>
        <v>165.11</v>
      </c>
      <c r="K624">
        <f t="shared" si="83"/>
        <v>217.07</v>
      </c>
      <c r="L624">
        <f t="shared" si="84"/>
        <v>280</v>
      </c>
    </row>
    <row r="625" spans="1:12">
      <c r="A625">
        <v>10</v>
      </c>
      <c r="B625">
        <f t="shared" si="85"/>
        <v>11</v>
      </c>
      <c r="C625">
        <v>0</v>
      </c>
      <c r="D625">
        <f t="shared" si="87"/>
        <v>24</v>
      </c>
      <c r="E625">
        <f t="shared" si="88"/>
        <v>16</v>
      </c>
      <c r="F625" t="s">
        <v>33</v>
      </c>
      <c r="G625">
        <f>VLOOKUP(F625,Stations!$B$2:$G$300,6,FALSE)</f>
        <v>43</v>
      </c>
      <c r="H625">
        <f t="shared" si="80"/>
        <v>43.11</v>
      </c>
      <c r="I625">
        <f t="shared" si="81"/>
        <v>105</v>
      </c>
      <c r="J625">
        <f t="shared" si="82"/>
        <v>43.11</v>
      </c>
      <c r="K625" t="e">
        <f t="shared" si="83"/>
        <v>#N/A</v>
      </c>
      <c r="L625">
        <f t="shared" si="84"/>
        <v>280</v>
      </c>
    </row>
    <row r="626" spans="1:12">
      <c r="A626">
        <v>10</v>
      </c>
      <c r="B626">
        <f t="shared" si="85"/>
        <v>11</v>
      </c>
      <c r="C626">
        <v>0</v>
      </c>
      <c r="D626">
        <f t="shared" si="87"/>
        <v>24</v>
      </c>
      <c r="E626">
        <f t="shared" si="88"/>
        <v>17</v>
      </c>
      <c r="F626" t="s">
        <v>101</v>
      </c>
      <c r="G626">
        <f>VLOOKUP(F626,Stations!$B$2:$G$300,6,FALSE)</f>
        <v>124</v>
      </c>
      <c r="H626">
        <f t="shared" si="80"/>
        <v>124.11</v>
      </c>
      <c r="I626">
        <f t="shared" si="81"/>
        <v>346</v>
      </c>
      <c r="J626">
        <f t="shared" si="82"/>
        <v>124.11</v>
      </c>
      <c r="K626" t="e">
        <f t="shared" si="83"/>
        <v>#N/A</v>
      </c>
      <c r="L626">
        <f t="shared" si="84"/>
        <v>280</v>
      </c>
    </row>
    <row r="627" spans="1:12">
      <c r="A627">
        <v>10</v>
      </c>
      <c r="B627">
        <f t="shared" si="85"/>
        <v>11</v>
      </c>
      <c r="C627">
        <v>0</v>
      </c>
      <c r="D627">
        <f t="shared" si="87"/>
        <v>24</v>
      </c>
      <c r="E627">
        <f t="shared" si="88"/>
        <v>18</v>
      </c>
      <c r="F627" t="s">
        <v>82</v>
      </c>
      <c r="G627">
        <f>VLOOKUP(F627,Stations!$B$2:$G$300,6,FALSE)</f>
        <v>103</v>
      </c>
      <c r="H627">
        <f t="shared" si="80"/>
        <v>103.11</v>
      </c>
      <c r="I627">
        <f t="shared" si="81"/>
        <v>276</v>
      </c>
      <c r="J627">
        <f t="shared" si="82"/>
        <v>103.11</v>
      </c>
      <c r="K627" t="e">
        <f t="shared" si="83"/>
        <v>#N/A</v>
      </c>
      <c r="L627">
        <f t="shared" si="84"/>
        <v>280</v>
      </c>
    </row>
    <row r="628" spans="1:12">
      <c r="A628">
        <v>10</v>
      </c>
      <c r="B628">
        <f t="shared" si="85"/>
        <v>11</v>
      </c>
      <c r="C628">
        <v>1</v>
      </c>
      <c r="D628">
        <f t="shared" si="87"/>
        <v>25</v>
      </c>
      <c r="E628">
        <f t="shared" ref="E628:E647" si="89">IF(A628&amp;C628&lt;&gt;A627&amp;C627,0,E627+1)</f>
        <v>0</v>
      </c>
      <c r="F628" t="s">
        <v>82</v>
      </c>
      <c r="G628">
        <f>VLOOKUP(F628,Stations!$B$2:$G$300,6,FALSE)</f>
        <v>103</v>
      </c>
      <c r="H628">
        <f t="shared" si="80"/>
        <v>103.11</v>
      </c>
      <c r="I628">
        <f t="shared" si="81"/>
        <v>276</v>
      </c>
      <c r="J628">
        <f t="shared" si="82"/>
        <v>103.11</v>
      </c>
      <c r="K628">
        <f t="shared" si="83"/>
        <v>218.1</v>
      </c>
      <c r="L628">
        <f t="shared" si="84"/>
        <v>281</v>
      </c>
    </row>
    <row r="629" spans="1:12">
      <c r="A629">
        <v>10</v>
      </c>
      <c r="B629">
        <f t="shared" si="85"/>
        <v>11</v>
      </c>
      <c r="C629">
        <v>1</v>
      </c>
      <c r="D629">
        <f t="shared" si="87"/>
        <v>25</v>
      </c>
      <c r="E629">
        <f t="shared" si="89"/>
        <v>1</v>
      </c>
      <c r="F629" t="s">
        <v>101</v>
      </c>
      <c r="G629">
        <f>VLOOKUP(F629,Stations!$B$2:$G$300,6,FALSE)</f>
        <v>124</v>
      </c>
      <c r="H629">
        <f t="shared" si="80"/>
        <v>124.11</v>
      </c>
      <c r="I629">
        <f t="shared" si="81"/>
        <v>346</v>
      </c>
      <c r="J629">
        <f t="shared" si="82"/>
        <v>124.11</v>
      </c>
      <c r="K629" t="e">
        <f t="shared" si="83"/>
        <v>#N/A</v>
      </c>
      <c r="L629">
        <f t="shared" si="84"/>
        <v>281</v>
      </c>
    </row>
    <row r="630" spans="1:12">
      <c r="A630">
        <v>10</v>
      </c>
      <c r="B630">
        <f t="shared" si="85"/>
        <v>11</v>
      </c>
      <c r="C630">
        <v>1</v>
      </c>
      <c r="D630">
        <f t="shared" si="87"/>
        <v>25</v>
      </c>
      <c r="E630">
        <f t="shared" si="89"/>
        <v>2</v>
      </c>
      <c r="F630" t="s">
        <v>33</v>
      </c>
      <c r="G630">
        <f>VLOOKUP(F630,Stations!$B$2:$G$300,6,FALSE)</f>
        <v>43</v>
      </c>
      <c r="H630">
        <f t="shared" si="80"/>
        <v>43.11</v>
      </c>
      <c r="I630">
        <f t="shared" si="81"/>
        <v>105</v>
      </c>
      <c r="J630">
        <f t="shared" si="82"/>
        <v>43.11</v>
      </c>
      <c r="K630">
        <f t="shared" si="83"/>
        <v>219.05</v>
      </c>
      <c r="L630">
        <f t="shared" si="84"/>
        <v>282</v>
      </c>
    </row>
    <row r="631" spans="1:12">
      <c r="A631">
        <v>10</v>
      </c>
      <c r="B631">
        <f t="shared" si="85"/>
        <v>11</v>
      </c>
      <c r="C631">
        <v>1</v>
      </c>
      <c r="D631">
        <f t="shared" si="87"/>
        <v>25</v>
      </c>
      <c r="E631">
        <f t="shared" si="89"/>
        <v>3</v>
      </c>
      <c r="F631" t="s">
        <v>449</v>
      </c>
      <c r="G631">
        <f>VLOOKUP(F631,Stations!$B$2:$G$300,6,FALSE)</f>
        <v>165</v>
      </c>
      <c r="H631">
        <f t="shared" si="80"/>
        <v>165.11</v>
      </c>
      <c r="I631">
        <f t="shared" si="81"/>
        <v>458</v>
      </c>
      <c r="J631">
        <f t="shared" si="82"/>
        <v>165.11</v>
      </c>
      <c r="K631" t="e">
        <f t="shared" si="83"/>
        <v>#N/A</v>
      </c>
      <c r="L631">
        <f t="shared" si="84"/>
        <v>282</v>
      </c>
    </row>
    <row r="632" spans="1:12">
      <c r="A632">
        <v>10</v>
      </c>
      <c r="B632">
        <f t="shared" si="85"/>
        <v>11</v>
      </c>
      <c r="C632">
        <v>1</v>
      </c>
      <c r="D632">
        <f t="shared" si="87"/>
        <v>25</v>
      </c>
      <c r="E632">
        <f t="shared" si="89"/>
        <v>4</v>
      </c>
      <c r="F632" t="s">
        <v>448</v>
      </c>
      <c r="G632">
        <f>VLOOKUP(F632,Stations!$B$2:$G$300,6,FALSE)</f>
        <v>62</v>
      </c>
      <c r="H632">
        <f t="shared" si="80"/>
        <v>62.11</v>
      </c>
      <c r="I632">
        <f t="shared" si="81"/>
        <v>170</v>
      </c>
      <c r="J632">
        <f t="shared" si="82"/>
        <v>62.11</v>
      </c>
      <c r="K632">
        <f t="shared" si="83"/>
        <v>220.1</v>
      </c>
      <c r="L632">
        <f t="shared" si="84"/>
        <v>283</v>
      </c>
    </row>
    <row r="633" spans="1:12">
      <c r="A633">
        <v>10</v>
      </c>
      <c r="B633">
        <f t="shared" si="85"/>
        <v>11</v>
      </c>
      <c r="C633">
        <v>1</v>
      </c>
      <c r="D633">
        <f t="shared" si="87"/>
        <v>25</v>
      </c>
      <c r="E633">
        <f t="shared" si="89"/>
        <v>5</v>
      </c>
      <c r="F633" t="s">
        <v>145</v>
      </c>
      <c r="G633">
        <f>VLOOKUP(F633,Stations!$B$2:$G$300,6,FALSE)</f>
        <v>181</v>
      </c>
      <c r="H633">
        <f t="shared" si="80"/>
        <v>181.11</v>
      </c>
      <c r="I633">
        <f t="shared" si="81"/>
        <v>513</v>
      </c>
      <c r="J633">
        <f t="shared" si="82"/>
        <v>181.11</v>
      </c>
      <c r="K633" t="e">
        <f t="shared" si="83"/>
        <v>#N/A</v>
      </c>
      <c r="L633">
        <f t="shared" si="84"/>
        <v>283</v>
      </c>
    </row>
    <row r="634" spans="1:12">
      <c r="A634">
        <v>10</v>
      </c>
      <c r="B634">
        <f t="shared" si="85"/>
        <v>11</v>
      </c>
      <c r="C634">
        <v>1</v>
      </c>
      <c r="D634">
        <f t="shared" si="87"/>
        <v>25</v>
      </c>
      <c r="E634">
        <f t="shared" si="89"/>
        <v>6</v>
      </c>
      <c r="F634" t="s">
        <v>120</v>
      </c>
      <c r="G634">
        <f>VLOOKUP(F634,Stations!$B$2:$G$300,6,FALSE)</f>
        <v>147</v>
      </c>
      <c r="H634">
        <f t="shared" si="80"/>
        <v>147.11000000000001</v>
      </c>
      <c r="I634">
        <f t="shared" si="81"/>
        <v>410</v>
      </c>
      <c r="J634">
        <f t="shared" si="82"/>
        <v>147.11000000000001</v>
      </c>
      <c r="K634">
        <f t="shared" si="83"/>
        <v>221.14</v>
      </c>
      <c r="L634">
        <f t="shared" si="84"/>
        <v>284</v>
      </c>
    </row>
    <row r="635" spans="1:12">
      <c r="A635">
        <v>10</v>
      </c>
      <c r="B635">
        <f t="shared" si="85"/>
        <v>11</v>
      </c>
      <c r="C635">
        <v>1</v>
      </c>
      <c r="D635">
        <f t="shared" si="87"/>
        <v>25</v>
      </c>
      <c r="E635">
        <f t="shared" si="89"/>
        <v>7</v>
      </c>
      <c r="F635" t="s">
        <v>447</v>
      </c>
      <c r="G635">
        <f>VLOOKUP(F635,Stations!$B$2:$G$300,6,FALSE)</f>
        <v>273</v>
      </c>
      <c r="H635">
        <f t="shared" si="80"/>
        <v>273.11</v>
      </c>
      <c r="I635">
        <f t="shared" si="81"/>
        <v>773</v>
      </c>
      <c r="J635">
        <f t="shared" si="82"/>
        <v>273.11</v>
      </c>
      <c r="K635" t="e">
        <f t="shared" si="83"/>
        <v>#N/A</v>
      </c>
      <c r="L635">
        <f t="shared" si="84"/>
        <v>284</v>
      </c>
    </row>
    <row r="636" spans="1:12">
      <c r="A636">
        <v>10</v>
      </c>
      <c r="B636">
        <f t="shared" si="85"/>
        <v>11</v>
      </c>
      <c r="C636">
        <v>1</v>
      </c>
      <c r="D636">
        <f t="shared" si="87"/>
        <v>25</v>
      </c>
      <c r="E636">
        <f t="shared" si="89"/>
        <v>8</v>
      </c>
      <c r="F636" t="s">
        <v>238</v>
      </c>
      <c r="G636">
        <f>VLOOKUP(F636,Stations!$B$2:$G$300,6,FALSE)</f>
        <v>287</v>
      </c>
      <c r="H636">
        <f t="shared" si="80"/>
        <v>287.11</v>
      </c>
      <c r="I636">
        <f t="shared" si="81"/>
        <v>819</v>
      </c>
      <c r="J636">
        <f t="shared" si="82"/>
        <v>287.11</v>
      </c>
      <c r="K636">
        <f t="shared" si="83"/>
        <v>222.14</v>
      </c>
      <c r="L636">
        <f t="shared" si="84"/>
        <v>285</v>
      </c>
    </row>
    <row r="637" spans="1:12">
      <c r="A637">
        <v>10</v>
      </c>
      <c r="B637">
        <f t="shared" si="85"/>
        <v>11</v>
      </c>
      <c r="C637">
        <v>1</v>
      </c>
      <c r="D637">
        <f t="shared" si="87"/>
        <v>25</v>
      </c>
      <c r="E637">
        <f t="shared" si="89"/>
        <v>9</v>
      </c>
      <c r="F637" t="s">
        <v>63</v>
      </c>
      <c r="G637">
        <f>VLOOKUP(F637,Stations!$B$2:$G$300,6,FALSE)</f>
        <v>83</v>
      </c>
      <c r="H637">
        <f t="shared" si="80"/>
        <v>83.11</v>
      </c>
      <c r="I637">
        <f t="shared" si="81"/>
        <v>223</v>
      </c>
      <c r="J637">
        <f t="shared" si="82"/>
        <v>83.11</v>
      </c>
      <c r="K637" t="e">
        <f t="shared" si="83"/>
        <v>#N/A</v>
      </c>
      <c r="L637">
        <f t="shared" si="84"/>
        <v>285</v>
      </c>
    </row>
    <row r="638" spans="1:12">
      <c r="A638">
        <v>10</v>
      </c>
      <c r="B638">
        <f t="shared" si="85"/>
        <v>11</v>
      </c>
      <c r="C638">
        <v>1</v>
      </c>
      <c r="D638">
        <f t="shared" si="87"/>
        <v>25</v>
      </c>
      <c r="E638">
        <f t="shared" si="89"/>
        <v>10</v>
      </c>
      <c r="F638" t="s">
        <v>227</v>
      </c>
      <c r="G638">
        <f>VLOOKUP(F638,Stations!$B$2:$G$300,6,FALSE)</f>
        <v>271</v>
      </c>
      <c r="H638">
        <f t="shared" si="80"/>
        <v>271.11</v>
      </c>
      <c r="I638">
        <f t="shared" si="81"/>
        <v>769</v>
      </c>
      <c r="J638">
        <f t="shared" si="82"/>
        <v>271.11</v>
      </c>
      <c r="K638" t="e">
        <f t="shared" si="83"/>
        <v>#N/A</v>
      </c>
      <c r="L638">
        <f t="shared" si="84"/>
        <v>285</v>
      </c>
    </row>
    <row r="639" spans="1:12">
      <c r="A639">
        <v>10</v>
      </c>
      <c r="B639">
        <f t="shared" si="85"/>
        <v>11</v>
      </c>
      <c r="C639">
        <v>1</v>
      </c>
      <c r="D639">
        <f t="shared" si="87"/>
        <v>25</v>
      </c>
      <c r="E639">
        <f t="shared" si="89"/>
        <v>11</v>
      </c>
      <c r="F639" t="s">
        <v>375</v>
      </c>
      <c r="G639">
        <f>VLOOKUP(F639,Stations!$B$2:$G$300,6,FALSE)</f>
        <v>130</v>
      </c>
      <c r="H639">
        <f t="shared" si="80"/>
        <v>130.11000000000001</v>
      </c>
      <c r="I639">
        <f t="shared" si="81"/>
        <v>366</v>
      </c>
      <c r="J639">
        <f t="shared" si="82"/>
        <v>130.11000000000001</v>
      </c>
      <c r="K639" t="e">
        <f t="shared" si="83"/>
        <v>#N/A</v>
      </c>
      <c r="L639">
        <f t="shared" si="84"/>
        <v>285</v>
      </c>
    </row>
    <row r="640" spans="1:12">
      <c r="A640">
        <v>10</v>
      </c>
      <c r="B640">
        <f t="shared" si="85"/>
        <v>11</v>
      </c>
      <c r="C640">
        <v>1</v>
      </c>
      <c r="D640">
        <f t="shared" si="87"/>
        <v>25</v>
      </c>
      <c r="E640">
        <f t="shared" si="89"/>
        <v>12</v>
      </c>
      <c r="F640" s="1" t="s">
        <v>8</v>
      </c>
      <c r="G640">
        <f>VLOOKUP(F640,Stations!$B$2:$G$300,6,FALSE)</f>
        <v>12</v>
      </c>
      <c r="H640">
        <f t="shared" si="80"/>
        <v>12.11</v>
      </c>
      <c r="I640">
        <f t="shared" si="81"/>
        <v>29</v>
      </c>
      <c r="J640">
        <f t="shared" si="82"/>
        <v>12.11</v>
      </c>
      <c r="K640">
        <f t="shared" si="83"/>
        <v>223.13</v>
      </c>
      <c r="L640">
        <f t="shared" si="84"/>
        <v>286</v>
      </c>
    </row>
    <row r="641" spans="1:12">
      <c r="A641">
        <v>10</v>
      </c>
      <c r="B641">
        <f t="shared" si="85"/>
        <v>11</v>
      </c>
      <c r="C641">
        <v>1</v>
      </c>
      <c r="D641">
        <f t="shared" si="87"/>
        <v>25</v>
      </c>
      <c r="E641">
        <f t="shared" si="89"/>
        <v>13</v>
      </c>
      <c r="F641" t="s">
        <v>36</v>
      </c>
      <c r="G641">
        <f>VLOOKUP(F641,Stations!$B$2:$G$300,6,FALSE)</f>
        <v>50</v>
      </c>
      <c r="H641">
        <f t="shared" si="80"/>
        <v>50.11</v>
      </c>
      <c r="I641">
        <f t="shared" si="81"/>
        <v>128</v>
      </c>
      <c r="J641">
        <f t="shared" si="82"/>
        <v>50.11</v>
      </c>
      <c r="K641" t="e">
        <f t="shared" si="83"/>
        <v>#N/A</v>
      </c>
      <c r="L641">
        <f t="shared" si="84"/>
        <v>286</v>
      </c>
    </row>
    <row r="642" spans="1:12">
      <c r="A642">
        <v>10</v>
      </c>
      <c r="B642">
        <f t="shared" si="85"/>
        <v>11</v>
      </c>
      <c r="C642">
        <v>1</v>
      </c>
      <c r="D642">
        <f t="shared" si="87"/>
        <v>25</v>
      </c>
      <c r="E642">
        <f t="shared" si="89"/>
        <v>14</v>
      </c>
      <c r="F642" t="s">
        <v>505</v>
      </c>
      <c r="G642">
        <f>VLOOKUP(F642,Stations!$B$2:$G$300,6,FALSE)</f>
        <v>121</v>
      </c>
      <c r="H642">
        <f t="shared" si="80"/>
        <v>121.11</v>
      </c>
      <c r="I642">
        <f t="shared" si="81"/>
        <v>336</v>
      </c>
      <c r="J642">
        <f t="shared" si="82"/>
        <v>121.11</v>
      </c>
      <c r="K642">
        <f t="shared" si="83"/>
        <v>224</v>
      </c>
      <c r="L642">
        <f t="shared" si="84"/>
        <v>287</v>
      </c>
    </row>
    <row r="643" spans="1:12">
      <c r="A643">
        <v>10</v>
      </c>
      <c r="B643">
        <f t="shared" si="85"/>
        <v>11</v>
      </c>
      <c r="C643">
        <v>1</v>
      </c>
      <c r="D643">
        <f t="shared" si="87"/>
        <v>25</v>
      </c>
      <c r="E643">
        <f t="shared" si="89"/>
        <v>15</v>
      </c>
      <c r="F643" t="s">
        <v>67</v>
      </c>
      <c r="G643">
        <f>VLOOKUP(F643,Stations!$B$2:$G$300,6,FALSE)</f>
        <v>87</v>
      </c>
      <c r="H643">
        <f t="shared" ref="H643:H706" si="90">G643+B643/100</f>
        <v>87.11</v>
      </c>
      <c r="I643">
        <f t="shared" ref="I643:I706" si="91">RANK(J643,$J$2:$J$847,1)</f>
        <v>235</v>
      </c>
      <c r="J643">
        <f t="shared" ref="J643:J706" si="92">H643</f>
        <v>87.11</v>
      </c>
      <c r="K643" t="e">
        <f t="shared" ref="K643:K706" si="93">VLOOKUP(ROW()-1,$I$2:$J$847,2,FALSE)</f>
        <v>#N/A</v>
      </c>
      <c r="L643">
        <f t="shared" ref="L643:L706" si="94">IF(NOT(ISNA(K643)),L642+1,L642)</f>
        <v>287</v>
      </c>
    </row>
    <row r="644" spans="1:12">
      <c r="A644">
        <v>10</v>
      </c>
      <c r="B644">
        <f t="shared" ref="B644:B707" si="95">IF(A644&lt;&gt;A643,B643+1,B643)</f>
        <v>11</v>
      </c>
      <c r="C644">
        <v>1</v>
      </c>
      <c r="D644">
        <f t="shared" si="87"/>
        <v>25</v>
      </c>
      <c r="E644">
        <f t="shared" si="89"/>
        <v>16</v>
      </c>
      <c r="F644" t="s">
        <v>431</v>
      </c>
      <c r="G644">
        <f>VLOOKUP(F644,Stations!$B$2:$G$300,6,FALSE)</f>
        <v>168</v>
      </c>
      <c r="H644">
        <f t="shared" si="90"/>
        <v>168.11</v>
      </c>
      <c r="I644">
        <f t="shared" si="91"/>
        <v>466</v>
      </c>
      <c r="J644">
        <f t="shared" si="92"/>
        <v>168.11</v>
      </c>
      <c r="K644">
        <f t="shared" si="93"/>
        <v>225.03</v>
      </c>
      <c r="L644">
        <f t="shared" si="94"/>
        <v>288</v>
      </c>
    </row>
    <row r="645" spans="1:12">
      <c r="A645">
        <v>10</v>
      </c>
      <c r="B645">
        <f t="shared" si="95"/>
        <v>11</v>
      </c>
      <c r="C645">
        <v>1</v>
      </c>
      <c r="D645">
        <f t="shared" si="87"/>
        <v>25</v>
      </c>
      <c r="E645">
        <f t="shared" si="89"/>
        <v>17</v>
      </c>
      <c r="F645" t="s">
        <v>171</v>
      </c>
      <c r="G645">
        <f>VLOOKUP(F645,Stations!$B$2:$G$300,6,FALSE)</f>
        <v>209</v>
      </c>
      <c r="H645">
        <f t="shared" si="90"/>
        <v>209.11</v>
      </c>
      <c r="I645">
        <f t="shared" si="91"/>
        <v>608</v>
      </c>
      <c r="J645">
        <f t="shared" si="92"/>
        <v>209.11</v>
      </c>
      <c r="K645" t="e">
        <f t="shared" si="93"/>
        <v>#N/A</v>
      </c>
      <c r="L645">
        <f t="shared" si="94"/>
        <v>288</v>
      </c>
    </row>
    <row r="646" spans="1:12">
      <c r="A646">
        <v>10</v>
      </c>
      <c r="B646">
        <f t="shared" si="95"/>
        <v>11</v>
      </c>
      <c r="C646">
        <v>1</v>
      </c>
      <c r="D646">
        <f t="shared" si="87"/>
        <v>25</v>
      </c>
      <c r="E646">
        <f t="shared" si="89"/>
        <v>18</v>
      </c>
      <c r="F646" t="s">
        <v>506</v>
      </c>
      <c r="G646">
        <f>VLOOKUP(F646,Stations!$B$2:$G$300,6,FALSE)</f>
        <v>33</v>
      </c>
      <c r="H646">
        <f t="shared" si="90"/>
        <v>33.11</v>
      </c>
      <c r="I646">
        <f t="shared" si="91"/>
        <v>83</v>
      </c>
      <c r="J646">
        <f t="shared" si="92"/>
        <v>33.11</v>
      </c>
      <c r="K646">
        <f t="shared" si="93"/>
        <v>225.12</v>
      </c>
      <c r="L646">
        <f t="shared" si="94"/>
        <v>289</v>
      </c>
    </row>
    <row r="647" spans="1:12">
      <c r="A647">
        <v>10</v>
      </c>
      <c r="B647">
        <f t="shared" si="95"/>
        <v>11</v>
      </c>
      <c r="C647">
        <v>1</v>
      </c>
      <c r="D647">
        <f t="shared" si="87"/>
        <v>25</v>
      </c>
      <c r="E647">
        <f t="shared" si="89"/>
        <v>19</v>
      </c>
      <c r="F647" s="1" t="s">
        <v>442</v>
      </c>
      <c r="G647">
        <f>VLOOKUP(F647,Stations!$B$2:$G$300,6,FALSE)</f>
        <v>34</v>
      </c>
      <c r="H647">
        <f t="shared" si="90"/>
        <v>34.11</v>
      </c>
      <c r="I647">
        <f t="shared" si="91"/>
        <v>86</v>
      </c>
      <c r="J647">
        <f t="shared" si="92"/>
        <v>34.11</v>
      </c>
      <c r="K647" t="e">
        <f t="shared" si="93"/>
        <v>#N/A</v>
      </c>
      <c r="L647">
        <f t="shared" si="94"/>
        <v>289</v>
      </c>
    </row>
    <row r="648" spans="1:12">
      <c r="A648">
        <v>11</v>
      </c>
      <c r="B648">
        <f t="shared" si="95"/>
        <v>12</v>
      </c>
      <c r="C648">
        <v>0</v>
      </c>
      <c r="D648">
        <f>IF(A648&amp;C648=A646&amp;C646,D646,D646+1)</f>
        <v>26</v>
      </c>
      <c r="E648">
        <f>IF(A648&amp;C648&lt;&gt;A646&amp;C646,0,E646+1)</f>
        <v>0</v>
      </c>
      <c r="F648" t="s">
        <v>42</v>
      </c>
      <c r="G648">
        <f>VLOOKUP(F648,Stations!$B$2:$G$300,6,FALSE)</f>
        <v>56</v>
      </c>
      <c r="H648">
        <f t="shared" si="90"/>
        <v>56.12</v>
      </c>
      <c r="I648">
        <f t="shared" si="91"/>
        <v>150</v>
      </c>
      <c r="J648">
        <f t="shared" si="92"/>
        <v>56.12</v>
      </c>
      <c r="K648">
        <f t="shared" si="93"/>
        <v>226.07</v>
      </c>
      <c r="L648">
        <f t="shared" si="94"/>
        <v>290</v>
      </c>
    </row>
    <row r="649" spans="1:12">
      <c r="A649">
        <v>11</v>
      </c>
      <c r="B649">
        <f t="shared" si="95"/>
        <v>12</v>
      </c>
      <c r="C649">
        <v>0</v>
      </c>
      <c r="D649">
        <f t="shared" ref="D649:D680" si="96">IF(A649&amp;C649=A648&amp;C648,D648,D648+1)</f>
        <v>26</v>
      </c>
      <c r="E649">
        <f t="shared" ref="E649:E660" si="97">IF(A649&amp;C649&lt;&gt;A648&amp;C648,0,E648+1)</f>
        <v>1</v>
      </c>
      <c r="F649" t="s">
        <v>93</v>
      </c>
      <c r="G649">
        <f>VLOOKUP(F649,Stations!$B$2:$G$300,6,FALSE)</f>
        <v>115</v>
      </c>
      <c r="H649">
        <f t="shared" si="90"/>
        <v>115.12</v>
      </c>
      <c r="I649">
        <f t="shared" si="91"/>
        <v>316</v>
      </c>
      <c r="J649">
        <f t="shared" si="92"/>
        <v>115.12</v>
      </c>
      <c r="K649" t="e">
        <f t="shared" si="93"/>
        <v>#N/A</v>
      </c>
      <c r="L649">
        <f t="shared" si="94"/>
        <v>290</v>
      </c>
    </row>
    <row r="650" spans="1:12">
      <c r="A650">
        <v>11</v>
      </c>
      <c r="B650">
        <f t="shared" si="95"/>
        <v>12</v>
      </c>
      <c r="C650">
        <v>0</v>
      </c>
      <c r="D650">
        <f t="shared" si="96"/>
        <v>26</v>
      </c>
      <c r="E650">
        <f t="shared" si="97"/>
        <v>2</v>
      </c>
      <c r="F650" t="s">
        <v>199</v>
      </c>
      <c r="G650">
        <f>VLOOKUP(F650,Stations!$B$2:$G$300,6,FALSE)</f>
        <v>237</v>
      </c>
      <c r="H650">
        <f t="shared" si="90"/>
        <v>237.12</v>
      </c>
      <c r="I650">
        <f t="shared" si="91"/>
        <v>673</v>
      </c>
      <c r="J650">
        <f t="shared" si="92"/>
        <v>237.12</v>
      </c>
      <c r="K650">
        <f t="shared" si="93"/>
        <v>227.07</v>
      </c>
      <c r="L650">
        <f t="shared" si="94"/>
        <v>291</v>
      </c>
    </row>
    <row r="651" spans="1:12">
      <c r="A651">
        <v>11</v>
      </c>
      <c r="B651">
        <f t="shared" si="95"/>
        <v>12</v>
      </c>
      <c r="C651">
        <v>0</v>
      </c>
      <c r="D651">
        <f t="shared" si="96"/>
        <v>26</v>
      </c>
      <c r="E651">
        <f t="shared" si="97"/>
        <v>3</v>
      </c>
      <c r="F651" t="s">
        <v>319</v>
      </c>
      <c r="G651">
        <f>VLOOKUP(F651,Stations!$B$2:$G$300,6,FALSE)</f>
        <v>7</v>
      </c>
      <c r="H651">
        <f t="shared" si="90"/>
        <v>7.12</v>
      </c>
      <c r="I651">
        <f t="shared" si="91"/>
        <v>17</v>
      </c>
      <c r="J651">
        <f t="shared" si="92"/>
        <v>7.12</v>
      </c>
      <c r="K651" t="e">
        <f t="shared" si="93"/>
        <v>#N/A</v>
      </c>
      <c r="L651">
        <f t="shared" si="94"/>
        <v>291</v>
      </c>
    </row>
    <row r="652" spans="1:12">
      <c r="A652">
        <v>11</v>
      </c>
      <c r="B652">
        <f t="shared" si="95"/>
        <v>12</v>
      </c>
      <c r="C652">
        <v>0</v>
      </c>
      <c r="D652">
        <f t="shared" si="96"/>
        <v>26</v>
      </c>
      <c r="E652">
        <f t="shared" si="97"/>
        <v>4</v>
      </c>
      <c r="F652" t="s">
        <v>203</v>
      </c>
      <c r="G652">
        <f>VLOOKUP(F652,Stations!$B$2:$G$300,6,FALSE)</f>
        <v>242</v>
      </c>
      <c r="H652">
        <f t="shared" si="90"/>
        <v>242.12</v>
      </c>
      <c r="I652">
        <f t="shared" si="91"/>
        <v>695</v>
      </c>
      <c r="J652">
        <f t="shared" si="92"/>
        <v>242.12</v>
      </c>
      <c r="K652">
        <f t="shared" si="93"/>
        <v>228.09</v>
      </c>
      <c r="L652">
        <f t="shared" si="94"/>
        <v>292</v>
      </c>
    </row>
    <row r="653" spans="1:12">
      <c r="A653">
        <v>11</v>
      </c>
      <c r="B653">
        <f t="shared" si="95"/>
        <v>12</v>
      </c>
      <c r="C653">
        <v>0</v>
      </c>
      <c r="D653">
        <f t="shared" si="96"/>
        <v>26</v>
      </c>
      <c r="E653">
        <f t="shared" si="97"/>
        <v>5</v>
      </c>
      <c r="F653" t="s">
        <v>89</v>
      </c>
      <c r="G653">
        <f>VLOOKUP(F653,Stations!$B$2:$G$300,6,FALSE)</f>
        <v>110</v>
      </c>
      <c r="H653">
        <f t="shared" si="90"/>
        <v>110.12</v>
      </c>
      <c r="I653">
        <f t="shared" si="91"/>
        <v>300</v>
      </c>
      <c r="J653">
        <f t="shared" si="92"/>
        <v>110.12</v>
      </c>
      <c r="K653" t="e">
        <f t="shared" si="93"/>
        <v>#N/A</v>
      </c>
      <c r="L653">
        <f t="shared" si="94"/>
        <v>292</v>
      </c>
    </row>
    <row r="654" spans="1:12">
      <c r="A654">
        <v>11</v>
      </c>
      <c r="B654">
        <f t="shared" si="95"/>
        <v>12</v>
      </c>
      <c r="C654">
        <v>0</v>
      </c>
      <c r="D654">
        <f t="shared" si="96"/>
        <v>26</v>
      </c>
      <c r="E654">
        <f t="shared" si="97"/>
        <v>6</v>
      </c>
      <c r="F654" t="s">
        <v>14</v>
      </c>
      <c r="G654">
        <f>VLOOKUP(F654,Stations!$B$2:$G$300,6,FALSE)</f>
        <v>19</v>
      </c>
      <c r="H654">
        <f t="shared" si="90"/>
        <v>19.12</v>
      </c>
      <c r="I654">
        <f t="shared" si="91"/>
        <v>51</v>
      </c>
      <c r="J654">
        <f t="shared" si="92"/>
        <v>19.12</v>
      </c>
      <c r="K654">
        <f t="shared" si="93"/>
        <v>229.04</v>
      </c>
      <c r="L654">
        <f t="shared" si="94"/>
        <v>293</v>
      </c>
    </row>
    <row r="655" spans="1:12">
      <c r="A655">
        <v>11</v>
      </c>
      <c r="B655">
        <f t="shared" si="95"/>
        <v>12</v>
      </c>
      <c r="C655">
        <v>0</v>
      </c>
      <c r="D655">
        <f t="shared" si="96"/>
        <v>26</v>
      </c>
      <c r="E655">
        <f t="shared" si="97"/>
        <v>7</v>
      </c>
      <c r="F655" t="s">
        <v>195</v>
      </c>
      <c r="G655">
        <f>VLOOKUP(F655,Stations!$B$2:$G$300,6,FALSE)</f>
        <v>233</v>
      </c>
      <c r="H655">
        <f t="shared" si="90"/>
        <v>233.12</v>
      </c>
      <c r="I655">
        <f t="shared" si="91"/>
        <v>665</v>
      </c>
      <c r="J655">
        <f t="shared" si="92"/>
        <v>233.12</v>
      </c>
      <c r="K655" t="e">
        <f t="shared" si="93"/>
        <v>#N/A</v>
      </c>
      <c r="L655">
        <f t="shared" si="94"/>
        <v>293</v>
      </c>
    </row>
    <row r="656" spans="1:12">
      <c r="A656">
        <v>11</v>
      </c>
      <c r="B656">
        <f t="shared" si="95"/>
        <v>12</v>
      </c>
      <c r="C656">
        <v>0</v>
      </c>
      <c r="D656">
        <f t="shared" si="96"/>
        <v>26</v>
      </c>
      <c r="E656">
        <f t="shared" si="97"/>
        <v>8</v>
      </c>
      <c r="F656" t="s">
        <v>99</v>
      </c>
      <c r="G656">
        <f>VLOOKUP(F656,Stations!$B$2:$G$300,6,FALSE)</f>
        <v>122</v>
      </c>
      <c r="H656">
        <f t="shared" si="90"/>
        <v>122.12</v>
      </c>
      <c r="I656">
        <f t="shared" si="91"/>
        <v>338</v>
      </c>
      <c r="J656">
        <f t="shared" si="92"/>
        <v>122.12</v>
      </c>
      <c r="K656">
        <f t="shared" si="93"/>
        <v>230</v>
      </c>
      <c r="L656">
        <f t="shared" si="94"/>
        <v>294</v>
      </c>
    </row>
    <row r="657" spans="1:12">
      <c r="A657">
        <v>11</v>
      </c>
      <c r="B657">
        <f t="shared" si="95"/>
        <v>12</v>
      </c>
      <c r="C657">
        <v>0</v>
      </c>
      <c r="D657">
        <f t="shared" si="96"/>
        <v>26</v>
      </c>
      <c r="E657">
        <f t="shared" si="97"/>
        <v>9</v>
      </c>
      <c r="F657" t="s">
        <v>161</v>
      </c>
      <c r="G657">
        <f>VLOOKUP(F657,Stations!$B$2:$G$300,6,FALSE)</f>
        <v>198</v>
      </c>
      <c r="H657">
        <f t="shared" si="90"/>
        <v>198.12</v>
      </c>
      <c r="I657">
        <f t="shared" si="91"/>
        <v>570</v>
      </c>
      <c r="J657">
        <f t="shared" si="92"/>
        <v>198.12</v>
      </c>
      <c r="K657" t="e">
        <f t="shared" si="93"/>
        <v>#N/A</v>
      </c>
      <c r="L657">
        <f t="shared" si="94"/>
        <v>294</v>
      </c>
    </row>
    <row r="658" spans="1:12">
      <c r="A658">
        <v>11</v>
      </c>
      <c r="B658">
        <f t="shared" si="95"/>
        <v>12</v>
      </c>
      <c r="C658">
        <v>0</v>
      </c>
      <c r="D658">
        <f t="shared" si="96"/>
        <v>26</v>
      </c>
      <c r="E658">
        <f t="shared" si="97"/>
        <v>10</v>
      </c>
      <c r="F658" t="s">
        <v>232</v>
      </c>
      <c r="G658">
        <f>VLOOKUP(F658,Stations!$B$2:$G$300,6,FALSE)</f>
        <v>280</v>
      </c>
      <c r="H658">
        <f t="shared" si="90"/>
        <v>280.12</v>
      </c>
      <c r="I658">
        <f t="shared" si="91"/>
        <v>801</v>
      </c>
      <c r="J658">
        <f t="shared" si="92"/>
        <v>280.12</v>
      </c>
      <c r="K658">
        <f t="shared" si="93"/>
        <v>231.08</v>
      </c>
      <c r="L658">
        <f t="shared" si="94"/>
        <v>295</v>
      </c>
    </row>
    <row r="659" spans="1:12">
      <c r="A659">
        <v>11</v>
      </c>
      <c r="B659">
        <f t="shared" si="95"/>
        <v>12</v>
      </c>
      <c r="C659">
        <v>0</v>
      </c>
      <c r="D659">
        <f t="shared" si="96"/>
        <v>26</v>
      </c>
      <c r="E659">
        <f t="shared" si="97"/>
        <v>11</v>
      </c>
      <c r="F659" t="s">
        <v>187</v>
      </c>
      <c r="G659">
        <f>VLOOKUP(F659,Stations!$B$2:$G$300,6,FALSE)</f>
        <v>225</v>
      </c>
      <c r="H659">
        <f t="shared" si="90"/>
        <v>225.12</v>
      </c>
      <c r="I659">
        <f t="shared" si="91"/>
        <v>645</v>
      </c>
      <c r="J659">
        <f t="shared" si="92"/>
        <v>225.12</v>
      </c>
      <c r="K659" t="e">
        <f t="shared" si="93"/>
        <v>#N/A</v>
      </c>
      <c r="L659">
        <f t="shared" si="94"/>
        <v>295</v>
      </c>
    </row>
    <row r="660" spans="1:12">
      <c r="A660">
        <v>11</v>
      </c>
      <c r="B660">
        <f t="shared" si="95"/>
        <v>12</v>
      </c>
      <c r="C660">
        <v>0</v>
      </c>
      <c r="D660">
        <f t="shared" si="96"/>
        <v>26</v>
      </c>
      <c r="E660">
        <f t="shared" si="97"/>
        <v>12</v>
      </c>
      <c r="F660" t="s">
        <v>125</v>
      </c>
      <c r="G660">
        <f>VLOOKUP(F660,Stations!$B$2:$G$300,6,FALSE)</f>
        <v>152</v>
      </c>
      <c r="H660">
        <f t="shared" si="90"/>
        <v>152.12</v>
      </c>
      <c r="I660">
        <f t="shared" si="91"/>
        <v>424</v>
      </c>
      <c r="J660">
        <f t="shared" si="92"/>
        <v>152.12</v>
      </c>
      <c r="K660">
        <f t="shared" si="93"/>
        <v>232.07</v>
      </c>
      <c r="L660">
        <f t="shared" si="94"/>
        <v>296</v>
      </c>
    </row>
    <row r="661" spans="1:12">
      <c r="A661">
        <v>11</v>
      </c>
      <c r="B661">
        <f t="shared" si="95"/>
        <v>12</v>
      </c>
      <c r="C661">
        <v>1</v>
      </c>
      <c r="D661">
        <f t="shared" si="96"/>
        <v>27</v>
      </c>
      <c r="E661">
        <f t="shared" ref="E661:E673" si="98">IF(A661&amp;C661&lt;&gt;A660&amp;C660,0,E660+1)</f>
        <v>0</v>
      </c>
      <c r="F661" t="s">
        <v>125</v>
      </c>
      <c r="G661">
        <f>VLOOKUP(F661,Stations!$B$2:$G$300,6,FALSE)</f>
        <v>152</v>
      </c>
      <c r="H661">
        <f t="shared" si="90"/>
        <v>152.12</v>
      </c>
      <c r="I661">
        <f t="shared" si="91"/>
        <v>424</v>
      </c>
      <c r="J661">
        <f t="shared" si="92"/>
        <v>152.12</v>
      </c>
      <c r="K661" t="e">
        <f t="shared" si="93"/>
        <v>#N/A</v>
      </c>
      <c r="L661">
        <f t="shared" si="94"/>
        <v>296</v>
      </c>
    </row>
    <row r="662" spans="1:12">
      <c r="A662">
        <v>11</v>
      </c>
      <c r="B662">
        <f t="shared" si="95"/>
        <v>12</v>
      </c>
      <c r="C662">
        <v>1</v>
      </c>
      <c r="D662">
        <f t="shared" si="96"/>
        <v>27</v>
      </c>
      <c r="E662">
        <f t="shared" si="98"/>
        <v>1</v>
      </c>
      <c r="F662" t="s">
        <v>187</v>
      </c>
      <c r="G662">
        <f>VLOOKUP(F662,Stations!$B$2:$G$300,6,FALSE)</f>
        <v>225</v>
      </c>
      <c r="H662">
        <f t="shared" si="90"/>
        <v>225.12</v>
      </c>
      <c r="I662">
        <f t="shared" si="91"/>
        <v>645</v>
      </c>
      <c r="J662">
        <f t="shared" si="92"/>
        <v>225.12</v>
      </c>
      <c r="K662" t="e">
        <f t="shared" si="93"/>
        <v>#N/A</v>
      </c>
      <c r="L662">
        <f t="shared" si="94"/>
        <v>296</v>
      </c>
    </row>
    <row r="663" spans="1:12">
      <c r="A663">
        <v>11</v>
      </c>
      <c r="B663">
        <f t="shared" si="95"/>
        <v>12</v>
      </c>
      <c r="C663">
        <v>1</v>
      </c>
      <c r="D663">
        <f t="shared" si="96"/>
        <v>27</v>
      </c>
      <c r="E663">
        <f t="shared" si="98"/>
        <v>2</v>
      </c>
      <c r="F663" t="s">
        <v>232</v>
      </c>
      <c r="G663">
        <f>VLOOKUP(F663,Stations!$B$2:$G$300,6,FALSE)</f>
        <v>280</v>
      </c>
      <c r="H663">
        <f t="shared" si="90"/>
        <v>280.12</v>
      </c>
      <c r="I663">
        <f t="shared" si="91"/>
        <v>801</v>
      </c>
      <c r="J663">
        <f t="shared" si="92"/>
        <v>280.12</v>
      </c>
      <c r="K663" t="e">
        <f t="shared" si="93"/>
        <v>#N/A</v>
      </c>
      <c r="L663">
        <f t="shared" si="94"/>
        <v>296</v>
      </c>
    </row>
    <row r="664" spans="1:12">
      <c r="A664">
        <v>11</v>
      </c>
      <c r="B664">
        <f t="shared" si="95"/>
        <v>12</v>
      </c>
      <c r="C664">
        <v>1</v>
      </c>
      <c r="D664">
        <f t="shared" si="96"/>
        <v>27</v>
      </c>
      <c r="E664">
        <f t="shared" si="98"/>
        <v>3</v>
      </c>
      <c r="F664" t="s">
        <v>161</v>
      </c>
      <c r="G664">
        <f>VLOOKUP(F664,Stations!$B$2:$G$300,6,FALSE)</f>
        <v>198</v>
      </c>
      <c r="H664">
        <f t="shared" si="90"/>
        <v>198.12</v>
      </c>
      <c r="I664">
        <f t="shared" si="91"/>
        <v>570</v>
      </c>
      <c r="J664">
        <f t="shared" si="92"/>
        <v>198.12</v>
      </c>
      <c r="K664">
        <f t="shared" si="93"/>
        <v>232.15</v>
      </c>
      <c r="L664">
        <f t="shared" si="94"/>
        <v>297</v>
      </c>
    </row>
    <row r="665" spans="1:12">
      <c r="A665">
        <v>11</v>
      </c>
      <c r="B665">
        <f t="shared" si="95"/>
        <v>12</v>
      </c>
      <c r="C665">
        <v>1</v>
      </c>
      <c r="D665">
        <f t="shared" si="96"/>
        <v>27</v>
      </c>
      <c r="E665">
        <f t="shared" si="98"/>
        <v>4</v>
      </c>
      <c r="F665" t="s">
        <v>99</v>
      </c>
      <c r="G665">
        <f>VLOOKUP(F665,Stations!$B$2:$G$300,6,FALSE)</f>
        <v>122</v>
      </c>
      <c r="H665">
        <f t="shared" si="90"/>
        <v>122.12</v>
      </c>
      <c r="I665">
        <f t="shared" si="91"/>
        <v>338</v>
      </c>
      <c r="J665">
        <f t="shared" si="92"/>
        <v>122.12</v>
      </c>
      <c r="K665" t="e">
        <f t="shared" si="93"/>
        <v>#N/A</v>
      </c>
      <c r="L665">
        <f t="shared" si="94"/>
        <v>297</v>
      </c>
    </row>
    <row r="666" spans="1:12">
      <c r="A666">
        <v>11</v>
      </c>
      <c r="B666">
        <f t="shared" si="95"/>
        <v>12</v>
      </c>
      <c r="C666">
        <v>1</v>
      </c>
      <c r="D666">
        <f t="shared" si="96"/>
        <v>27</v>
      </c>
      <c r="E666">
        <f t="shared" si="98"/>
        <v>5</v>
      </c>
      <c r="F666" t="s">
        <v>195</v>
      </c>
      <c r="G666">
        <f>VLOOKUP(F666,Stations!$B$2:$G$300,6,FALSE)</f>
        <v>233</v>
      </c>
      <c r="H666">
        <f t="shared" si="90"/>
        <v>233.12</v>
      </c>
      <c r="I666">
        <f t="shared" si="91"/>
        <v>665</v>
      </c>
      <c r="J666">
        <f t="shared" si="92"/>
        <v>233.12</v>
      </c>
      <c r="K666">
        <f t="shared" si="93"/>
        <v>233.12</v>
      </c>
      <c r="L666">
        <f t="shared" si="94"/>
        <v>298</v>
      </c>
    </row>
    <row r="667" spans="1:12">
      <c r="A667">
        <v>11</v>
      </c>
      <c r="B667">
        <f t="shared" si="95"/>
        <v>12</v>
      </c>
      <c r="C667">
        <v>1</v>
      </c>
      <c r="D667">
        <f t="shared" si="96"/>
        <v>27</v>
      </c>
      <c r="E667">
        <f t="shared" si="98"/>
        <v>6</v>
      </c>
      <c r="F667" t="s">
        <v>14</v>
      </c>
      <c r="G667">
        <f>VLOOKUP(F667,Stations!$B$2:$G$300,6,FALSE)</f>
        <v>19</v>
      </c>
      <c r="H667">
        <f t="shared" si="90"/>
        <v>19.12</v>
      </c>
      <c r="I667">
        <f t="shared" si="91"/>
        <v>51</v>
      </c>
      <c r="J667">
        <f t="shared" si="92"/>
        <v>19.12</v>
      </c>
      <c r="K667" t="e">
        <f t="shared" si="93"/>
        <v>#N/A</v>
      </c>
      <c r="L667">
        <f t="shared" si="94"/>
        <v>298</v>
      </c>
    </row>
    <row r="668" spans="1:12">
      <c r="A668">
        <v>11</v>
      </c>
      <c r="B668">
        <f t="shared" si="95"/>
        <v>12</v>
      </c>
      <c r="C668">
        <v>1</v>
      </c>
      <c r="D668">
        <f t="shared" si="96"/>
        <v>27</v>
      </c>
      <c r="E668">
        <f t="shared" si="98"/>
        <v>7</v>
      </c>
      <c r="F668" t="s">
        <v>89</v>
      </c>
      <c r="G668">
        <f>VLOOKUP(F668,Stations!$B$2:$G$300,6,FALSE)</f>
        <v>110</v>
      </c>
      <c r="H668">
        <f t="shared" si="90"/>
        <v>110.12</v>
      </c>
      <c r="I668">
        <f t="shared" si="91"/>
        <v>300</v>
      </c>
      <c r="J668">
        <f t="shared" si="92"/>
        <v>110.12</v>
      </c>
      <c r="K668">
        <f t="shared" si="93"/>
        <v>234.06</v>
      </c>
      <c r="L668">
        <f t="shared" si="94"/>
        <v>299</v>
      </c>
    </row>
    <row r="669" spans="1:12">
      <c r="A669">
        <v>11</v>
      </c>
      <c r="B669">
        <f t="shared" si="95"/>
        <v>12</v>
      </c>
      <c r="C669">
        <v>1</v>
      </c>
      <c r="D669">
        <f t="shared" si="96"/>
        <v>27</v>
      </c>
      <c r="E669">
        <f t="shared" si="98"/>
        <v>8</v>
      </c>
      <c r="F669" t="s">
        <v>203</v>
      </c>
      <c r="G669">
        <f>VLOOKUP(F669,Stations!$B$2:$G$300,6,FALSE)</f>
        <v>242</v>
      </c>
      <c r="H669">
        <f t="shared" si="90"/>
        <v>242.12</v>
      </c>
      <c r="I669">
        <f t="shared" si="91"/>
        <v>695</v>
      </c>
      <c r="J669">
        <f t="shared" si="92"/>
        <v>242.12</v>
      </c>
      <c r="K669" t="e">
        <f t="shared" si="93"/>
        <v>#N/A</v>
      </c>
      <c r="L669">
        <f t="shared" si="94"/>
        <v>299</v>
      </c>
    </row>
    <row r="670" spans="1:12">
      <c r="A670">
        <v>11</v>
      </c>
      <c r="B670">
        <f t="shared" si="95"/>
        <v>12</v>
      </c>
      <c r="C670">
        <v>1</v>
      </c>
      <c r="D670">
        <f t="shared" si="96"/>
        <v>27</v>
      </c>
      <c r="E670">
        <f t="shared" si="98"/>
        <v>9</v>
      </c>
      <c r="F670" t="s">
        <v>319</v>
      </c>
      <c r="G670">
        <f>VLOOKUP(F670,Stations!$B$2:$G$300,6,FALSE)</f>
        <v>7</v>
      </c>
      <c r="H670">
        <f t="shared" si="90"/>
        <v>7.12</v>
      </c>
      <c r="I670">
        <f t="shared" si="91"/>
        <v>17</v>
      </c>
      <c r="J670">
        <f t="shared" si="92"/>
        <v>7.12</v>
      </c>
      <c r="K670">
        <f t="shared" si="93"/>
        <v>235.05</v>
      </c>
      <c r="L670">
        <f t="shared" si="94"/>
        <v>300</v>
      </c>
    </row>
    <row r="671" spans="1:12">
      <c r="A671">
        <v>11</v>
      </c>
      <c r="B671">
        <f t="shared" si="95"/>
        <v>12</v>
      </c>
      <c r="C671">
        <v>1</v>
      </c>
      <c r="D671">
        <f t="shared" si="96"/>
        <v>27</v>
      </c>
      <c r="E671">
        <f t="shared" si="98"/>
        <v>10</v>
      </c>
      <c r="F671" t="s">
        <v>199</v>
      </c>
      <c r="G671">
        <f>VLOOKUP(F671,Stations!$B$2:$G$300,6,FALSE)</f>
        <v>237</v>
      </c>
      <c r="H671">
        <f t="shared" si="90"/>
        <v>237.12</v>
      </c>
      <c r="I671">
        <f t="shared" si="91"/>
        <v>673</v>
      </c>
      <c r="J671">
        <f t="shared" si="92"/>
        <v>237.12</v>
      </c>
      <c r="K671" t="e">
        <f t="shared" si="93"/>
        <v>#N/A</v>
      </c>
      <c r="L671">
        <f t="shared" si="94"/>
        <v>300</v>
      </c>
    </row>
    <row r="672" spans="1:12">
      <c r="A672">
        <v>11</v>
      </c>
      <c r="B672">
        <f t="shared" si="95"/>
        <v>12</v>
      </c>
      <c r="C672">
        <v>1</v>
      </c>
      <c r="D672">
        <f t="shared" si="96"/>
        <v>27</v>
      </c>
      <c r="E672">
        <f t="shared" si="98"/>
        <v>11</v>
      </c>
      <c r="F672" t="s">
        <v>93</v>
      </c>
      <c r="G672">
        <f>VLOOKUP(F672,Stations!$B$2:$G$300,6,FALSE)</f>
        <v>115</v>
      </c>
      <c r="H672">
        <f t="shared" si="90"/>
        <v>115.12</v>
      </c>
      <c r="I672">
        <f t="shared" si="91"/>
        <v>316</v>
      </c>
      <c r="J672">
        <f t="shared" si="92"/>
        <v>115.12</v>
      </c>
      <c r="K672">
        <f t="shared" si="93"/>
        <v>236.02</v>
      </c>
      <c r="L672">
        <f t="shared" si="94"/>
        <v>301</v>
      </c>
    </row>
    <row r="673" spans="1:12">
      <c r="A673">
        <v>11</v>
      </c>
      <c r="B673">
        <f t="shared" si="95"/>
        <v>12</v>
      </c>
      <c r="C673">
        <v>1</v>
      </c>
      <c r="D673">
        <f t="shared" si="96"/>
        <v>27</v>
      </c>
      <c r="E673">
        <f t="shared" si="98"/>
        <v>12</v>
      </c>
      <c r="F673" t="s">
        <v>42</v>
      </c>
      <c r="G673">
        <f>VLOOKUP(F673,Stations!$B$2:$G$300,6,FALSE)</f>
        <v>56</v>
      </c>
      <c r="H673">
        <f t="shared" si="90"/>
        <v>56.12</v>
      </c>
      <c r="I673">
        <f t="shared" si="91"/>
        <v>150</v>
      </c>
      <c r="J673">
        <f t="shared" si="92"/>
        <v>56.12</v>
      </c>
      <c r="K673" t="e">
        <f t="shared" si="93"/>
        <v>#N/A</v>
      </c>
      <c r="L673">
        <f t="shared" si="94"/>
        <v>301</v>
      </c>
    </row>
    <row r="674" spans="1:12">
      <c r="A674">
        <v>12</v>
      </c>
      <c r="B674">
        <f t="shared" si="95"/>
        <v>13</v>
      </c>
      <c r="C674">
        <v>0</v>
      </c>
      <c r="D674">
        <f t="shared" si="96"/>
        <v>28</v>
      </c>
      <c r="E674">
        <f t="shared" ref="E674:E701" si="99">IF(A674&amp;C674&lt;&gt;A673&amp;C673,0,E673+1)</f>
        <v>0</v>
      </c>
      <c r="F674" t="s">
        <v>178</v>
      </c>
      <c r="G674">
        <f>VLOOKUP(F674,Stations!$B$2:$G$300,6,FALSE)</f>
        <v>216</v>
      </c>
      <c r="H674">
        <f t="shared" si="90"/>
        <v>216.13</v>
      </c>
      <c r="I674">
        <f t="shared" si="91"/>
        <v>621</v>
      </c>
      <c r="J674">
        <f t="shared" si="92"/>
        <v>216.13</v>
      </c>
      <c r="K674">
        <f t="shared" si="93"/>
        <v>237.12</v>
      </c>
      <c r="L674">
        <f t="shared" si="94"/>
        <v>302</v>
      </c>
    </row>
    <row r="675" spans="1:12">
      <c r="A675">
        <v>12</v>
      </c>
      <c r="B675">
        <f t="shared" si="95"/>
        <v>13</v>
      </c>
      <c r="C675">
        <v>0</v>
      </c>
      <c r="D675">
        <f t="shared" si="96"/>
        <v>28</v>
      </c>
      <c r="E675">
        <f t="shared" si="99"/>
        <v>1</v>
      </c>
      <c r="F675" t="s">
        <v>132</v>
      </c>
      <c r="G675">
        <f>VLOOKUP(F675,Stations!$B$2:$G$300,6,FALSE)</f>
        <v>164</v>
      </c>
      <c r="H675">
        <f t="shared" si="90"/>
        <v>164.13</v>
      </c>
      <c r="I675">
        <f t="shared" si="91"/>
        <v>456</v>
      </c>
      <c r="J675">
        <f t="shared" si="92"/>
        <v>164.13</v>
      </c>
      <c r="K675" t="e">
        <f t="shared" si="93"/>
        <v>#N/A</v>
      </c>
      <c r="L675">
        <f t="shared" si="94"/>
        <v>302</v>
      </c>
    </row>
    <row r="676" spans="1:12">
      <c r="A676">
        <v>12</v>
      </c>
      <c r="B676">
        <f t="shared" si="95"/>
        <v>13</v>
      </c>
      <c r="C676">
        <v>0</v>
      </c>
      <c r="D676">
        <f t="shared" si="96"/>
        <v>28</v>
      </c>
      <c r="E676">
        <f t="shared" si="99"/>
        <v>2</v>
      </c>
      <c r="F676" t="s">
        <v>335</v>
      </c>
      <c r="G676">
        <f>VLOOKUP(F676,Stations!$B$2:$G$300,6,FALSE)</f>
        <v>162</v>
      </c>
      <c r="H676">
        <f t="shared" si="90"/>
        <v>162.13</v>
      </c>
      <c r="I676">
        <f t="shared" si="91"/>
        <v>452</v>
      </c>
      <c r="J676">
        <f t="shared" si="92"/>
        <v>162.13</v>
      </c>
      <c r="K676">
        <f t="shared" si="93"/>
        <v>238.1</v>
      </c>
      <c r="L676">
        <f t="shared" si="94"/>
        <v>303</v>
      </c>
    </row>
    <row r="677" spans="1:12">
      <c r="A677">
        <v>12</v>
      </c>
      <c r="B677">
        <f t="shared" si="95"/>
        <v>13</v>
      </c>
      <c r="C677">
        <v>0</v>
      </c>
      <c r="D677">
        <f t="shared" si="96"/>
        <v>28</v>
      </c>
      <c r="E677">
        <f t="shared" si="99"/>
        <v>3</v>
      </c>
      <c r="F677" t="s">
        <v>100</v>
      </c>
      <c r="G677">
        <f>VLOOKUP(F677,Stations!$B$2:$G$300,6,FALSE)</f>
        <v>123</v>
      </c>
      <c r="H677">
        <f t="shared" si="90"/>
        <v>123.13</v>
      </c>
      <c r="I677">
        <f t="shared" si="91"/>
        <v>340</v>
      </c>
      <c r="J677">
        <f t="shared" si="92"/>
        <v>123.13</v>
      </c>
      <c r="K677" t="e">
        <f t="shared" si="93"/>
        <v>#N/A</v>
      </c>
      <c r="L677">
        <f t="shared" si="94"/>
        <v>303</v>
      </c>
    </row>
    <row r="678" spans="1:12">
      <c r="A678">
        <v>12</v>
      </c>
      <c r="B678">
        <f t="shared" si="95"/>
        <v>13</v>
      </c>
      <c r="C678">
        <v>0</v>
      </c>
      <c r="D678">
        <f t="shared" si="96"/>
        <v>28</v>
      </c>
      <c r="E678">
        <f t="shared" si="99"/>
        <v>4</v>
      </c>
      <c r="F678" t="s">
        <v>462</v>
      </c>
      <c r="G678">
        <f>VLOOKUP(F678,Stations!$B$2:$G$300,6,FALSE)</f>
        <v>133</v>
      </c>
      <c r="H678">
        <f t="shared" si="90"/>
        <v>133.13</v>
      </c>
      <c r="I678">
        <f t="shared" si="91"/>
        <v>372</v>
      </c>
      <c r="J678">
        <f t="shared" si="92"/>
        <v>133.13</v>
      </c>
      <c r="K678">
        <f t="shared" si="93"/>
        <v>239.04</v>
      </c>
      <c r="L678">
        <f t="shared" si="94"/>
        <v>304</v>
      </c>
    </row>
    <row r="679" spans="1:12">
      <c r="A679">
        <v>12</v>
      </c>
      <c r="B679">
        <f t="shared" si="95"/>
        <v>13</v>
      </c>
      <c r="C679">
        <v>0</v>
      </c>
      <c r="D679">
        <f t="shared" si="96"/>
        <v>28</v>
      </c>
      <c r="E679">
        <f t="shared" si="99"/>
        <v>5</v>
      </c>
      <c r="F679" t="s">
        <v>0</v>
      </c>
      <c r="G679">
        <f>VLOOKUP(F679,Stations!$B$2:$G$300,6,FALSE)</f>
        <v>0</v>
      </c>
      <c r="H679">
        <f t="shared" si="90"/>
        <v>0.13</v>
      </c>
      <c r="I679">
        <f t="shared" si="91"/>
        <v>1</v>
      </c>
      <c r="J679">
        <f t="shared" si="92"/>
        <v>0.13</v>
      </c>
      <c r="K679" t="e">
        <f t="shared" si="93"/>
        <v>#N/A</v>
      </c>
      <c r="L679">
        <f t="shared" si="94"/>
        <v>304</v>
      </c>
    </row>
    <row r="680" spans="1:12">
      <c r="A680">
        <v>12</v>
      </c>
      <c r="B680">
        <f t="shared" si="95"/>
        <v>13</v>
      </c>
      <c r="C680">
        <v>0</v>
      </c>
      <c r="D680">
        <f t="shared" si="96"/>
        <v>28</v>
      </c>
      <c r="E680">
        <f t="shared" si="99"/>
        <v>6</v>
      </c>
      <c r="F680" t="s">
        <v>159</v>
      </c>
      <c r="G680">
        <f>VLOOKUP(F680,Stations!$B$2:$G$300,6,FALSE)</f>
        <v>196</v>
      </c>
      <c r="H680">
        <f t="shared" si="90"/>
        <v>196.13</v>
      </c>
      <c r="I680">
        <f t="shared" si="91"/>
        <v>561</v>
      </c>
      <c r="J680">
        <f t="shared" si="92"/>
        <v>196.13</v>
      </c>
      <c r="K680">
        <f t="shared" si="93"/>
        <v>239.06</v>
      </c>
      <c r="L680">
        <f t="shared" si="94"/>
        <v>305</v>
      </c>
    </row>
    <row r="681" spans="1:12">
      <c r="A681">
        <v>12</v>
      </c>
      <c r="B681">
        <f t="shared" si="95"/>
        <v>13</v>
      </c>
      <c r="C681">
        <v>0</v>
      </c>
      <c r="D681">
        <f t="shared" ref="D681:D712" si="100">IF(A681&amp;C681=A680&amp;C680,D680,D680+1)</f>
        <v>28</v>
      </c>
      <c r="E681">
        <f t="shared" si="99"/>
        <v>7</v>
      </c>
      <c r="F681" t="s">
        <v>216</v>
      </c>
      <c r="G681">
        <f>VLOOKUP(F681,Stations!$B$2:$G$300,6,FALSE)</f>
        <v>259</v>
      </c>
      <c r="H681">
        <f t="shared" si="90"/>
        <v>259.13</v>
      </c>
      <c r="I681">
        <f t="shared" si="91"/>
        <v>737</v>
      </c>
      <c r="J681">
        <f t="shared" si="92"/>
        <v>259.13</v>
      </c>
      <c r="K681" t="e">
        <f t="shared" si="93"/>
        <v>#N/A</v>
      </c>
      <c r="L681">
        <f t="shared" si="94"/>
        <v>305</v>
      </c>
    </row>
    <row r="682" spans="1:12">
      <c r="A682">
        <v>12</v>
      </c>
      <c r="B682">
        <f t="shared" si="95"/>
        <v>13</v>
      </c>
      <c r="C682">
        <v>0</v>
      </c>
      <c r="D682">
        <f t="shared" si="100"/>
        <v>28</v>
      </c>
      <c r="E682">
        <f t="shared" si="99"/>
        <v>8</v>
      </c>
      <c r="F682" t="s">
        <v>142</v>
      </c>
      <c r="G682">
        <f>VLOOKUP(F682,Stations!$B$2:$G$300,6,FALSE)</f>
        <v>178</v>
      </c>
      <c r="H682">
        <f t="shared" si="90"/>
        <v>178.13</v>
      </c>
      <c r="I682">
        <f t="shared" si="91"/>
        <v>503</v>
      </c>
      <c r="J682">
        <f t="shared" si="92"/>
        <v>178.13</v>
      </c>
      <c r="K682">
        <f t="shared" si="93"/>
        <v>240.02</v>
      </c>
      <c r="L682">
        <f t="shared" si="94"/>
        <v>306</v>
      </c>
    </row>
    <row r="683" spans="1:12">
      <c r="A683">
        <v>12</v>
      </c>
      <c r="B683">
        <f t="shared" si="95"/>
        <v>13</v>
      </c>
      <c r="C683">
        <v>0</v>
      </c>
      <c r="D683">
        <f t="shared" si="100"/>
        <v>28</v>
      </c>
      <c r="E683">
        <f t="shared" si="99"/>
        <v>9</v>
      </c>
      <c r="F683" t="s">
        <v>504</v>
      </c>
      <c r="G683">
        <f>VLOOKUP(F683,Stations!$B$2:$G$300,6,FALSE)</f>
        <v>284</v>
      </c>
      <c r="H683">
        <f t="shared" si="90"/>
        <v>284.13</v>
      </c>
      <c r="I683">
        <f t="shared" si="91"/>
        <v>811</v>
      </c>
      <c r="J683">
        <f t="shared" si="92"/>
        <v>284.13</v>
      </c>
      <c r="K683" t="e">
        <f t="shared" si="93"/>
        <v>#N/A</v>
      </c>
      <c r="L683">
        <f t="shared" si="94"/>
        <v>306</v>
      </c>
    </row>
    <row r="684" spans="1:12">
      <c r="A684">
        <v>12</v>
      </c>
      <c r="B684">
        <f t="shared" si="95"/>
        <v>13</v>
      </c>
      <c r="C684">
        <v>0</v>
      </c>
      <c r="D684">
        <f t="shared" si="100"/>
        <v>28</v>
      </c>
      <c r="E684">
        <f t="shared" si="99"/>
        <v>10</v>
      </c>
      <c r="F684" t="s">
        <v>219</v>
      </c>
      <c r="G684">
        <f>VLOOKUP(F684,Stations!$B$2:$G$300,6,FALSE)</f>
        <v>262</v>
      </c>
      <c r="H684">
        <f t="shared" si="90"/>
        <v>262.13</v>
      </c>
      <c r="I684">
        <f t="shared" si="91"/>
        <v>745</v>
      </c>
      <c r="J684">
        <f t="shared" si="92"/>
        <v>262.13</v>
      </c>
      <c r="K684">
        <f t="shared" si="93"/>
        <v>240.04</v>
      </c>
      <c r="L684">
        <f t="shared" si="94"/>
        <v>307</v>
      </c>
    </row>
    <row r="685" spans="1:12">
      <c r="A685">
        <v>12</v>
      </c>
      <c r="B685">
        <f t="shared" si="95"/>
        <v>13</v>
      </c>
      <c r="C685">
        <v>0</v>
      </c>
      <c r="D685">
        <f t="shared" si="100"/>
        <v>28</v>
      </c>
      <c r="E685">
        <f t="shared" si="99"/>
        <v>11</v>
      </c>
      <c r="F685" t="s">
        <v>121</v>
      </c>
      <c r="G685">
        <f>VLOOKUP(F685,Stations!$B$2:$G$300,6,FALSE)</f>
        <v>148</v>
      </c>
      <c r="H685">
        <f t="shared" si="90"/>
        <v>148.13</v>
      </c>
      <c r="I685">
        <f t="shared" si="91"/>
        <v>414</v>
      </c>
      <c r="J685">
        <f t="shared" si="92"/>
        <v>148.13</v>
      </c>
      <c r="K685" t="e">
        <f t="shared" si="93"/>
        <v>#N/A</v>
      </c>
      <c r="L685">
        <f t="shared" si="94"/>
        <v>307</v>
      </c>
    </row>
    <row r="686" spans="1:12">
      <c r="A686">
        <v>12</v>
      </c>
      <c r="B686">
        <f t="shared" si="95"/>
        <v>13</v>
      </c>
      <c r="C686">
        <v>0</v>
      </c>
      <c r="D686">
        <f t="shared" si="100"/>
        <v>28</v>
      </c>
      <c r="E686">
        <f t="shared" si="99"/>
        <v>12</v>
      </c>
      <c r="F686" t="s">
        <v>48</v>
      </c>
      <c r="G686">
        <f>VLOOKUP(F686,Stations!$B$2:$G$300,6,FALSE)</f>
        <v>65</v>
      </c>
      <c r="H686">
        <f t="shared" si="90"/>
        <v>65.13</v>
      </c>
      <c r="I686">
        <f t="shared" si="91"/>
        <v>180</v>
      </c>
      <c r="J686">
        <f t="shared" si="92"/>
        <v>65.13</v>
      </c>
      <c r="K686">
        <f t="shared" si="93"/>
        <v>241.13</v>
      </c>
      <c r="L686">
        <f t="shared" si="94"/>
        <v>308</v>
      </c>
    </row>
    <row r="687" spans="1:12">
      <c r="A687">
        <v>12</v>
      </c>
      <c r="B687">
        <f t="shared" si="95"/>
        <v>13</v>
      </c>
      <c r="C687">
        <v>0</v>
      </c>
      <c r="D687">
        <f t="shared" si="100"/>
        <v>28</v>
      </c>
      <c r="E687">
        <f t="shared" si="99"/>
        <v>13</v>
      </c>
      <c r="F687" t="s">
        <v>7</v>
      </c>
      <c r="G687">
        <f>VLOOKUP(F687,Stations!$B$2:$G$300,6,FALSE)</f>
        <v>10</v>
      </c>
      <c r="H687">
        <f t="shared" si="90"/>
        <v>10.130000000000001</v>
      </c>
      <c r="I687">
        <f t="shared" si="91"/>
        <v>23</v>
      </c>
      <c r="J687">
        <f t="shared" si="92"/>
        <v>10.130000000000001</v>
      </c>
      <c r="K687" t="e">
        <f t="shared" si="93"/>
        <v>#N/A</v>
      </c>
      <c r="L687">
        <f t="shared" si="94"/>
        <v>308</v>
      </c>
    </row>
    <row r="688" spans="1:12">
      <c r="A688">
        <v>12</v>
      </c>
      <c r="B688">
        <f t="shared" si="95"/>
        <v>13</v>
      </c>
      <c r="C688">
        <v>0</v>
      </c>
      <c r="D688">
        <f t="shared" si="100"/>
        <v>28</v>
      </c>
      <c r="E688">
        <f t="shared" si="99"/>
        <v>14</v>
      </c>
      <c r="F688" t="s">
        <v>230</v>
      </c>
      <c r="G688">
        <f>VLOOKUP(F688,Stations!$B$2:$G$300,6,FALSE)</f>
        <v>276</v>
      </c>
      <c r="H688">
        <f t="shared" si="90"/>
        <v>276.13</v>
      </c>
      <c r="I688">
        <f t="shared" si="91"/>
        <v>781</v>
      </c>
      <c r="J688">
        <f t="shared" si="92"/>
        <v>276.13</v>
      </c>
      <c r="K688">
        <f t="shared" si="93"/>
        <v>242.02</v>
      </c>
      <c r="L688">
        <f t="shared" si="94"/>
        <v>309</v>
      </c>
    </row>
    <row r="689" spans="1:12">
      <c r="A689">
        <v>12</v>
      </c>
      <c r="B689">
        <f t="shared" si="95"/>
        <v>13</v>
      </c>
      <c r="C689">
        <v>0</v>
      </c>
      <c r="D689">
        <f t="shared" si="100"/>
        <v>28</v>
      </c>
      <c r="E689">
        <f t="shared" si="99"/>
        <v>15</v>
      </c>
      <c r="F689" t="s">
        <v>210</v>
      </c>
      <c r="G689">
        <f>VLOOKUP(F689,Stations!$B$2:$G$300,6,FALSE)</f>
        <v>251</v>
      </c>
      <c r="H689">
        <f t="shared" si="90"/>
        <v>251.13</v>
      </c>
      <c r="I689">
        <f t="shared" si="91"/>
        <v>719</v>
      </c>
      <c r="J689">
        <f t="shared" si="92"/>
        <v>251.13</v>
      </c>
      <c r="K689" t="e">
        <f t="shared" si="93"/>
        <v>#N/A</v>
      </c>
      <c r="L689">
        <f t="shared" si="94"/>
        <v>309</v>
      </c>
    </row>
    <row r="690" spans="1:12">
      <c r="A690">
        <v>12</v>
      </c>
      <c r="B690">
        <f t="shared" si="95"/>
        <v>13</v>
      </c>
      <c r="C690">
        <v>0</v>
      </c>
      <c r="D690">
        <f t="shared" si="100"/>
        <v>28</v>
      </c>
      <c r="E690">
        <f t="shared" si="99"/>
        <v>16</v>
      </c>
      <c r="F690" t="s">
        <v>447</v>
      </c>
      <c r="G690">
        <f>VLOOKUP(F690,Stations!$B$2:$G$300,6,FALSE)</f>
        <v>273</v>
      </c>
      <c r="H690">
        <f t="shared" si="90"/>
        <v>273.13</v>
      </c>
      <c r="I690">
        <f t="shared" si="91"/>
        <v>775</v>
      </c>
      <c r="J690">
        <f t="shared" si="92"/>
        <v>273.13</v>
      </c>
      <c r="K690">
        <f t="shared" si="93"/>
        <v>242.05</v>
      </c>
      <c r="L690">
        <f t="shared" si="94"/>
        <v>310</v>
      </c>
    </row>
    <row r="691" spans="1:12">
      <c r="A691">
        <v>12</v>
      </c>
      <c r="B691">
        <f t="shared" si="95"/>
        <v>13</v>
      </c>
      <c r="C691">
        <v>0</v>
      </c>
      <c r="D691">
        <f t="shared" si="100"/>
        <v>28</v>
      </c>
      <c r="E691">
        <f t="shared" si="99"/>
        <v>17</v>
      </c>
      <c r="F691" t="s">
        <v>202</v>
      </c>
      <c r="G691">
        <f>VLOOKUP(F691,Stations!$B$2:$G$300,6,FALSE)</f>
        <v>241</v>
      </c>
      <c r="H691">
        <f t="shared" si="90"/>
        <v>241.13</v>
      </c>
      <c r="I691">
        <f t="shared" si="91"/>
        <v>685</v>
      </c>
      <c r="J691">
        <f t="shared" si="92"/>
        <v>241.13</v>
      </c>
      <c r="K691" t="e">
        <f t="shared" si="93"/>
        <v>#N/A</v>
      </c>
      <c r="L691">
        <f t="shared" si="94"/>
        <v>310</v>
      </c>
    </row>
    <row r="692" spans="1:12">
      <c r="A692">
        <v>12</v>
      </c>
      <c r="B692">
        <f t="shared" si="95"/>
        <v>13</v>
      </c>
      <c r="C692">
        <v>0</v>
      </c>
      <c r="D692">
        <f t="shared" si="100"/>
        <v>28</v>
      </c>
      <c r="E692">
        <f t="shared" si="99"/>
        <v>18</v>
      </c>
      <c r="F692" t="s">
        <v>143</v>
      </c>
      <c r="G692">
        <f>VLOOKUP(F692,Stations!$B$2:$G$300,6,FALSE)</f>
        <v>179</v>
      </c>
      <c r="H692">
        <f t="shared" si="90"/>
        <v>179.13</v>
      </c>
      <c r="I692">
        <f t="shared" si="91"/>
        <v>505</v>
      </c>
      <c r="J692">
        <f t="shared" si="92"/>
        <v>179.13</v>
      </c>
      <c r="K692">
        <f t="shared" si="93"/>
        <v>242.09</v>
      </c>
      <c r="L692">
        <f t="shared" si="94"/>
        <v>311</v>
      </c>
    </row>
    <row r="693" spans="1:12">
      <c r="A693">
        <v>12</v>
      </c>
      <c r="B693">
        <f t="shared" si="95"/>
        <v>13</v>
      </c>
      <c r="C693">
        <v>0</v>
      </c>
      <c r="D693">
        <f t="shared" si="100"/>
        <v>28</v>
      </c>
      <c r="E693">
        <f t="shared" si="99"/>
        <v>19</v>
      </c>
      <c r="F693" t="s">
        <v>340</v>
      </c>
      <c r="G693">
        <f>VLOOKUP(F693,Stations!$B$2:$G$300,6,FALSE)</f>
        <v>174</v>
      </c>
      <c r="H693">
        <f t="shared" si="90"/>
        <v>174.13</v>
      </c>
      <c r="I693">
        <f t="shared" si="91"/>
        <v>485</v>
      </c>
      <c r="J693">
        <f t="shared" si="92"/>
        <v>174.13</v>
      </c>
      <c r="K693" t="e">
        <f t="shared" si="93"/>
        <v>#N/A</v>
      </c>
      <c r="L693">
        <f t="shared" si="94"/>
        <v>311</v>
      </c>
    </row>
    <row r="694" spans="1:12">
      <c r="A694">
        <v>12</v>
      </c>
      <c r="B694">
        <f t="shared" si="95"/>
        <v>13</v>
      </c>
      <c r="C694">
        <v>0</v>
      </c>
      <c r="D694">
        <f t="shared" si="100"/>
        <v>28</v>
      </c>
      <c r="E694">
        <f t="shared" si="99"/>
        <v>20</v>
      </c>
      <c r="F694" t="s">
        <v>73</v>
      </c>
      <c r="G694">
        <f>VLOOKUP(F694,Stations!$B$2:$G$300,6,FALSE)</f>
        <v>94</v>
      </c>
      <c r="H694">
        <f t="shared" si="90"/>
        <v>94.13</v>
      </c>
      <c r="I694">
        <f t="shared" si="91"/>
        <v>248</v>
      </c>
      <c r="J694">
        <f t="shared" si="92"/>
        <v>94.13</v>
      </c>
      <c r="K694">
        <f t="shared" si="93"/>
        <v>242.1</v>
      </c>
      <c r="L694">
        <f t="shared" si="94"/>
        <v>312</v>
      </c>
    </row>
    <row r="695" spans="1:12">
      <c r="A695">
        <v>12</v>
      </c>
      <c r="B695">
        <f t="shared" si="95"/>
        <v>13</v>
      </c>
      <c r="C695">
        <v>0</v>
      </c>
      <c r="D695">
        <f t="shared" si="100"/>
        <v>28</v>
      </c>
      <c r="E695">
        <f t="shared" si="99"/>
        <v>21</v>
      </c>
      <c r="F695" t="s">
        <v>151</v>
      </c>
      <c r="G695">
        <f>VLOOKUP(F695,Stations!$B$2:$G$300,6,FALSE)</f>
        <v>188</v>
      </c>
      <c r="H695">
        <f t="shared" si="90"/>
        <v>188.13</v>
      </c>
      <c r="I695">
        <f t="shared" si="91"/>
        <v>539</v>
      </c>
      <c r="J695">
        <f t="shared" si="92"/>
        <v>188.13</v>
      </c>
      <c r="K695" t="e">
        <f t="shared" si="93"/>
        <v>#N/A</v>
      </c>
      <c r="L695">
        <f t="shared" si="94"/>
        <v>312</v>
      </c>
    </row>
    <row r="696" spans="1:12">
      <c r="A696">
        <v>12</v>
      </c>
      <c r="B696">
        <f t="shared" si="95"/>
        <v>13</v>
      </c>
      <c r="C696">
        <v>0</v>
      </c>
      <c r="D696">
        <f t="shared" si="100"/>
        <v>28</v>
      </c>
      <c r="E696">
        <f t="shared" si="99"/>
        <v>22</v>
      </c>
      <c r="F696" t="s">
        <v>244</v>
      </c>
      <c r="G696">
        <f>VLOOKUP(F696,Stations!$B$2:$G$300,6,FALSE)</f>
        <v>296</v>
      </c>
      <c r="H696">
        <f t="shared" si="90"/>
        <v>296.13</v>
      </c>
      <c r="I696">
        <f t="shared" si="91"/>
        <v>841</v>
      </c>
      <c r="J696">
        <f t="shared" si="92"/>
        <v>296.13</v>
      </c>
      <c r="K696">
        <f t="shared" si="93"/>
        <v>242.12</v>
      </c>
      <c r="L696">
        <f t="shared" si="94"/>
        <v>313</v>
      </c>
    </row>
    <row r="697" spans="1:12">
      <c r="A697">
        <v>12</v>
      </c>
      <c r="B697">
        <f t="shared" si="95"/>
        <v>13</v>
      </c>
      <c r="C697">
        <v>0</v>
      </c>
      <c r="D697">
        <f t="shared" si="100"/>
        <v>28</v>
      </c>
      <c r="E697">
        <f t="shared" si="99"/>
        <v>23</v>
      </c>
      <c r="F697" t="s">
        <v>240</v>
      </c>
      <c r="G697">
        <f>VLOOKUP(F697,Stations!$B$2:$G$300,6,FALSE)</f>
        <v>289</v>
      </c>
      <c r="H697">
        <f t="shared" si="90"/>
        <v>289.13</v>
      </c>
      <c r="I697">
        <f t="shared" si="91"/>
        <v>825</v>
      </c>
      <c r="J697">
        <f t="shared" si="92"/>
        <v>289.13</v>
      </c>
      <c r="K697" t="e">
        <f t="shared" si="93"/>
        <v>#N/A</v>
      </c>
      <c r="L697">
        <f t="shared" si="94"/>
        <v>313</v>
      </c>
    </row>
    <row r="698" spans="1:12">
      <c r="A698">
        <v>12</v>
      </c>
      <c r="B698">
        <f t="shared" si="95"/>
        <v>13</v>
      </c>
      <c r="C698">
        <v>0</v>
      </c>
      <c r="D698">
        <f t="shared" si="100"/>
        <v>28</v>
      </c>
      <c r="E698">
        <f t="shared" si="99"/>
        <v>24</v>
      </c>
      <c r="F698" t="s">
        <v>49</v>
      </c>
      <c r="G698">
        <f>VLOOKUP(F698,Stations!$B$2:$G$300,6,FALSE)</f>
        <v>66</v>
      </c>
      <c r="H698">
        <f t="shared" si="90"/>
        <v>66.13</v>
      </c>
      <c r="I698">
        <f t="shared" si="91"/>
        <v>182</v>
      </c>
      <c r="J698">
        <f t="shared" si="92"/>
        <v>66.13</v>
      </c>
      <c r="K698">
        <f t="shared" si="93"/>
        <v>243</v>
      </c>
      <c r="L698">
        <f t="shared" si="94"/>
        <v>314</v>
      </c>
    </row>
    <row r="699" spans="1:12">
      <c r="A699">
        <v>12</v>
      </c>
      <c r="B699">
        <f t="shared" si="95"/>
        <v>13</v>
      </c>
      <c r="C699">
        <v>0</v>
      </c>
      <c r="D699">
        <f t="shared" si="100"/>
        <v>28</v>
      </c>
      <c r="E699">
        <f t="shared" si="99"/>
        <v>25</v>
      </c>
      <c r="F699" t="s">
        <v>185</v>
      </c>
      <c r="G699">
        <f>VLOOKUP(F699,Stations!$B$2:$G$300,6,FALSE)</f>
        <v>223</v>
      </c>
      <c r="H699">
        <f t="shared" si="90"/>
        <v>223.13</v>
      </c>
      <c r="I699">
        <f t="shared" si="91"/>
        <v>639</v>
      </c>
      <c r="J699">
        <f t="shared" si="92"/>
        <v>223.13</v>
      </c>
      <c r="K699" t="e">
        <f t="shared" si="93"/>
        <v>#N/A</v>
      </c>
      <c r="L699">
        <f t="shared" si="94"/>
        <v>314</v>
      </c>
    </row>
    <row r="700" spans="1:12">
      <c r="A700">
        <v>12</v>
      </c>
      <c r="B700">
        <f t="shared" si="95"/>
        <v>13</v>
      </c>
      <c r="C700">
        <v>0</v>
      </c>
      <c r="D700">
        <f t="shared" si="100"/>
        <v>28</v>
      </c>
      <c r="E700">
        <f t="shared" si="99"/>
        <v>26</v>
      </c>
      <c r="F700" t="s">
        <v>51</v>
      </c>
      <c r="G700">
        <f>VLOOKUP(F700,Stations!$B$2:$G$300,6,FALSE)</f>
        <v>68</v>
      </c>
      <c r="H700">
        <f t="shared" si="90"/>
        <v>68.13</v>
      </c>
      <c r="I700">
        <f t="shared" si="91"/>
        <v>188</v>
      </c>
      <c r="J700">
        <f t="shared" si="92"/>
        <v>68.13</v>
      </c>
      <c r="K700">
        <f t="shared" si="93"/>
        <v>243.09</v>
      </c>
      <c r="L700">
        <f t="shared" si="94"/>
        <v>315</v>
      </c>
    </row>
    <row r="701" spans="1:12">
      <c r="A701">
        <v>12</v>
      </c>
      <c r="B701">
        <f t="shared" si="95"/>
        <v>13</v>
      </c>
      <c r="C701">
        <v>0</v>
      </c>
      <c r="D701">
        <f t="shared" si="100"/>
        <v>28</v>
      </c>
      <c r="E701">
        <f t="shared" si="99"/>
        <v>27</v>
      </c>
      <c r="F701" t="s">
        <v>126</v>
      </c>
      <c r="G701">
        <f>VLOOKUP(F701,Stations!$B$2:$G$300,6,FALSE)</f>
        <v>153</v>
      </c>
      <c r="H701">
        <f t="shared" si="90"/>
        <v>153.13</v>
      </c>
      <c r="I701">
        <f t="shared" si="91"/>
        <v>426</v>
      </c>
      <c r="J701">
        <f t="shared" si="92"/>
        <v>153.13</v>
      </c>
      <c r="K701" t="e">
        <f t="shared" si="93"/>
        <v>#N/A</v>
      </c>
      <c r="L701">
        <f t="shared" si="94"/>
        <v>315</v>
      </c>
    </row>
    <row r="702" spans="1:12">
      <c r="A702">
        <v>12</v>
      </c>
      <c r="B702">
        <f t="shared" si="95"/>
        <v>13</v>
      </c>
      <c r="C702">
        <v>1</v>
      </c>
      <c r="D702">
        <f t="shared" si="100"/>
        <v>29</v>
      </c>
      <c r="E702">
        <f>IF(A702&amp;C702&lt;&gt;A701&amp;C701,0,E701+1)</f>
        <v>0</v>
      </c>
      <c r="F702" t="s">
        <v>126</v>
      </c>
      <c r="G702">
        <f>VLOOKUP(F702,Stations!$B$2:$G$300,6,FALSE)</f>
        <v>153</v>
      </c>
      <c r="H702">
        <f t="shared" si="90"/>
        <v>153.13</v>
      </c>
      <c r="I702">
        <f t="shared" si="91"/>
        <v>426</v>
      </c>
      <c r="J702">
        <f t="shared" si="92"/>
        <v>153.13</v>
      </c>
      <c r="K702">
        <f t="shared" si="93"/>
        <v>244.05</v>
      </c>
      <c r="L702">
        <f t="shared" si="94"/>
        <v>316</v>
      </c>
    </row>
    <row r="703" spans="1:12">
      <c r="A703">
        <v>12</v>
      </c>
      <c r="B703">
        <f t="shared" si="95"/>
        <v>13</v>
      </c>
      <c r="C703">
        <v>1</v>
      </c>
      <c r="D703">
        <f t="shared" si="100"/>
        <v>29</v>
      </c>
      <c r="E703">
        <f t="shared" ref="E703:E753" si="101">IF(A703&amp;C703&lt;&gt;A702&amp;C702,0,E702+1)</f>
        <v>1</v>
      </c>
      <c r="F703" t="s">
        <v>51</v>
      </c>
      <c r="G703">
        <f>VLOOKUP(F703,Stations!$B$2:$G$300,6,FALSE)</f>
        <v>68</v>
      </c>
      <c r="H703">
        <f t="shared" si="90"/>
        <v>68.13</v>
      </c>
      <c r="I703">
        <f t="shared" si="91"/>
        <v>188</v>
      </c>
      <c r="J703">
        <f t="shared" si="92"/>
        <v>68.13</v>
      </c>
      <c r="K703" t="e">
        <f t="shared" si="93"/>
        <v>#N/A</v>
      </c>
      <c r="L703">
        <f t="shared" si="94"/>
        <v>316</v>
      </c>
    </row>
    <row r="704" spans="1:12">
      <c r="A704">
        <v>12</v>
      </c>
      <c r="B704">
        <f t="shared" si="95"/>
        <v>13</v>
      </c>
      <c r="C704">
        <v>1</v>
      </c>
      <c r="D704">
        <f t="shared" si="100"/>
        <v>29</v>
      </c>
      <c r="E704">
        <f t="shared" si="101"/>
        <v>2</v>
      </c>
      <c r="F704" t="s">
        <v>185</v>
      </c>
      <c r="G704">
        <f>VLOOKUP(F704,Stations!$B$2:$G$300,6,FALSE)</f>
        <v>223</v>
      </c>
      <c r="H704">
        <f t="shared" si="90"/>
        <v>223.13</v>
      </c>
      <c r="I704">
        <f t="shared" si="91"/>
        <v>639</v>
      </c>
      <c r="J704">
        <f t="shared" si="92"/>
        <v>223.13</v>
      </c>
      <c r="K704">
        <f t="shared" si="93"/>
        <v>245.09</v>
      </c>
      <c r="L704">
        <f t="shared" si="94"/>
        <v>317</v>
      </c>
    </row>
    <row r="705" spans="1:12">
      <c r="A705">
        <v>12</v>
      </c>
      <c r="B705">
        <f t="shared" si="95"/>
        <v>13</v>
      </c>
      <c r="C705">
        <v>1</v>
      </c>
      <c r="D705">
        <f t="shared" si="100"/>
        <v>29</v>
      </c>
      <c r="E705">
        <f t="shared" si="101"/>
        <v>3</v>
      </c>
      <c r="F705" t="s">
        <v>49</v>
      </c>
      <c r="G705">
        <f>VLOOKUP(F705,Stations!$B$2:$G$300,6,FALSE)</f>
        <v>66</v>
      </c>
      <c r="H705">
        <f t="shared" si="90"/>
        <v>66.13</v>
      </c>
      <c r="I705">
        <f t="shared" si="91"/>
        <v>182</v>
      </c>
      <c r="J705">
        <f t="shared" si="92"/>
        <v>66.13</v>
      </c>
      <c r="K705" t="e">
        <f t="shared" si="93"/>
        <v>#N/A</v>
      </c>
      <c r="L705">
        <f t="shared" si="94"/>
        <v>317</v>
      </c>
    </row>
    <row r="706" spans="1:12">
      <c r="A706">
        <v>12</v>
      </c>
      <c r="B706">
        <f t="shared" si="95"/>
        <v>13</v>
      </c>
      <c r="C706">
        <v>1</v>
      </c>
      <c r="D706">
        <f t="shared" si="100"/>
        <v>29</v>
      </c>
      <c r="E706">
        <f t="shared" si="101"/>
        <v>4</v>
      </c>
      <c r="F706" t="s">
        <v>240</v>
      </c>
      <c r="G706">
        <f>VLOOKUP(F706,Stations!$B$2:$G$300,6,FALSE)</f>
        <v>289</v>
      </c>
      <c r="H706">
        <f t="shared" si="90"/>
        <v>289.13</v>
      </c>
      <c r="I706">
        <f t="shared" si="91"/>
        <v>825</v>
      </c>
      <c r="J706">
        <f t="shared" si="92"/>
        <v>289.13</v>
      </c>
      <c r="K706">
        <f t="shared" si="93"/>
        <v>245.1</v>
      </c>
      <c r="L706">
        <f t="shared" si="94"/>
        <v>318</v>
      </c>
    </row>
    <row r="707" spans="1:12">
      <c r="A707">
        <v>12</v>
      </c>
      <c r="B707">
        <f t="shared" si="95"/>
        <v>13</v>
      </c>
      <c r="C707">
        <v>1</v>
      </c>
      <c r="D707">
        <f t="shared" si="100"/>
        <v>29</v>
      </c>
      <c r="E707">
        <f t="shared" si="101"/>
        <v>5</v>
      </c>
      <c r="F707" t="s">
        <v>244</v>
      </c>
      <c r="G707">
        <f>VLOOKUP(F707,Stations!$B$2:$G$300,6,FALSE)</f>
        <v>296</v>
      </c>
      <c r="H707">
        <f t="shared" ref="H707:H770" si="102">G707+B707/100</f>
        <v>296.13</v>
      </c>
      <c r="I707">
        <f t="shared" ref="I707:I770" si="103">RANK(J707,$J$2:$J$847,1)</f>
        <v>841</v>
      </c>
      <c r="J707">
        <f t="shared" ref="J707:J770" si="104">H707</f>
        <v>296.13</v>
      </c>
      <c r="K707" t="e">
        <f t="shared" ref="K707:K770" si="105">VLOOKUP(ROW()-1,$I$2:$J$847,2,FALSE)</f>
        <v>#N/A</v>
      </c>
      <c r="L707">
        <f t="shared" ref="L707:L770" si="106">IF(NOT(ISNA(K707)),L706+1,L706)</f>
        <v>318</v>
      </c>
    </row>
    <row r="708" spans="1:12">
      <c r="A708">
        <v>12</v>
      </c>
      <c r="B708">
        <f t="shared" ref="B708:B771" si="107">IF(A708&lt;&gt;A707,B707+1,B707)</f>
        <v>13</v>
      </c>
      <c r="C708">
        <v>1</v>
      </c>
      <c r="D708">
        <f t="shared" si="100"/>
        <v>29</v>
      </c>
      <c r="E708">
        <f t="shared" si="101"/>
        <v>6</v>
      </c>
      <c r="F708" t="s">
        <v>151</v>
      </c>
      <c r="G708">
        <f>VLOOKUP(F708,Stations!$B$2:$G$300,6,FALSE)</f>
        <v>188</v>
      </c>
      <c r="H708">
        <f t="shared" si="102"/>
        <v>188.13</v>
      </c>
      <c r="I708">
        <f t="shared" si="103"/>
        <v>539</v>
      </c>
      <c r="J708">
        <f t="shared" si="104"/>
        <v>188.13</v>
      </c>
      <c r="K708">
        <f t="shared" si="105"/>
        <v>246.07</v>
      </c>
      <c r="L708">
        <f t="shared" si="106"/>
        <v>319</v>
      </c>
    </row>
    <row r="709" spans="1:12">
      <c r="A709">
        <v>12</v>
      </c>
      <c r="B709">
        <f t="shared" si="107"/>
        <v>13</v>
      </c>
      <c r="C709">
        <v>1</v>
      </c>
      <c r="D709">
        <f t="shared" si="100"/>
        <v>29</v>
      </c>
      <c r="E709">
        <f t="shared" si="101"/>
        <v>7</v>
      </c>
      <c r="F709" t="s">
        <v>73</v>
      </c>
      <c r="G709">
        <f>VLOOKUP(F709,Stations!$B$2:$G$300,6,FALSE)</f>
        <v>94</v>
      </c>
      <c r="H709">
        <f t="shared" si="102"/>
        <v>94.13</v>
      </c>
      <c r="I709">
        <f t="shared" si="103"/>
        <v>248</v>
      </c>
      <c r="J709">
        <f t="shared" si="104"/>
        <v>94.13</v>
      </c>
      <c r="K709" t="e">
        <f t="shared" si="105"/>
        <v>#N/A</v>
      </c>
      <c r="L709">
        <f t="shared" si="106"/>
        <v>319</v>
      </c>
    </row>
    <row r="710" spans="1:12">
      <c r="A710">
        <v>12</v>
      </c>
      <c r="B710">
        <f t="shared" si="107"/>
        <v>13</v>
      </c>
      <c r="C710">
        <v>1</v>
      </c>
      <c r="D710">
        <f t="shared" si="100"/>
        <v>29</v>
      </c>
      <c r="E710">
        <f t="shared" si="101"/>
        <v>8</v>
      </c>
      <c r="F710" t="s">
        <v>340</v>
      </c>
      <c r="G710">
        <f>VLOOKUP(F710,Stations!$B$2:$G$300,6,FALSE)</f>
        <v>174</v>
      </c>
      <c r="H710">
        <f t="shared" si="102"/>
        <v>174.13</v>
      </c>
      <c r="I710">
        <f t="shared" si="103"/>
        <v>485</v>
      </c>
      <c r="J710">
        <f t="shared" si="104"/>
        <v>174.13</v>
      </c>
      <c r="K710" t="e">
        <f t="shared" si="105"/>
        <v>#N/A</v>
      </c>
      <c r="L710">
        <f t="shared" si="106"/>
        <v>319</v>
      </c>
    </row>
    <row r="711" spans="1:12">
      <c r="A711">
        <v>12</v>
      </c>
      <c r="B711">
        <f t="shared" si="107"/>
        <v>13</v>
      </c>
      <c r="C711">
        <v>1</v>
      </c>
      <c r="D711">
        <f t="shared" si="100"/>
        <v>29</v>
      </c>
      <c r="E711">
        <f t="shared" si="101"/>
        <v>9</v>
      </c>
      <c r="F711" t="s">
        <v>143</v>
      </c>
      <c r="G711">
        <f>VLOOKUP(F711,Stations!$B$2:$G$300,6,FALSE)</f>
        <v>179</v>
      </c>
      <c r="H711">
        <f t="shared" si="102"/>
        <v>179.13</v>
      </c>
      <c r="I711">
        <f t="shared" si="103"/>
        <v>505</v>
      </c>
      <c r="J711">
        <f t="shared" si="104"/>
        <v>179.13</v>
      </c>
      <c r="K711" t="e">
        <f t="shared" si="105"/>
        <v>#N/A</v>
      </c>
      <c r="L711">
        <f t="shared" si="106"/>
        <v>319</v>
      </c>
    </row>
    <row r="712" spans="1:12">
      <c r="A712">
        <v>12</v>
      </c>
      <c r="B712">
        <f t="shared" si="107"/>
        <v>13</v>
      </c>
      <c r="C712">
        <v>1</v>
      </c>
      <c r="D712">
        <f t="shared" si="100"/>
        <v>29</v>
      </c>
      <c r="E712">
        <f t="shared" si="101"/>
        <v>10</v>
      </c>
      <c r="F712" t="s">
        <v>202</v>
      </c>
      <c r="G712">
        <f>VLOOKUP(F712,Stations!$B$2:$G$300,6,FALSE)</f>
        <v>241</v>
      </c>
      <c r="H712">
        <f t="shared" si="102"/>
        <v>241.13</v>
      </c>
      <c r="I712">
        <f t="shared" si="103"/>
        <v>685</v>
      </c>
      <c r="J712">
        <f t="shared" si="104"/>
        <v>241.13</v>
      </c>
      <c r="K712">
        <f t="shared" si="105"/>
        <v>247.1</v>
      </c>
      <c r="L712">
        <f t="shared" si="106"/>
        <v>320</v>
      </c>
    </row>
    <row r="713" spans="1:12">
      <c r="A713">
        <v>12</v>
      </c>
      <c r="B713">
        <f t="shared" si="107"/>
        <v>13</v>
      </c>
      <c r="C713">
        <v>1</v>
      </c>
      <c r="D713">
        <f t="shared" ref="D713:D744" si="108">IF(A713&amp;C713=A712&amp;C712,D712,D712+1)</f>
        <v>29</v>
      </c>
      <c r="E713">
        <f t="shared" si="101"/>
        <v>11</v>
      </c>
      <c r="F713" t="s">
        <v>447</v>
      </c>
      <c r="G713">
        <f>VLOOKUP(F713,Stations!$B$2:$G$300,6,FALSE)</f>
        <v>273</v>
      </c>
      <c r="H713">
        <f t="shared" si="102"/>
        <v>273.13</v>
      </c>
      <c r="I713">
        <f t="shared" si="103"/>
        <v>775</v>
      </c>
      <c r="J713">
        <f t="shared" si="104"/>
        <v>273.13</v>
      </c>
      <c r="K713" t="e">
        <f t="shared" si="105"/>
        <v>#N/A</v>
      </c>
      <c r="L713">
        <f t="shared" si="106"/>
        <v>320</v>
      </c>
    </row>
    <row r="714" spans="1:12">
      <c r="A714">
        <v>12</v>
      </c>
      <c r="B714">
        <f t="shared" si="107"/>
        <v>13</v>
      </c>
      <c r="C714">
        <v>1</v>
      </c>
      <c r="D714">
        <f t="shared" si="108"/>
        <v>29</v>
      </c>
      <c r="E714">
        <f t="shared" si="101"/>
        <v>12</v>
      </c>
      <c r="F714" t="s">
        <v>210</v>
      </c>
      <c r="G714">
        <f>VLOOKUP(F714,Stations!$B$2:$G$300,6,FALSE)</f>
        <v>251</v>
      </c>
      <c r="H714">
        <f t="shared" si="102"/>
        <v>251.13</v>
      </c>
      <c r="I714">
        <f t="shared" si="103"/>
        <v>719</v>
      </c>
      <c r="J714">
        <f t="shared" si="104"/>
        <v>251.13</v>
      </c>
      <c r="K714">
        <f t="shared" si="105"/>
        <v>248.01</v>
      </c>
      <c r="L714">
        <f t="shared" si="106"/>
        <v>321</v>
      </c>
    </row>
    <row r="715" spans="1:12">
      <c r="A715">
        <v>12</v>
      </c>
      <c r="B715">
        <f t="shared" si="107"/>
        <v>13</v>
      </c>
      <c r="C715">
        <v>1</v>
      </c>
      <c r="D715">
        <f t="shared" si="108"/>
        <v>29</v>
      </c>
      <c r="E715">
        <f t="shared" si="101"/>
        <v>13</v>
      </c>
      <c r="F715" t="s">
        <v>230</v>
      </c>
      <c r="G715">
        <f>VLOOKUP(F715,Stations!$B$2:$G$300,6,FALSE)</f>
        <v>276</v>
      </c>
      <c r="H715">
        <f t="shared" si="102"/>
        <v>276.13</v>
      </c>
      <c r="I715">
        <f t="shared" si="103"/>
        <v>781</v>
      </c>
      <c r="J715">
        <f t="shared" si="104"/>
        <v>276.13</v>
      </c>
      <c r="K715" t="e">
        <f t="shared" si="105"/>
        <v>#N/A</v>
      </c>
      <c r="L715">
        <f t="shared" si="106"/>
        <v>321</v>
      </c>
    </row>
    <row r="716" spans="1:12">
      <c r="A716">
        <v>12</v>
      </c>
      <c r="B716">
        <f t="shared" si="107"/>
        <v>13</v>
      </c>
      <c r="C716">
        <v>1</v>
      </c>
      <c r="D716">
        <f t="shared" si="108"/>
        <v>29</v>
      </c>
      <c r="E716">
        <f t="shared" si="101"/>
        <v>14</v>
      </c>
      <c r="F716" t="s">
        <v>7</v>
      </c>
      <c r="G716">
        <f>VLOOKUP(F716,Stations!$B$2:$G$300,6,FALSE)</f>
        <v>10</v>
      </c>
      <c r="H716">
        <f t="shared" si="102"/>
        <v>10.130000000000001</v>
      </c>
      <c r="I716">
        <f t="shared" si="103"/>
        <v>23</v>
      </c>
      <c r="J716">
        <f t="shared" si="104"/>
        <v>10.130000000000001</v>
      </c>
      <c r="K716">
        <f t="shared" si="105"/>
        <v>249.1</v>
      </c>
      <c r="L716">
        <f t="shared" si="106"/>
        <v>322</v>
      </c>
    </row>
    <row r="717" spans="1:12">
      <c r="A717">
        <v>12</v>
      </c>
      <c r="B717">
        <f t="shared" si="107"/>
        <v>13</v>
      </c>
      <c r="C717">
        <v>1</v>
      </c>
      <c r="D717">
        <f t="shared" si="108"/>
        <v>29</v>
      </c>
      <c r="E717">
        <f t="shared" si="101"/>
        <v>15</v>
      </c>
      <c r="F717" t="s">
        <v>48</v>
      </c>
      <c r="G717">
        <f>VLOOKUP(F717,Stations!$B$2:$G$300,6,FALSE)</f>
        <v>65</v>
      </c>
      <c r="H717">
        <f t="shared" si="102"/>
        <v>65.13</v>
      </c>
      <c r="I717">
        <f t="shared" si="103"/>
        <v>180</v>
      </c>
      <c r="J717">
        <f t="shared" si="104"/>
        <v>65.13</v>
      </c>
      <c r="K717" t="e">
        <f t="shared" si="105"/>
        <v>#N/A</v>
      </c>
      <c r="L717">
        <f t="shared" si="106"/>
        <v>322</v>
      </c>
    </row>
    <row r="718" spans="1:12">
      <c r="A718">
        <v>12</v>
      </c>
      <c r="B718">
        <f t="shared" si="107"/>
        <v>13</v>
      </c>
      <c r="C718">
        <v>1</v>
      </c>
      <c r="D718">
        <f t="shared" si="108"/>
        <v>29</v>
      </c>
      <c r="E718">
        <f t="shared" si="101"/>
        <v>16</v>
      </c>
      <c r="F718" t="s">
        <v>121</v>
      </c>
      <c r="G718">
        <f>VLOOKUP(F718,Stations!$B$2:$G$300,6,FALSE)</f>
        <v>148</v>
      </c>
      <c r="H718">
        <f t="shared" si="102"/>
        <v>148.13</v>
      </c>
      <c r="I718">
        <f t="shared" si="103"/>
        <v>414</v>
      </c>
      <c r="J718">
        <f t="shared" si="104"/>
        <v>148.13</v>
      </c>
      <c r="K718">
        <f t="shared" si="105"/>
        <v>250.1</v>
      </c>
      <c r="L718">
        <f t="shared" si="106"/>
        <v>323</v>
      </c>
    </row>
    <row r="719" spans="1:12">
      <c r="A719">
        <v>12</v>
      </c>
      <c r="B719">
        <f t="shared" si="107"/>
        <v>13</v>
      </c>
      <c r="C719">
        <v>1</v>
      </c>
      <c r="D719">
        <f t="shared" si="108"/>
        <v>29</v>
      </c>
      <c r="E719">
        <f t="shared" si="101"/>
        <v>17</v>
      </c>
      <c r="F719" t="s">
        <v>219</v>
      </c>
      <c r="G719">
        <f>VLOOKUP(F719,Stations!$B$2:$G$300,6,FALSE)</f>
        <v>262</v>
      </c>
      <c r="H719">
        <f t="shared" si="102"/>
        <v>262.13</v>
      </c>
      <c r="I719">
        <f t="shared" si="103"/>
        <v>745</v>
      </c>
      <c r="J719">
        <f t="shared" si="104"/>
        <v>262.13</v>
      </c>
      <c r="K719" t="e">
        <f t="shared" si="105"/>
        <v>#N/A</v>
      </c>
      <c r="L719">
        <f t="shared" si="106"/>
        <v>323</v>
      </c>
    </row>
    <row r="720" spans="1:12">
      <c r="A720">
        <v>12</v>
      </c>
      <c r="B720">
        <f t="shared" si="107"/>
        <v>13</v>
      </c>
      <c r="C720">
        <v>1</v>
      </c>
      <c r="D720">
        <f t="shared" si="108"/>
        <v>29</v>
      </c>
      <c r="E720">
        <f t="shared" si="101"/>
        <v>18</v>
      </c>
      <c r="F720" t="s">
        <v>504</v>
      </c>
      <c r="G720">
        <f>VLOOKUP(F720,Stations!$B$2:$G$300,6,FALSE)</f>
        <v>284</v>
      </c>
      <c r="H720">
        <f t="shared" si="102"/>
        <v>284.13</v>
      </c>
      <c r="I720">
        <f t="shared" si="103"/>
        <v>811</v>
      </c>
      <c r="J720">
        <f t="shared" si="104"/>
        <v>284.13</v>
      </c>
      <c r="K720">
        <f t="shared" si="105"/>
        <v>251.13</v>
      </c>
      <c r="L720">
        <f t="shared" si="106"/>
        <v>324</v>
      </c>
    </row>
    <row r="721" spans="1:12">
      <c r="A721">
        <v>12</v>
      </c>
      <c r="B721">
        <f t="shared" si="107"/>
        <v>13</v>
      </c>
      <c r="C721">
        <v>1</v>
      </c>
      <c r="D721">
        <f t="shared" si="108"/>
        <v>29</v>
      </c>
      <c r="E721">
        <f t="shared" si="101"/>
        <v>19</v>
      </c>
      <c r="F721" t="s">
        <v>142</v>
      </c>
      <c r="G721">
        <f>VLOOKUP(F721,Stations!$B$2:$G$300,6,FALSE)</f>
        <v>178</v>
      </c>
      <c r="H721">
        <f t="shared" si="102"/>
        <v>178.13</v>
      </c>
      <c r="I721">
        <f t="shared" si="103"/>
        <v>503</v>
      </c>
      <c r="J721">
        <f t="shared" si="104"/>
        <v>178.13</v>
      </c>
      <c r="K721" t="e">
        <f t="shared" si="105"/>
        <v>#N/A</v>
      </c>
      <c r="L721">
        <f t="shared" si="106"/>
        <v>324</v>
      </c>
    </row>
    <row r="722" spans="1:12">
      <c r="A722">
        <v>12</v>
      </c>
      <c r="B722">
        <f t="shared" si="107"/>
        <v>13</v>
      </c>
      <c r="C722">
        <v>1</v>
      </c>
      <c r="D722">
        <f t="shared" si="108"/>
        <v>29</v>
      </c>
      <c r="E722">
        <f t="shared" si="101"/>
        <v>20</v>
      </c>
      <c r="F722" t="s">
        <v>216</v>
      </c>
      <c r="G722">
        <f>VLOOKUP(F722,Stations!$B$2:$G$300,6,FALSE)</f>
        <v>259</v>
      </c>
      <c r="H722">
        <f t="shared" si="102"/>
        <v>259.13</v>
      </c>
      <c r="I722">
        <f t="shared" si="103"/>
        <v>737</v>
      </c>
      <c r="J722">
        <f t="shared" si="104"/>
        <v>259.13</v>
      </c>
      <c r="K722">
        <f t="shared" si="105"/>
        <v>252.02</v>
      </c>
      <c r="L722">
        <f t="shared" si="106"/>
        <v>325</v>
      </c>
    </row>
    <row r="723" spans="1:12">
      <c r="A723">
        <v>12</v>
      </c>
      <c r="B723">
        <f t="shared" si="107"/>
        <v>13</v>
      </c>
      <c r="C723">
        <v>1</v>
      </c>
      <c r="D723">
        <f t="shared" si="108"/>
        <v>29</v>
      </c>
      <c r="E723">
        <f t="shared" si="101"/>
        <v>21</v>
      </c>
      <c r="F723" t="s">
        <v>159</v>
      </c>
      <c r="G723">
        <f>VLOOKUP(F723,Stations!$B$2:$G$300,6,FALSE)</f>
        <v>196</v>
      </c>
      <c r="H723">
        <f t="shared" si="102"/>
        <v>196.13</v>
      </c>
      <c r="I723">
        <f t="shared" si="103"/>
        <v>561</v>
      </c>
      <c r="J723">
        <f t="shared" si="104"/>
        <v>196.13</v>
      </c>
      <c r="K723" t="e">
        <f t="shared" si="105"/>
        <v>#N/A</v>
      </c>
      <c r="L723">
        <f t="shared" si="106"/>
        <v>325</v>
      </c>
    </row>
    <row r="724" spans="1:12">
      <c r="A724">
        <v>12</v>
      </c>
      <c r="B724">
        <f t="shared" si="107"/>
        <v>13</v>
      </c>
      <c r="C724">
        <v>1</v>
      </c>
      <c r="D724">
        <f t="shared" si="108"/>
        <v>29</v>
      </c>
      <c r="E724">
        <f t="shared" si="101"/>
        <v>22</v>
      </c>
      <c r="F724" t="s">
        <v>0</v>
      </c>
      <c r="G724">
        <f>VLOOKUP(F724,Stations!$B$2:$G$300,6,FALSE)</f>
        <v>0</v>
      </c>
      <c r="H724">
        <f t="shared" si="102"/>
        <v>0.13</v>
      </c>
      <c r="I724">
        <f t="shared" si="103"/>
        <v>1</v>
      </c>
      <c r="J724">
        <f t="shared" si="104"/>
        <v>0.13</v>
      </c>
      <c r="K724">
        <f t="shared" si="105"/>
        <v>253.1</v>
      </c>
      <c r="L724">
        <f t="shared" si="106"/>
        <v>326</v>
      </c>
    </row>
    <row r="725" spans="1:12">
      <c r="A725">
        <v>12</v>
      </c>
      <c r="B725">
        <f t="shared" si="107"/>
        <v>13</v>
      </c>
      <c r="C725">
        <v>1</v>
      </c>
      <c r="D725">
        <f t="shared" si="108"/>
        <v>29</v>
      </c>
      <c r="E725">
        <f t="shared" si="101"/>
        <v>23</v>
      </c>
      <c r="F725" t="s">
        <v>462</v>
      </c>
      <c r="G725">
        <f>VLOOKUP(F725,Stations!$B$2:$G$300,6,FALSE)</f>
        <v>133</v>
      </c>
      <c r="H725">
        <f t="shared" si="102"/>
        <v>133.13</v>
      </c>
      <c r="I725">
        <f t="shared" si="103"/>
        <v>372</v>
      </c>
      <c r="J725">
        <f t="shared" si="104"/>
        <v>133.13</v>
      </c>
      <c r="K725" t="e">
        <f t="shared" si="105"/>
        <v>#N/A</v>
      </c>
      <c r="L725">
        <f t="shared" si="106"/>
        <v>326</v>
      </c>
    </row>
    <row r="726" spans="1:12">
      <c r="A726">
        <v>12</v>
      </c>
      <c r="B726">
        <f t="shared" si="107"/>
        <v>13</v>
      </c>
      <c r="C726">
        <v>1</v>
      </c>
      <c r="D726">
        <f t="shared" si="108"/>
        <v>29</v>
      </c>
      <c r="E726">
        <f t="shared" si="101"/>
        <v>24</v>
      </c>
      <c r="F726" t="s">
        <v>100</v>
      </c>
      <c r="G726">
        <f>VLOOKUP(F726,Stations!$B$2:$G$300,6,FALSE)</f>
        <v>123</v>
      </c>
      <c r="H726">
        <f t="shared" si="102"/>
        <v>123.13</v>
      </c>
      <c r="I726">
        <f t="shared" si="103"/>
        <v>340</v>
      </c>
      <c r="J726">
        <f t="shared" si="104"/>
        <v>123.13</v>
      </c>
      <c r="K726">
        <f t="shared" si="105"/>
        <v>254.1</v>
      </c>
      <c r="L726">
        <f t="shared" si="106"/>
        <v>327</v>
      </c>
    </row>
    <row r="727" spans="1:12">
      <c r="A727">
        <v>12</v>
      </c>
      <c r="B727">
        <f t="shared" si="107"/>
        <v>13</v>
      </c>
      <c r="C727">
        <v>1</v>
      </c>
      <c r="D727">
        <f t="shared" si="108"/>
        <v>29</v>
      </c>
      <c r="E727">
        <f t="shared" si="101"/>
        <v>25</v>
      </c>
      <c r="F727" t="s">
        <v>335</v>
      </c>
      <c r="G727">
        <f>VLOOKUP(F727,Stations!$B$2:$G$300,6,FALSE)</f>
        <v>162</v>
      </c>
      <c r="H727">
        <f t="shared" si="102"/>
        <v>162.13</v>
      </c>
      <c r="I727">
        <f t="shared" si="103"/>
        <v>452</v>
      </c>
      <c r="J727">
        <f t="shared" si="104"/>
        <v>162.13</v>
      </c>
      <c r="K727" t="e">
        <f t="shared" si="105"/>
        <v>#N/A</v>
      </c>
      <c r="L727">
        <f t="shared" si="106"/>
        <v>327</v>
      </c>
    </row>
    <row r="728" spans="1:12">
      <c r="A728">
        <v>12</v>
      </c>
      <c r="B728">
        <f t="shared" si="107"/>
        <v>13</v>
      </c>
      <c r="C728">
        <v>1</v>
      </c>
      <c r="D728">
        <f t="shared" si="108"/>
        <v>29</v>
      </c>
      <c r="E728">
        <f t="shared" si="101"/>
        <v>26</v>
      </c>
      <c r="F728" t="s">
        <v>132</v>
      </c>
      <c r="G728">
        <f>VLOOKUP(F728,Stations!$B$2:$G$300,6,FALSE)</f>
        <v>164</v>
      </c>
      <c r="H728">
        <f t="shared" si="102"/>
        <v>164.13</v>
      </c>
      <c r="I728">
        <f t="shared" si="103"/>
        <v>456</v>
      </c>
      <c r="J728">
        <f t="shared" si="104"/>
        <v>164.13</v>
      </c>
      <c r="K728">
        <f t="shared" si="105"/>
        <v>255.14</v>
      </c>
      <c r="L728">
        <f t="shared" si="106"/>
        <v>328</v>
      </c>
    </row>
    <row r="729" spans="1:12">
      <c r="A729">
        <v>12</v>
      </c>
      <c r="B729">
        <f t="shared" si="107"/>
        <v>13</v>
      </c>
      <c r="C729">
        <v>1</v>
      </c>
      <c r="D729">
        <f t="shared" si="108"/>
        <v>29</v>
      </c>
      <c r="E729">
        <f t="shared" si="101"/>
        <v>27</v>
      </c>
      <c r="F729" t="s">
        <v>178</v>
      </c>
      <c r="G729">
        <f>VLOOKUP(F729,Stations!$B$2:$G$300,6,FALSE)</f>
        <v>216</v>
      </c>
      <c r="H729">
        <f t="shared" si="102"/>
        <v>216.13</v>
      </c>
      <c r="I729">
        <f t="shared" si="103"/>
        <v>621</v>
      </c>
      <c r="J729">
        <f t="shared" si="104"/>
        <v>216.13</v>
      </c>
      <c r="K729" t="e">
        <f t="shared" si="105"/>
        <v>#N/A</v>
      </c>
      <c r="L729">
        <f t="shared" si="106"/>
        <v>328</v>
      </c>
    </row>
    <row r="730" spans="1:12">
      <c r="A730">
        <v>13</v>
      </c>
      <c r="B730">
        <f t="shared" si="107"/>
        <v>14</v>
      </c>
      <c r="C730">
        <v>0</v>
      </c>
      <c r="D730">
        <f t="shared" si="108"/>
        <v>30</v>
      </c>
      <c r="E730">
        <f t="shared" si="101"/>
        <v>0</v>
      </c>
      <c r="F730" s="1" t="s">
        <v>507</v>
      </c>
      <c r="G730">
        <f>VLOOKUP(F730,Stations!$B$2:$G$300,6,FALSE)</f>
        <v>9</v>
      </c>
      <c r="H730">
        <f t="shared" si="102"/>
        <v>9.14</v>
      </c>
      <c r="I730">
        <f t="shared" si="103"/>
        <v>21</v>
      </c>
      <c r="J730">
        <f t="shared" si="104"/>
        <v>9.14</v>
      </c>
      <c r="K730">
        <f t="shared" si="105"/>
        <v>256.14</v>
      </c>
      <c r="L730">
        <f t="shared" si="106"/>
        <v>329</v>
      </c>
    </row>
    <row r="731" spans="1:12">
      <c r="A731">
        <v>13</v>
      </c>
      <c r="B731">
        <f t="shared" si="107"/>
        <v>14</v>
      </c>
      <c r="C731">
        <v>0</v>
      </c>
      <c r="D731">
        <f t="shared" si="108"/>
        <v>30</v>
      </c>
      <c r="E731">
        <f t="shared" si="101"/>
        <v>1</v>
      </c>
      <c r="F731" s="1" t="s">
        <v>508</v>
      </c>
      <c r="G731">
        <f>VLOOKUP(F731,Stations!$B$2:$G$300,6,FALSE)</f>
        <v>8</v>
      </c>
      <c r="H731">
        <f t="shared" si="102"/>
        <v>8.14</v>
      </c>
      <c r="I731">
        <f t="shared" si="103"/>
        <v>19</v>
      </c>
      <c r="J731">
        <f t="shared" si="104"/>
        <v>8.14</v>
      </c>
      <c r="K731" t="e">
        <f t="shared" si="105"/>
        <v>#N/A</v>
      </c>
      <c r="L731">
        <f t="shared" si="106"/>
        <v>329</v>
      </c>
    </row>
    <row r="732" spans="1:12">
      <c r="A732">
        <v>13</v>
      </c>
      <c r="B732">
        <f t="shared" si="107"/>
        <v>14</v>
      </c>
      <c r="C732">
        <v>0</v>
      </c>
      <c r="D732">
        <f t="shared" si="108"/>
        <v>30</v>
      </c>
      <c r="E732">
        <f t="shared" si="101"/>
        <v>2</v>
      </c>
      <c r="F732" t="s">
        <v>78</v>
      </c>
      <c r="G732">
        <f>VLOOKUP(F732,Stations!$B$2:$G$300,6,FALSE)</f>
        <v>99</v>
      </c>
      <c r="H732">
        <f t="shared" si="102"/>
        <v>99.14</v>
      </c>
      <c r="I732">
        <f t="shared" si="103"/>
        <v>262</v>
      </c>
      <c r="J732">
        <f t="shared" si="104"/>
        <v>99.14</v>
      </c>
      <c r="K732">
        <f t="shared" si="105"/>
        <v>257.02999999999997</v>
      </c>
      <c r="L732">
        <f t="shared" si="106"/>
        <v>330</v>
      </c>
    </row>
    <row r="733" spans="1:12">
      <c r="A733">
        <v>13</v>
      </c>
      <c r="B733">
        <f t="shared" si="107"/>
        <v>14</v>
      </c>
      <c r="C733">
        <v>0</v>
      </c>
      <c r="D733">
        <f t="shared" si="108"/>
        <v>30</v>
      </c>
      <c r="E733">
        <f t="shared" si="101"/>
        <v>3</v>
      </c>
      <c r="F733" t="s">
        <v>122</v>
      </c>
      <c r="G733">
        <f>VLOOKUP(F733,Stations!$B$2:$G$300,6,FALSE)</f>
        <v>149</v>
      </c>
      <c r="H733">
        <f t="shared" si="102"/>
        <v>149.13999999999999</v>
      </c>
      <c r="I733">
        <f t="shared" si="103"/>
        <v>418</v>
      </c>
      <c r="J733">
        <f t="shared" si="104"/>
        <v>149.13999999999999</v>
      </c>
      <c r="K733" t="e">
        <f t="shared" si="105"/>
        <v>#N/A</v>
      </c>
      <c r="L733">
        <f t="shared" si="106"/>
        <v>330</v>
      </c>
    </row>
    <row r="734" spans="1:12">
      <c r="A734">
        <v>13</v>
      </c>
      <c r="B734">
        <f t="shared" si="107"/>
        <v>14</v>
      </c>
      <c r="C734">
        <v>0</v>
      </c>
      <c r="D734">
        <f t="shared" si="108"/>
        <v>30</v>
      </c>
      <c r="E734">
        <f t="shared" si="101"/>
        <v>4</v>
      </c>
      <c r="F734" t="s">
        <v>176</v>
      </c>
      <c r="G734">
        <f>VLOOKUP(F734,Stations!$B$2:$G$300,6,FALSE)</f>
        <v>214</v>
      </c>
      <c r="H734">
        <f t="shared" si="102"/>
        <v>214.14</v>
      </c>
      <c r="I734">
        <f t="shared" si="103"/>
        <v>617</v>
      </c>
      <c r="J734">
        <f t="shared" si="104"/>
        <v>214.14</v>
      </c>
      <c r="K734">
        <f t="shared" si="105"/>
        <v>258.14</v>
      </c>
      <c r="L734">
        <f t="shared" si="106"/>
        <v>331</v>
      </c>
    </row>
    <row r="735" spans="1:12">
      <c r="A735">
        <v>13</v>
      </c>
      <c r="B735">
        <f t="shared" si="107"/>
        <v>14</v>
      </c>
      <c r="C735">
        <v>0</v>
      </c>
      <c r="D735">
        <f t="shared" si="108"/>
        <v>30</v>
      </c>
      <c r="E735">
        <f t="shared" si="101"/>
        <v>5</v>
      </c>
      <c r="F735" t="s">
        <v>27</v>
      </c>
      <c r="G735">
        <f>VLOOKUP(F735,Stations!$B$2:$G$300,6,FALSE)</f>
        <v>37</v>
      </c>
      <c r="H735">
        <f t="shared" si="102"/>
        <v>37.14</v>
      </c>
      <c r="I735">
        <f t="shared" si="103"/>
        <v>91</v>
      </c>
      <c r="J735">
        <f t="shared" si="104"/>
        <v>37.14</v>
      </c>
      <c r="K735" t="e">
        <f t="shared" si="105"/>
        <v>#N/A</v>
      </c>
      <c r="L735">
        <f t="shared" si="106"/>
        <v>331</v>
      </c>
    </row>
    <row r="736" spans="1:12">
      <c r="A736">
        <v>13</v>
      </c>
      <c r="B736">
        <f t="shared" si="107"/>
        <v>14</v>
      </c>
      <c r="C736">
        <v>0</v>
      </c>
      <c r="D736">
        <f t="shared" si="108"/>
        <v>30</v>
      </c>
      <c r="E736">
        <f t="shared" si="101"/>
        <v>6</v>
      </c>
      <c r="F736" t="s">
        <v>105</v>
      </c>
      <c r="G736">
        <f>VLOOKUP(F736,Stations!$B$2:$G$300,6,FALSE)</f>
        <v>129</v>
      </c>
      <c r="H736">
        <f t="shared" si="102"/>
        <v>129.13999999999999</v>
      </c>
      <c r="I736">
        <f t="shared" si="103"/>
        <v>358</v>
      </c>
      <c r="J736">
        <f t="shared" si="104"/>
        <v>129.13999999999999</v>
      </c>
      <c r="K736" t="e">
        <f t="shared" si="105"/>
        <v>#N/A</v>
      </c>
      <c r="L736">
        <f t="shared" si="106"/>
        <v>331</v>
      </c>
    </row>
    <row r="737" spans="1:12">
      <c r="A737">
        <v>13</v>
      </c>
      <c r="B737">
        <f t="shared" si="107"/>
        <v>14</v>
      </c>
      <c r="C737">
        <v>0</v>
      </c>
      <c r="D737">
        <f t="shared" si="108"/>
        <v>30</v>
      </c>
      <c r="E737">
        <f t="shared" si="101"/>
        <v>7</v>
      </c>
      <c r="F737" t="s">
        <v>160</v>
      </c>
      <c r="G737">
        <f>VLOOKUP(F737,Stations!$B$2:$G$300,6,FALSE)</f>
        <v>197</v>
      </c>
      <c r="H737">
        <f t="shared" si="102"/>
        <v>197.14</v>
      </c>
      <c r="I737">
        <f t="shared" si="103"/>
        <v>565</v>
      </c>
      <c r="J737">
        <f t="shared" si="104"/>
        <v>197.14</v>
      </c>
      <c r="K737" t="e">
        <f t="shared" si="105"/>
        <v>#N/A</v>
      </c>
      <c r="L737">
        <f t="shared" si="106"/>
        <v>331</v>
      </c>
    </row>
    <row r="738" spans="1:12">
      <c r="A738">
        <v>13</v>
      </c>
      <c r="B738">
        <f t="shared" si="107"/>
        <v>14</v>
      </c>
      <c r="C738">
        <v>0</v>
      </c>
      <c r="D738">
        <f t="shared" si="108"/>
        <v>30</v>
      </c>
      <c r="E738">
        <f t="shared" si="101"/>
        <v>8</v>
      </c>
      <c r="F738" t="s">
        <v>116</v>
      </c>
      <c r="G738">
        <f>VLOOKUP(F738,Stations!$B$2:$G$300,6,FALSE)</f>
        <v>142</v>
      </c>
      <c r="H738">
        <f t="shared" si="102"/>
        <v>142.13999999999999</v>
      </c>
      <c r="I738">
        <f t="shared" si="103"/>
        <v>394</v>
      </c>
      <c r="J738">
        <f t="shared" si="104"/>
        <v>142.13999999999999</v>
      </c>
      <c r="K738">
        <f t="shared" si="105"/>
        <v>259.13</v>
      </c>
      <c r="L738">
        <f t="shared" si="106"/>
        <v>332</v>
      </c>
    </row>
    <row r="739" spans="1:12">
      <c r="A739">
        <v>13</v>
      </c>
      <c r="B739">
        <f t="shared" si="107"/>
        <v>14</v>
      </c>
      <c r="C739">
        <v>0</v>
      </c>
      <c r="D739">
        <f t="shared" si="108"/>
        <v>30</v>
      </c>
      <c r="E739">
        <f t="shared" si="101"/>
        <v>9</v>
      </c>
      <c r="F739" t="s">
        <v>219</v>
      </c>
      <c r="G739">
        <f>VLOOKUP(F739,Stations!$B$2:$G$300,6,FALSE)</f>
        <v>262</v>
      </c>
      <c r="H739">
        <f t="shared" si="102"/>
        <v>262.14</v>
      </c>
      <c r="I739">
        <f t="shared" si="103"/>
        <v>747</v>
      </c>
      <c r="J739">
        <f t="shared" si="104"/>
        <v>262.14</v>
      </c>
      <c r="K739" t="e">
        <f t="shared" si="105"/>
        <v>#N/A</v>
      </c>
      <c r="L739">
        <f t="shared" si="106"/>
        <v>332</v>
      </c>
    </row>
    <row r="740" spans="1:12">
      <c r="A740">
        <v>13</v>
      </c>
      <c r="B740">
        <f t="shared" si="107"/>
        <v>14</v>
      </c>
      <c r="C740">
        <v>0</v>
      </c>
      <c r="D740">
        <f t="shared" si="108"/>
        <v>30</v>
      </c>
      <c r="E740">
        <f t="shared" si="101"/>
        <v>10</v>
      </c>
      <c r="F740" t="s">
        <v>136</v>
      </c>
      <c r="G740">
        <f>VLOOKUP(F740,Stations!$B$2:$G$300,6,FALSE)</f>
        <v>171</v>
      </c>
      <c r="H740">
        <f t="shared" si="102"/>
        <v>171.14</v>
      </c>
      <c r="I740">
        <f t="shared" si="103"/>
        <v>473</v>
      </c>
      <c r="J740">
        <f t="shared" si="104"/>
        <v>171.14</v>
      </c>
      <c r="K740">
        <f t="shared" si="105"/>
        <v>260.04000000000002</v>
      </c>
      <c r="L740">
        <f t="shared" si="106"/>
        <v>333</v>
      </c>
    </row>
    <row r="741" spans="1:12">
      <c r="A741">
        <v>13</v>
      </c>
      <c r="B741">
        <f t="shared" si="107"/>
        <v>14</v>
      </c>
      <c r="C741">
        <v>0</v>
      </c>
      <c r="D741">
        <f t="shared" si="108"/>
        <v>30</v>
      </c>
      <c r="E741">
        <f t="shared" si="101"/>
        <v>11</v>
      </c>
      <c r="F741" t="s">
        <v>259</v>
      </c>
      <c r="G741">
        <f>VLOOKUP(F741,Stations!$B$2:$G$300,6,FALSE)</f>
        <v>46</v>
      </c>
      <c r="H741">
        <f t="shared" si="102"/>
        <v>46.14</v>
      </c>
      <c r="I741">
        <f t="shared" si="103"/>
        <v>115</v>
      </c>
      <c r="J741">
        <f t="shared" si="104"/>
        <v>46.14</v>
      </c>
      <c r="K741" t="e">
        <f t="shared" si="105"/>
        <v>#N/A</v>
      </c>
      <c r="L741">
        <f t="shared" si="106"/>
        <v>333</v>
      </c>
    </row>
    <row r="742" spans="1:12">
      <c r="A742">
        <v>13</v>
      </c>
      <c r="B742">
        <f t="shared" si="107"/>
        <v>14</v>
      </c>
      <c r="C742">
        <v>0</v>
      </c>
      <c r="D742">
        <f t="shared" si="108"/>
        <v>30</v>
      </c>
      <c r="E742">
        <f t="shared" si="101"/>
        <v>12</v>
      </c>
      <c r="F742" t="s">
        <v>95</v>
      </c>
      <c r="G742">
        <f>VLOOKUP(F742,Stations!$B$2:$G$300,6,FALSE)</f>
        <v>117</v>
      </c>
      <c r="H742">
        <f t="shared" si="102"/>
        <v>117.14</v>
      </c>
      <c r="I742">
        <f t="shared" si="103"/>
        <v>322</v>
      </c>
      <c r="J742">
        <f t="shared" si="104"/>
        <v>117.14</v>
      </c>
      <c r="K742">
        <f t="shared" si="105"/>
        <v>261.06</v>
      </c>
      <c r="L742">
        <f t="shared" si="106"/>
        <v>334</v>
      </c>
    </row>
    <row r="743" spans="1:12">
      <c r="A743">
        <v>13</v>
      </c>
      <c r="B743">
        <f t="shared" si="107"/>
        <v>14</v>
      </c>
      <c r="C743">
        <v>0</v>
      </c>
      <c r="D743">
        <f t="shared" si="108"/>
        <v>30</v>
      </c>
      <c r="E743">
        <f t="shared" si="101"/>
        <v>13</v>
      </c>
      <c r="F743" t="s">
        <v>239</v>
      </c>
      <c r="G743">
        <f>VLOOKUP(F743,Stations!$B$2:$G$300,6,FALSE)</f>
        <v>288</v>
      </c>
      <c r="H743">
        <f t="shared" si="102"/>
        <v>288.14</v>
      </c>
      <c r="I743">
        <f t="shared" si="103"/>
        <v>821</v>
      </c>
      <c r="J743">
        <f t="shared" si="104"/>
        <v>288.14</v>
      </c>
      <c r="K743" t="e">
        <f t="shared" si="105"/>
        <v>#N/A</v>
      </c>
      <c r="L743">
        <f t="shared" si="106"/>
        <v>334</v>
      </c>
    </row>
    <row r="744" spans="1:12">
      <c r="A744">
        <v>13</v>
      </c>
      <c r="B744">
        <f t="shared" si="107"/>
        <v>14</v>
      </c>
      <c r="C744">
        <v>0</v>
      </c>
      <c r="D744">
        <f t="shared" si="108"/>
        <v>30</v>
      </c>
      <c r="E744">
        <f t="shared" si="101"/>
        <v>14</v>
      </c>
      <c r="F744" t="s">
        <v>215</v>
      </c>
      <c r="G744">
        <f>VLOOKUP(F744,Stations!$B$2:$G$300,6,FALSE)</f>
        <v>258</v>
      </c>
      <c r="H744">
        <f t="shared" si="102"/>
        <v>258.14</v>
      </c>
      <c r="I744">
        <f t="shared" si="103"/>
        <v>733</v>
      </c>
      <c r="J744">
        <f t="shared" si="104"/>
        <v>258.14</v>
      </c>
      <c r="K744">
        <f t="shared" si="105"/>
        <v>262.02</v>
      </c>
      <c r="L744">
        <f t="shared" si="106"/>
        <v>335</v>
      </c>
    </row>
    <row r="745" spans="1:12">
      <c r="A745">
        <v>13</v>
      </c>
      <c r="B745">
        <f t="shared" si="107"/>
        <v>14</v>
      </c>
      <c r="C745">
        <v>0</v>
      </c>
      <c r="D745">
        <f t="shared" ref="D745:D776" si="109">IF(A745&amp;C745=A744&amp;C744,D744,D744+1)</f>
        <v>30</v>
      </c>
      <c r="E745">
        <f t="shared" si="101"/>
        <v>15</v>
      </c>
      <c r="F745" t="s">
        <v>63</v>
      </c>
      <c r="G745">
        <f>VLOOKUP(F745,Stations!$B$2:$G$300,6,FALSE)</f>
        <v>83</v>
      </c>
      <c r="H745">
        <f t="shared" si="102"/>
        <v>83.14</v>
      </c>
      <c r="I745">
        <f t="shared" si="103"/>
        <v>225</v>
      </c>
      <c r="J745">
        <f t="shared" si="104"/>
        <v>83.14</v>
      </c>
      <c r="K745" t="e">
        <f t="shared" si="105"/>
        <v>#N/A</v>
      </c>
      <c r="L745">
        <f t="shared" si="106"/>
        <v>335</v>
      </c>
    </row>
    <row r="746" spans="1:12">
      <c r="A746">
        <v>13</v>
      </c>
      <c r="B746">
        <f t="shared" si="107"/>
        <v>14</v>
      </c>
      <c r="C746">
        <v>0</v>
      </c>
      <c r="D746">
        <f t="shared" si="109"/>
        <v>30</v>
      </c>
      <c r="E746">
        <f t="shared" si="101"/>
        <v>16</v>
      </c>
      <c r="F746" t="s">
        <v>340</v>
      </c>
      <c r="G746">
        <f>VLOOKUP(F746,Stations!$B$2:$G$300,6,FALSE)</f>
        <v>174</v>
      </c>
      <c r="H746">
        <f t="shared" si="102"/>
        <v>174.14</v>
      </c>
      <c r="I746">
        <f t="shared" si="103"/>
        <v>487</v>
      </c>
      <c r="J746">
        <f t="shared" si="104"/>
        <v>174.14</v>
      </c>
      <c r="K746">
        <f t="shared" si="105"/>
        <v>262.13</v>
      </c>
      <c r="L746">
        <f t="shared" si="106"/>
        <v>336</v>
      </c>
    </row>
    <row r="747" spans="1:12">
      <c r="A747">
        <v>13</v>
      </c>
      <c r="B747">
        <f t="shared" si="107"/>
        <v>14</v>
      </c>
      <c r="C747">
        <v>0</v>
      </c>
      <c r="D747">
        <f t="shared" si="109"/>
        <v>30</v>
      </c>
      <c r="E747">
        <f t="shared" si="101"/>
        <v>17</v>
      </c>
      <c r="F747" t="s">
        <v>79</v>
      </c>
      <c r="G747">
        <f>VLOOKUP(F747,Stations!$B$2:$G$300,6,FALSE)</f>
        <v>100</v>
      </c>
      <c r="H747">
        <f t="shared" si="102"/>
        <v>100.14</v>
      </c>
      <c r="I747">
        <f t="shared" si="103"/>
        <v>264</v>
      </c>
      <c r="J747">
        <f t="shared" si="104"/>
        <v>100.14</v>
      </c>
      <c r="K747" t="e">
        <f t="shared" si="105"/>
        <v>#N/A</v>
      </c>
      <c r="L747">
        <f t="shared" si="106"/>
        <v>336</v>
      </c>
    </row>
    <row r="748" spans="1:12">
      <c r="A748">
        <v>13</v>
      </c>
      <c r="B748">
        <f t="shared" si="107"/>
        <v>14</v>
      </c>
      <c r="C748">
        <v>0</v>
      </c>
      <c r="D748">
        <f t="shared" si="109"/>
        <v>30</v>
      </c>
      <c r="E748">
        <f t="shared" si="101"/>
        <v>18</v>
      </c>
      <c r="F748" t="s">
        <v>155</v>
      </c>
      <c r="G748">
        <f>VLOOKUP(F748,Stations!$B$2:$G$300,6,FALSE)</f>
        <v>192</v>
      </c>
      <c r="H748">
        <f t="shared" si="102"/>
        <v>192.14</v>
      </c>
      <c r="I748">
        <f t="shared" si="103"/>
        <v>549</v>
      </c>
      <c r="J748">
        <f t="shared" si="104"/>
        <v>192.14</v>
      </c>
      <c r="K748">
        <f t="shared" si="105"/>
        <v>262.14</v>
      </c>
      <c r="L748">
        <f t="shared" si="106"/>
        <v>337</v>
      </c>
    </row>
    <row r="749" spans="1:12">
      <c r="A749">
        <v>13</v>
      </c>
      <c r="B749">
        <f t="shared" si="107"/>
        <v>14</v>
      </c>
      <c r="C749">
        <v>0</v>
      </c>
      <c r="D749">
        <f t="shared" si="109"/>
        <v>30</v>
      </c>
      <c r="E749">
        <f t="shared" si="101"/>
        <v>19</v>
      </c>
      <c r="F749" t="s">
        <v>164</v>
      </c>
      <c r="G749">
        <f>VLOOKUP(F749,Stations!$B$2:$G$300,6,FALSE)</f>
        <v>201</v>
      </c>
      <c r="H749">
        <f t="shared" si="102"/>
        <v>201.14</v>
      </c>
      <c r="I749">
        <f t="shared" si="103"/>
        <v>584</v>
      </c>
      <c r="J749">
        <f t="shared" si="104"/>
        <v>201.14</v>
      </c>
      <c r="K749" t="e">
        <f t="shared" si="105"/>
        <v>#N/A</v>
      </c>
      <c r="L749">
        <f t="shared" si="106"/>
        <v>337</v>
      </c>
    </row>
    <row r="750" spans="1:12">
      <c r="A750">
        <v>13</v>
      </c>
      <c r="B750">
        <f t="shared" si="107"/>
        <v>14</v>
      </c>
      <c r="C750">
        <v>0</v>
      </c>
      <c r="D750">
        <f t="shared" si="109"/>
        <v>30</v>
      </c>
      <c r="E750">
        <f t="shared" si="101"/>
        <v>20</v>
      </c>
      <c r="F750" t="s">
        <v>184</v>
      </c>
      <c r="G750">
        <f>VLOOKUP(F750,Stations!$B$2:$G$300,6,FALSE)</f>
        <v>222</v>
      </c>
      <c r="H750">
        <f t="shared" si="102"/>
        <v>222.14</v>
      </c>
      <c r="I750">
        <f t="shared" si="103"/>
        <v>635</v>
      </c>
      <c r="J750">
        <f t="shared" si="104"/>
        <v>222.14</v>
      </c>
      <c r="K750" t="e">
        <f t="shared" si="105"/>
        <v>#N/A</v>
      </c>
      <c r="L750">
        <f t="shared" si="106"/>
        <v>337</v>
      </c>
    </row>
    <row r="751" spans="1:12">
      <c r="A751">
        <v>13</v>
      </c>
      <c r="B751">
        <f t="shared" si="107"/>
        <v>14</v>
      </c>
      <c r="C751">
        <v>0</v>
      </c>
      <c r="D751">
        <f t="shared" si="109"/>
        <v>30</v>
      </c>
      <c r="E751">
        <f t="shared" si="101"/>
        <v>21</v>
      </c>
      <c r="F751" t="s">
        <v>477</v>
      </c>
      <c r="G751">
        <f>VLOOKUP(F751,Stations!$B$2:$G$300,6,FALSE)</f>
        <v>158</v>
      </c>
      <c r="H751">
        <f t="shared" si="102"/>
        <v>158.13999999999999</v>
      </c>
      <c r="I751">
        <f t="shared" si="103"/>
        <v>438</v>
      </c>
      <c r="J751">
        <f t="shared" si="104"/>
        <v>158.13999999999999</v>
      </c>
      <c r="K751" t="e">
        <f t="shared" si="105"/>
        <v>#N/A</v>
      </c>
      <c r="L751">
        <f t="shared" si="106"/>
        <v>337</v>
      </c>
    </row>
    <row r="752" spans="1:12">
      <c r="A752">
        <v>13</v>
      </c>
      <c r="B752">
        <f t="shared" si="107"/>
        <v>14</v>
      </c>
      <c r="C752">
        <v>0</v>
      </c>
      <c r="D752">
        <f t="shared" si="109"/>
        <v>30</v>
      </c>
      <c r="E752">
        <f t="shared" si="101"/>
        <v>22</v>
      </c>
      <c r="F752" s="1" t="s">
        <v>502</v>
      </c>
      <c r="G752">
        <f>VLOOKUP(F752,Stations!$B$2:$G$300,6,FALSE)</f>
        <v>159</v>
      </c>
      <c r="H752">
        <f t="shared" si="102"/>
        <v>159.13999999999999</v>
      </c>
      <c r="I752">
        <f t="shared" si="103"/>
        <v>442</v>
      </c>
      <c r="J752">
        <f t="shared" si="104"/>
        <v>159.13999999999999</v>
      </c>
      <c r="K752">
        <f t="shared" si="105"/>
        <v>262.14999999999998</v>
      </c>
      <c r="L752">
        <f t="shared" si="106"/>
        <v>338</v>
      </c>
    </row>
    <row r="753" spans="1:12">
      <c r="A753">
        <v>13</v>
      </c>
      <c r="B753">
        <f t="shared" si="107"/>
        <v>14</v>
      </c>
      <c r="C753">
        <v>0</v>
      </c>
      <c r="D753">
        <f t="shared" si="109"/>
        <v>30</v>
      </c>
      <c r="E753">
        <f t="shared" si="101"/>
        <v>23</v>
      </c>
      <c r="F753" t="s">
        <v>479</v>
      </c>
      <c r="G753">
        <f>VLOOKUP(F753,Stations!$B$2:$G$300,6,FALSE)</f>
        <v>57</v>
      </c>
      <c r="H753">
        <f t="shared" si="102"/>
        <v>57.14</v>
      </c>
      <c r="I753">
        <f t="shared" si="103"/>
        <v>154</v>
      </c>
      <c r="J753">
        <f t="shared" si="104"/>
        <v>57.14</v>
      </c>
      <c r="K753" t="e">
        <f t="shared" si="105"/>
        <v>#N/A</v>
      </c>
      <c r="L753">
        <f t="shared" si="106"/>
        <v>338</v>
      </c>
    </row>
    <row r="754" spans="1:12">
      <c r="A754">
        <v>13</v>
      </c>
      <c r="B754">
        <f t="shared" si="107"/>
        <v>14</v>
      </c>
      <c r="C754">
        <v>1</v>
      </c>
      <c r="D754">
        <f t="shared" si="109"/>
        <v>31</v>
      </c>
      <c r="E754">
        <f t="shared" ref="E754:E778" si="110">IF(A754&amp;C754&lt;&gt;A753&amp;C753,0,E753+1)</f>
        <v>0</v>
      </c>
      <c r="F754" t="s">
        <v>479</v>
      </c>
      <c r="G754">
        <f>VLOOKUP(F754,Stations!$B$2:$G$300,6,FALSE)</f>
        <v>57</v>
      </c>
      <c r="H754">
        <f t="shared" si="102"/>
        <v>57.14</v>
      </c>
      <c r="I754">
        <f t="shared" si="103"/>
        <v>154</v>
      </c>
      <c r="J754">
        <f t="shared" si="104"/>
        <v>57.14</v>
      </c>
      <c r="K754">
        <f t="shared" si="105"/>
        <v>263</v>
      </c>
      <c r="L754">
        <f t="shared" si="106"/>
        <v>339</v>
      </c>
    </row>
    <row r="755" spans="1:12">
      <c r="A755">
        <v>13</v>
      </c>
      <c r="B755">
        <f t="shared" si="107"/>
        <v>14</v>
      </c>
      <c r="C755">
        <v>1</v>
      </c>
      <c r="D755">
        <f t="shared" si="109"/>
        <v>31</v>
      </c>
      <c r="E755">
        <f t="shared" si="110"/>
        <v>1</v>
      </c>
      <c r="F755" s="1" t="s">
        <v>502</v>
      </c>
      <c r="G755">
        <f>VLOOKUP(F755,Stations!$B$2:$G$300,6,FALSE)</f>
        <v>159</v>
      </c>
      <c r="H755">
        <f t="shared" si="102"/>
        <v>159.13999999999999</v>
      </c>
      <c r="I755">
        <f t="shared" si="103"/>
        <v>442</v>
      </c>
      <c r="J755">
        <f t="shared" si="104"/>
        <v>159.13999999999999</v>
      </c>
      <c r="K755" t="e">
        <f t="shared" si="105"/>
        <v>#N/A</v>
      </c>
      <c r="L755">
        <f t="shared" si="106"/>
        <v>339</v>
      </c>
    </row>
    <row r="756" spans="1:12">
      <c r="A756">
        <v>13</v>
      </c>
      <c r="B756">
        <f t="shared" si="107"/>
        <v>14</v>
      </c>
      <c r="C756">
        <v>1</v>
      </c>
      <c r="D756">
        <f t="shared" si="109"/>
        <v>31</v>
      </c>
      <c r="E756">
        <f t="shared" si="110"/>
        <v>2</v>
      </c>
      <c r="F756" t="s">
        <v>477</v>
      </c>
      <c r="G756">
        <f>VLOOKUP(F756,Stations!$B$2:$G$300,6,FALSE)</f>
        <v>158</v>
      </c>
      <c r="H756">
        <f t="shared" si="102"/>
        <v>158.13999999999999</v>
      </c>
      <c r="I756">
        <f t="shared" si="103"/>
        <v>438</v>
      </c>
      <c r="J756">
        <f t="shared" si="104"/>
        <v>158.13999999999999</v>
      </c>
      <c r="K756">
        <f t="shared" si="105"/>
        <v>264.05</v>
      </c>
      <c r="L756">
        <f t="shared" si="106"/>
        <v>340</v>
      </c>
    </row>
    <row r="757" spans="1:12">
      <c r="A757">
        <v>13</v>
      </c>
      <c r="B757">
        <f t="shared" si="107"/>
        <v>14</v>
      </c>
      <c r="C757">
        <v>1</v>
      </c>
      <c r="D757">
        <f t="shared" si="109"/>
        <v>31</v>
      </c>
      <c r="E757">
        <f t="shared" si="110"/>
        <v>3</v>
      </c>
      <c r="F757" t="s">
        <v>184</v>
      </c>
      <c r="G757">
        <f>VLOOKUP(F757,Stations!$B$2:$G$300,6,FALSE)</f>
        <v>222</v>
      </c>
      <c r="H757">
        <f t="shared" si="102"/>
        <v>222.14</v>
      </c>
      <c r="I757">
        <f t="shared" si="103"/>
        <v>635</v>
      </c>
      <c r="J757">
        <f t="shared" si="104"/>
        <v>222.14</v>
      </c>
      <c r="K757" t="e">
        <f t="shared" si="105"/>
        <v>#N/A</v>
      </c>
      <c r="L757">
        <f t="shared" si="106"/>
        <v>340</v>
      </c>
    </row>
    <row r="758" spans="1:12">
      <c r="A758">
        <v>13</v>
      </c>
      <c r="B758">
        <f t="shared" si="107"/>
        <v>14</v>
      </c>
      <c r="C758">
        <v>1</v>
      </c>
      <c r="D758">
        <f t="shared" si="109"/>
        <v>31</v>
      </c>
      <c r="E758">
        <f t="shared" si="110"/>
        <v>4</v>
      </c>
      <c r="F758" t="s">
        <v>164</v>
      </c>
      <c r="G758">
        <f>VLOOKUP(F758,Stations!$B$2:$G$300,6,FALSE)</f>
        <v>201</v>
      </c>
      <c r="H758">
        <f t="shared" si="102"/>
        <v>201.14</v>
      </c>
      <c r="I758">
        <f t="shared" si="103"/>
        <v>584</v>
      </c>
      <c r="J758">
        <f t="shared" si="104"/>
        <v>201.14</v>
      </c>
      <c r="K758">
        <f t="shared" si="105"/>
        <v>265.04000000000002</v>
      </c>
      <c r="L758">
        <f t="shared" si="106"/>
        <v>341</v>
      </c>
    </row>
    <row r="759" spans="1:12">
      <c r="A759">
        <v>13</v>
      </c>
      <c r="B759">
        <f t="shared" si="107"/>
        <v>14</v>
      </c>
      <c r="C759">
        <v>1</v>
      </c>
      <c r="D759">
        <f t="shared" si="109"/>
        <v>31</v>
      </c>
      <c r="E759">
        <f t="shared" si="110"/>
        <v>5</v>
      </c>
      <c r="F759" t="s">
        <v>155</v>
      </c>
      <c r="G759">
        <f>VLOOKUP(F759,Stations!$B$2:$G$300,6,FALSE)</f>
        <v>192</v>
      </c>
      <c r="H759">
        <f t="shared" si="102"/>
        <v>192.14</v>
      </c>
      <c r="I759">
        <f t="shared" si="103"/>
        <v>549</v>
      </c>
      <c r="J759">
        <f t="shared" si="104"/>
        <v>192.14</v>
      </c>
      <c r="K759" t="e">
        <f t="shared" si="105"/>
        <v>#N/A</v>
      </c>
      <c r="L759">
        <f t="shared" si="106"/>
        <v>341</v>
      </c>
    </row>
    <row r="760" spans="1:12">
      <c r="A760">
        <v>13</v>
      </c>
      <c r="B760">
        <f t="shared" si="107"/>
        <v>14</v>
      </c>
      <c r="C760">
        <v>1</v>
      </c>
      <c r="D760">
        <f t="shared" si="109"/>
        <v>31</v>
      </c>
      <c r="E760">
        <f t="shared" si="110"/>
        <v>6</v>
      </c>
      <c r="F760" t="s">
        <v>79</v>
      </c>
      <c r="G760">
        <f>VLOOKUP(F760,Stations!$B$2:$G$300,6,FALSE)</f>
        <v>100</v>
      </c>
      <c r="H760">
        <f t="shared" si="102"/>
        <v>100.14</v>
      </c>
      <c r="I760">
        <f t="shared" si="103"/>
        <v>264</v>
      </c>
      <c r="J760">
        <f t="shared" si="104"/>
        <v>100.14</v>
      </c>
      <c r="K760">
        <f t="shared" si="105"/>
        <v>266</v>
      </c>
      <c r="L760">
        <f t="shared" si="106"/>
        <v>342</v>
      </c>
    </row>
    <row r="761" spans="1:12">
      <c r="A761">
        <v>13</v>
      </c>
      <c r="B761">
        <f t="shared" si="107"/>
        <v>14</v>
      </c>
      <c r="C761">
        <v>1</v>
      </c>
      <c r="D761">
        <f t="shared" si="109"/>
        <v>31</v>
      </c>
      <c r="E761">
        <f t="shared" si="110"/>
        <v>7</v>
      </c>
      <c r="F761" t="s">
        <v>340</v>
      </c>
      <c r="G761">
        <f>VLOOKUP(F761,Stations!$B$2:$G$300,6,FALSE)</f>
        <v>174</v>
      </c>
      <c r="H761">
        <f t="shared" si="102"/>
        <v>174.14</v>
      </c>
      <c r="I761">
        <f t="shared" si="103"/>
        <v>487</v>
      </c>
      <c r="J761">
        <f t="shared" si="104"/>
        <v>174.14</v>
      </c>
      <c r="K761" t="e">
        <f t="shared" si="105"/>
        <v>#N/A</v>
      </c>
      <c r="L761">
        <f t="shared" si="106"/>
        <v>342</v>
      </c>
    </row>
    <row r="762" spans="1:12">
      <c r="A762">
        <v>13</v>
      </c>
      <c r="B762">
        <f t="shared" si="107"/>
        <v>14</v>
      </c>
      <c r="C762">
        <v>1</v>
      </c>
      <c r="D762">
        <f t="shared" si="109"/>
        <v>31</v>
      </c>
      <c r="E762">
        <f t="shared" si="110"/>
        <v>8</v>
      </c>
      <c r="F762" t="s">
        <v>63</v>
      </c>
      <c r="G762">
        <f>VLOOKUP(F762,Stations!$B$2:$G$300,6,FALSE)</f>
        <v>83</v>
      </c>
      <c r="H762">
        <f t="shared" si="102"/>
        <v>83.14</v>
      </c>
      <c r="I762">
        <f t="shared" si="103"/>
        <v>225</v>
      </c>
      <c r="J762">
        <f t="shared" si="104"/>
        <v>83.14</v>
      </c>
      <c r="K762">
        <f t="shared" si="105"/>
        <v>267.10000000000002</v>
      </c>
      <c r="L762">
        <f t="shared" si="106"/>
        <v>343</v>
      </c>
    </row>
    <row r="763" spans="1:12">
      <c r="A763">
        <v>13</v>
      </c>
      <c r="B763">
        <f t="shared" si="107"/>
        <v>14</v>
      </c>
      <c r="C763">
        <v>1</v>
      </c>
      <c r="D763">
        <f t="shared" si="109"/>
        <v>31</v>
      </c>
      <c r="E763">
        <f t="shared" si="110"/>
        <v>9</v>
      </c>
      <c r="F763" t="s">
        <v>215</v>
      </c>
      <c r="G763">
        <f>VLOOKUP(F763,Stations!$B$2:$G$300,6,FALSE)</f>
        <v>258</v>
      </c>
      <c r="H763">
        <f t="shared" si="102"/>
        <v>258.14</v>
      </c>
      <c r="I763">
        <f t="shared" si="103"/>
        <v>733</v>
      </c>
      <c r="J763">
        <f t="shared" si="104"/>
        <v>258.14</v>
      </c>
      <c r="K763" t="e">
        <f t="shared" si="105"/>
        <v>#N/A</v>
      </c>
      <c r="L763">
        <f t="shared" si="106"/>
        <v>343</v>
      </c>
    </row>
    <row r="764" spans="1:12">
      <c r="A764">
        <v>13</v>
      </c>
      <c r="B764">
        <f t="shared" si="107"/>
        <v>14</v>
      </c>
      <c r="C764">
        <v>1</v>
      </c>
      <c r="D764">
        <f t="shared" si="109"/>
        <v>31</v>
      </c>
      <c r="E764">
        <f t="shared" si="110"/>
        <v>10</v>
      </c>
      <c r="F764" t="s">
        <v>239</v>
      </c>
      <c r="G764">
        <f>VLOOKUP(F764,Stations!$B$2:$G$300,6,FALSE)</f>
        <v>288</v>
      </c>
      <c r="H764">
        <f t="shared" si="102"/>
        <v>288.14</v>
      </c>
      <c r="I764">
        <f t="shared" si="103"/>
        <v>821</v>
      </c>
      <c r="J764">
        <f t="shared" si="104"/>
        <v>288.14</v>
      </c>
      <c r="K764">
        <f t="shared" si="105"/>
        <v>268.04000000000002</v>
      </c>
      <c r="L764">
        <f t="shared" si="106"/>
        <v>344</v>
      </c>
    </row>
    <row r="765" spans="1:12">
      <c r="A765">
        <v>13</v>
      </c>
      <c r="B765">
        <f t="shared" si="107"/>
        <v>14</v>
      </c>
      <c r="C765">
        <v>1</v>
      </c>
      <c r="D765">
        <f t="shared" si="109"/>
        <v>31</v>
      </c>
      <c r="E765">
        <f t="shared" si="110"/>
        <v>11</v>
      </c>
      <c r="F765" t="s">
        <v>95</v>
      </c>
      <c r="G765">
        <f>VLOOKUP(F765,Stations!$B$2:$G$300,6,FALSE)</f>
        <v>117</v>
      </c>
      <c r="H765">
        <f t="shared" si="102"/>
        <v>117.14</v>
      </c>
      <c r="I765">
        <f t="shared" si="103"/>
        <v>322</v>
      </c>
      <c r="J765">
        <f t="shared" si="104"/>
        <v>117.14</v>
      </c>
      <c r="K765" t="e">
        <f t="shared" si="105"/>
        <v>#N/A</v>
      </c>
      <c r="L765">
        <f t="shared" si="106"/>
        <v>344</v>
      </c>
    </row>
    <row r="766" spans="1:12">
      <c r="A766">
        <v>13</v>
      </c>
      <c r="B766">
        <f t="shared" si="107"/>
        <v>14</v>
      </c>
      <c r="C766">
        <v>1</v>
      </c>
      <c r="D766">
        <f t="shared" si="109"/>
        <v>31</v>
      </c>
      <c r="E766">
        <f t="shared" si="110"/>
        <v>12</v>
      </c>
      <c r="F766" t="s">
        <v>259</v>
      </c>
      <c r="G766">
        <f>VLOOKUP(F766,Stations!$B$2:$G$300,6,FALSE)</f>
        <v>46</v>
      </c>
      <c r="H766">
        <f t="shared" si="102"/>
        <v>46.14</v>
      </c>
      <c r="I766">
        <f t="shared" si="103"/>
        <v>115</v>
      </c>
      <c r="J766">
        <f t="shared" si="104"/>
        <v>46.14</v>
      </c>
      <c r="K766">
        <f t="shared" si="105"/>
        <v>269.08999999999997</v>
      </c>
      <c r="L766">
        <f t="shared" si="106"/>
        <v>345</v>
      </c>
    </row>
    <row r="767" spans="1:12">
      <c r="A767">
        <v>13</v>
      </c>
      <c r="B767">
        <f t="shared" si="107"/>
        <v>14</v>
      </c>
      <c r="C767">
        <v>1</v>
      </c>
      <c r="D767">
        <f t="shared" si="109"/>
        <v>31</v>
      </c>
      <c r="E767">
        <f t="shared" si="110"/>
        <v>13</v>
      </c>
      <c r="F767" t="s">
        <v>136</v>
      </c>
      <c r="G767">
        <f>VLOOKUP(F767,Stations!$B$2:$G$300,6,FALSE)</f>
        <v>171</v>
      </c>
      <c r="H767">
        <f t="shared" si="102"/>
        <v>171.14</v>
      </c>
      <c r="I767">
        <f t="shared" si="103"/>
        <v>473</v>
      </c>
      <c r="J767">
        <f t="shared" si="104"/>
        <v>171.14</v>
      </c>
      <c r="K767" t="e">
        <f t="shared" si="105"/>
        <v>#N/A</v>
      </c>
      <c r="L767">
        <f t="shared" si="106"/>
        <v>345</v>
      </c>
    </row>
    <row r="768" spans="1:12">
      <c r="A768">
        <v>13</v>
      </c>
      <c r="B768">
        <f t="shared" si="107"/>
        <v>14</v>
      </c>
      <c r="C768">
        <v>1</v>
      </c>
      <c r="D768">
        <f t="shared" si="109"/>
        <v>31</v>
      </c>
      <c r="E768">
        <f t="shared" si="110"/>
        <v>14</v>
      </c>
      <c r="F768" t="s">
        <v>219</v>
      </c>
      <c r="G768">
        <f>VLOOKUP(F768,Stations!$B$2:$G$300,6,FALSE)</f>
        <v>262</v>
      </c>
      <c r="H768">
        <f t="shared" si="102"/>
        <v>262.14</v>
      </c>
      <c r="I768">
        <f t="shared" si="103"/>
        <v>747</v>
      </c>
      <c r="J768">
        <f t="shared" si="104"/>
        <v>262.14</v>
      </c>
      <c r="K768">
        <f t="shared" si="105"/>
        <v>270.04000000000002</v>
      </c>
      <c r="L768">
        <f t="shared" si="106"/>
        <v>346</v>
      </c>
    </row>
    <row r="769" spans="1:12">
      <c r="A769">
        <v>13</v>
      </c>
      <c r="B769">
        <f t="shared" si="107"/>
        <v>14</v>
      </c>
      <c r="C769">
        <v>1</v>
      </c>
      <c r="D769">
        <f t="shared" si="109"/>
        <v>31</v>
      </c>
      <c r="E769">
        <f t="shared" si="110"/>
        <v>15</v>
      </c>
      <c r="F769" t="s">
        <v>116</v>
      </c>
      <c r="G769">
        <f>VLOOKUP(F769,Stations!$B$2:$G$300,6,FALSE)</f>
        <v>142</v>
      </c>
      <c r="H769">
        <f t="shared" si="102"/>
        <v>142.13999999999999</v>
      </c>
      <c r="I769">
        <f t="shared" si="103"/>
        <v>394</v>
      </c>
      <c r="J769">
        <f t="shared" si="104"/>
        <v>142.13999999999999</v>
      </c>
      <c r="K769" t="e">
        <f t="shared" si="105"/>
        <v>#N/A</v>
      </c>
      <c r="L769">
        <f t="shared" si="106"/>
        <v>346</v>
      </c>
    </row>
    <row r="770" spans="1:12">
      <c r="A770">
        <v>13</v>
      </c>
      <c r="B770">
        <f t="shared" si="107"/>
        <v>14</v>
      </c>
      <c r="C770">
        <v>1</v>
      </c>
      <c r="D770">
        <f t="shared" si="109"/>
        <v>31</v>
      </c>
      <c r="E770">
        <f t="shared" si="110"/>
        <v>16</v>
      </c>
      <c r="F770" t="s">
        <v>160</v>
      </c>
      <c r="G770">
        <f>VLOOKUP(F770,Stations!$B$2:$G$300,6,FALSE)</f>
        <v>197</v>
      </c>
      <c r="H770">
        <f t="shared" si="102"/>
        <v>197.14</v>
      </c>
      <c r="I770">
        <f t="shared" si="103"/>
        <v>565</v>
      </c>
      <c r="J770">
        <f t="shared" si="104"/>
        <v>197.14</v>
      </c>
      <c r="K770">
        <f t="shared" si="105"/>
        <v>271.11</v>
      </c>
      <c r="L770">
        <f t="shared" si="106"/>
        <v>347</v>
      </c>
    </row>
    <row r="771" spans="1:12">
      <c r="A771">
        <v>13</v>
      </c>
      <c r="B771">
        <f t="shared" si="107"/>
        <v>14</v>
      </c>
      <c r="C771">
        <v>1</v>
      </c>
      <c r="D771">
        <f t="shared" si="109"/>
        <v>31</v>
      </c>
      <c r="E771">
        <f t="shared" si="110"/>
        <v>17</v>
      </c>
      <c r="F771" t="s">
        <v>105</v>
      </c>
      <c r="G771">
        <f>VLOOKUP(F771,Stations!$B$2:$G$300,6,FALSE)</f>
        <v>129</v>
      </c>
      <c r="H771">
        <f t="shared" ref="H771:H834" si="111">G771+B771/100</f>
        <v>129.13999999999999</v>
      </c>
      <c r="I771">
        <f t="shared" ref="I771:I834" si="112">RANK(J771,$J$2:$J$847,1)</f>
        <v>358</v>
      </c>
      <c r="J771">
        <f t="shared" ref="J771:J834" si="113">H771</f>
        <v>129.13999999999999</v>
      </c>
      <c r="K771" t="e">
        <f t="shared" ref="K771:K834" si="114">VLOOKUP(ROW()-1,$I$2:$J$847,2,FALSE)</f>
        <v>#N/A</v>
      </c>
      <c r="L771">
        <f t="shared" ref="L771:L834" si="115">IF(NOT(ISNA(K771)),L770+1,L770)</f>
        <v>347</v>
      </c>
    </row>
    <row r="772" spans="1:12">
      <c r="A772">
        <v>13</v>
      </c>
      <c r="B772">
        <f t="shared" ref="B772:B835" si="116">IF(A772&lt;&gt;A771,B771+1,B771)</f>
        <v>14</v>
      </c>
      <c r="C772">
        <v>1</v>
      </c>
      <c r="D772">
        <f t="shared" si="109"/>
        <v>31</v>
      </c>
      <c r="E772">
        <f t="shared" si="110"/>
        <v>18</v>
      </c>
      <c r="F772" t="s">
        <v>27</v>
      </c>
      <c r="G772">
        <f>VLOOKUP(F772,Stations!$B$2:$G$300,6,FALSE)</f>
        <v>37</v>
      </c>
      <c r="H772">
        <f t="shared" si="111"/>
        <v>37.14</v>
      </c>
      <c r="I772">
        <f t="shared" si="112"/>
        <v>91</v>
      </c>
      <c r="J772">
        <f t="shared" si="113"/>
        <v>37.14</v>
      </c>
      <c r="K772">
        <f t="shared" si="114"/>
        <v>272.02</v>
      </c>
      <c r="L772">
        <f t="shared" si="115"/>
        <v>348</v>
      </c>
    </row>
    <row r="773" spans="1:12">
      <c r="A773">
        <v>13</v>
      </c>
      <c r="B773">
        <f t="shared" si="116"/>
        <v>14</v>
      </c>
      <c r="C773">
        <v>1</v>
      </c>
      <c r="D773">
        <f t="shared" si="109"/>
        <v>31</v>
      </c>
      <c r="E773">
        <f t="shared" si="110"/>
        <v>19</v>
      </c>
      <c r="F773" t="s">
        <v>176</v>
      </c>
      <c r="G773">
        <f>VLOOKUP(F773,Stations!$B$2:$G$300,6,FALSE)</f>
        <v>214</v>
      </c>
      <c r="H773">
        <f t="shared" si="111"/>
        <v>214.14</v>
      </c>
      <c r="I773">
        <f t="shared" si="112"/>
        <v>617</v>
      </c>
      <c r="J773">
        <f t="shared" si="113"/>
        <v>214.14</v>
      </c>
      <c r="K773" t="e">
        <f t="shared" si="114"/>
        <v>#N/A</v>
      </c>
      <c r="L773">
        <f t="shared" si="115"/>
        <v>348</v>
      </c>
    </row>
    <row r="774" spans="1:12">
      <c r="A774">
        <v>13</v>
      </c>
      <c r="B774">
        <f t="shared" si="116"/>
        <v>14</v>
      </c>
      <c r="C774">
        <v>1</v>
      </c>
      <c r="D774">
        <f t="shared" si="109"/>
        <v>31</v>
      </c>
      <c r="E774">
        <f t="shared" si="110"/>
        <v>20</v>
      </c>
      <c r="F774" t="s">
        <v>122</v>
      </c>
      <c r="G774">
        <f>VLOOKUP(F774,Stations!$B$2:$G$300,6,FALSE)</f>
        <v>149</v>
      </c>
      <c r="H774">
        <f t="shared" si="111"/>
        <v>149.13999999999999</v>
      </c>
      <c r="I774">
        <f t="shared" si="112"/>
        <v>418</v>
      </c>
      <c r="J774">
        <f t="shared" si="113"/>
        <v>149.13999999999999</v>
      </c>
      <c r="K774">
        <f t="shared" si="114"/>
        <v>273.11</v>
      </c>
      <c r="L774">
        <f t="shared" si="115"/>
        <v>349</v>
      </c>
    </row>
    <row r="775" spans="1:12">
      <c r="A775">
        <v>13</v>
      </c>
      <c r="B775">
        <f t="shared" si="116"/>
        <v>14</v>
      </c>
      <c r="C775">
        <v>1</v>
      </c>
      <c r="D775">
        <f t="shared" si="109"/>
        <v>31</v>
      </c>
      <c r="E775">
        <f t="shared" si="110"/>
        <v>21</v>
      </c>
      <c r="F775" t="s">
        <v>78</v>
      </c>
      <c r="G775">
        <f>VLOOKUP(F775,Stations!$B$2:$G$300,6,FALSE)</f>
        <v>99</v>
      </c>
      <c r="H775">
        <f t="shared" si="111"/>
        <v>99.14</v>
      </c>
      <c r="I775">
        <f t="shared" si="112"/>
        <v>262</v>
      </c>
      <c r="J775">
        <f t="shared" si="113"/>
        <v>99.14</v>
      </c>
      <c r="K775" t="e">
        <f t="shared" si="114"/>
        <v>#N/A</v>
      </c>
      <c r="L775">
        <f t="shared" si="115"/>
        <v>349</v>
      </c>
    </row>
    <row r="776" spans="1:12">
      <c r="A776">
        <v>13</v>
      </c>
      <c r="B776">
        <f t="shared" si="116"/>
        <v>14</v>
      </c>
      <c r="C776">
        <v>1</v>
      </c>
      <c r="D776">
        <f t="shared" si="109"/>
        <v>31</v>
      </c>
      <c r="E776">
        <f t="shared" si="110"/>
        <v>22</v>
      </c>
      <c r="F776" s="1" t="s">
        <v>508</v>
      </c>
      <c r="G776">
        <f>VLOOKUP(F776,Stations!$B$2:$G$300,6,FALSE)</f>
        <v>8</v>
      </c>
      <c r="H776">
        <f t="shared" si="111"/>
        <v>8.14</v>
      </c>
      <c r="I776">
        <f t="shared" si="112"/>
        <v>19</v>
      </c>
      <c r="J776">
        <f t="shared" si="113"/>
        <v>8.14</v>
      </c>
      <c r="K776">
        <f t="shared" si="114"/>
        <v>273.13</v>
      </c>
      <c r="L776">
        <f t="shared" si="115"/>
        <v>350</v>
      </c>
    </row>
    <row r="777" spans="1:12">
      <c r="A777">
        <v>13</v>
      </c>
      <c r="B777">
        <f t="shared" si="116"/>
        <v>14</v>
      </c>
      <c r="C777">
        <v>1</v>
      </c>
      <c r="D777">
        <f t="shared" ref="D777:D808" si="117">IF(A777&amp;C777=A776&amp;C776,D776,D776+1)</f>
        <v>31</v>
      </c>
      <c r="E777">
        <f t="shared" si="110"/>
        <v>23</v>
      </c>
      <c r="F777" s="1" t="s">
        <v>507</v>
      </c>
      <c r="G777">
        <f>VLOOKUP(F777,Stations!$B$2:$G$300,6,FALSE)</f>
        <v>9</v>
      </c>
      <c r="H777">
        <f t="shared" si="111"/>
        <v>9.14</v>
      </c>
      <c r="I777">
        <f t="shared" si="112"/>
        <v>21</v>
      </c>
      <c r="J777">
        <f t="shared" si="113"/>
        <v>9.14</v>
      </c>
      <c r="K777" t="e">
        <f t="shared" si="114"/>
        <v>#N/A</v>
      </c>
      <c r="L777">
        <f t="shared" si="115"/>
        <v>350</v>
      </c>
    </row>
    <row r="778" spans="1:12">
      <c r="A778">
        <v>13</v>
      </c>
      <c r="B778">
        <f t="shared" si="116"/>
        <v>14</v>
      </c>
      <c r="C778">
        <v>2</v>
      </c>
      <c r="D778">
        <f t="shared" si="117"/>
        <v>32</v>
      </c>
      <c r="E778">
        <f t="shared" si="110"/>
        <v>0</v>
      </c>
      <c r="F778" t="s">
        <v>503</v>
      </c>
      <c r="G778">
        <f>VLOOKUP(F778,Stations!$B$2:$G$300,6,FALSE)</f>
        <v>256</v>
      </c>
      <c r="H778">
        <f t="shared" si="111"/>
        <v>256.14</v>
      </c>
      <c r="I778">
        <f t="shared" si="112"/>
        <v>729</v>
      </c>
      <c r="J778">
        <f t="shared" si="113"/>
        <v>256.14</v>
      </c>
      <c r="K778">
        <f t="shared" si="114"/>
        <v>274.06</v>
      </c>
      <c r="L778">
        <f t="shared" si="115"/>
        <v>351</v>
      </c>
    </row>
    <row r="779" spans="1:12">
      <c r="A779">
        <v>13</v>
      </c>
      <c r="B779">
        <f t="shared" si="116"/>
        <v>14</v>
      </c>
      <c r="C779">
        <v>2</v>
      </c>
      <c r="D779">
        <f t="shared" si="117"/>
        <v>32</v>
      </c>
      <c r="E779">
        <f t="shared" ref="E779:E803" si="118">IF(A779&amp;C779&lt;&gt;A778&amp;C778,0,E778+1)</f>
        <v>1</v>
      </c>
      <c r="F779" t="s">
        <v>11</v>
      </c>
      <c r="G779">
        <f>VLOOKUP(F779,Stations!$B$2:$G$300,6,FALSE)</f>
        <v>16</v>
      </c>
      <c r="H779">
        <f t="shared" si="111"/>
        <v>16.14</v>
      </c>
      <c r="I779">
        <f t="shared" si="112"/>
        <v>39</v>
      </c>
      <c r="J779">
        <f t="shared" si="113"/>
        <v>16.14</v>
      </c>
      <c r="K779" t="e">
        <f t="shared" si="114"/>
        <v>#N/A</v>
      </c>
      <c r="L779">
        <f t="shared" si="115"/>
        <v>351</v>
      </c>
    </row>
    <row r="780" spans="1:12">
      <c r="A780">
        <v>13</v>
      </c>
      <c r="B780">
        <f t="shared" si="116"/>
        <v>14</v>
      </c>
      <c r="C780">
        <v>2</v>
      </c>
      <c r="D780">
        <f t="shared" si="117"/>
        <v>32</v>
      </c>
      <c r="E780">
        <f t="shared" si="118"/>
        <v>2</v>
      </c>
      <c r="F780" t="s">
        <v>475</v>
      </c>
      <c r="G780">
        <f>VLOOKUP(F780,Stations!$B$2:$G$300,6,FALSE)</f>
        <v>255</v>
      </c>
      <c r="H780">
        <f t="shared" si="111"/>
        <v>255.14</v>
      </c>
      <c r="I780">
        <f t="shared" si="112"/>
        <v>727</v>
      </c>
      <c r="J780">
        <f t="shared" si="113"/>
        <v>255.14</v>
      </c>
      <c r="K780">
        <f t="shared" si="114"/>
        <v>275.04000000000002</v>
      </c>
      <c r="L780">
        <f t="shared" si="115"/>
        <v>352</v>
      </c>
    </row>
    <row r="781" spans="1:12">
      <c r="A781">
        <v>13</v>
      </c>
      <c r="B781">
        <f t="shared" si="116"/>
        <v>14</v>
      </c>
      <c r="C781">
        <v>2</v>
      </c>
      <c r="D781">
        <f t="shared" si="117"/>
        <v>32</v>
      </c>
      <c r="E781">
        <f t="shared" si="118"/>
        <v>3</v>
      </c>
      <c r="F781" t="s">
        <v>34</v>
      </c>
      <c r="G781">
        <f>VLOOKUP(F781,Stations!$B$2:$G$300,6,FALSE)</f>
        <v>44</v>
      </c>
      <c r="H781">
        <f t="shared" si="111"/>
        <v>44.14</v>
      </c>
      <c r="I781">
        <f t="shared" si="112"/>
        <v>107</v>
      </c>
      <c r="J781">
        <f t="shared" si="113"/>
        <v>44.14</v>
      </c>
      <c r="K781" t="e">
        <f t="shared" si="114"/>
        <v>#N/A</v>
      </c>
      <c r="L781">
        <f t="shared" si="115"/>
        <v>352</v>
      </c>
    </row>
    <row r="782" spans="1:12">
      <c r="A782">
        <v>13</v>
      </c>
      <c r="B782">
        <f t="shared" si="116"/>
        <v>14</v>
      </c>
      <c r="C782">
        <v>2</v>
      </c>
      <c r="D782">
        <f t="shared" si="117"/>
        <v>32</v>
      </c>
      <c r="E782">
        <f t="shared" si="118"/>
        <v>4</v>
      </c>
      <c r="F782" t="s">
        <v>124</v>
      </c>
      <c r="G782">
        <f>VLOOKUP(F782,Stations!$B$2:$G$300,6,FALSE)</f>
        <v>151</v>
      </c>
      <c r="H782">
        <f t="shared" si="111"/>
        <v>151.13999999999999</v>
      </c>
      <c r="I782">
        <f t="shared" si="112"/>
        <v>422</v>
      </c>
      <c r="J782">
        <f t="shared" si="113"/>
        <v>151.13999999999999</v>
      </c>
      <c r="K782">
        <f t="shared" si="114"/>
        <v>276.13</v>
      </c>
      <c r="L782">
        <f t="shared" si="115"/>
        <v>353</v>
      </c>
    </row>
    <row r="783" spans="1:12">
      <c r="A783">
        <v>13</v>
      </c>
      <c r="B783">
        <f t="shared" si="116"/>
        <v>14</v>
      </c>
      <c r="C783">
        <v>2</v>
      </c>
      <c r="D783">
        <f t="shared" si="117"/>
        <v>32</v>
      </c>
      <c r="E783">
        <f t="shared" si="118"/>
        <v>5</v>
      </c>
      <c r="F783" t="s">
        <v>86</v>
      </c>
      <c r="G783">
        <f>VLOOKUP(F783,Stations!$B$2:$G$300,6,FALSE)</f>
        <v>107</v>
      </c>
      <c r="H783">
        <f t="shared" si="111"/>
        <v>107.14</v>
      </c>
      <c r="I783">
        <f t="shared" si="112"/>
        <v>294</v>
      </c>
      <c r="J783">
        <f t="shared" si="113"/>
        <v>107.14</v>
      </c>
      <c r="K783" t="e">
        <f t="shared" si="114"/>
        <v>#N/A</v>
      </c>
      <c r="L783">
        <f t="shared" si="115"/>
        <v>353</v>
      </c>
    </row>
    <row r="784" spans="1:12">
      <c r="A784">
        <v>13</v>
      </c>
      <c r="B784">
        <f t="shared" si="116"/>
        <v>14</v>
      </c>
      <c r="C784">
        <v>2</v>
      </c>
      <c r="D784">
        <f t="shared" si="117"/>
        <v>32</v>
      </c>
      <c r="E784">
        <f t="shared" si="118"/>
        <v>6</v>
      </c>
      <c r="F784" t="s">
        <v>183</v>
      </c>
      <c r="G784">
        <f>VLOOKUP(F784,Stations!$B$2:$G$300,6,FALSE)</f>
        <v>221</v>
      </c>
      <c r="H784">
        <f t="shared" si="111"/>
        <v>221.14</v>
      </c>
      <c r="I784">
        <f t="shared" si="112"/>
        <v>633</v>
      </c>
      <c r="J784">
        <f t="shared" si="113"/>
        <v>221.14</v>
      </c>
      <c r="K784">
        <f t="shared" si="114"/>
        <v>277.01</v>
      </c>
      <c r="L784">
        <f t="shared" si="115"/>
        <v>354</v>
      </c>
    </row>
    <row r="785" spans="1:12">
      <c r="A785">
        <v>13</v>
      </c>
      <c r="B785">
        <f t="shared" si="116"/>
        <v>14</v>
      </c>
      <c r="C785">
        <v>2</v>
      </c>
      <c r="D785">
        <f t="shared" si="117"/>
        <v>32</v>
      </c>
      <c r="E785">
        <f t="shared" si="118"/>
        <v>7</v>
      </c>
      <c r="F785" t="s">
        <v>91</v>
      </c>
      <c r="G785">
        <f>VLOOKUP(F785,Stations!$B$2:$G$300,6,FALSE)</f>
        <v>112</v>
      </c>
      <c r="H785">
        <f t="shared" si="111"/>
        <v>112.14</v>
      </c>
      <c r="I785">
        <f t="shared" si="112"/>
        <v>306</v>
      </c>
      <c r="J785">
        <f t="shared" si="113"/>
        <v>112.14</v>
      </c>
      <c r="K785" t="e">
        <f t="shared" si="114"/>
        <v>#N/A</v>
      </c>
      <c r="L785">
        <f t="shared" si="115"/>
        <v>354</v>
      </c>
    </row>
    <row r="786" spans="1:12">
      <c r="A786">
        <v>13</v>
      </c>
      <c r="B786">
        <f t="shared" si="116"/>
        <v>14</v>
      </c>
      <c r="C786">
        <v>2</v>
      </c>
      <c r="D786">
        <f t="shared" si="117"/>
        <v>32</v>
      </c>
      <c r="E786">
        <f t="shared" si="118"/>
        <v>8</v>
      </c>
      <c r="F786" t="s">
        <v>105</v>
      </c>
      <c r="G786">
        <f>VLOOKUP(F786,Stations!$B$2:$G$300,6,FALSE)</f>
        <v>129</v>
      </c>
      <c r="H786">
        <f t="shared" si="111"/>
        <v>129.13999999999999</v>
      </c>
      <c r="I786">
        <f t="shared" si="112"/>
        <v>358</v>
      </c>
      <c r="J786">
        <f t="shared" si="113"/>
        <v>129.13999999999999</v>
      </c>
      <c r="K786">
        <f t="shared" si="114"/>
        <v>277.05</v>
      </c>
      <c r="L786">
        <f t="shared" si="115"/>
        <v>355</v>
      </c>
    </row>
    <row r="787" spans="1:12">
      <c r="A787">
        <v>13</v>
      </c>
      <c r="B787">
        <f t="shared" si="116"/>
        <v>14</v>
      </c>
      <c r="C787">
        <v>2</v>
      </c>
      <c r="D787">
        <f t="shared" si="117"/>
        <v>32</v>
      </c>
      <c r="E787">
        <f t="shared" si="118"/>
        <v>9</v>
      </c>
      <c r="F787" t="s">
        <v>160</v>
      </c>
      <c r="G787">
        <f>VLOOKUP(F787,Stations!$B$2:$G$300,6,FALSE)</f>
        <v>197</v>
      </c>
      <c r="H787">
        <f t="shared" si="111"/>
        <v>197.14</v>
      </c>
      <c r="I787">
        <f t="shared" si="112"/>
        <v>565</v>
      </c>
      <c r="J787">
        <f t="shared" si="113"/>
        <v>197.14</v>
      </c>
      <c r="K787" t="e">
        <f t="shared" si="114"/>
        <v>#N/A</v>
      </c>
      <c r="L787">
        <f t="shared" si="115"/>
        <v>355</v>
      </c>
    </row>
    <row r="788" spans="1:12">
      <c r="A788">
        <v>13</v>
      </c>
      <c r="B788">
        <f t="shared" si="116"/>
        <v>14</v>
      </c>
      <c r="C788">
        <v>2</v>
      </c>
      <c r="D788">
        <f t="shared" si="117"/>
        <v>32</v>
      </c>
      <c r="E788">
        <f t="shared" si="118"/>
        <v>10</v>
      </c>
      <c r="F788" t="s">
        <v>116</v>
      </c>
      <c r="G788">
        <f>VLOOKUP(F788,Stations!$B$2:$G$300,6,FALSE)</f>
        <v>142</v>
      </c>
      <c r="H788">
        <f t="shared" si="111"/>
        <v>142.13999999999999</v>
      </c>
      <c r="I788">
        <f t="shared" si="112"/>
        <v>394</v>
      </c>
      <c r="J788">
        <f t="shared" si="113"/>
        <v>142.13999999999999</v>
      </c>
      <c r="K788">
        <f t="shared" si="114"/>
        <v>277.07</v>
      </c>
      <c r="L788">
        <f t="shared" si="115"/>
        <v>356</v>
      </c>
    </row>
    <row r="789" spans="1:12">
      <c r="A789">
        <v>13</v>
      </c>
      <c r="B789">
        <f t="shared" si="116"/>
        <v>14</v>
      </c>
      <c r="C789">
        <v>2</v>
      </c>
      <c r="D789">
        <f t="shared" si="117"/>
        <v>32</v>
      </c>
      <c r="E789">
        <f t="shared" si="118"/>
        <v>11</v>
      </c>
      <c r="F789" t="s">
        <v>219</v>
      </c>
      <c r="G789">
        <f>VLOOKUP(F789,Stations!$B$2:$G$300,6,FALSE)</f>
        <v>262</v>
      </c>
      <c r="H789">
        <f t="shared" si="111"/>
        <v>262.14</v>
      </c>
      <c r="I789">
        <f t="shared" si="112"/>
        <v>747</v>
      </c>
      <c r="J789">
        <f t="shared" si="113"/>
        <v>262.14</v>
      </c>
      <c r="K789" t="e">
        <f t="shared" si="114"/>
        <v>#N/A</v>
      </c>
      <c r="L789">
        <f t="shared" si="115"/>
        <v>356</v>
      </c>
    </row>
    <row r="790" spans="1:12">
      <c r="A790">
        <v>13</v>
      </c>
      <c r="B790">
        <f t="shared" si="116"/>
        <v>14</v>
      </c>
      <c r="C790">
        <v>2</v>
      </c>
      <c r="D790">
        <f t="shared" si="117"/>
        <v>32</v>
      </c>
      <c r="E790">
        <f t="shared" si="118"/>
        <v>12</v>
      </c>
      <c r="F790" t="s">
        <v>136</v>
      </c>
      <c r="G790">
        <f>VLOOKUP(F790,Stations!$B$2:$G$300,6,FALSE)</f>
        <v>171</v>
      </c>
      <c r="H790">
        <f t="shared" si="111"/>
        <v>171.14</v>
      </c>
      <c r="I790">
        <f t="shared" si="112"/>
        <v>473</v>
      </c>
      <c r="J790">
        <f t="shared" si="113"/>
        <v>171.14</v>
      </c>
      <c r="K790" t="e">
        <f t="shared" si="114"/>
        <v>#N/A</v>
      </c>
      <c r="L790">
        <f t="shared" si="115"/>
        <v>356</v>
      </c>
    </row>
    <row r="791" spans="1:12">
      <c r="A791">
        <v>13</v>
      </c>
      <c r="B791">
        <f t="shared" si="116"/>
        <v>14</v>
      </c>
      <c r="C791">
        <v>2</v>
      </c>
      <c r="D791">
        <f t="shared" si="117"/>
        <v>32</v>
      </c>
      <c r="E791">
        <f t="shared" si="118"/>
        <v>13</v>
      </c>
      <c r="F791" t="s">
        <v>259</v>
      </c>
      <c r="G791">
        <f>VLOOKUP(F791,Stations!$B$2:$G$300,6,FALSE)</f>
        <v>46</v>
      </c>
      <c r="H791">
        <f t="shared" si="111"/>
        <v>46.14</v>
      </c>
      <c r="I791">
        <f t="shared" si="112"/>
        <v>115</v>
      </c>
      <c r="J791">
        <f t="shared" si="113"/>
        <v>46.14</v>
      </c>
      <c r="K791" t="e">
        <f t="shared" si="114"/>
        <v>#N/A</v>
      </c>
      <c r="L791">
        <f t="shared" si="115"/>
        <v>356</v>
      </c>
    </row>
    <row r="792" spans="1:12">
      <c r="A792">
        <v>13</v>
      </c>
      <c r="B792">
        <f t="shared" si="116"/>
        <v>14</v>
      </c>
      <c r="C792">
        <v>2</v>
      </c>
      <c r="D792">
        <f t="shared" si="117"/>
        <v>32</v>
      </c>
      <c r="E792">
        <f t="shared" si="118"/>
        <v>14</v>
      </c>
      <c r="F792" t="s">
        <v>95</v>
      </c>
      <c r="G792">
        <f>VLOOKUP(F792,Stations!$B$2:$G$300,6,FALSE)</f>
        <v>117</v>
      </c>
      <c r="H792">
        <f t="shared" si="111"/>
        <v>117.14</v>
      </c>
      <c r="I792">
        <f t="shared" si="112"/>
        <v>322</v>
      </c>
      <c r="J792">
        <f t="shared" si="113"/>
        <v>117.14</v>
      </c>
      <c r="K792">
        <f t="shared" si="114"/>
        <v>278.04000000000002</v>
      </c>
      <c r="L792">
        <f t="shared" si="115"/>
        <v>357</v>
      </c>
    </row>
    <row r="793" spans="1:12">
      <c r="A793">
        <v>13</v>
      </c>
      <c r="B793">
        <f t="shared" si="116"/>
        <v>14</v>
      </c>
      <c r="C793">
        <v>2</v>
      </c>
      <c r="D793">
        <f t="shared" si="117"/>
        <v>32</v>
      </c>
      <c r="E793">
        <f t="shared" si="118"/>
        <v>15</v>
      </c>
      <c r="F793" t="s">
        <v>239</v>
      </c>
      <c r="G793">
        <f>VLOOKUP(F793,Stations!$B$2:$G$300,6,FALSE)</f>
        <v>288</v>
      </c>
      <c r="H793">
        <f t="shared" si="111"/>
        <v>288.14</v>
      </c>
      <c r="I793">
        <f t="shared" si="112"/>
        <v>821</v>
      </c>
      <c r="J793">
        <f t="shared" si="113"/>
        <v>288.14</v>
      </c>
      <c r="K793" t="e">
        <f t="shared" si="114"/>
        <v>#N/A</v>
      </c>
      <c r="L793">
        <f t="shared" si="115"/>
        <v>357</v>
      </c>
    </row>
    <row r="794" spans="1:12">
      <c r="A794">
        <v>13</v>
      </c>
      <c r="B794">
        <f t="shared" si="116"/>
        <v>14</v>
      </c>
      <c r="C794">
        <v>2</v>
      </c>
      <c r="D794">
        <f t="shared" si="117"/>
        <v>32</v>
      </c>
      <c r="E794">
        <f t="shared" si="118"/>
        <v>16</v>
      </c>
      <c r="F794" t="s">
        <v>215</v>
      </c>
      <c r="G794">
        <f>VLOOKUP(F794,Stations!$B$2:$G$300,6,FALSE)</f>
        <v>258</v>
      </c>
      <c r="H794">
        <f t="shared" si="111"/>
        <v>258.14</v>
      </c>
      <c r="I794">
        <f t="shared" si="112"/>
        <v>733</v>
      </c>
      <c r="J794">
        <f t="shared" si="113"/>
        <v>258.14</v>
      </c>
      <c r="K794">
        <f t="shared" si="114"/>
        <v>278.08999999999997</v>
      </c>
      <c r="L794">
        <f t="shared" si="115"/>
        <v>358</v>
      </c>
    </row>
    <row r="795" spans="1:12">
      <c r="A795">
        <v>13</v>
      </c>
      <c r="B795">
        <f t="shared" si="116"/>
        <v>14</v>
      </c>
      <c r="C795">
        <v>2</v>
      </c>
      <c r="D795">
        <f t="shared" si="117"/>
        <v>32</v>
      </c>
      <c r="E795">
        <f t="shared" si="118"/>
        <v>17</v>
      </c>
      <c r="F795" t="s">
        <v>63</v>
      </c>
      <c r="G795">
        <f>VLOOKUP(F795,Stations!$B$2:$G$300,6,FALSE)</f>
        <v>83</v>
      </c>
      <c r="H795">
        <f t="shared" si="111"/>
        <v>83.14</v>
      </c>
      <c r="I795">
        <f t="shared" si="112"/>
        <v>225</v>
      </c>
      <c r="J795">
        <f t="shared" si="113"/>
        <v>83.14</v>
      </c>
      <c r="K795" t="e">
        <f t="shared" si="114"/>
        <v>#N/A</v>
      </c>
      <c r="L795">
        <f t="shared" si="115"/>
        <v>358</v>
      </c>
    </row>
    <row r="796" spans="1:12">
      <c r="A796">
        <v>13</v>
      </c>
      <c r="B796">
        <f t="shared" si="116"/>
        <v>14</v>
      </c>
      <c r="C796">
        <v>2</v>
      </c>
      <c r="D796">
        <f t="shared" si="117"/>
        <v>32</v>
      </c>
      <c r="E796">
        <f t="shared" si="118"/>
        <v>18</v>
      </c>
      <c r="F796" t="s">
        <v>340</v>
      </c>
      <c r="G796">
        <f>VLOOKUP(F796,Stations!$B$2:$G$300,6,FALSE)</f>
        <v>174</v>
      </c>
      <c r="H796">
        <f t="shared" si="111"/>
        <v>174.14</v>
      </c>
      <c r="I796">
        <f t="shared" si="112"/>
        <v>487</v>
      </c>
      <c r="J796">
        <f t="shared" si="113"/>
        <v>174.14</v>
      </c>
      <c r="K796">
        <f t="shared" si="114"/>
        <v>278.10000000000002</v>
      </c>
      <c r="L796">
        <f t="shared" si="115"/>
        <v>359</v>
      </c>
    </row>
    <row r="797" spans="1:12">
      <c r="A797">
        <v>13</v>
      </c>
      <c r="B797">
        <f t="shared" si="116"/>
        <v>14</v>
      </c>
      <c r="C797">
        <v>2</v>
      </c>
      <c r="D797">
        <f t="shared" si="117"/>
        <v>32</v>
      </c>
      <c r="E797">
        <f t="shared" si="118"/>
        <v>19</v>
      </c>
      <c r="F797" t="s">
        <v>79</v>
      </c>
      <c r="G797">
        <f>VLOOKUP(F797,Stations!$B$2:$G$300,6,FALSE)</f>
        <v>100</v>
      </c>
      <c r="H797">
        <f t="shared" si="111"/>
        <v>100.14</v>
      </c>
      <c r="I797">
        <f t="shared" si="112"/>
        <v>264</v>
      </c>
      <c r="J797">
        <f t="shared" si="113"/>
        <v>100.14</v>
      </c>
      <c r="K797" t="e">
        <f t="shared" si="114"/>
        <v>#N/A</v>
      </c>
      <c r="L797">
        <f t="shared" si="115"/>
        <v>359</v>
      </c>
    </row>
    <row r="798" spans="1:12">
      <c r="A798">
        <v>13</v>
      </c>
      <c r="B798">
        <f t="shared" si="116"/>
        <v>14</v>
      </c>
      <c r="C798">
        <v>2</v>
      </c>
      <c r="D798">
        <f t="shared" si="117"/>
        <v>32</v>
      </c>
      <c r="E798">
        <f t="shared" si="118"/>
        <v>20</v>
      </c>
      <c r="F798" t="s">
        <v>155</v>
      </c>
      <c r="G798">
        <f>VLOOKUP(F798,Stations!$B$2:$G$300,6,FALSE)</f>
        <v>192</v>
      </c>
      <c r="H798">
        <f t="shared" si="111"/>
        <v>192.14</v>
      </c>
      <c r="I798">
        <f t="shared" si="112"/>
        <v>549</v>
      </c>
      <c r="J798">
        <f t="shared" si="113"/>
        <v>192.14</v>
      </c>
      <c r="K798">
        <f t="shared" si="114"/>
        <v>279.07</v>
      </c>
      <c r="L798">
        <f t="shared" si="115"/>
        <v>360</v>
      </c>
    </row>
    <row r="799" spans="1:12">
      <c r="A799">
        <v>13</v>
      </c>
      <c r="B799">
        <f t="shared" si="116"/>
        <v>14</v>
      </c>
      <c r="C799">
        <v>2</v>
      </c>
      <c r="D799">
        <f t="shared" si="117"/>
        <v>32</v>
      </c>
      <c r="E799">
        <f t="shared" si="118"/>
        <v>21</v>
      </c>
      <c r="F799" t="s">
        <v>164</v>
      </c>
      <c r="G799">
        <f>VLOOKUP(F799,Stations!$B$2:$G$300,6,FALSE)</f>
        <v>201</v>
      </c>
      <c r="H799">
        <f t="shared" si="111"/>
        <v>201.14</v>
      </c>
      <c r="I799">
        <f t="shared" si="112"/>
        <v>584</v>
      </c>
      <c r="J799">
        <f t="shared" si="113"/>
        <v>201.14</v>
      </c>
      <c r="K799" t="e">
        <f t="shared" si="114"/>
        <v>#N/A</v>
      </c>
      <c r="L799">
        <f t="shared" si="115"/>
        <v>360</v>
      </c>
    </row>
    <row r="800" spans="1:12">
      <c r="A800">
        <v>13</v>
      </c>
      <c r="B800">
        <f t="shared" si="116"/>
        <v>14</v>
      </c>
      <c r="C800">
        <v>2</v>
      </c>
      <c r="D800">
        <f t="shared" si="117"/>
        <v>32</v>
      </c>
      <c r="E800">
        <f t="shared" si="118"/>
        <v>22</v>
      </c>
      <c r="F800" t="s">
        <v>184</v>
      </c>
      <c r="G800">
        <f>VLOOKUP(F800,Stations!$B$2:$G$300,6,FALSE)</f>
        <v>222</v>
      </c>
      <c r="H800">
        <f t="shared" si="111"/>
        <v>222.14</v>
      </c>
      <c r="I800">
        <f t="shared" si="112"/>
        <v>635</v>
      </c>
      <c r="J800">
        <f t="shared" si="113"/>
        <v>222.14</v>
      </c>
      <c r="K800" t="e">
        <f t="shared" si="114"/>
        <v>#N/A</v>
      </c>
      <c r="L800">
        <f t="shared" si="115"/>
        <v>360</v>
      </c>
    </row>
    <row r="801" spans="1:12">
      <c r="A801">
        <v>13</v>
      </c>
      <c r="B801">
        <f t="shared" si="116"/>
        <v>14</v>
      </c>
      <c r="C801">
        <v>2</v>
      </c>
      <c r="D801">
        <f t="shared" si="117"/>
        <v>32</v>
      </c>
      <c r="E801">
        <f t="shared" si="118"/>
        <v>23</v>
      </c>
      <c r="F801" t="s">
        <v>477</v>
      </c>
      <c r="G801">
        <f>VLOOKUP(F801,Stations!$B$2:$G$300,6,FALSE)</f>
        <v>158</v>
      </c>
      <c r="H801">
        <f t="shared" si="111"/>
        <v>158.13999999999999</v>
      </c>
      <c r="I801">
        <f t="shared" si="112"/>
        <v>438</v>
      </c>
      <c r="J801">
        <f t="shared" si="113"/>
        <v>158.13999999999999</v>
      </c>
      <c r="K801" t="e">
        <f t="shared" si="114"/>
        <v>#N/A</v>
      </c>
      <c r="L801">
        <f t="shared" si="115"/>
        <v>360</v>
      </c>
    </row>
    <row r="802" spans="1:12">
      <c r="A802">
        <v>13</v>
      </c>
      <c r="B802">
        <f t="shared" si="116"/>
        <v>14</v>
      </c>
      <c r="C802">
        <v>2</v>
      </c>
      <c r="D802">
        <f t="shared" si="117"/>
        <v>32</v>
      </c>
      <c r="E802">
        <f t="shared" si="118"/>
        <v>24</v>
      </c>
      <c r="F802" s="1" t="s">
        <v>502</v>
      </c>
      <c r="G802">
        <f>VLOOKUP(F802,Stations!$B$2:$G$300,6,FALSE)</f>
        <v>159</v>
      </c>
      <c r="H802">
        <f t="shared" si="111"/>
        <v>159.13999999999999</v>
      </c>
      <c r="I802">
        <f t="shared" si="112"/>
        <v>442</v>
      </c>
      <c r="J802">
        <f t="shared" si="113"/>
        <v>159.13999999999999</v>
      </c>
      <c r="K802">
        <f t="shared" si="114"/>
        <v>280.12</v>
      </c>
      <c r="L802">
        <f t="shared" si="115"/>
        <v>361</v>
      </c>
    </row>
    <row r="803" spans="1:12">
      <c r="A803">
        <v>13</v>
      </c>
      <c r="B803">
        <f t="shared" si="116"/>
        <v>14</v>
      </c>
      <c r="C803">
        <v>2</v>
      </c>
      <c r="D803">
        <f t="shared" si="117"/>
        <v>32</v>
      </c>
      <c r="E803">
        <f t="shared" si="118"/>
        <v>25</v>
      </c>
      <c r="F803" t="s">
        <v>479</v>
      </c>
      <c r="G803">
        <f>VLOOKUP(F803,Stations!$B$2:$G$300,6,FALSE)</f>
        <v>57</v>
      </c>
      <c r="H803">
        <f t="shared" si="111"/>
        <v>57.14</v>
      </c>
      <c r="I803">
        <f t="shared" si="112"/>
        <v>154</v>
      </c>
      <c r="J803">
        <f t="shared" si="113"/>
        <v>57.14</v>
      </c>
      <c r="K803" t="e">
        <f t="shared" si="114"/>
        <v>#N/A</v>
      </c>
      <c r="L803">
        <f t="shared" si="115"/>
        <v>361</v>
      </c>
    </row>
    <row r="804" spans="1:12">
      <c r="A804">
        <v>13</v>
      </c>
      <c r="B804">
        <f t="shared" si="116"/>
        <v>14</v>
      </c>
      <c r="C804">
        <v>3</v>
      </c>
      <c r="D804">
        <f t="shared" si="117"/>
        <v>33</v>
      </c>
      <c r="E804">
        <f t="shared" ref="E804:E829" si="119">IF(A804&amp;C804&lt;&gt;A803&amp;C803,0,E803+1)</f>
        <v>0</v>
      </c>
      <c r="F804" t="s">
        <v>479</v>
      </c>
      <c r="G804">
        <f>VLOOKUP(F804,Stations!$B$2:$G$300,6,FALSE)</f>
        <v>57</v>
      </c>
      <c r="H804">
        <f t="shared" si="111"/>
        <v>57.14</v>
      </c>
      <c r="I804">
        <f t="shared" si="112"/>
        <v>154</v>
      </c>
      <c r="J804">
        <f t="shared" si="113"/>
        <v>57.14</v>
      </c>
      <c r="K804">
        <f t="shared" si="114"/>
        <v>281.02</v>
      </c>
      <c r="L804">
        <f t="shared" si="115"/>
        <v>362</v>
      </c>
    </row>
    <row r="805" spans="1:12">
      <c r="A805">
        <v>13</v>
      </c>
      <c r="B805">
        <f t="shared" si="116"/>
        <v>14</v>
      </c>
      <c r="C805">
        <v>3</v>
      </c>
      <c r="D805">
        <f t="shared" si="117"/>
        <v>33</v>
      </c>
      <c r="E805">
        <f t="shared" si="119"/>
        <v>1</v>
      </c>
      <c r="F805" s="1" t="s">
        <v>502</v>
      </c>
      <c r="G805">
        <f>VLOOKUP(F805,Stations!$B$2:$G$300,6,FALSE)</f>
        <v>159</v>
      </c>
      <c r="H805">
        <f t="shared" si="111"/>
        <v>159.13999999999999</v>
      </c>
      <c r="I805">
        <f t="shared" si="112"/>
        <v>442</v>
      </c>
      <c r="J805">
        <f t="shared" si="113"/>
        <v>159.13999999999999</v>
      </c>
      <c r="K805" t="e">
        <f t="shared" si="114"/>
        <v>#N/A</v>
      </c>
      <c r="L805">
        <f t="shared" si="115"/>
        <v>362</v>
      </c>
    </row>
    <row r="806" spans="1:12">
      <c r="A806">
        <v>13</v>
      </c>
      <c r="B806">
        <f t="shared" si="116"/>
        <v>14</v>
      </c>
      <c r="C806">
        <v>3</v>
      </c>
      <c r="D806">
        <f t="shared" si="117"/>
        <v>33</v>
      </c>
      <c r="E806">
        <f t="shared" si="119"/>
        <v>2</v>
      </c>
      <c r="F806" t="s">
        <v>477</v>
      </c>
      <c r="G806">
        <f>VLOOKUP(F806,Stations!$B$2:$G$300,6,FALSE)</f>
        <v>158</v>
      </c>
      <c r="H806">
        <f t="shared" si="111"/>
        <v>158.13999999999999</v>
      </c>
      <c r="I806">
        <f t="shared" si="112"/>
        <v>438</v>
      </c>
      <c r="J806">
        <f t="shared" si="113"/>
        <v>158.13999999999999</v>
      </c>
      <c r="K806">
        <f t="shared" si="114"/>
        <v>282.01</v>
      </c>
      <c r="L806">
        <f t="shared" si="115"/>
        <v>363</v>
      </c>
    </row>
    <row r="807" spans="1:12">
      <c r="A807">
        <v>13</v>
      </c>
      <c r="B807">
        <f t="shared" si="116"/>
        <v>14</v>
      </c>
      <c r="C807">
        <v>3</v>
      </c>
      <c r="D807">
        <f t="shared" si="117"/>
        <v>33</v>
      </c>
      <c r="E807">
        <f t="shared" si="119"/>
        <v>3</v>
      </c>
      <c r="F807" t="s">
        <v>184</v>
      </c>
      <c r="G807">
        <f>VLOOKUP(F807,Stations!$B$2:$G$300,6,FALSE)</f>
        <v>222</v>
      </c>
      <c r="H807">
        <f t="shared" si="111"/>
        <v>222.14</v>
      </c>
      <c r="I807">
        <f t="shared" si="112"/>
        <v>635</v>
      </c>
      <c r="J807">
        <f t="shared" si="113"/>
        <v>222.14</v>
      </c>
      <c r="K807" t="e">
        <f t="shared" si="114"/>
        <v>#N/A</v>
      </c>
      <c r="L807">
        <f t="shared" si="115"/>
        <v>363</v>
      </c>
    </row>
    <row r="808" spans="1:12">
      <c r="A808">
        <v>13</v>
      </c>
      <c r="B808">
        <f t="shared" si="116"/>
        <v>14</v>
      </c>
      <c r="C808">
        <v>3</v>
      </c>
      <c r="D808">
        <f t="shared" si="117"/>
        <v>33</v>
      </c>
      <c r="E808">
        <f t="shared" si="119"/>
        <v>4</v>
      </c>
      <c r="F808" t="s">
        <v>164</v>
      </c>
      <c r="G808">
        <f>VLOOKUP(F808,Stations!$B$2:$G$300,6,FALSE)</f>
        <v>201</v>
      </c>
      <c r="H808">
        <f t="shared" si="111"/>
        <v>201.14</v>
      </c>
      <c r="I808">
        <f t="shared" si="112"/>
        <v>584</v>
      </c>
      <c r="J808">
        <f t="shared" si="113"/>
        <v>201.14</v>
      </c>
      <c r="K808">
        <f t="shared" si="114"/>
        <v>283.07</v>
      </c>
      <c r="L808">
        <f t="shared" si="115"/>
        <v>364</v>
      </c>
    </row>
    <row r="809" spans="1:12">
      <c r="A809">
        <v>13</v>
      </c>
      <c r="B809">
        <f t="shared" si="116"/>
        <v>14</v>
      </c>
      <c r="C809">
        <v>3</v>
      </c>
      <c r="D809">
        <f t="shared" ref="D809:D840" si="120">IF(A809&amp;C809=A808&amp;C808,D808,D808+1)</f>
        <v>33</v>
      </c>
      <c r="E809">
        <f t="shared" si="119"/>
        <v>5</v>
      </c>
      <c r="F809" t="s">
        <v>155</v>
      </c>
      <c r="G809">
        <f>VLOOKUP(F809,Stations!$B$2:$G$300,6,FALSE)</f>
        <v>192</v>
      </c>
      <c r="H809">
        <f t="shared" si="111"/>
        <v>192.14</v>
      </c>
      <c r="I809">
        <f t="shared" si="112"/>
        <v>549</v>
      </c>
      <c r="J809">
        <f t="shared" si="113"/>
        <v>192.14</v>
      </c>
      <c r="K809" t="e">
        <f t="shared" si="114"/>
        <v>#N/A</v>
      </c>
      <c r="L809">
        <f t="shared" si="115"/>
        <v>364</v>
      </c>
    </row>
    <row r="810" spans="1:12">
      <c r="A810">
        <v>13</v>
      </c>
      <c r="B810">
        <f t="shared" si="116"/>
        <v>14</v>
      </c>
      <c r="C810">
        <v>3</v>
      </c>
      <c r="D810">
        <f t="shared" si="120"/>
        <v>33</v>
      </c>
      <c r="E810">
        <f t="shared" si="119"/>
        <v>6</v>
      </c>
      <c r="F810" t="s">
        <v>79</v>
      </c>
      <c r="G810">
        <f>VLOOKUP(F810,Stations!$B$2:$G$300,6,FALSE)</f>
        <v>100</v>
      </c>
      <c r="H810">
        <f t="shared" si="111"/>
        <v>100.14</v>
      </c>
      <c r="I810">
        <f t="shared" si="112"/>
        <v>264</v>
      </c>
      <c r="J810">
        <f t="shared" si="113"/>
        <v>100.14</v>
      </c>
      <c r="K810" t="e">
        <f t="shared" si="114"/>
        <v>#N/A</v>
      </c>
      <c r="L810">
        <f t="shared" si="115"/>
        <v>364</v>
      </c>
    </row>
    <row r="811" spans="1:12">
      <c r="A811">
        <v>13</v>
      </c>
      <c r="B811">
        <f t="shared" si="116"/>
        <v>14</v>
      </c>
      <c r="C811">
        <v>3</v>
      </c>
      <c r="D811">
        <f t="shared" si="120"/>
        <v>33</v>
      </c>
      <c r="E811">
        <f t="shared" si="119"/>
        <v>7</v>
      </c>
      <c r="F811" t="s">
        <v>340</v>
      </c>
      <c r="G811">
        <f>VLOOKUP(F811,Stations!$B$2:$G$300,6,FALSE)</f>
        <v>174</v>
      </c>
      <c r="H811">
        <f t="shared" si="111"/>
        <v>174.14</v>
      </c>
      <c r="I811">
        <f t="shared" si="112"/>
        <v>487</v>
      </c>
      <c r="J811">
        <f t="shared" si="113"/>
        <v>174.14</v>
      </c>
      <c r="K811" t="e">
        <f t="shared" si="114"/>
        <v>#N/A</v>
      </c>
      <c r="L811">
        <f t="shared" si="115"/>
        <v>364</v>
      </c>
    </row>
    <row r="812" spans="1:12">
      <c r="A812">
        <v>13</v>
      </c>
      <c r="B812">
        <f t="shared" si="116"/>
        <v>14</v>
      </c>
      <c r="C812">
        <v>3</v>
      </c>
      <c r="D812">
        <f t="shared" si="120"/>
        <v>33</v>
      </c>
      <c r="E812">
        <f t="shared" si="119"/>
        <v>8</v>
      </c>
      <c r="F812" t="s">
        <v>63</v>
      </c>
      <c r="G812">
        <f>VLOOKUP(F812,Stations!$B$2:$G$300,6,FALSE)</f>
        <v>83</v>
      </c>
      <c r="H812">
        <f t="shared" si="111"/>
        <v>83.14</v>
      </c>
      <c r="I812">
        <f t="shared" si="112"/>
        <v>225</v>
      </c>
      <c r="J812">
        <f t="shared" si="113"/>
        <v>83.14</v>
      </c>
      <c r="K812">
        <f t="shared" si="114"/>
        <v>284.13</v>
      </c>
      <c r="L812">
        <f t="shared" si="115"/>
        <v>365</v>
      </c>
    </row>
    <row r="813" spans="1:12">
      <c r="A813">
        <v>13</v>
      </c>
      <c r="B813">
        <f t="shared" si="116"/>
        <v>14</v>
      </c>
      <c r="C813">
        <v>3</v>
      </c>
      <c r="D813">
        <f t="shared" si="120"/>
        <v>33</v>
      </c>
      <c r="E813">
        <f t="shared" si="119"/>
        <v>9</v>
      </c>
      <c r="F813" t="s">
        <v>215</v>
      </c>
      <c r="G813">
        <f>VLOOKUP(F813,Stations!$B$2:$G$300,6,FALSE)</f>
        <v>258</v>
      </c>
      <c r="H813">
        <f t="shared" si="111"/>
        <v>258.14</v>
      </c>
      <c r="I813">
        <f t="shared" si="112"/>
        <v>733</v>
      </c>
      <c r="J813">
        <f t="shared" si="113"/>
        <v>258.14</v>
      </c>
      <c r="K813" t="e">
        <f t="shared" si="114"/>
        <v>#N/A</v>
      </c>
      <c r="L813">
        <f t="shared" si="115"/>
        <v>365</v>
      </c>
    </row>
    <row r="814" spans="1:12">
      <c r="A814">
        <v>13</v>
      </c>
      <c r="B814">
        <f t="shared" si="116"/>
        <v>14</v>
      </c>
      <c r="C814">
        <v>3</v>
      </c>
      <c r="D814">
        <f t="shared" si="120"/>
        <v>33</v>
      </c>
      <c r="E814">
        <f t="shared" si="119"/>
        <v>10</v>
      </c>
      <c r="F814" t="s">
        <v>239</v>
      </c>
      <c r="G814">
        <f>VLOOKUP(F814,Stations!$B$2:$G$300,6,FALSE)</f>
        <v>288</v>
      </c>
      <c r="H814">
        <f t="shared" si="111"/>
        <v>288.14</v>
      </c>
      <c r="I814">
        <f t="shared" si="112"/>
        <v>821</v>
      </c>
      <c r="J814">
        <f t="shared" si="113"/>
        <v>288.14</v>
      </c>
      <c r="K814">
        <f t="shared" si="114"/>
        <v>285.06</v>
      </c>
      <c r="L814">
        <f t="shared" si="115"/>
        <v>366</v>
      </c>
    </row>
    <row r="815" spans="1:12">
      <c r="A815">
        <v>13</v>
      </c>
      <c r="B815">
        <f t="shared" si="116"/>
        <v>14</v>
      </c>
      <c r="C815">
        <v>3</v>
      </c>
      <c r="D815">
        <f t="shared" si="120"/>
        <v>33</v>
      </c>
      <c r="E815">
        <f t="shared" si="119"/>
        <v>11</v>
      </c>
      <c r="F815" t="s">
        <v>95</v>
      </c>
      <c r="G815">
        <f>VLOOKUP(F815,Stations!$B$2:$G$300,6,FALSE)</f>
        <v>117</v>
      </c>
      <c r="H815">
        <f t="shared" si="111"/>
        <v>117.14</v>
      </c>
      <c r="I815">
        <f t="shared" si="112"/>
        <v>322</v>
      </c>
      <c r="J815">
        <f t="shared" si="113"/>
        <v>117.14</v>
      </c>
      <c r="K815" t="e">
        <f t="shared" si="114"/>
        <v>#N/A</v>
      </c>
      <c r="L815">
        <f t="shared" si="115"/>
        <v>366</v>
      </c>
    </row>
    <row r="816" spans="1:12">
      <c r="A816">
        <v>13</v>
      </c>
      <c r="B816">
        <f t="shared" si="116"/>
        <v>14</v>
      </c>
      <c r="C816">
        <v>3</v>
      </c>
      <c r="D816">
        <f t="shared" si="120"/>
        <v>33</v>
      </c>
      <c r="E816">
        <f t="shared" si="119"/>
        <v>12</v>
      </c>
      <c r="F816" t="s">
        <v>259</v>
      </c>
      <c r="G816">
        <f>VLOOKUP(F816,Stations!$B$2:$G$300,6,FALSE)</f>
        <v>46</v>
      </c>
      <c r="H816">
        <f t="shared" si="111"/>
        <v>46.14</v>
      </c>
      <c r="I816">
        <f t="shared" si="112"/>
        <v>115</v>
      </c>
      <c r="J816">
        <f t="shared" si="113"/>
        <v>46.14</v>
      </c>
      <c r="K816">
        <f t="shared" si="114"/>
        <v>285.10000000000002</v>
      </c>
      <c r="L816">
        <f t="shared" si="115"/>
        <v>367</v>
      </c>
    </row>
    <row r="817" spans="1:12">
      <c r="A817">
        <v>13</v>
      </c>
      <c r="B817">
        <f t="shared" si="116"/>
        <v>14</v>
      </c>
      <c r="C817">
        <v>3</v>
      </c>
      <c r="D817">
        <f t="shared" si="120"/>
        <v>33</v>
      </c>
      <c r="E817">
        <f t="shared" si="119"/>
        <v>13</v>
      </c>
      <c r="F817" t="s">
        <v>136</v>
      </c>
      <c r="G817">
        <f>VLOOKUP(F817,Stations!$B$2:$G$300,6,FALSE)</f>
        <v>171</v>
      </c>
      <c r="H817">
        <f t="shared" si="111"/>
        <v>171.14</v>
      </c>
      <c r="I817">
        <f t="shared" si="112"/>
        <v>473</v>
      </c>
      <c r="J817">
        <f t="shared" si="113"/>
        <v>171.14</v>
      </c>
      <c r="K817" t="e">
        <f t="shared" si="114"/>
        <v>#N/A</v>
      </c>
      <c r="L817">
        <f t="shared" si="115"/>
        <v>367</v>
      </c>
    </row>
    <row r="818" spans="1:12">
      <c r="A818">
        <v>13</v>
      </c>
      <c r="B818">
        <f t="shared" si="116"/>
        <v>14</v>
      </c>
      <c r="C818">
        <v>3</v>
      </c>
      <c r="D818">
        <f t="shared" si="120"/>
        <v>33</v>
      </c>
      <c r="E818">
        <f t="shared" si="119"/>
        <v>14</v>
      </c>
      <c r="F818" t="s">
        <v>219</v>
      </c>
      <c r="G818">
        <f>VLOOKUP(F818,Stations!$B$2:$G$300,6,FALSE)</f>
        <v>262</v>
      </c>
      <c r="H818">
        <f t="shared" si="111"/>
        <v>262.14</v>
      </c>
      <c r="I818">
        <f t="shared" si="112"/>
        <v>747</v>
      </c>
      <c r="J818">
        <f t="shared" si="113"/>
        <v>262.14</v>
      </c>
      <c r="K818">
        <f t="shared" si="114"/>
        <v>286</v>
      </c>
      <c r="L818">
        <f t="shared" si="115"/>
        <v>368</v>
      </c>
    </row>
    <row r="819" spans="1:12">
      <c r="A819">
        <v>13</v>
      </c>
      <c r="B819">
        <f t="shared" si="116"/>
        <v>14</v>
      </c>
      <c r="C819">
        <v>3</v>
      </c>
      <c r="D819">
        <f t="shared" si="120"/>
        <v>33</v>
      </c>
      <c r="E819">
        <f t="shared" si="119"/>
        <v>15</v>
      </c>
      <c r="F819" t="s">
        <v>116</v>
      </c>
      <c r="G819">
        <f>VLOOKUP(F819,Stations!$B$2:$G$300,6,FALSE)</f>
        <v>142</v>
      </c>
      <c r="H819">
        <f t="shared" si="111"/>
        <v>142.13999999999999</v>
      </c>
      <c r="I819">
        <f t="shared" si="112"/>
        <v>394</v>
      </c>
      <c r="J819">
        <f t="shared" si="113"/>
        <v>142.13999999999999</v>
      </c>
      <c r="K819" t="e">
        <f t="shared" si="114"/>
        <v>#N/A</v>
      </c>
      <c r="L819">
        <f t="shared" si="115"/>
        <v>368</v>
      </c>
    </row>
    <row r="820" spans="1:12">
      <c r="A820">
        <v>13</v>
      </c>
      <c r="B820">
        <f t="shared" si="116"/>
        <v>14</v>
      </c>
      <c r="C820">
        <v>3</v>
      </c>
      <c r="D820">
        <f t="shared" si="120"/>
        <v>33</v>
      </c>
      <c r="E820">
        <f t="shared" si="119"/>
        <v>16</v>
      </c>
      <c r="F820" t="s">
        <v>160</v>
      </c>
      <c r="G820">
        <f>VLOOKUP(F820,Stations!$B$2:$G$300,6,FALSE)</f>
        <v>197</v>
      </c>
      <c r="H820">
        <f t="shared" si="111"/>
        <v>197.14</v>
      </c>
      <c r="I820">
        <f t="shared" si="112"/>
        <v>565</v>
      </c>
      <c r="J820">
        <f t="shared" si="113"/>
        <v>197.14</v>
      </c>
      <c r="K820">
        <f t="shared" si="114"/>
        <v>287.11</v>
      </c>
      <c r="L820">
        <f t="shared" si="115"/>
        <v>369</v>
      </c>
    </row>
    <row r="821" spans="1:12">
      <c r="A821">
        <v>13</v>
      </c>
      <c r="B821">
        <f t="shared" si="116"/>
        <v>14</v>
      </c>
      <c r="C821">
        <v>3</v>
      </c>
      <c r="D821">
        <f t="shared" si="120"/>
        <v>33</v>
      </c>
      <c r="E821">
        <f t="shared" si="119"/>
        <v>17</v>
      </c>
      <c r="F821" t="s">
        <v>105</v>
      </c>
      <c r="G821">
        <f>VLOOKUP(F821,Stations!$B$2:$G$300,6,FALSE)</f>
        <v>129</v>
      </c>
      <c r="H821">
        <f t="shared" si="111"/>
        <v>129.13999999999999</v>
      </c>
      <c r="I821">
        <f t="shared" si="112"/>
        <v>358</v>
      </c>
      <c r="J821">
        <f t="shared" si="113"/>
        <v>129.13999999999999</v>
      </c>
      <c r="K821" t="e">
        <f t="shared" si="114"/>
        <v>#N/A</v>
      </c>
      <c r="L821">
        <f t="shared" si="115"/>
        <v>369</v>
      </c>
    </row>
    <row r="822" spans="1:12">
      <c r="A822">
        <v>13</v>
      </c>
      <c r="B822">
        <f t="shared" si="116"/>
        <v>14</v>
      </c>
      <c r="C822">
        <v>3</v>
      </c>
      <c r="D822">
        <f t="shared" si="120"/>
        <v>33</v>
      </c>
      <c r="E822">
        <f t="shared" si="119"/>
        <v>18</v>
      </c>
      <c r="F822" t="s">
        <v>91</v>
      </c>
      <c r="G822">
        <f>VLOOKUP(F822,Stations!$B$2:$G$300,6,FALSE)</f>
        <v>112</v>
      </c>
      <c r="H822">
        <f t="shared" si="111"/>
        <v>112.14</v>
      </c>
      <c r="I822">
        <f t="shared" si="112"/>
        <v>306</v>
      </c>
      <c r="J822">
        <f t="shared" si="113"/>
        <v>112.14</v>
      </c>
      <c r="K822">
        <f t="shared" si="114"/>
        <v>288.14</v>
      </c>
      <c r="L822">
        <f t="shared" si="115"/>
        <v>370</v>
      </c>
    </row>
    <row r="823" spans="1:12">
      <c r="A823">
        <v>13</v>
      </c>
      <c r="B823">
        <f t="shared" si="116"/>
        <v>14</v>
      </c>
      <c r="C823">
        <v>3</v>
      </c>
      <c r="D823">
        <f t="shared" si="120"/>
        <v>33</v>
      </c>
      <c r="E823">
        <f t="shared" si="119"/>
        <v>19</v>
      </c>
      <c r="F823" t="s">
        <v>183</v>
      </c>
      <c r="G823">
        <f>VLOOKUP(F823,Stations!$B$2:$G$300,6,FALSE)</f>
        <v>221</v>
      </c>
      <c r="H823">
        <f t="shared" si="111"/>
        <v>221.14</v>
      </c>
      <c r="I823">
        <f t="shared" si="112"/>
        <v>633</v>
      </c>
      <c r="J823">
        <f t="shared" si="113"/>
        <v>221.14</v>
      </c>
      <c r="K823" t="e">
        <f t="shared" si="114"/>
        <v>#N/A</v>
      </c>
      <c r="L823">
        <f t="shared" si="115"/>
        <v>370</v>
      </c>
    </row>
    <row r="824" spans="1:12">
      <c r="A824">
        <v>13</v>
      </c>
      <c r="B824">
        <f t="shared" si="116"/>
        <v>14</v>
      </c>
      <c r="C824">
        <v>3</v>
      </c>
      <c r="D824">
        <f t="shared" si="120"/>
        <v>33</v>
      </c>
      <c r="E824">
        <f t="shared" si="119"/>
        <v>20</v>
      </c>
      <c r="F824" t="s">
        <v>86</v>
      </c>
      <c r="G824">
        <f>VLOOKUP(F824,Stations!$B$2:$G$300,6,FALSE)</f>
        <v>107</v>
      </c>
      <c r="H824">
        <f t="shared" si="111"/>
        <v>107.14</v>
      </c>
      <c r="I824">
        <f t="shared" si="112"/>
        <v>294</v>
      </c>
      <c r="J824">
        <f t="shared" si="113"/>
        <v>107.14</v>
      </c>
      <c r="K824" t="e">
        <f t="shared" si="114"/>
        <v>#N/A</v>
      </c>
      <c r="L824">
        <f t="shared" si="115"/>
        <v>370</v>
      </c>
    </row>
    <row r="825" spans="1:12">
      <c r="A825">
        <v>13</v>
      </c>
      <c r="B825">
        <f t="shared" si="116"/>
        <v>14</v>
      </c>
      <c r="C825">
        <v>3</v>
      </c>
      <c r="D825">
        <f t="shared" si="120"/>
        <v>33</v>
      </c>
      <c r="E825">
        <f t="shared" si="119"/>
        <v>21</v>
      </c>
      <c r="F825" t="s">
        <v>124</v>
      </c>
      <c r="G825">
        <f>VLOOKUP(F825,Stations!$B$2:$G$300,6,FALSE)</f>
        <v>151</v>
      </c>
      <c r="H825">
        <f t="shared" si="111"/>
        <v>151.13999999999999</v>
      </c>
      <c r="I825">
        <f t="shared" si="112"/>
        <v>422</v>
      </c>
      <c r="J825">
        <f t="shared" si="113"/>
        <v>151.13999999999999</v>
      </c>
      <c r="K825" t="e">
        <f t="shared" si="114"/>
        <v>#N/A</v>
      </c>
      <c r="L825">
        <f t="shared" si="115"/>
        <v>370</v>
      </c>
    </row>
    <row r="826" spans="1:12">
      <c r="A826">
        <v>13</v>
      </c>
      <c r="B826">
        <f t="shared" si="116"/>
        <v>14</v>
      </c>
      <c r="C826">
        <v>3</v>
      </c>
      <c r="D826">
        <f t="shared" si="120"/>
        <v>33</v>
      </c>
      <c r="E826">
        <f t="shared" si="119"/>
        <v>22</v>
      </c>
      <c r="F826" t="s">
        <v>34</v>
      </c>
      <c r="G826">
        <f>VLOOKUP(F826,Stations!$B$2:$G$300,6,FALSE)</f>
        <v>44</v>
      </c>
      <c r="H826">
        <f t="shared" si="111"/>
        <v>44.14</v>
      </c>
      <c r="I826">
        <f t="shared" si="112"/>
        <v>107</v>
      </c>
      <c r="J826">
        <f t="shared" si="113"/>
        <v>44.14</v>
      </c>
      <c r="K826">
        <f t="shared" si="114"/>
        <v>289.13</v>
      </c>
      <c r="L826">
        <f t="shared" si="115"/>
        <v>371</v>
      </c>
    </row>
    <row r="827" spans="1:12">
      <c r="A827">
        <v>13</v>
      </c>
      <c r="B827">
        <f t="shared" si="116"/>
        <v>14</v>
      </c>
      <c r="C827">
        <v>3</v>
      </c>
      <c r="D827">
        <f t="shared" si="120"/>
        <v>33</v>
      </c>
      <c r="E827">
        <f t="shared" si="119"/>
        <v>23</v>
      </c>
      <c r="F827" t="s">
        <v>475</v>
      </c>
      <c r="G827">
        <f>VLOOKUP(F827,Stations!$B$2:$G$300,6,FALSE)</f>
        <v>255</v>
      </c>
      <c r="H827">
        <f t="shared" si="111"/>
        <v>255.14</v>
      </c>
      <c r="I827">
        <f t="shared" si="112"/>
        <v>727</v>
      </c>
      <c r="J827">
        <f t="shared" si="113"/>
        <v>255.14</v>
      </c>
      <c r="K827" t="e">
        <f t="shared" si="114"/>
        <v>#N/A</v>
      </c>
      <c r="L827">
        <f t="shared" si="115"/>
        <v>371</v>
      </c>
    </row>
    <row r="828" spans="1:12">
      <c r="A828">
        <v>13</v>
      </c>
      <c r="B828">
        <f t="shared" si="116"/>
        <v>14</v>
      </c>
      <c r="C828">
        <v>3</v>
      </c>
      <c r="D828">
        <f t="shared" si="120"/>
        <v>33</v>
      </c>
      <c r="E828">
        <f t="shared" si="119"/>
        <v>24</v>
      </c>
      <c r="F828" t="s">
        <v>11</v>
      </c>
      <c r="G828">
        <f>VLOOKUP(F828,Stations!$B$2:$G$300,6,FALSE)</f>
        <v>16</v>
      </c>
      <c r="H828">
        <f t="shared" si="111"/>
        <v>16.14</v>
      </c>
      <c r="I828">
        <f t="shared" si="112"/>
        <v>39</v>
      </c>
      <c r="J828">
        <f t="shared" si="113"/>
        <v>16.14</v>
      </c>
      <c r="K828">
        <f t="shared" si="114"/>
        <v>290.04000000000002</v>
      </c>
      <c r="L828">
        <f t="shared" si="115"/>
        <v>372</v>
      </c>
    </row>
    <row r="829" spans="1:12">
      <c r="A829">
        <v>13</v>
      </c>
      <c r="B829">
        <f t="shared" si="116"/>
        <v>14</v>
      </c>
      <c r="C829">
        <v>3</v>
      </c>
      <c r="D829">
        <f t="shared" si="120"/>
        <v>33</v>
      </c>
      <c r="E829">
        <f t="shared" si="119"/>
        <v>25</v>
      </c>
      <c r="F829" t="s">
        <v>503</v>
      </c>
      <c r="G829">
        <f>VLOOKUP(F829,Stations!$B$2:$G$300,6,FALSE)</f>
        <v>256</v>
      </c>
      <c r="H829">
        <f t="shared" si="111"/>
        <v>256.14</v>
      </c>
      <c r="I829">
        <f t="shared" si="112"/>
        <v>729</v>
      </c>
      <c r="J829">
        <f t="shared" si="113"/>
        <v>256.14</v>
      </c>
      <c r="K829" t="e">
        <f t="shared" si="114"/>
        <v>#N/A</v>
      </c>
      <c r="L829">
        <f t="shared" si="115"/>
        <v>372</v>
      </c>
    </row>
    <row r="830" spans="1:12">
      <c r="A830">
        <v>14</v>
      </c>
      <c r="B830">
        <f t="shared" si="116"/>
        <v>15</v>
      </c>
      <c r="C830">
        <v>0</v>
      </c>
      <c r="D830">
        <f t="shared" si="120"/>
        <v>34</v>
      </c>
      <c r="E830">
        <f t="shared" ref="E830:E838" si="121">IF(A830&amp;C830&lt;&gt;A829&amp;C829,0,E829+1)</f>
        <v>0</v>
      </c>
      <c r="F830" t="s">
        <v>219</v>
      </c>
      <c r="G830">
        <f>VLOOKUP(F830,Stations!$B$2:$G$300,6,FALSE)</f>
        <v>262</v>
      </c>
      <c r="H830">
        <f t="shared" si="111"/>
        <v>262.14999999999998</v>
      </c>
      <c r="I830">
        <f t="shared" si="112"/>
        <v>751</v>
      </c>
      <c r="J830">
        <f t="shared" si="113"/>
        <v>262.14999999999998</v>
      </c>
      <c r="K830">
        <f t="shared" si="114"/>
        <v>291.01</v>
      </c>
      <c r="L830">
        <f t="shared" si="115"/>
        <v>373</v>
      </c>
    </row>
    <row r="831" spans="1:12">
      <c r="A831">
        <v>14</v>
      </c>
      <c r="B831">
        <f t="shared" si="116"/>
        <v>15</v>
      </c>
      <c r="C831">
        <v>0</v>
      </c>
      <c r="D831">
        <f t="shared" si="120"/>
        <v>34</v>
      </c>
      <c r="E831">
        <f t="shared" si="121"/>
        <v>1</v>
      </c>
      <c r="F831" t="s">
        <v>121</v>
      </c>
      <c r="G831">
        <f>VLOOKUP(F831,Stations!$B$2:$G$300,6,FALSE)</f>
        <v>148</v>
      </c>
      <c r="H831">
        <f t="shared" si="111"/>
        <v>148.15</v>
      </c>
      <c r="I831">
        <f t="shared" si="112"/>
        <v>416</v>
      </c>
      <c r="J831">
        <f t="shared" si="113"/>
        <v>148.15</v>
      </c>
      <c r="K831" t="e">
        <f t="shared" si="114"/>
        <v>#N/A</v>
      </c>
      <c r="L831">
        <f t="shared" si="115"/>
        <v>373</v>
      </c>
    </row>
    <row r="832" spans="1:12">
      <c r="A832">
        <v>14</v>
      </c>
      <c r="B832">
        <f t="shared" si="116"/>
        <v>15</v>
      </c>
      <c r="C832">
        <v>0</v>
      </c>
      <c r="D832">
        <f t="shared" si="120"/>
        <v>34</v>
      </c>
      <c r="E832">
        <f t="shared" si="121"/>
        <v>2</v>
      </c>
      <c r="F832" t="s">
        <v>194</v>
      </c>
      <c r="G832">
        <f>VLOOKUP(F832,Stations!$B$2:$G$300,6,FALSE)</f>
        <v>232</v>
      </c>
      <c r="H832">
        <f t="shared" si="111"/>
        <v>232.15</v>
      </c>
      <c r="I832">
        <f t="shared" si="112"/>
        <v>663</v>
      </c>
      <c r="J832">
        <f t="shared" si="113"/>
        <v>232.15</v>
      </c>
      <c r="K832">
        <f t="shared" si="114"/>
        <v>292.07</v>
      </c>
      <c r="L832">
        <f t="shared" si="115"/>
        <v>374</v>
      </c>
    </row>
    <row r="833" spans="1:12">
      <c r="A833">
        <v>14</v>
      </c>
      <c r="B833">
        <f t="shared" si="116"/>
        <v>15</v>
      </c>
      <c r="C833">
        <v>0</v>
      </c>
      <c r="D833">
        <f t="shared" si="120"/>
        <v>34</v>
      </c>
      <c r="E833">
        <f t="shared" si="121"/>
        <v>3</v>
      </c>
      <c r="F833" t="s">
        <v>42</v>
      </c>
      <c r="G833">
        <f>VLOOKUP(F833,Stations!$B$2:$G$300,6,FALSE)</f>
        <v>56</v>
      </c>
      <c r="H833">
        <f t="shared" si="111"/>
        <v>56.15</v>
      </c>
      <c r="I833">
        <f t="shared" si="112"/>
        <v>152</v>
      </c>
      <c r="J833">
        <f t="shared" si="113"/>
        <v>56.15</v>
      </c>
      <c r="K833" t="e">
        <f t="shared" si="114"/>
        <v>#N/A</v>
      </c>
      <c r="L833">
        <f t="shared" si="115"/>
        <v>374</v>
      </c>
    </row>
    <row r="834" spans="1:12">
      <c r="A834">
        <v>14</v>
      </c>
      <c r="B834">
        <f t="shared" si="116"/>
        <v>15</v>
      </c>
      <c r="C834">
        <v>0</v>
      </c>
      <c r="D834">
        <f t="shared" si="120"/>
        <v>34</v>
      </c>
      <c r="E834">
        <f t="shared" si="121"/>
        <v>4</v>
      </c>
      <c r="F834" t="s">
        <v>84</v>
      </c>
      <c r="G834">
        <f>VLOOKUP(F834,Stations!$B$2:$G$300,6,FALSE)</f>
        <v>105</v>
      </c>
      <c r="H834">
        <f t="shared" si="111"/>
        <v>105.15</v>
      </c>
      <c r="I834">
        <f t="shared" si="112"/>
        <v>288</v>
      </c>
      <c r="J834">
        <f t="shared" si="113"/>
        <v>105.15</v>
      </c>
      <c r="K834">
        <f t="shared" si="114"/>
        <v>293.07</v>
      </c>
      <c r="L834">
        <f t="shared" si="115"/>
        <v>375</v>
      </c>
    </row>
    <row r="835" spans="1:12">
      <c r="A835">
        <v>14</v>
      </c>
      <c r="B835">
        <f t="shared" si="116"/>
        <v>15</v>
      </c>
      <c r="C835">
        <v>0</v>
      </c>
      <c r="D835">
        <f t="shared" si="120"/>
        <v>34</v>
      </c>
      <c r="E835">
        <f t="shared" si="121"/>
        <v>5</v>
      </c>
      <c r="F835" t="s">
        <v>16</v>
      </c>
      <c r="G835">
        <f>VLOOKUP(F835,Stations!$B$2:$G$300,6,FALSE)</f>
        <v>21</v>
      </c>
      <c r="H835">
        <f t="shared" ref="H835:H847" si="122">G835+B835/100</f>
        <v>21.15</v>
      </c>
      <c r="I835">
        <f t="shared" ref="I835:I847" si="123">RANK(J835,$J$2:$J$847,1)</f>
        <v>57</v>
      </c>
      <c r="J835">
        <f t="shared" ref="J835:J847" si="124">H835</f>
        <v>21.15</v>
      </c>
      <c r="K835" t="e">
        <f t="shared" ref="K835:K847" si="125">VLOOKUP(ROW()-1,$I$2:$J$847,2,FALSE)</f>
        <v>#N/A</v>
      </c>
      <c r="L835">
        <f t="shared" ref="L835:L847" si="126">IF(NOT(ISNA(K835)),L834+1,L834)</f>
        <v>375</v>
      </c>
    </row>
    <row r="836" spans="1:12">
      <c r="A836">
        <v>14</v>
      </c>
      <c r="B836">
        <f t="shared" ref="B836:B847" si="127">IF(A836&lt;&gt;A835,B835+1,B835)</f>
        <v>15</v>
      </c>
      <c r="C836">
        <v>0</v>
      </c>
      <c r="D836">
        <f t="shared" si="120"/>
        <v>34</v>
      </c>
      <c r="E836">
        <f t="shared" si="121"/>
        <v>6</v>
      </c>
      <c r="F836" t="s">
        <v>53</v>
      </c>
      <c r="G836">
        <f>VLOOKUP(F836,Stations!$B$2:$G$300,6,FALSE)</f>
        <v>70</v>
      </c>
      <c r="H836">
        <f t="shared" si="122"/>
        <v>70.150000000000006</v>
      </c>
      <c r="I836">
        <f t="shared" si="123"/>
        <v>192</v>
      </c>
      <c r="J836">
        <f t="shared" si="124"/>
        <v>70.150000000000006</v>
      </c>
      <c r="K836">
        <f t="shared" si="125"/>
        <v>294.07</v>
      </c>
      <c r="L836">
        <f t="shared" si="126"/>
        <v>376</v>
      </c>
    </row>
    <row r="837" spans="1:12">
      <c r="A837">
        <v>14</v>
      </c>
      <c r="B837">
        <f t="shared" si="127"/>
        <v>15</v>
      </c>
      <c r="C837">
        <v>0</v>
      </c>
      <c r="D837">
        <f t="shared" si="120"/>
        <v>34</v>
      </c>
      <c r="E837">
        <f t="shared" si="121"/>
        <v>7</v>
      </c>
      <c r="F837" t="s">
        <v>17</v>
      </c>
      <c r="G837">
        <f>VLOOKUP(F837,Stations!$B$2:$G$300,6,FALSE)</f>
        <v>22</v>
      </c>
      <c r="H837">
        <f t="shared" si="122"/>
        <v>22.15</v>
      </c>
      <c r="I837">
        <f t="shared" si="123"/>
        <v>59</v>
      </c>
      <c r="J837">
        <f t="shared" si="124"/>
        <v>22.15</v>
      </c>
      <c r="K837" t="e">
        <f t="shared" si="125"/>
        <v>#N/A</v>
      </c>
      <c r="L837">
        <f t="shared" si="126"/>
        <v>376</v>
      </c>
    </row>
    <row r="838" spans="1:12">
      <c r="A838">
        <v>14</v>
      </c>
      <c r="B838">
        <f t="shared" si="127"/>
        <v>15</v>
      </c>
      <c r="C838">
        <v>0</v>
      </c>
      <c r="D838">
        <f t="shared" si="120"/>
        <v>34</v>
      </c>
      <c r="E838">
        <f t="shared" si="121"/>
        <v>8</v>
      </c>
      <c r="F838" t="s">
        <v>146</v>
      </c>
      <c r="G838">
        <f>VLOOKUP(F838,Stations!$B$2:$G$300,6,FALSE)</f>
        <v>182</v>
      </c>
      <c r="H838">
        <f t="shared" si="122"/>
        <v>182.15</v>
      </c>
      <c r="I838">
        <f t="shared" si="123"/>
        <v>515</v>
      </c>
      <c r="J838">
        <f t="shared" si="124"/>
        <v>182.15</v>
      </c>
      <c r="K838">
        <f t="shared" si="125"/>
        <v>295.01</v>
      </c>
      <c r="L838">
        <f t="shared" si="126"/>
        <v>377</v>
      </c>
    </row>
    <row r="839" spans="1:12">
      <c r="A839">
        <v>14</v>
      </c>
      <c r="B839">
        <f t="shared" si="127"/>
        <v>15</v>
      </c>
      <c r="C839">
        <v>1</v>
      </c>
      <c r="D839">
        <f t="shared" si="120"/>
        <v>35</v>
      </c>
      <c r="E839">
        <f t="shared" ref="E839:E847" si="128">IF(A839&amp;C839&lt;&gt;A838&amp;C838,0,E838+1)</f>
        <v>0</v>
      </c>
      <c r="F839" t="s">
        <v>146</v>
      </c>
      <c r="G839">
        <f>VLOOKUP(F839,Stations!$B$2:$G$300,6,FALSE)</f>
        <v>182</v>
      </c>
      <c r="H839">
        <f t="shared" si="122"/>
        <v>182.15</v>
      </c>
      <c r="I839">
        <f t="shared" si="123"/>
        <v>515</v>
      </c>
      <c r="J839">
        <f t="shared" si="124"/>
        <v>182.15</v>
      </c>
      <c r="K839" t="e">
        <f t="shared" si="125"/>
        <v>#N/A</v>
      </c>
      <c r="L839">
        <f t="shared" si="126"/>
        <v>377</v>
      </c>
    </row>
    <row r="840" spans="1:12">
      <c r="A840">
        <v>14</v>
      </c>
      <c r="B840">
        <f t="shared" si="127"/>
        <v>15</v>
      </c>
      <c r="C840">
        <v>1</v>
      </c>
      <c r="D840">
        <f t="shared" si="120"/>
        <v>35</v>
      </c>
      <c r="E840">
        <f t="shared" si="128"/>
        <v>1</v>
      </c>
      <c r="F840" t="s">
        <v>17</v>
      </c>
      <c r="G840">
        <f>VLOOKUP(F840,Stations!$B$2:$G$300,6,FALSE)</f>
        <v>22</v>
      </c>
      <c r="H840">
        <f t="shared" si="122"/>
        <v>22.15</v>
      </c>
      <c r="I840">
        <f t="shared" si="123"/>
        <v>59</v>
      </c>
      <c r="J840">
        <f t="shared" si="124"/>
        <v>22.15</v>
      </c>
      <c r="K840">
        <f t="shared" si="125"/>
        <v>295.02</v>
      </c>
      <c r="L840">
        <f t="shared" si="126"/>
        <v>378</v>
      </c>
    </row>
    <row r="841" spans="1:12">
      <c r="A841">
        <v>14</v>
      </c>
      <c r="B841">
        <f t="shared" si="127"/>
        <v>15</v>
      </c>
      <c r="C841">
        <v>1</v>
      </c>
      <c r="D841">
        <f t="shared" ref="D841:D847" si="129">IF(A841&amp;C841=A840&amp;C840,D840,D840+1)</f>
        <v>35</v>
      </c>
      <c r="E841">
        <f t="shared" si="128"/>
        <v>2</v>
      </c>
      <c r="F841" t="s">
        <v>53</v>
      </c>
      <c r="G841">
        <f>VLOOKUP(F841,Stations!$B$2:$G$300,6,FALSE)</f>
        <v>70</v>
      </c>
      <c r="H841">
        <f t="shared" si="122"/>
        <v>70.150000000000006</v>
      </c>
      <c r="I841">
        <f t="shared" si="123"/>
        <v>192</v>
      </c>
      <c r="J841">
        <f t="shared" si="124"/>
        <v>70.150000000000006</v>
      </c>
      <c r="K841" t="e">
        <f t="shared" si="125"/>
        <v>#N/A</v>
      </c>
      <c r="L841">
        <f t="shared" si="126"/>
        <v>378</v>
      </c>
    </row>
    <row r="842" spans="1:12">
      <c r="A842">
        <v>14</v>
      </c>
      <c r="B842">
        <f t="shared" si="127"/>
        <v>15</v>
      </c>
      <c r="C842">
        <v>1</v>
      </c>
      <c r="D842">
        <f t="shared" si="129"/>
        <v>35</v>
      </c>
      <c r="E842">
        <f t="shared" si="128"/>
        <v>3</v>
      </c>
      <c r="F842" t="s">
        <v>16</v>
      </c>
      <c r="G842">
        <f>VLOOKUP(F842,Stations!$B$2:$G$300,6,FALSE)</f>
        <v>21</v>
      </c>
      <c r="H842">
        <f t="shared" si="122"/>
        <v>21.15</v>
      </c>
      <c r="I842">
        <f t="shared" si="123"/>
        <v>57</v>
      </c>
      <c r="J842">
        <f t="shared" si="124"/>
        <v>21.15</v>
      </c>
      <c r="K842">
        <f t="shared" si="125"/>
        <v>296.13</v>
      </c>
      <c r="L842">
        <f t="shared" si="126"/>
        <v>379</v>
      </c>
    </row>
    <row r="843" spans="1:12">
      <c r="A843">
        <v>14</v>
      </c>
      <c r="B843">
        <f t="shared" si="127"/>
        <v>15</v>
      </c>
      <c r="C843">
        <v>1</v>
      </c>
      <c r="D843">
        <f t="shared" si="129"/>
        <v>35</v>
      </c>
      <c r="E843">
        <f t="shared" si="128"/>
        <v>4</v>
      </c>
      <c r="F843" t="s">
        <v>84</v>
      </c>
      <c r="G843">
        <f>VLOOKUP(F843,Stations!$B$2:$G$300,6,FALSE)</f>
        <v>105</v>
      </c>
      <c r="H843">
        <f t="shared" si="122"/>
        <v>105.15</v>
      </c>
      <c r="I843">
        <f t="shared" si="123"/>
        <v>288</v>
      </c>
      <c r="J843">
        <f t="shared" si="124"/>
        <v>105.15</v>
      </c>
      <c r="K843" t="e">
        <f t="shared" si="125"/>
        <v>#N/A</v>
      </c>
      <c r="L843">
        <f t="shared" si="126"/>
        <v>379</v>
      </c>
    </row>
    <row r="844" spans="1:12">
      <c r="A844">
        <v>14</v>
      </c>
      <c r="B844">
        <f t="shared" si="127"/>
        <v>15</v>
      </c>
      <c r="C844">
        <v>1</v>
      </c>
      <c r="D844">
        <f t="shared" si="129"/>
        <v>35</v>
      </c>
      <c r="E844">
        <f t="shared" si="128"/>
        <v>5</v>
      </c>
      <c r="F844" t="s">
        <v>42</v>
      </c>
      <c r="G844">
        <f>VLOOKUP(F844,Stations!$B$2:$G$300,6,FALSE)</f>
        <v>56</v>
      </c>
      <c r="H844">
        <f t="shared" si="122"/>
        <v>56.15</v>
      </c>
      <c r="I844">
        <f t="shared" si="123"/>
        <v>152</v>
      </c>
      <c r="J844">
        <f t="shared" si="124"/>
        <v>56.15</v>
      </c>
      <c r="K844">
        <f t="shared" si="125"/>
        <v>297.10000000000002</v>
      </c>
      <c r="L844">
        <f t="shared" si="126"/>
        <v>380</v>
      </c>
    </row>
    <row r="845" spans="1:12">
      <c r="A845">
        <v>14</v>
      </c>
      <c r="B845">
        <f t="shared" si="127"/>
        <v>15</v>
      </c>
      <c r="C845">
        <v>1</v>
      </c>
      <c r="D845">
        <f t="shared" si="129"/>
        <v>35</v>
      </c>
      <c r="E845">
        <f t="shared" si="128"/>
        <v>6</v>
      </c>
      <c r="F845" t="s">
        <v>194</v>
      </c>
      <c r="G845">
        <f>VLOOKUP(F845,Stations!$B$2:$G$300,6,FALSE)</f>
        <v>232</v>
      </c>
      <c r="H845">
        <f t="shared" si="122"/>
        <v>232.15</v>
      </c>
      <c r="I845">
        <f t="shared" si="123"/>
        <v>663</v>
      </c>
      <c r="J845">
        <f t="shared" si="124"/>
        <v>232.15</v>
      </c>
      <c r="K845" t="e">
        <f t="shared" si="125"/>
        <v>#N/A</v>
      </c>
      <c r="L845">
        <f t="shared" si="126"/>
        <v>380</v>
      </c>
    </row>
    <row r="846" spans="1:12">
      <c r="A846">
        <v>14</v>
      </c>
      <c r="B846">
        <f t="shared" si="127"/>
        <v>15</v>
      </c>
      <c r="C846">
        <v>1</v>
      </c>
      <c r="D846">
        <f t="shared" si="129"/>
        <v>35</v>
      </c>
      <c r="E846">
        <f t="shared" si="128"/>
        <v>7</v>
      </c>
      <c r="F846" t="s">
        <v>121</v>
      </c>
      <c r="G846">
        <f>VLOOKUP(F846,Stations!$B$2:$G$300,6,FALSE)</f>
        <v>148</v>
      </c>
      <c r="H846">
        <f t="shared" si="122"/>
        <v>148.15</v>
      </c>
      <c r="I846">
        <f t="shared" si="123"/>
        <v>416</v>
      </c>
      <c r="J846">
        <f t="shared" si="124"/>
        <v>148.15</v>
      </c>
      <c r="K846">
        <f t="shared" si="125"/>
        <v>298.02</v>
      </c>
      <c r="L846">
        <f t="shared" si="126"/>
        <v>381</v>
      </c>
    </row>
    <row r="847" spans="1:12">
      <c r="A847">
        <v>14</v>
      </c>
      <c r="B847">
        <f t="shared" si="127"/>
        <v>15</v>
      </c>
      <c r="C847">
        <v>1</v>
      </c>
      <c r="D847">
        <f t="shared" si="129"/>
        <v>35</v>
      </c>
      <c r="E847">
        <f t="shared" si="128"/>
        <v>8</v>
      </c>
      <c r="F847" t="s">
        <v>219</v>
      </c>
      <c r="G847">
        <f>VLOOKUP(F847,Stations!$B$2:$G$300,6,FALSE)</f>
        <v>262</v>
      </c>
      <c r="H847">
        <f t="shared" si="122"/>
        <v>262.14999999999998</v>
      </c>
      <c r="I847">
        <f t="shared" si="123"/>
        <v>751</v>
      </c>
      <c r="J847">
        <f t="shared" si="124"/>
        <v>262.14999999999998</v>
      </c>
      <c r="K847" t="e">
        <f t="shared" si="125"/>
        <v>#N/A</v>
      </c>
      <c r="L847">
        <f t="shared" si="126"/>
        <v>381</v>
      </c>
    </row>
  </sheetData>
  <sortState ref="E835:F843">
    <sortCondition descending="1" ref="E835"/>
  </sortState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2:R409"/>
  <sheetViews>
    <sheetView workbookViewId="0">
      <selection activeCell="K39" sqref="K39"/>
    </sheetView>
  </sheetViews>
  <sheetFormatPr baseColWidth="10" defaultColWidth="8.83203125" defaultRowHeight="14" x14ac:dyDescent="0"/>
  <cols>
    <col min="5" max="5" width="31" bestFit="1" customWidth="1"/>
  </cols>
  <sheetData>
    <row r="2" spans="1:18">
      <c r="A2" t="s">
        <v>515</v>
      </c>
      <c r="D2" t="s">
        <v>516</v>
      </c>
      <c r="F2" t="s">
        <v>517</v>
      </c>
      <c r="G2" t="s">
        <v>518</v>
      </c>
      <c r="H2" t="s">
        <v>519</v>
      </c>
      <c r="I2" t="s">
        <v>520</v>
      </c>
      <c r="J2" t="s">
        <v>559</v>
      </c>
      <c r="K2" t="s">
        <v>560</v>
      </c>
      <c r="L2" t="s">
        <v>561</v>
      </c>
      <c r="M2" t="s">
        <v>562</v>
      </c>
      <c r="N2" t="s">
        <v>563</v>
      </c>
      <c r="O2" t="s">
        <v>564</v>
      </c>
    </row>
    <row r="3" spans="1:18" hidden="1">
      <c r="A3" t="s">
        <v>521</v>
      </c>
      <c r="B3" t="str">
        <f>IF(A3="",B2,RIGHT(A3,LEN(A3)-6))</f>
        <v>9</v>
      </c>
      <c r="C3">
        <f>IF(ISERR(VLOOKUP(VALUE(B3),Lignes!$A$2:$B$847,2)), VLOOKUP(B3,Lignes!$A$2:$B$847,2), VLOOKUP(VALUE(B3),Lignes!$A$2:$B$847,2))</f>
        <v>10</v>
      </c>
      <c r="D3" t="s">
        <v>123</v>
      </c>
      <c r="E3" t="s">
        <v>182</v>
      </c>
      <c r="G3" s="2">
        <v>0.22961805555555556</v>
      </c>
      <c r="H3">
        <v>1</v>
      </c>
      <c r="I3" t="s">
        <v>522</v>
      </c>
      <c r="J3">
        <f>VLOOKUP(E3,Stations!$B$2:$G$300,6,FALSE)</f>
        <v>220</v>
      </c>
      <c r="K3">
        <f>J3+C3/100</f>
        <v>220.1</v>
      </c>
      <c r="L3">
        <f>VLOOKUP(K3,Nodes!$A$2:$B$382,2,FALSE)</f>
        <v>282</v>
      </c>
      <c r="N3" t="str">
        <f>IF(F3="","",L4)</f>
        <v/>
      </c>
      <c r="O3" t="str">
        <f>IF(F3="","",24*3600*(F4-G3))</f>
        <v/>
      </c>
      <c r="R3" s="1"/>
    </row>
    <row r="4" spans="1:18">
      <c r="B4" t="str">
        <f t="shared" ref="B4:B67" si="0">IF(A4="",B3,RIGHT(A4,LEN(A4)-6))</f>
        <v>9</v>
      </c>
      <c r="C4">
        <f>IF(ISERR(VLOOKUP(VALUE(B4),Lignes!$A$2:$B$847,2)), VLOOKUP(B4,Lignes!$A$2:$B$847,2), VLOOKUP(VALUE(B4),Lignes!$A$2:$B$847,2))</f>
        <v>10</v>
      </c>
      <c r="E4" t="s">
        <v>72</v>
      </c>
      <c r="F4" s="2">
        <v>0.23055555555555554</v>
      </c>
      <c r="G4" s="2">
        <v>0.23081018518518517</v>
      </c>
      <c r="J4">
        <f>VLOOKUP(E4,Stations!$B$2:$G$300,6,FALSE)</f>
        <v>92</v>
      </c>
      <c r="K4">
        <f>J4+C4/100</f>
        <v>92.1</v>
      </c>
      <c r="L4">
        <f>VLOOKUP(K4,Nodes!$A$2:$B$382,2,FALSE)</f>
        <v>113</v>
      </c>
      <c r="M4">
        <f>IF(F4="","",L3)</f>
        <v>282</v>
      </c>
      <c r="N4">
        <f>IF(F4="","",L4)</f>
        <v>113</v>
      </c>
      <c r="O4">
        <f>IF(F4="","",24*3600*(F4-G3))</f>
        <v>80.999999999998266</v>
      </c>
      <c r="R4" s="1"/>
    </row>
    <row r="5" spans="1:18">
      <c r="B5" t="str">
        <f t="shared" si="0"/>
        <v>9</v>
      </c>
      <c r="C5">
        <f>IF(ISERR(VLOOKUP(VALUE(B5),Lignes!$A$2:$B$847,2)), VLOOKUP(B5,Lignes!$A$2:$B$847,2), VLOOKUP(VALUE(B5),Lignes!$A$2:$B$847,2))</f>
        <v>10</v>
      </c>
      <c r="E5" t="s">
        <v>430</v>
      </c>
      <c r="F5" s="2">
        <v>0.23129629629629631</v>
      </c>
      <c r="G5" s="2">
        <v>0.23148148148148148</v>
      </c>
      <c r="J5">
        <f>VLOOKUP(E5,Stations!$B$2:$G$300,6,FALSE)</f>
        <v>169</v>
      </c>
      <c r="K5">
        <f t="shared" ref="K5:K62" si="1">J5+C5/100</f>
        <v>169.1</v>
      </c>
      <c r="L5">
        <f>VLOOKUP(K5,Nodes!$A$2:$B$382,2,FALSE)</f>
        <v>211</v>
      </c>
      <c r="M5">
        <f t="shared" ref="M5:M62" si="2">IF(F5="","",L4)</f>
        <v>113</v>
      </c>
      <c r="N5">
        <f t="shared" ref="N5:N62" si="3">IF(F5="","",L5)</f>
        <v>211</v>
      </c>
      <c r="O5">
        <f t="shared" ref="O5:O62" si="4">IF(F5="","",24*3600*(F5-G4))</f>
        <v>42.000000000001769</v>
      </c>
      <c r="R5" s="1"/>
    </row>
    <row r="6" spans="1:18">
      <c r="B6" t="str">
        <f t="shared" si="0"/>
        <v>9</v>
      </c>
      <c r="C6">
        <f>IF(ISERR(VLOOKUP(VALUE(B6),Lignes!$A$2:$B$847,2)), VLOOKUP(B6,Lignes!$A$2:$B$847,2), VLOOKUP(VALUE(B6),Lignes!$A$2:$B$847,2))</f>
        <v>10</v>
      </c>
      <c r="E6" t="s">
        <v>431</v>
      </c>
      <c r="F6" s="2">
        <v>0.23196759259259259</v>
      </c>
      <c r="G6" s="2">
        <v>0.23219907407407406</v>
      </c>
      <c r="J6">
        <f>VLOOKUP(E6,Stations!$B$2:$G$300,6,FALSE)</f>
        <v>168</v>
      </c>
      <c r="K6">
        <f t="shared" si="1"/>
        <v>168.1</v>
      </c>
      <c r="L6">
        <f>VLOOKUP(K6,Nodes!$A$2:$B$382,2,FALSE)</f>
        <v>209</v>
      </c>
      <c r="M6">
        <f t="shared" si="2"/>
        <v>211</v>
      </c>
      <c r="N6">
        <f t="shared" si="3"/>
        <v>209</v>
      </c>
      <c r="O6">
        <f t="shared" si="4"/>
        <v>41.999999999999375</v>
      </c>
      <c r="R6" s="1"/>
    </row>
    <row r="7" spans="1:18">
      <c r="B7" t="str">
        <f t="shared" si="0"/>
        <v>9</v>
      </c>
      <c r="C7">
        <f>IF(ISERR(VLOOKUP(VALUE(B7),Lignes!$A$2:$B$847,2)), VLOOKUP(B7,Lignes!$A$2:$B$847,2), VLOOKUP(VALUE(B7),Lignes!$A$2:$B$847,2))</f>
        <v>10</v>
      </c>
      <c r="E7" t="s">
        <v>97</v>
      </c>
      <c r="F7" s="2">
        <v>0.23300925925925928</v>
      </c>
      <c r="G7" s="2">
        <v>0.23317129629629629</v>
      </c>
      <c r="J7">
        <f>VLOOKUP(E7,Stations!$B$2:$G$300,6,FALSE)</f>
        <v>119</v>
      </c>
      <c r="K7">
        <f t="shared" si="1"/>
        <v>119.1</v>
      </c>
      <c r="L7">
        <f>VLOOKUP(K7,Nodes!$A$2:$B$382,2,FALSE)</f>
        <v>151</v>
      </c>
      <c r="M7">
        <f t="shared" si="2"/>
        <v>209</v>
      </c>
      <c r="N7">
        <f t="shared" si="3"/>
        <v>151</v>
      </c>
      <c r="O7">
        <f t="shared" si="4"/>
        <v>70.000000000002956</v>
      </c>
      <c r="R7" s="1"/>
    </row>
    <row r="8" spans="1:18">
      <c r="B8" t="str">
        <f t="shared" si="0"/>
        <v>9</v>
      </c>
      <c r="C8">
        <f>IF(ISERR(VLOOKUP(VALUE(B8),Lignes!$A$2:$B$847,2)), VLOOKUP(B8,Lignes!$A$2:$B$847,2), VLOOKUP(VALUE(B8),Lignes!$A$2:$B$847,2))</f>
        <v>10</v>
      </c>
      <c r="E8" t="s">
        <v>200</v>
      </c>
      <c r="F8" s="2">
        <v>0.23371527777777779</v>
      </c>
      <c r="G8" s="2">
        <v>0.23386574074074074</v>
      </c>
      <c r="J8">
        <f>VLOOKUP(E8,Stations!$B$2:$G$300,6,FALSE)</f>
        <v>238</v>
      </c>
      <c r="K8">
        <f t="shared" si="1"/>
        <v>238.1</v>
      </c>
      <c r="L8">
        <f>VLOOKUP(K8,Nodes!$A$2:$B$382,2,FALSE)</f>
        <v>302</v>
      </c>
      <c r="M8">
        <f t="shared" si="2"/>
        <v>151</v>
      </c>
      <c r="N8">
        <f t="shared" si="3"/>
        <v>302</v>
      </c>
      <c r="O8">
        <f t="shared" si="4"/>
        <v>47.000000000000952</v>
      </c>
      <c r="R8" s="1"/>
    </row>
    <row r="9" spans="1:18">
      <c r="B9" t="str">
        <f t="shared" si="0"/>
        <v>9</v>
      </c>
      <c r="C9">
        <f>IF(ISERR(VLOOKUP(VALUE(B9),Lignes!$A$2:$B$847,2)), VLOOKUP(B9,Lignes!$A$2:$B$847,2), VLOOKUP(VALUE(B9),Lignes!$A$2:$B$847,2))</f>
        <v>10</v>
      </c>
      <c r="E9" t="s">
        <v>106</v>
      </c>
      <c r="F9" s="2">
        <v>0.23444444444444446</v>
      </c>
      <c r="G9" s="2">
        <v>0.23468750000000002</v>
      </c>
      <c r="J9">
        <f>VLOOKUP(E9,Stations!$B$2:$G$300,6,FALSE)</f>
        <v>131</v>
      </c>
      <c r="K9">
        <f t="shared" si="1"/>
        <v>131.1</v>
      </c>
      <c r="L9">
        <f>VLOOKUP(K9,Nodes!$A$2:$B$382,2,FALSE)</f>
        <v>168</v>
      </c>
      <c r="M9">
        <f t="shared" si="2"/>
        <v>302</v>
      </c>
      <c r="N9">
        <f t="shared" si="3"/>
        <v>168</v>
      </c>
      <c r="O9">
        <f t="shared" si="4"/>
        <v>50.000000000001421</v>
      </c>
      <c r="R9" s="1"/>
    </row>
    <row r="10" spans="1:18">
      <c r="B10" t="str">
        <f t="shared" si="0"/>
        <v>9</v>
      </c>
      <c r="C10">
        <f>IF(ISERR(VLOOKUP(VALUE(B10),Lignes!$A$2:$B$847,2)), VLOOKUP(B10,Lignes!$A$2:$B$847,2), VLOOKUP(VALUE(B10),Lignes!$A$2:$B$847,2))</f>
        <v>10</v>
      </c>
      <c r="E10" t="s">
        <v>208</v>
      </c>
      <c r="F10" s="2">
        <v>0.23582175925925927</v>
      </c>
      <c r="G10" s="2">
        <v>0.23599537037037036</v>
      </c>
      <c r="J10">
        <f>VLOOKUP(E10,Stations!$B$2:$G$300,6,FALSE)</f>
        <v>249</v>
      </c>
      <c r="K10">
        <f t="shared" si="1"/>
        <v>249.1</v>
      </c>
      <c r="L10">
        <f>VLOOKUP(K10,Nodes!$A$2:$B$382,2,FALSE)</f>
        <v>321</v>
      </c>
      <c r="M10">
        <f t="shared" si="2"/>
        <v>168</v>
      </c>
      <c r="N10">
        <f t="shared" si="3"/>
        <v>321</v>
      </c>
      <c r="O10">
        <f t="shared" si="4"/>
        <v>97.999999999999332</v>
      </c>
      <c r="R10" s="1"/>
    </row>
    <row r="11" spans="1:18">
      <c r="B11" t="str">
        <f t="shared" si="0"/>
        <v>9</v>
      </c>
      <c r="C11">
        <f>IF(ISERR(VLOOKUP(VALUE(B11),Lignes!$A$2:$B$847,2)), VLOOKUP(B11,Lignes!$A$2:$B$847,2), VLOOKUP(VALUE(B11),Lignes!$A$2:$B$847,2))</f>
        <v>10</v>
      </c>
      <c r="E11" t="s">
        <v>236</v>
      </c>
      <c r="F11" s="2">
        <v>0.23670138888888889</v>
      </c>
      <c r="G11" s="2">
        <v>0.23697916666666666</v>
      </c>
      <c r="J11">
        <f>VLOOKUP(E11,Stations!$B$2:$G$300,6,FALSE)</f>
        <v>285</v>
      </c>
      <c r="K11">
        <f t="shared" si="1"/>
        <v>285.10000000000002</v>
      </c>
      <c r="L11">
        <f>VLOOKUP(K11,Nodes!$A$2:$B$382,2,FALSE)</f>
        <v>366</v>
      </c>
      <c r="M11">
        <f t="shared" si="2"/>
        <v>321</v>
      </c>
      <c r="N11">
        <f t="shared" si="3"/>
        <v>366</v>
      </c>
      <c r="O11">
        <f t="shared" si="4"/>
        <v>61.000000000001542</v>
      </c>
      <c r="R11" s="1"/>
    </row>
    <row r="12" spans="1:18">
      <c r="B12" t="str">
        <f t="shared" si="0"/>
        <v>9</v>
      </c>
      <c r="C12">
        <f>IF(ISERR(VLOOKUP(VALUE(B12),Lignes!$A$2:$B$847,2)), VLOOKUP(B12,Lignes!$A$2:$B$847,2), VLOOKUP(VALUE(B12),Lignes!$A$2:$B$847,2))</f>
        <v>10</v>
      </c>
      <c r="E12" t="s">
        <v>94</v>
      </c>
      <c r="F12" s="2">
        <v>0.23770833333333333</v>
      </c>
      <c r="G12" s="2">
        <v>0.23791666666666667</v>
      </c>
      <c r="J12">
        <f>VLOOKUP(E12,Stations!$B$2:$G$300,6,FALSE)</f>
        <v>116</v>
      </c>
      <c r="K12">
        <f t="shared" si="1"/>
        <v>116.1</v>
      </c>
      <c r="L12">
        <f>VLOOKUP(K12,Nodes!$A$2:$B$382,2,FALSE)</f>
        <v>147</v>
      </c>
      <c r="M12">
        <f t="shared" si="2"/>
        <v>366</v>
      </c>
      <c r="N12">
        <f t="shared" si="3"/>
        <v>147</v>
      </c>
      <c r="O12">
        <f t="shared" si="4"/>
        <v>63.000000000000256</v>
      </c>
      <c r="R12" s="1"/>
    </row>
    <row r="13" spans="1:18">
      <c r="B13" t="str">
        <f t="shared" si="0"/>
        <v>9</v>
      </c>
      <c r="C13">
        <f>IF(ISERR(VLOOKUP(VALUE(B13),Lignes!$A$2:$B$847,2)), VLOOKUP(B13,Lignes!$A$2:$B$847,2), VLOOKUP(VALUE(B13),Lignes!$A$2:$B$847,2))</f>
        <v>10</v>
      </c>
      <c r="E13" t="s">
        <v>432</v>
      </c>
      <c r="F13" s="2">
        <v>0.23862268518518517</v>
      </c>
      <c r="G13" s="2">
        <v>0.23883101851851851</v>
      </c>
      <c r="J13">
        <f>VLOOKUP(E13,Stations!$B$2:$G$300,6,FALSE)</f>
        <v>3</v>
      </c>
      <c r="K13">
        <f t="shared" si="1"/>
        <v>3.1</v>
      </c>
      <c r="L13">
        <f>VLOOKUP(K13,Nodes!$A$2:$B$382,2,FALSE)</f>
        <v>3</v>
      </c>
      <c r="M13">
        <f t="shared" si="2"/>
        <v>147</v>
      </c>
      <c r="N13">
        <f t="shared" si="3"/>
        <v>3</v>
      </c>
      <c r="O13">
        <f t="shared" si="4"/>
        <v>60.999999999999147</v>
      </c>
      <c r="R13" s="1"/>
    </row>
    <row r="14" spans="1:18">
      <c r="B14" t="str">
        <f t="shared" si="0"/>
        <v>9</v>
      </c>
      <c r="C14">
        <f>IF(ISERR(VLOOKUP(VALUE(B14),Lignes!$A$2:$B$847,2)), VLOOKUP(B14,Lignes!$A$2:$B$847,2), VLOOKUP(VALUE(B14),Lignes!$A$2:$B$847,2))</f>
        <v>10</v>
      </c>
      <c r="E14" t="s">
        <v>77</v>
      </c>
      <c r="F14" s="2">
        <v>0.23979166666666665</v>
      </c>
      <c r="G14" s="2">
        <v>0.24003472222222222</v>
      </c>
      <c r="J14">
        <f>VLOOKUP(E14,Stations!$B$2:$G$300,6,FALSE)</f>
        <v>98</v>
      </c>
      <c r="K14">
        <f t="shared" si="1"/>
        <v>98.1</v>
      </c>
      <c r="L14">
        <f>VLOOKUP(K14,Nodes!$A$2:$B$382,2,FALSE)</f>
        <v>120</v>
      </c>
      <c r="M14">
        <f t="shared" si="2"/>
        <v>3</v>
      </c>
      <c r="N14">
        <f t="shared" si="3"/>
        <v>120</v>
      </c>
      <c r="O14">
        <f t="shared" si="4"/>
        <v>82.999999999999389</v>
      </c>
      <c r="R14" s="1"/>
    </row>
    <row r="15" spans="1:18">
      <c r="B15" t="str">
        <f t="shared" si="0"/>
        <v>9</v>
      </c>
      <c r="C15">
        <f>IF(ISERR(VLOOKUP(VALUE(B15),Lignes!$A$2:$B$847,2)), VLOOKUP(B15,Lignes!$A$2:$B$847,2), VLOOKUP(VALUE(B15),Lignes!$A$2:$B$847,2))</f>
        <v>10</v>
      </c>
      <c r="E15" t="s">
        <v>224</v>
      </c>
      <c r="F15" s="2">
        <v>0.24067129629629633</v>
      </c>
      <c r="G15" s="2">
        <v>0.24090277777777777</v>
      </c>
      <c r="J15">
        <f>VLOOKUP(E15,Stations!$B$2:$G$300,6,FALSE)</f>
        <v>267</v>
      </c>
      <c r="K15">
        <f t="shared" si="1"/>
        <v>267.10000000000002</v>
      </c>
      <c r="L15">
        <f>VLOOKUP(K15,Nodes!$A$2:$B$382,2,FALSE)</f>
        <v>342</v>
      </c>
      <c r="M15">
        <f t="shared" si="2"/>
        <v>120</v>
      </c>
      <c r="N15">
        <f t="shared" si="3"/>
        <v>342</v>
      </c>
      <c r="O15">
        <f t="shared" si="4"/>
        <v>55.000000000002998</v>
      </c>
      <c r="R15" s="1"/>
    </row>
    <row r="16" spans="1:18">
      <c r="B16" t="str">
        <f t="shared" si="0"/>
        <v>9</v>
      </c>
      <c r="C16">
        <f>IF(ISERR(VLOOKUP(VALUE(B16),Lignes!$A$2:$B$847,2)), VLOOKUP(B16,Lignes!$A$2:$B$847,2), VLOOKUP(VALUE(B16),Lignes!$A$2:$B$847,2))</f>
        <v>10</v>
      </c>
      <c r="E16" t="s">
        <v>136</v>
      </c>
      <c r="F16" s="2">
        <v>0.24156250000000001</v>
      </c>
      <c r="G16" s="2">
        <v>0.24178240740740742</v>
      </c>
      <c r="J16">
        <f>VLOOKUP(E16,Stations!$B$2:$G$300,6,FALSE)</f>
        <v>171</v>
      </c>
      <c r="K16">
        <f t="shared" si="1"/>
        <v>171.1</v>
      </c>
      <c r="L16">
        <f>VLOOKUP(K16,Nodes!$A$2:$B$382,2,FALSE)</f>
        <v>214</v>
      </c>
      <c r="M16">
        <f t="shared" si="2"/>
        <v>342</v>
      </c>
      <c r="N16">
        <f t="shared" si="3"/>
        <v>214</v>
      </c>
      <c r="O16">
        <f t="shared" si="4"/>
        <v>57.00000000000172</v>
      </c>
      <c r="R16" s="1"/>
    </row>
    <row r="17" spans="2:18">
      <c r="B17" t="str">
        <f t="shared" si="0"/>
        <v>9</v>
      </c>
      <c r="C17">
        <f>IF(ISERR(VLOOKUP(VALUE(B17),Lignes!$A$2:$B$847,2)), VLOOKUP(B17,Lignes!$A$2:$B$847,2), VLOOKUP(VALUE(B17),Lignes!$A$2:$B$847,2))</f>
        <v>10</v>
      </c>
      <c r="E17" t="s">
        <v>213</v>
      </c>
      <c r="F17" s="2">
        <v>0.24253472222222219</v>
      </c>
      <c r="G17" s="2">
        <v>0.24273148148148149</v>
      </c>
      <c r="J17">
        <f>VLOOKUP(E17,Stations!$B$2:$G$300,6,FALSE)</f>
        <v>254</v>
      </c>
      <c r="K17">
        <f t="shared" si="1"/>
        <v>254.1</v>
      </c>
      <c r="L17">
        <f>VLOOKUP(K17,Nodes!$A$2:$B$382,2,FALSE)</f>
        <v>326</v>
      </c>
      <c r="M17">
        <f t="shared" si="2"/>
        <v>214</v>
      </c>
      <c r="N17">
        <f t="shared" si="3"/>
        <v>326</v>
      </c>
      <c r="O17">
        <f t="shared" si="4"/>
        <v>64.999999999996575</v>
      </c>
      <c r="R17" s="1"/>
    </row>
    <row r="18" spans="2:18">
      <c r="B18" t="str">
        <f t="shared" si="0"/>
        <v>9</v>
      </c>
      <c r="C18">
        <f>IF(ISERR(VLOOKUP(VALUE(B18),Lignes!$A$2:$B$847,2)), VLOOKUP(B18,Lignes!$A$2:$B$847,2), VLOOKUP(VALUE(B18),Lignes!$A$2:$B$847,2))</f>
        <v>10</v>
      </c>
      <c r="E18" t="s">
        <v>315</v>
      </c>
      <c r="F18" s="2">
        <v>0.2434490740740741</v>
      </c>
      <c r="G18" s="2">
        <v>0.24370370370370367</v>
      </c>
      <c r="J18">
        <f>VLOOKUP(E18,Stations!$B$2:$G$300,6,FALSE)</f>
        <v>113</v>
      </c>
      <c r="K18">
        <f t="shared" si="1"/>
        <v>113.1</v>
      </c>
      <c r="L18">
        <f>VLOOKUP(K18,Nodes!$A$2:$B$382,2,FALSE)</f>
        <v>143</v>
      </c>
      <c r="M18">
        <f t="shared" si="2"/>
        <v>326</v>
      </c>
      <c r="N18">
        <f t="shared" si="3"/>
        <v>143</v>
      </c>
      <c r="O18">
        <f t="shared" si="4"/>
        <v>62.000000000000895</v>
      </c>
      <c r="R18" s="1"/>
    </row>
    <row r="19" spans="2:18">
      <c r="B19" t="str">
        <f t="shared" si="0"/>
        <v>9</v>
      </c>
      <c r="C19">
        <f>IF(ISERR(VLOOKUP(VALUE(B19),Lignes!$A$2:$B$847,2)), VLOOKUP(B19,Lignes!$A$2:$B$847,2), VLOOKUP(VALUE(B19),Lignes!$A$2:$B$847,2))</f>
        <v>10</v>
      </c>
      <c r="E19" t="s">
        <v>386</v>
      </c>
      <c r="F19" s="2">
        <v>0.24434027777777778</v>
      </c>
      <c r="G19" s="2">
        <v>0.2445023148148148</v>
      </c>
      <c r="J19">
        <f>VLOOKUP(E19,Stations!$B$2:$G$300,6,FALSE)</f>
        <v>58</v>
      </c>
      <c r="K19">
        <f t="shared" si="1"/>
        <v>58.1</v>
      </c>
      <c r="L19">
        <f>VLOOKUP(K19,Nodes!$A$2:$B$382,2,FALSE)</f>
        <v>74</v>
      </c>
      <c r="M19">
        <f t="shared" si="2"/>
        <v>143</v>
      </c>
      <c r="N19">
        <f t="shared" si="3"/>
        <v>74</v>
      </c>
      <c r="O19">
        <f t="shared" si="4"/>
        <v>55.000000000002998</v>
      </c>
      <c r="R19" s="1"/>
    </row>
    <row r="20" spans="2:18">
      <c r="B20" t="str">
        <f t="shared" si="0"/>
        <v>9</v>
      </c>
      <c r="C20">
        <f>IF(ISERR(VLOOKUP(VALUE(B20),Lignes!$A$2:$B$847,2)), VLOOKUP(B20,Lignes!$A$2:$B$847,2), VLOOKUP(VALUE(B20),Lignes!$A$2:$B$847,2))</f>
        <v>10</v>
      </c>
      <c r="E20" t="s">
        <v>407</v>
      </c>
      <c r="F20" s="2">
        <v>0.24509259259259261</v>
      </c>
      <c r="G20" s="2">
        <v>0.24538194444444442</v>
      </c>
      <c r="J20">
        <f>VLOOKUP(E20,Stations!$B$2:$G$300,6,FALSE)</f>
        <v>245</v>
      </c>
      <c r="K20">
        <f t="shared" si="1"/>
        <v>245.1</v>
      </c>
      <c r="L20">
        <f>VLOOKUP(K20,Nodes!$A$2:$B$382,2,FALSE)</f>
        <v>317</v>
      </c>
      <c r="M20">
        <f t="shared" si="2"/>
        <v>74</v>
      </c>
      <c r="N20">
        <f t="shared" si="3"/>
        <v>317</v>
      </c>
      <c r="O20">
        <f t="shared" si="4"/>
        <v>51.000000000003176</v>
      </c>
      <c r="R20" s="1"/>
    </row>
    <row r="21" spans="2:18">
      <c r="B21" t="str">
        <f t="shared" si="0"/>
        <v>9</v>
      </c>
      <c r="C21">
        <f>IF(ISERR(VLOOKUP(VALUE(B21),Lignes!$A$2:$B$847,2)), VLOOKUP(B21,Lignes!$A$2:$B$847,2), VLOOKUP(VALUE(B21),Lignes!$A$2:$B$847,2))</f>
        <v>10</v>
      </c>
      <c r="E21" t="s">
        <v>90</v>
      </c>
      <c r="F21" s="2">
        <v>0.2459837962962963</v>
      </c>
      <c r="G21" s="2">
        <v>0.24625</v>
      </c>
      <c r="J21">
        <f>VLOOKUP(E21,Stations!$B$2:$G$300,6,FALSE)</f>
        <v>111</v>
      </c>
      <c r="K21">
        <f t="shared" si="1"/>
        <v>111.1</v>
      </c>
      <c r="L21">
        <f>VLOOKUP(K21,Nodes!$A$2:$B$382,2,FALSE)</f>
        <v>140</v>
      </c>
      <c r="M21">
        <f t="shared" si="2"/>
        <v>317</v>
      </c>
      <c r="N21">
        <f t="shared" si="3"/>
        <v>140</v>
      </c>
      <c r="O21">
        <f t="shared" si="4"/>
        <v>52.00000000000253</v>
      </c>
      <c r="R21" s="1"/>
    </row>
    <row r="22" spans="2:18">
      <c r="B22" t="str">
        <f t="shared" si="0"/>
        <v>9</v>
      </c>
      <c r="C22">
        <f>IF(ISERR(VLOOKUP(VALUE(B22),Lignes!$A$2:$B$847,2)), VLOOKUP(B22,Lignes!$A$2:$B$847,2), VLOOKUP(VALUE(B22),Lignes!$A$2:$B$847,2))</f>
        <v>10</v>
      </c>
      <c r="E22" t="s">
        <v>23</v>
      </c>
      <c r="F22" s="2">
        <v>0.24681712962962962</v>
      </c>
      <c r="G22" s="2">
        <v>0.24704861111111112</v>
      </c>
      <c r="J22">
        <f>VLOOKUP(E22,Stations!$B$2:$G$300,6,FALSE)</f>
        <v>30</v>
      </c>
      <c r="K22">
        <f t="shared" si="1"/>
        <v>30.1</v>
      </c>
      <c r="L22">
        <f>VLOOKUP(K22,Nodes!$A$2:$B$382,2,FALSE)</f>
        <v>37</v>
      </c>
      <c r="M22">
        <f t="shared" si="2"/>
        <v>140</v>
      </c>
      <c r="N22">
        <f t="shared" si="3"/>
        <v>37</v>
      </c>
      <c r="O22">
        <f t="shared" si="4"/>
        <v>48.999999999999666</v>
      </c>
      <c r="R22" s="1"/>
    </row>
    <row r="23" spans="2:18">
      <c r="B23" t="str">
        <f t="shared" si="0"/>
        <v>9</v>
      </c>
      <c r="C23">
        <f>IF(ISERR(VLOOKUP(VALUE(B23),Lignes!$A$2:$B$847,2)), VLOOKUP(B23,Lignes!$A$2:$B$847,2), VLOOKUP(VALUE(B23),Lignes!$A$2:$B$847,2))</f>
        <v>10</v>
      </c>
      <c r="E23" t="s">
        <v>338</v>
      </c>
      <c r="F23" s="2">
        <v>0.24774305555555554</v>
      </c>
      <c r="G23" s="2">
        <v>0.24804398148148146</v>
      </c>
      <c r="J23">
        <f>VLOOKUP(E23,Stations!$B$2:$G$300,6,FALSE)</f>
        <v>278</v>
      </c>
      <c r="K23">
        <f t="shared" si="1"/>
        <v>278.10000000000002</v>
      </c>
      <c r="L23">
        <f>VLOOKUP(K23,Nodes!$A$2:$B$382,2,FALSE)</f>
        <v>358</v>
      </c>
      <c r="M23">
        <f t="shared" si="2"/>
        <v>37</v>
      </c>
      <c r="N23">
        <f t="shared" si="3"/>
        <v>358</v>
      </c>
      <c r="O23">
        <f t="shared" si="4"/>
        <v>59.999999999997385</v>
      </c>
      <c r="R23" s="1"/>
    </row>
    <row r="24" spans="2:18">
      <c r="B24" t="str">
        <f t="shared" si="0"/>
        <v>9</v>
      </c>
      <c r="C24">
        <f>IF(ISERR(VLOOKUP(VALUE(B24),Lignes!$A$2:$B$847,2)), VLOOKUP(B24,Lignes!$A$2:$B$847,2), VLOOKUP(VALUE(B24),Lignes!$A$2:$B$847,2))</f>
        <v>10</v>
      </c>
      <c r="E24" t="s">
        <v>203</v>
      </c>
      <c r="F24" s="2">
        <v>0.24905092592592593</v>
      </c>
      <c r="G24" s="2">
        <v>0.24994212962962961</v>
      </c>
      <c r="J24">
        <f>VLOOKUP(E24,Stations!$B$2:$G$300,6,FALSE)</f>
        <v>242</v>
      </c>
      <c r="K24">
        <f t="shared" si="1"/>
        <v>242.1</v>
      </c>
      <c r="L24">
        <f>VLOOKUP(K24,Nodes!$A$2:$B$382,2,FALSE)</f>
        <v>311</v>
      </c>
      <c r="M24">
        <f t="shared" si="2"/>
        <v>358</v>
      </c>
      <c r="N24">
        <f t="shared" si="3"/>
        <v>311</v>
      </c>
      <c r="O24">
        <f t="shared" si="4"/>
        <v>87.000000000001606</v>
      </c>
      <c r="R24" s="1"/>
    </row>
    <row r="25" spans="2:18">
      <c r="B25" t="str">
        <f t="shared" si="0"/>
        <v>9</v>
      </c>
      <c r="C25">
        <f>IF(ISERR(VLOOKUP(VALUE(B25),Lignes!$A$2:$B$847,2)), VLOOKUP(B25,Lignes!$A$2:$B$847,2), VLOOKUP(VALUE(B25),Lignes!$A$2:$B$847,2))</f>
        <v>10</v>
      </c>
      <c r="E25" t="s">
        <v>144</v>
      </c>
      <c r="F25" s="2">
        <v>0.25081018518518522</v>
      </c>
      <c r="G25" s="2">
        <v>0.25108796296296293</v>
      </c>
      <c r="J25">
        <f>VLOOKUP(E25,Stations!$B$2:$G$300,6,FALSE)</f>
        <v>180</v>
      </c>
      <c r="K25">
        <f t="shared" si="1"/>
        <v>180.1</v>
      </c>
      <c r="L25">
        <f>VLOOKUP(K25,Nodes!$A$2:$B$382,2,FALSE)</f>
        <v>231</v>
      </c>
      <c r="M25">
        <f t="shared" si="2"/>
        <v>311</v>
      </c>
      <c r="N25">
        <f t="shared" si="3"/>
        <v>231</v>
      </c>
      <c r="O25">
        <f t="shared" si="4"/>
        <v>75.000000000004533</v>
      </c>
      <c r="R25" s="1"/>
    </row>
    <row r="26" spans="2:18">
      <c r="B26" t="str">
        <f t="shared" si="0"/>
        <v>9</v>
      </c>
      <c r="C26">
        <f>IF(ISERR(VLOOKUP(VALUE(B26),Lignes!$A$2:$B$847,2)), VLOOKUP(B26,Lignes!$A$2:$B$847,2), VLOOKUP(VALUE(B26),Lignes!$A$2:$B$847,2))</f>
        <v>10</v>
      </c>
      <c r="E26" t="s">
        <v>212</v>
      </c>
      <c r="F26" s="2">
        <v>0.25187500000000002</v>
      </c>
      <c r="G26" s="2">
        <v>0.25209490740740742</v>
      </c>
      <c r="J26">
        <f>VLOOKUP(E26,Stations!$B$2:$G$300,6,FALSE)</f>
        <v>253</v>
      </c>
      <c r="K26">
        <f t="shared" si="1"/>
        <v>253.1</v>
      </c>
      <c r="L26">
        <f>VLOOKUP(K26,Nodes!$A$2:$B$382,2,FALSE)</f>
        <v>325</v>
      </c>
      <c r="M26">
        <f t="shared" si="2"/>
        <v>231</v>
      </c>
      <c r="N26">
        <f t="shared" si="3"/>
        <v>325</v>
      </c>
      <c r="O26">
        <f t="shared" si="4"/>
        <v>68.000000000004235</v>
      </c>
      <c r="R26" s="1"/>
    </row>
    <row r="27" spans="2:18">
      <c r="B27" t="str">
        <f t="shared" si="0"/>
        <v>9</v>
      </c>
      <c r="C27">
        <f>IF(ISERR(VLOOKUP(VALUE(B27),Lignes!$A$2:$B$847,2)), VLOOKUP(B27,Lignes!$A$2:$B$847,2), VLOOKUP(VALUE(B27),Lignes!$A$2:$B$847,2))</f>
        <v>10</v>
      </c>
      <c r="E27" t="s">
        <v>245</v>
      </c>
      <c r="F27" s="2">
        <v>0.25283564814814813</v>
      </c>
      <c r="G27" s="2">
        <v>0.25306712962962963</v>
      </c>
      <c r="J27">
        <f>VLOOKUP(E27,Stations!$B$2:$G$300,6,FALSE)</f>
        <v>297</v>
      </c>
      <c r="K27">
        <f t="shared" si="1"/>
        <v>297.10000000000002</v>
      </c>
      <c r="L27">
        <f>VLOOKUP(K27,Nodes!$A$2:$B$382,2,FALSE)</f>
        <v>379</v>
      </c>
      <c r="M27">
        <f t="shared" si="2"/>
        <v>325</v>
      </c>
      <c r="N27">
        <f t="shared" si="3"/>
        <v>379</v>
      </c>
      <c r="O27">
        <f t="shared" si="4"/>
        <v>63.999999999997215</v>
      </c>
      <c r="R27" s="1"/>
    </row>
    <row r="28" spans="2:18">
      <c r="B28" t="str">
        <f t="shared" si="0"/>
        <v>9</v>
      </c>
      <c r="C28">
        <f>IF(ISERR(VLOOKUP(VALUE(B28),Lignes!$A$2:$B$847,2)), VLOOKUP(B28,Lignes!$A$2:$B$847,2), VLOOKUP(VALUE(B28),Lignes!$A$2:$B$847,2))</f>
        <v>10</v>
      </c>
      <c r="E28" t="s">
        <v>37</v>
      </c>
      <c r="F28" s="2">
        <v>0.25368055555555552</v>
      </c>
      <c r="G28" s="2">
        <v>0.25391203703703702</v>
      </c>
      <c r="J28">
        <f>VLOOKUP(E28,Stations!$B$2:$G$300,6,FALSE)</f>
        <v>51</v>
      </c>
      <c r="K28">
        <f t="shared" si="1"/>
        <v>51.1</v>
      </c>
      <c r="L28">
        <f>VLOOKUP(K28,Nodes!$A$2:$B$382,2,FALSE)</f>
        <v>62</v>
      </c>
      <c r="M28">
        <f t="shared" si="2"/>
        <v>379</v>
      </c>
      <c r="N28">
        <f t="shared" si="3"/>
        <v>62</v>
      </c>
      <c r="O28">
        <f t="shared" si="4"/>
        <v>52.999999999997094</v>
      </c>
      <c r="R28" s="1"/>
    </row>
    <row r="29" spans="2:18">
      <c r="B29" t="str">
        <f t="shared" si="0"/>
        <v>9</v>
      </c>
      <c r="C29">
        <f>IF(ISERR(VLOOKUP(VALUE(B29),Lignes!$A$2:$B$847,2)), VLOOKUP(B29,Lignes!$A$2:$B$847,2), VLOOKUP(VALUE(B29),Lignes!$A$2:$B$847,2))</f>
        <v>10</v>
      </c>
      <c r="E29" t="s">
        <v>209</v>
      </c>
      <c r="F29" s="2">
        <v>0.25461805555555556</v>
      </c>
      <c r="G29" s="2">
        <v>0.25480324074074073</v>
      </c>
      <c r="J29">
        <f>VLOOKUP(E29,Stations!$B$2:$G$300,6,FALSE)</f>
        <v>250</v>
      </c>
      <c r="K29">
        <f t="shared" si="1"/>
        <v>250.1</v>
      </c>
      <c r="L29">
        <f>VLOOKUP(K29,Nodes!$A$2:$B$382,2,FALSE)</f>
        <v>322</v>
      </c>
      <c r="M29">
        <f t="shared" si="2"/>
        <v>62</v>
      </c>
      <c r="N29">
        <f t="shared" si="3"/>
        <v>322</v>
      </c>
      <c r="O29">
        <f t="shared" si="4"/>
        <v>61.000000000001542</v>
      </c>
      <c r="R29" s="1"/>
    </row>
    <row r="30" spans="2:18">
      <c r="B30" t="str">
        <f t="shared" si="0"/>
        <v>9</v>
      </c>
      <c r="C30">
        <f>IF(ISERR(VLOOKUP(VALUE(B30),Lignes!$A$2:$B$847,2)), VLOOKUP(B30,Lignes!$A$2:$B$847,2), VLOOKUP(VALUE(B30),Lignes!$A$2:$B$847,2))</f>
        <v>10</v>
      </c>
      <c r="E30" t="s">
        <v>140</v>
      </c>
      <c r="F30" s="2">
        <v>0.25560185185185186</v>
      </c>
      <c r="G30" s="2">
        <v>0.2558449074074074</v>
      </c>
      <c r="J30">
        <f>VLOOKUP(E30,Stations!$B$2:$G$300,6,FALSE)</f>
        <v>176</v>
      </c>
      <c r="K30">
        <f t="shared" si="1"/>
        <v>176.1</v>
      </c>
      <c r="L30">
        <f>VLOOKUP(K30,Nodes!$A$2:$B$382,2,FALSE)</f>
        <v>226</v>
      </c>
      <c r="M30">
        <f t="shared" si="2"/>
        <v>322</v>
      </c>
      <c r="N30">
        <f t="shared" si="3"/>
        <v>226</v>
      </c>
      <c r="O30">
        <f t="shared" si="4"/>
        <v>69.000000000001194</v>
      </c>
      <c r="R30" s="1"/>
    </row>
    <row r="31" spans="2:18">
      <c r="B31" t="str">
        <f t="shared" si="0"/>
        <v>9</v>
      </c>
      <c r="C31">
        <f>IF(ISERR(VLOOKUP(VALUE(B31),Lignes!$A$2:$B$847,2)), VLOOKUP(B31,Lignes!$A$2:$B$847,2), VLOOKUP(VALUE(B31),Lignes!$A$2:$B$847,2))</f>
        <v>10</v>
      </c>
      <c r="E31" t="s">
        <v>29</v>
      </c>
      <c r="F31" s="2">
        <v>0.2565972222222222</v>
      </c>
      <c r="G31" s="2">
        <v>0.25675925925925924</v>
      </c>
      <c r="J31">
        <f>VLOOKUP(E31,Stations!$B$2:$G$300,6,FALSE)</f>
        <v>39</v>
      </c>
      <c r="K31">
        <f t="shared" si="1"/>
        <v>39.1</v>
      </c>
      <c r="L31">
        <f>VLOOKUP(K31,Nodes!$A$2:$B$382,2,FALSE)</f>
        <v>47</v>
      </c>
      <c r="M31">
        <f t="shared" si="2"/>
        <v>226</v>
      </c>
      <c r="N31">
        <f t="shared" si="3"/>
        <v>47</v>
      </c>
      <c r="O31">
        <f t="shared" si="4"/>
        <v>64.999999999998977</v>
      </c>
      <c r="R31" s="1"/>
    </row>
    <row r="32" spans="2:18">
      <c r="B32" t="str">
        <f t="shared" si="0"/>
        <v>9</v>
      </c>
      <c r="C32">
        <f>IF(ISERR(VLOOKUP(VALUE(B32),Lignes!$A$2:$B$847,2)), VLOOKUP(B32,Lignes!$A$2:$B$847,2), VLOOKUP(VALUE(B32),Lignes!$A$2:$B$847,2))</f>
        <v>10</v>
      </c>
      <c r="E32" t="s">
        <v>130</v>
      </c>
      <c r="F32" s="2">
        <v>0.2573611111111111</v>
      </c>
      <c r="G32" s="2">
        <v>0.25760416666666669</v>
      </c>
      <c r="J32">
        <f>VLOOKUP(E32,Stations!$B$2:$G$300,6,FALSE)</f>
        <v>161</v>
      </c>
      <c r="K32">
        <f t="shared" si="1"/>
        <v>161.1</v>
      </c>
      <c r="L32">
        <f>VLOOKUP(K32,Nodes!$A$2:$B$382,2,FALSE)</f>
        <v>201</v>
      </c>
      <c r="M32">
        <f t="shared" si="2"/>
        <v>47</v>
      </c>
      <c r="N32">
        <f t="shared" si="3"/>
        <v>201</v>
      </c>
      <c r="O32">
        <f t="shared" si="4"/>
        <v>52.000000000000135</v>
      </c>
      <c r="R32" s="1"/>
    </row>
    <row r="33" spans="1:18">
      <c r="B33" t="str">
        <f t="shared" si="0"/>
        <v>9</v>
      </c>
      <c r="C33">
        <f>IF(ISERR(VLOOKUP(VALUE(B33),Lignes!$A$2:$B$847,2)), VLOOKUP(B33,Lignes!$A$2:$B$847,2), VLOOKUP(VALUE(B33),Lignes!$A$2:$B$847,2))</f>
        <v>10</v>
      </c>
      <c r="E33" t="s">
        <v>180</v>
      </c>
      <c r="F33" s="2">
        <v>0.25835648148148149</v>
      </c>
      <c r="J33">
        <f>VLOOKUP(E33,Stations!$B$2:$G$300,6,FALSE)</f>
        <v>218</v>
      </c>
      <c r="K33">
        <f t="shared" si="1"/>
        <v>218.1</v>
      </c>
      <c r="L33">
        <f>VLOOKUP(K33,Nodes!$A$2:$B$382,2,FALSE)</f>
        <v>280</v>
      </c>
      <c r="M33">
        <f t="shared" si="2"/>
        <v>201</v>
      </c>
      <c r="N33">
        <f t="shared" si="3"/>
        <v>280</v>
      </c>
      <c r="O33">
        <f t="shared" si="4"/>
        <v>64.999999999998977</v>
      </c>
      <c r="R33" s="1"/>
    </row>
    <row r="34" spans="1:18" hidden="1">
      <c r="B34" t="str">
        <f t="shared" si="0"/>
        <v>9</v>
      </c>
      <c r="C34">
        <f>IF(ISERR(VLOOKUP(VALUE(B34),Lignes!$A$2:$B$847,2)), VLOOKUP(B34,Lignes!$A$2:$B$847,2), VLOOKUP(VALUE(B34),Lignes!$A$2:$B$847,2))</f>
        <v>10</v>
      </c>
      <c r="D34" t="s">
        <v>167</v>
      </c>
      <c r="E34" t="s">
        <v>180</v>
      </c>
      <c r="G34" s="2">
        <v>0.2590277777777778</v>
      </c>
      <c r="J34">
        <f>VLOOKUP(E34,Stations!$B$2:$G$300,6,FALSE)</f>
        <v>218</v>
      </c>
      <c r="K34">
        <f t="shared" si="1"/>
        <v>218.1</v>
      </c>
      <c r="L34">
        <f>VLOOKUP(K34,Nodes!$A$2:$B$382,2,FALSE)</f>
        <v>280</v>
      </c>
      <c r="M34" t="str">
        <f t="shared" si="2"/>
        <v/>
      </c>
      <c r="N34" t="str">
        <f t="shared" si="3"/>
        <v/>
      </c>
      <c r="O34" t="str">
        <f t="shared" si="4"/>
        <v/>
      </c>
      <c r="R34" s="1"/>
    </row>
    <row r="35" spans="1:18">
      <c r="B35" t="str">
        <f t="shared" si="0"/>
        <v>9</v>
      </c>
      <c r="C35">
        <f>IF(ISERR(VLOOKUP(VALUE(B35),Lignes!$A$2:$B$847,2)), VLOOKUP(B35,Lignes!$A$2:$B$847,2), VLOOKUP(VALUE(B35),Lignes!$A$2:$B$847,2))</f>
        <v>10</v>
      </c>
      <c r="E35" t="s">
        <v>130</v>
      </c>
      <c r="F35" s="2">
        <v>0.25973379629629628</v>
      </c>
      <c r="G35" s="2">
        <v>0.2600115740740741</v>
      </c>
      <c r="J35">
        <f>VLOOKUP(E35,Stations!$B$2:$G$300,6,FALSE)</f>
        <v>161</v>
      </c>
      <c r="K35">
        <f t="shared" si="1"/>
        <v>161.1</v>
      </c>
      <c r="L35">
        <f>VLOOKUP(K35,Nodes!$A$2:$B$382,2,FALSE)</f>
        <v>201</v>
      </c>
      <c r="M35">
        <f t="shared" si="2"/>
        <v>280</v>
      </c>
      <c r="N35">
        <f t="shared" si="3"/>
        <v>201</v>
      </c>
      <c r="O35">
        <f t="shared" si="4"/>
        <v>60.999999999996746</v>
      </c>
      <c r="R35" s="1"/>
    </row>
    <row r="36" spans="1:18">
      <c r="B36" t="str">
        <f t="shared" si="0"/>
        <v>9</v>
      </c>
      <c r="C36">
        <f>IF(ISERR(VLOOKUP(VALUE(B36),Lignes!$A$2:$B$847,2)), VLOOKUP(B36,Lignes!$A$2:$B$847,2), VLOOKUP(VALUE(B36),Lignes!$A$2:$B$847,2))</f>
        <v>10</v>
      </c>
      <c r="E36" t="s">
        <v>29</v>
      </c>
      <c r="F36" s="2">
        <v>0.26048611111111114</v>
      </c>
      <c r="G36" s="2">
        <v>0.2608449074074074</v>
      </c>
      <c r="J36">
        <f>VLOOKUP(E36,Stations!$B$2:$G$300,6,FALSE)</f>
        <v>39</v>
      </c>
      <c r="K36">
        <f t="shared" si="1"/>
        <v>39.1</v>
      </c>
      <c r="L36">
        <f>VLOOKUP(K36,Nodes!$A$2:$B$382,2,FALSE)</f>
        <v>47</v>
      </c>
      <c r="M36">
        <f t="shared" si="2"/>
        <v>201</v>
      </c>
      <c r="N36">
        <f t="shared" si="3"/>
        <v>47</v>
      </c>
      <c r="O36">
        <f t="shared" si="4"/>
        <v>41.000000000000014</v>
      </c>
      <c r="R36" s="1"/>
    </row>
    <row r="37" spans="1:18">
      <c r="B37" t="str">
        <f t="shared" si="0"/>
        <v>9</v>
      </c>
      <c r="C37">
        <f>IF(ISERR(VLOOKUP(VALUE(B37),Lignes!$A$2:$B$847,2)), VLOOKUP(B37,Lignes!$A$2:$B$847,2), VLOOKUP(VALUE(B37),Lignes!$A$2:$B$847,2))</f>
        <v>10</v>
      </c>
      <c r="E37" t="s">
        <v>140</v>
      </c>
      <c r="F37" s="2">
        <v>0.26163194444444443</v>
      </c>
      <c r="J37">
        <f>VLOOKUP(E37,Stations!$B$2:$G$300,6,FALSE)</f>
        <v>176</v>
      </c>
      <c r="K37">
        <f t="shared" si="1"/>
        <v>176.1</v>
      </c>
      <c r="L37">
        <f>VLOOKUP(K37,Nodes!$A$2:$B$382,2,FALSE)</f>
        <v>226</v>
      </c>
      <c r="M37">
        <f t="shared" si="2"/>
        <v>47</v>
      </c>
      <c r="N37">
        <f t="shared" si="3"/>
        <v>226</v>
      </c>
      <c r="O37">
        <f t="shared" si="4"/>
        <v>67.999999999999432</v>
      </c>
      <c r="R37" s="1"/>
    </row>
    <row r="38" spans="1:18">
      <c r="A38" t="s">
        <v>523</v>
      </c>
      <c r="B38" t="str">
        <f t="shared" si="0"/>
        <v>2</v>
      </c>
      <c r="C38">
        <f>IF(ISERR(VLOOKUP(VALUE(B38),Lignes!$A$2:$B$847,2)), VLOOKUP(B38,Lignes!$A$2:$B$847,2), VLOOKUP(VALUE(B38),Lignes!$A$2:$B$847,2))</f>
        <v>1</v>
      </c>
      <c r="D38" t="s">
        <v>170</v>
      </c>
      <c r="E38" t="s">
        <v>140</v>
      </c>
      <c r="G38" s="2">
        <v>0.26567129629629632</v>
      </c>
      <c r="H38">
        <v>2</v>
      </c>
      <c r="I38" t="s">
        <v>522</v>
      </c>
      <c r="J38">
        <f>VLOOKUP(E38,Stations!$B$2:$G$300,6,FALSE)</f>
        <v>176</v>
      </c>
      <c r="K38">
        <f t="shared" si="1"/>
        <v>176.01</v>
      </c>
      <c r="L38">
        <f>VLOOKUP(K38,Nodes!$A$2:$B$382,2,FALSE)</f>
        <v>224</v>
      </c>
      <c r="M38" t="str">
        <f t="shared" si="2"/>
        <v/>
      </c>
      <c r="N38" t="str">
        <f t="shared" si="3"/>
        <v/>
      </c>
      <c r="O38" t="str">
        <f t="shared" si="4"/>
        <v/>
      </c>
      <c r="R38" s="1"/>
    </row>
    <row r="39" spans="1:18">
      <c r="B39" t="str">
        <f t="shared" si="0"/>
        <v>2</v>
      </c>
      <c r="C39">
        <f>IF(ISERR(VLOOKUP(VALUE(B39),Lignes!$A$2:$B$847,2)), VLOOKUP(B39,Lignes!$A$2:$B$847,2), VLOOKUP(VALUE(B39),Lignes!$A$2:$B$847,2))</f>
        <v>1</v>
      </c>
      <c r="E39" t="s">
        <v>9</v>
      </c>
      <c r="F39" s="2">
        <v>0.26677083333333335</v>
      </c>
      <c r="G39" s="2">
        <v>0.26693287037037033</v>
      </c>
      <c r="J39">
        <f>VLOOKUP(E39,Stations!$B$2:$G$300,6,FALSE)</f>
        <v>13</v>
      </c>
      <c r="K39">
        <f t="shared" si="1"/>
        <v>13.01</v>
      </c>
      <c r="L39">
        <f>VLOOKUP(K39,Nodes!$A$2:$B$382,2,FALSE)</f>
        <v>14</v>
      </c>
      <c r="M39">
        <f t="shared" si="2"/>
        <v>224</v>
      </c>
      <c r="N39">
        <f t="shared" si="3"/>
        <v>14</v>
      </c>
      <c r="O39">
        <f t="shared" si="4"/>
        <v>94.999999999998863</v>
      </c>
      <c r="R39" s="1"/>
    </row>
    <row r="40" spans="1:18">
      <c r="B40" t="str">
        <f t="shared" si="0"/>
        <v>2</v>
      </c>
      <c r="C40">
        <f>IF(ISERR(VLOOKUP(VALUE(B40),Lignes!$A$2:$B$847,2)), VLOOKUP(B40,Lignes!$A$2:$B$847,2), VLOOKUP(VALUE(B40),Lignes!$A$2:$B$847,2))</f>
        <v>1</v>
      </c>
      <c r="E40" t="s">
        <v>2</v>
      </c>
      <c r="F40" s="2">
        <v>0.26756944444444447</v>
      </c>
      <c r="G40" s="2">
        <v>0.26774305555555555</v>
      </c>
      <c r="J40">
        <f>VLOOKUP(E40,Stations!$B$2:$G$300,6,FALSE)</f>
        <v>2</v>
      </c>
      <c r="K40">
        <f t="shared" si="1"/>
        <v>2.0099999999999998</v>
      </c>
      <c r="L40">
        <f>VLOOKUP(K40,Nodes!$A$2:$B$382,2,FALSE)</f>
        <v>2</v>
      </c>
      <c r="M40">
        <f t="shared" si="2"/>
        <v>14</v>
      </c>
      <c r="N40">
        <f t="shared" si="3"/>
        <v>2</v>
      </c>
      <c r="O40">
        <f t="shared" si="4"/>
        <v>55.0000000000054</v>
      </c>
      <c r="R40" s="1"/>
    </row>
    <row r="41" spans="1:18">
      <c r="B41" t="str">
        <f t="shared" si="0"/>
        <v>2</v>
      </c>
      <c r="C41">
        <f>IF(ISERR(VLOOKUP(VALUE(B41),Lignes!$A$2:$B$847,2)), VLOOKUP(B41,Lignes!$A$2:$B$847,2), VLOOKUP(VALUE(B41),Lignes!$A$2:$B$847,2))</f>
        <v>1</v>
      </c>
      <c r="E41" t="s">
        <v>156</v>
      </c>
      <c r="F41" s="2">
        <v>0.26834490740740741</v>
      </c>
      <c r="G41" s="2">
        <v>0.26848379629629632</v>
      </c>
      <c r="J41">
        <f>VLOOKUP(E41,Stations!$B$2:$G$300,6,FALSE)</f>
        <v>193</v>
      </c>
      <c r="K41">
        <f t="shared" si="1"/>
        <v>193.01</v>
      </c>
      <c r="L41">
        <f>VLOOKUP(K41,Nodes!$A$2:$B$382,2,FALSE)</f>
        <v>250</v>
      </c>
      <c r="M41">
        <f t="shared" si="2"/>
        <v>2</v>
      </c>
      <c r="N41">
        <f t="shared" si="3"/>
        <v>250</v>
      </c>
      <c r="O41">
        <f t="shared" si="4"/>
        <v>52.000000000000135</v>
      </c>
      <c r="R41" s="1"/>
    </row>
    <row r="42" spans="1:18">
      <c r="B42" t="str">
        <f t="shared" si="0"/>
        <v>2</v>
      </c>
      <c r="C42">
        <f>IF(ISERR(VLOOKUP(VALUE(B42),Lignes!$A$2:$B$847,2)), VLOOKUP(B42,Lignes!$A$2:$B$847,2), VLOOKUP(VALUE(B42),Lignes!$A$2:$B$847,2))</f>
        <v>1</v>
      </c>
      <c r="E42" t="s">
        <v>153</v>
      </c>
      <c r="F42" s="2">
        <v>0.26921296296296299</v>
      </c>
      <c r="G42" s="2">
        <v>0.2694212962962963</v>
      </c>
      <c r="J42">
        <f>VLOOKUP(E42,Stations!$B$2:$G$300,6,FALSE)</f>
        <v>190</v>
      </c>
      <c r="K42">
        <f t="shared" si="1"/>
        <v>190.01</v>
      </c>
      <c r="L42">
        <f>VLOOKUP(K42,Nodes!$A$2:$B$382,2,FALSE)</f>
        <v>246</v>
      </c>
      <c r="M42">
        <f t="shared" si="2"/>
        <v>250</v>
      </c>
      <c r="N42">
        <f t="shared" si="3"/>
        <v>246</v>
      </c>
      <c r="O42">
        <f t="shared" si="4"/>
        <v>63.000000000000256</v>
      </c>
      <c r="R42" s="1"/>
    </row>
    <row r="43" spans="1:18">
      <c r="B43" t="str">
        <f t="shared" si="0"/>
        <v>2</v>
      </c>
      <c r="C43">
        <f>IF(ISERR(VLOOKUP(VALUE(B43),Lignes!$A$2:$B$847,2)), VLOOKUP(B43,Lignes!$A$2:$B$847,2), VLOOKUP(VALUE(B43),Lignes!$A$2:$B$847,2))</f>
        <v>1</v>
      </c>
      <c r="E43" t="s">
        <v>133</v>
      </c>
      <c r="F43" s="2">
        <v>0.27011574074074074</v>
      </c>
      <c r="G43" s="2">
        <v>0.27030092592592592</v>
      </c>
      <c r="J43">
        <f>VLOOKUP(E43,Stations!$B$2:$G$300,6,FALSE)</f>
        <v>166</v>
      </c>
      <c r="K43">
        <f t="shared" si="1"/>
        <v>166.01</v>
      </c>
      <c r="L43">
        <f>VLOOKUP(K43,Nodes!$A$2:$B$382,2,FALSE)</f>
        <v>207</v>
      </c>
      <c r="M43">
        <f t="shared" si="2"/>
        <v>246</v>
      </c>
      <c r="N43">
        <f t="shared" si="3"/>
        <v>207</v>
      </c>
      <c r="O43">
        <f t="shared" si="4"/>
        <v>59.999999999999787</v>
      </c>
      <c r="R43" s="1"/>
    </row>
    <row r="44" spans="1:18">
      <c r="B44" t="str">
        <f t="shared" si="0"/>
        <v>2</v>
      </c>
      <c r="C44">
        <f>IF(ISERR(VLOOKUP(VALUE(B44),Lignes!$A$2:$B$847,2)), VLOOKUP(B44,Lignes!$A$2:$B$847,2), VLOOKUP(VALUE(B44),Lignes!$A$2:$B$847,2))</f>
        <v>1</v>
      </c>
      <c r="E44" t="s">
        <v>55</v>
      </c>
      <c r="F44" s="2">
        <v>0.27094907407407409</v>
      </c>
      <c r="G44" s="2">
        <v>0.27114583333333336</v>
      </c>
      <c r="J44">
        <f>VLOOKUP(E44,Stations!$B$2:$G$300,6,FALSE)</f>
        <v>72</v>
      </c>
      <c r="K44">
        <f t="shared" si="1"/>
        <v>72.010000000000005</v>
      </c>
      <c r="L44">
        <f>VLOOKUP(K44,Nodes!$A$2:$B$382,2,FALSE)</f>
        <v>90</v>
      </c>
      <c r="M44">
        <f t="shared" si="2"/>
        <v>207</v>
      </c>
      <c r="N44">
        <f t="shared" si="3"/>
        <v>90</v>
      </c>
      <c r="O44">
        <f t="shared" si="4"/>
        <v>56.000000000002359</v>
      </c>
      <c r="R44" s="1"/>
    </row>
    <row r="45" spans="1:18">
      <c r="B45" t="str">
        <f t="shared" si="0"/>
        <v>2</v>
      </c>
      <c r="C45">
        <f>IF(ISERR(VLOOKUP(VALUE(B45),Lignes!$A$2:$B$847,2)), VLOOKUP(B45,Lignes!$A$2:$B$847,2), VLOOKUP(VALUE(B45),Lignes!$A$2:$B$847,2))</f>
        <v>1</v>
      </c>
      <c r="E45" t="s">
        <v>14</v>
      </c>
      <c r="F45" s="2">
        <v>0.27178240740740739</v>
      </c>
      <c r="G45" s="2">
        <v>0.27203703703703702</v>
      </c>
      <c r="J45">
        <f>VLOOKUP(E45,Stations!$B$2:$G$300,6,FALSE)</f>
        <v>19</v>
      </c>
      <c r="K45">
        <f t="shared" si="1"/>
        <v>19.010000000000002</v>
      </c>
      <c r="L45">
        <f>VLOOKUP(K45,Nodes!$A$2:$B$382,2,FALSE)</f>
        <v>23</v>
      </c>
      <c r="M45">
        <f t="shared" si="2"/>
        <v>90</v>
      </c>
      <c r="N45">
        <f t="shared" si="3"/>
        <v>23</v>
      </c>
      <c r="O45">
        <f t="shared" si="4"/>
        <v>54.999999999995808</v>
      </c>
      <c r="R45" s="1"/>
    </row>
    <row r="46" spans="1:18">
      <c r="B46" t="str">
        <f t="shared" si="0"/>
        <v>2</v>
      </c>
      <c r="C46">
        <f>IF(ISERR(VLOOKUP(VALUE(B46),Lignes!$A$2:$B$847,2)), VLOOKUP(B46,Lignes!$A$2:$B$847,2), VLOOKUP(VALUE(B46),Lignes!$A$2:$B$847,2))</f>
        <v>1</v>
      </c>
      <c r="E46" t="s">
        <v>46</v>
      </c>
      <c r="F46" s="2">
        <v>0.27277777777777779</v>
      </c>
      <c r="G46" s="2">
        <v>0.27299768518518519</v>
      </c>
      <c r="J46">
        <f>VLOOKUP(E46,Stations!$B$2:$G$300,6,FALSE)</f>
        <v>63</v>
      </c>
      <c r="K46">
        <f t="shared" si="1"/>
        <v>63.01</v>
      </c>
      <c r="L46">
        <f>VLOOKUP(K46,Nodes!$A$2:$B$382,2,FALSE)</f>
        <v>79</v>
      </c>
      <c r="M46">
        <f t="shared" si="2"/>
        <v>23</v>
      </c>
      <c r="N46">
        <f t="shared" si="3"/>
        <v>79</v>
      </c>
      <c r="O46">
        <f t="shared" si="4"/>
        <v>64.000000000002018</v>
      </c>
      <c r="R46" s="1"/>
    </row>
    <row r="47" spans="1:18">
      <c r="B47" t="str">
        <f t="shared" si="0"/>
        <v>2</v>
      </c>
      <c r="C47">
        <f>IF(ISERR(VLOOKUP(VALUE(B47),Lignes!$A$2:$B$847,2)), VLOOKUP(B47,Lignes!$A$2:$B$847,2), VLOOKUP(VALUE(B47),Lignes!$A$2:$B$847,2))</f>
        <v>1</v>
      </c>
      <c r="E47" t="s">
        <v>98</v>
      </c>
      <c r="F47" s="2">
        <v>0.27369212962962963</v>
      </c>
      <c r="G47" s="2">
        <v>0.27398148148148149</v>
      </c>
      <c r="J47">
        <f>VLOOKUP(E47,Stations!$B$2:$G$300,6,FALSE)</f>
        <v>120</v>
      </c>
      <c r="K47">
        <f t="shared" si="1"/>
        <v>120.01</v>
      </c>
      <c r="L47">
        <f>VLOOKUP(K47,Nodes!$A$2:$B$382,2,FALSE)</f>
        <v>152</v>
      </c>
      <c r="M47">
        <f t="shared" si="2"/>
        <v>79</v>
      </c>
      <c r="N47">
        <f t="shared" si="3"/>
        <v>152</v>
      </c>
      <c r="O47">
        <f t="shared" si="4"/>
        <v>59.999999999999787</v>
      </c>
      <c r="R47" s="1"/>
    </row>
    <row r="48" spans="1:18">
      <c r="B48" t="str">
        <f t="shared" si="0"/>
        <v>2</v>
      </c>
      <c r="C48">
        <f>IF(ISERR(VLOOKUP(VALUE(B48),Lignes!$A$2:$B$847,2)), VLOOKUP(B48,Lignes!$A$2:$B$847,2), VLOOKUP(VALUE(B48),Lignes!$A$2:$B$847,2))</f>
        <v>1</v>
      </c>
      <c r="E48" t="s">
        <v>231</v>
      </c>
      <c r="F48" s="2">
        <v>0.27467592592592593</v>
      </c>
      <c r="G48" s="2">
        <v>0.27493055555555557</v>
      </c>
      <c r="J48">
        <f>VLOOKUP(E48,Stations!$B$2:$G$300,6,FALSE)</f>
        <v>277</v>
      </c>
      <c r="K48">
        <f t="shared" si="1"/>
        <v>277.01</v>
      </c>
      <c r="L48">
        <f>VLOOKUP(K48,Nodes!$A$2:$B$382,2,FALSE)</f>
        <v>353</v>
      </c>
      <c r="M48">
        <f t="shared" si="2"/>
        <v>152</v>
      </c>
      <c r="N48">
        <f t="shared" si="3"/>
        <v>353</v>
      </c>
      <c r="O48">
        <f t="shared" si="4"/>
        <v>59.999999999999787</v>
      </c>
      <c r="R48" s="1"/>
    </row>
    <row r="49" spans="1:18">
      <c r="B49" t="str">
        <f t="shared" si="0"/>
        <v>2</v>
      </c>
      <c r="C49">
        <f>IF(ISERR(VLOOKUP(VALUE(B49),Lignes!$A$2:$B$847,2)), VLOOKUP(B49,Lignes!$A$2:$B$847,2), VLOOKUP(VALUE(B49),Lignes!$A$2:$B$847,2))</f>
        <v>1</v>
      </c>
      <c r="E49" t="s">
        <v>103</v>
      </c>
      <c r="F49" s="2">
        <v>0.27553240740740742</v>
      </c>
      <c r="G49" s="2">
        <v>0.27572916666666664</v>
      </c>
      <c r="J49">
        <f>VLOOKUP(E49,Stations!$B$2:$G$300,6,FALSE)</f>
        <v>126</v>
      </c>
      <c r="K49">
        <f t="shared" si="1"/>
        <v>126.01</v>
      </c>
      <c r="L49">
        <f>VLOOKUP(K49,Nodes!$A$2:$B$382,2,FALSE)</f>
        <v>161</v>
      </c>
      <c r="M49">
        <f t="shared" si="2"/>
        <v>353</v>
      </c>
      <c r="N49">
        <f t="shared" si="3"/>
        <v>161</v>
      </c>
      <c r="O49">
        <f t="shared" si="4"/>
        <v>52.000000000000135</v>
      </c>
      <c r="R49" s="1"/>
    </row>
    <row r="50" spans="1:18">
      <c r="B50" t="str">
        <f t="shared" si="0"/>
        <v>2</v>
      </c>
      <c r="C50">
        <f>IF(ISERR(VLOOKUP(VALUE(B50),Lignes!$A$2:$B$847,2)), VLOOKUP(B50,Lignes!$A$2:$B$847,2), VLOOKUP(VALUE(B50),Lignes!$A$2:$B$847,2))</f>
        <v>1</v>
      </c>
      <c r="E50" t="s">
        <v>294</v>
      </c>
      <c r="F50" s="2">
        <v>0.27665509259259258</v>
      </c>
      <c r="G50" s="2">
        <v>0.27716435185185184</v>
      </c>
      <c r="J50">
        <f>VLOOKUP(E50,Stations!$B$2:$G$300,6,FALSE)</f>
        <v>15</v>
      </c>
      <c r="K50">
        <f t="shared" si="1"/>
        <v>15.01</v>
      </c>
      <c r="L50">
        <f>VLOOKUP(K50,Nodes!$A$2:$B$382,2,FALSE)</f>
        <v>16</v>
      </c>
      <c r="M50">
        <f t="shared" si="2"/>
        <v>161</v>
      </c>
      <c r="N50">
        <f t="shared" si="3"/>
        <v>16</v>
      </c>
      <c r="O50">
        <f t="shared" si="4"/>
        <v>80.000000000001307</v>
      </c>
      <c r="R50" s="1"/>
    </row>
    <row r="51" spans="1:18">
      <c r="B51" t="str">
        <f t="shared" si="0"/>
        <v>2</v>
      </c>
      <c r="C51">
        <f>IF(ISERR(VLOOKUP(VALUE(B51),Lignes!$A$2:$B$847,2)), VLOOKUP(B51,Lignes!$A$2:$B$847,2), VLOOKUP(VALUE(B51),Lignes!$A$2:$B$847,2))</f>
        <v>1</v>
      </c>
      <c r="E51" t="s">
        <v>4</v>
      </c>
      <c r="F51" s="2">
        <v>0.27781250000000002</v>
      </c>
      <c r="G51" s="2">
        <v>0.27803240740740742</v>
      </c>
      <c r="J51">
        <f>VLOOKUP(E51,Stations!$B$2:$G$300,6,FALSE)</f>
        <v>5</v>
      </c>
      <c r="K51">
        <f t="shared" si="1"/>
        <v>5.01</v>
      </c>
      <c r="L51">
        <f>VLOOKUP(K51,Nodes!$A$2:$B$382,2,FALSE)</f>
        <v>5</v>
      </c>
      <c r="M51">
        <f t="shared" si="2"/>
        <v>16</v>
      </c>
      <c r="N51">
        <f t="shared" si="3"/>
        <v>5</v>
      </c>
      <c r="O51">
        <f t="shared" si="4"/>
        <v>56.000000000002359</v>
      </c>
      <c r="R51" s="1"/>
    </row>
    <row r="52" spans="1:18">
      <c r="B52" t="str">
        <f t="shared" si="0"/>
        <v>2</v>
      </c>
      <c r="C52">
        <f>IF(ISERR(VLOOKUP(VALUE(B52),Lignes!$A$2:$B$847,2)), VLOOKUP(B52,Lignes!$A$2:$B$847,2), VLOOKUP(VALUE(B52),Lignes!$A$2:$B$847,2))</f>
        <v>1</v>
      </c>
      <c r="E52" t="s">
        <v>159</v>
      </c>
      <c r="F52" s="2">
        <v>0.27864583333333331</v>
      </c>
      <c r="G52" s="2">
        <v>0.27907407407407409</v>
      </c>
      <c r="J52">
        <f>VLOOKUP(E52,Stations!$B$2:$G$300,6,FALSE)</f>
        <v>196</v>
      </c>
      <c r="K52">
        <f t="shared" si="1"/>
        <v>196.01</v>
      </c>
      <c r="L52">
        <f>VLOOKUP(K52,Nodes!$A$2:$B$382,2,FALSE)</f>
        <v>253</v>
      </c>
      <c r="M52">
        <f t="shared" si="2"/>
        <v>5</v>
      </c>
      <c r="N52">
        <f t="shared" si="3"/>
        <v>253</v>
      </c>
      <c r="O52">
        <f t="shared" si="4"/>
        <v>52.999999999997094</v>
      </c>
      <c r="R52" s="1"/>
    </row>
    <row r="53" spans="1:18">
      <c r="B53" t="str">
        <f t="shared" si="0"/>
        <v>2</v>
      </c>
      <c r="C53">
        <f>IF(ISERR(VLOOKUP(VALUE(B53),Lignes!$A$2:$B$847,2)), VLOOKUP(B53,Lignes!$A$2:$B$847,2), VLOOKUP(VALUE(B53),Lignes!$A$2:$B$847,2))</f>
        <v>1</v>
      </c>
      <c r="E53" t="s">
        <v>20</v>
      </c>
      <c r="F53" s="2">
        <v>0.27969907407407407</v>
      </c>
      <c r="G53" s="2">
        <v>0.28008101851851852</v>
      </c>
      <c r="J53">
        <f>VLOOKUP(E53,Stations!$B$2:$G$300,6,FALSE)</f>
        <v>25</v>
      </c>
      <c r="K53">
        <f t="shared" si="1"/>
        <v>25.01</v>
      </c>
      <c r="L53">
        <f>VLOOKUP(K53,Nodes!$A$2:$B$382,2,FALSE)</f>
        <v>31</v>
      </c>
      <c r="M53">
        <f t="shared" si="2"/>
        <v>253</v>
      </c>
      <c r="N53">
        <f t="shared" si="3"/>
        <v>31</v>
      </c>
      <c r="O53">
        <f t="shared" si="4"/>
        <v>53.999999999998849</v>
      </c>
      <c r="R53" s="1"/>
    </row>
    <row r="54" spans="1:18">
      <c r="B54" t="str">
        <f t="shared" si="0"/>
        <v>2</v>
      </c>
      <c r="C54">
        <f>IF(ISERR(VLOOKUP(VALUE(B54),Lignes!$A$2:$B$847,2)), VLOOKUP(B54,Lignes!$A$2:$B$847,2), VLOOKUP(VALUE(B54),Lignes!$A$2:$B$847,2))</f>
        <v>1</v>
      </c>
      <c r="E54" t="s">
        <v>160</v>
      </c>
      <c r="F54" s="2">
        <v>0.28068287037037037</v>
      </c>
      <c r="G54" s="2">
        <v>0.28112268518518518</v>
      </c>
      <c r="J54">
        <f>VLOOKUP(E54,Stations!$B$2:$G$300,6,FALSE)</f>
        <v>197</v>
      </c>
      <c r="K54">
        <f t="shared" si="1"/>
        <v>197.01</v>
      </c>
      <c r="L54">
        <f>VLOOKUP(K54,Nodes!$A$2:$B$382,2,FALSE)</f>
        <v>255</v>
      </c>
      <c r="M54">
        <f t="shared" si="2"/>
        <v>31</v>
      </c>
      <c r="N54">
        <f t="shared" si="3"/>
        <v>255</v>
      </c>
      <c r="O54">
        <f t="shared" si="4"/>
        <v>52.000000000000135</v>
      </c>
      <c r="R54" s="1"/>
    </row>
    <row r="55" spans="1:18">
      <c r="B55" t="str">
        <f t="shared" si="0"/>
        <v>2</v>
      </c>
      <c r="C55">
        <f>IF(ISERR(VLOOKUP(VALUE(B55),Lignes!$A$2:$B$847,2)), VLOOKUP(B55,Lignes!$A$2:$B$847,2), VLOOKUP(VALUE(B55),Lignes!$A$2:$B$847,2))</f>
        <v>1</v>
      </c>
      <c r="E55" t="s">
        <v>207</v>
      </c>
      <c r="F55" s="2">
        <v>0.28179398148148149</v>
      </c>
      <c r="G55" s="2">
        <v>0.28207175925925926</v>
      </c>
      <c r="J55">
        <f>VLOOKUP(E55,Stations!$B$2:$G$300,6,FALSE)</f>
        <v>248</v>
      </c>
      <c r="K55">
        <f t="shared" si="1"/>
        <v>248.01</v>
      </c>
      <c r="L55">
        <f>VLOOKUP(K55,Nodes!$A$2:$B$382,2,FALSE)</f>
        <v>320</v>
      </c>
      <c r="M55">
        <f t="shared" si="2"/>
        <v>255</v>
      </c>
      <c r="N55">
        <f t="shared" si="3"/>
        <v>320</v>
      </c>
      <c r="O55">
        <f t="shared" si="4"/>
        <v>58.000000000001073</v>
      </c>
      <c r="R55" s="1"/>
    </row>
    <row r="56" spans="1:18">
      <c r="B56" t="str">
        <f t="shared" si="0"/>
        <v>2</v>
      </c>
      <c r="C56">
        <f>IF(ISERR(VLOOKUP(VALUE(B56),Lignes!$A$2:$B$847,2)), VLOOKUP(B56,Lignes!$A$2:$B$847,2), VLOOKUP(VALUE(B56),Lignes!$A$2:$B$847,2))</f>
        <v>1</v>
      </c>
      <c r="E56" t="s">
        <v>243</v>
      </c>
      <c r="F56" s="2">
        <v>0.28291666666666665</v>
      </c>
      <c r="G56" s="2">
        <v>0.28324074074074074</v>
      </c>
      <c r="J56">
        <f>VLOOKUP(E56,Stations!$B$2:$G$300,6,FALSE)</f>
        <v>295</v>
      </c>
      <c r="K56">
        <f t="shared" si="1"/>
        <v>295.01</v>
      </c>
      <c r="L56">
        <f>VLOOKUP(K56,Nodes!$A$2:$B$382,2,FALSE)</f>
        <v>376</v>
      </c>
      <c r="M56">
        <f t="shared" si="2"/>
        <v>320</v>
      </c>
      <c r="N56">
        <f t="shared" si="3"/>
        <v>376</v>
      </c>
      <c r="O56">
        <f t="shared" si="4"/>
        <v>72.999999999998622</v>
      </c>
      <c r="R56" s="1"/>
    </row>
    <row r="57" spans="1:18">
      <c r="B57" t="str">
        <f t="shared" si="0"/>
        <v>2</v>
      </c>
      <c r="C57">
        <f>IF(ISERR(VLOOKUP(VALUE(B57),Lignes!$A$2:$B$847,2)), VLOOKUP(B57,Lignes!$A$2:$B$847,2), VLOOKUP(VALUE(B57),Lignes!$A$2:$B$847,2))</f>
        <v>1</v>
      </c>
      <c r="E57" t="s">
        <v>137</v>
      </c>
      <c r="F57" s="2">
        <v>0.28395833333333331</v>
      </c>
      <c r="G57" s="2">
        <v>0.28418981481481481</v>
      </c>
      <c r="J57">
        <f>VLOOKUP(E57,Stations!$B$2:$G$300,6,FALSE)</f>
        <v>172</v>
      </c>
      <c r="K57">
        <f t="shared" si="1"/>
        <v>172.01</v>
      </c>
      <c r="L57">
        <f>VLOOKUP(K57,Nodes!$A$2:$B$382,2,FALSE)</f>
        <v>216</v>
      </c>
      <c r="M57">
        <f t="shared" si="2"/>
        <v>376</v>
      </c>
      <c r="N57">
        <f t="shared" si="3"/>
        <v>216</v>
      </c>
      <c r="O57">
        <f t="shared" si="4"/>
        <v>61.999999999998501</v>
      </c>
      <c r="R57" s="1"/>
    </row>
    <row r="58" spans="1:18">
      <c r="B58" t="str">
        <f t="shared" si="0"/>
        <v>2</v>
      </c>
      <c r="C58">
        <f>IF(ISERR(VLOOKUP(VALUE(B58),Lignes!$A$2:$B$847,2)), VLOOKUP(B58,Lignes!$A$2:$B$847,2), VLOOKUP(VALUE(B58),Lignes!$A$2:$B$847,2))</f>
        <v>1</v>
      </c>
      <c r="E58" t="s">
        <v>54</v>
      </c>
      <c r="F58" s="2">
        <v>0.28462962962962962</v>
      </c>
      <c r="G58" s="2">
        <v>0.28487268518518521</v>
      </c>
      <c r="J58">
        <f>VLOOKUP(E58,Stations!$B$2:$G$300,6,FALSE)</f>
        <v>71</v>
      </c>
      <c r="K58">
        <f t="shared" si="1"/>
        <v>71.010000000000005</v>
      </c>
      <c r="L58">
        <f>VLOOKUP(K58,Nodes!$A$2:$B$382,2,FALSE)</f>
        <v>89</v>
      </c>
      <c r="M58">
        <f t="shared" si="2"/>
        <v>216</v>
      </c>
      <c r="N58">
        <f t="shared" si="3"/>
        <v>89</v>
      </c>
      <c r="O58">
        <f t="shared" si="4"/>
        <v>37.999999999999545</v>
      </c>
      <c r="R58" s="1"/>
    </row>
    <row r="59" spans="1:18">
      <c r="B59" t="str">
        <f t="shared" si="0"/>
        <v>2</v>
      </c>
      <c r="C59">
        <f>IF(ISERR(VLOOKUP(VALUE(B59),Lignes!$A$2:$B$847,2)), VLOOKUP(B59,Lignes!$A$2:$B$847,2), VLOOKUP(VALUE(B59),Lignes!$A$2:$B$847,2))</f>
        <v>1</v>
      </c>
      <c r="E59" t="s">
        <v>234</v>
      </c>
      <c r="F59" s="2">
        <v>0.28555555555555556</v>
      </c>
      <c r="G59" s="2">
        <v>0.28592592592592592</v>
      </c>
      <c r="J59">
        <f>VLOOKUP(E59,Stations!$B$2:$G$300,6,FALSE)</f>
        <v>282</v>
      </c>
      <c r="K59">
        <f t="shared" si="1"/>
        <v>282.01</v>
      </c>
      <c r="L59">
        <f>VLOOKUP(K59,Nodes!$A$2:$B$382,2,FALSE)</f>
        <v>362</v>
      </c>
      <c r="M59">
        <f t="shared" si="2"/>
        <v>89</v>
      </c>
      <c r="N59">
        <f t="shared" si="3"/>
        <v>362</v>
      </c>
      <c r="O59">
        <f t="shared" si="4"/>
        <v>58.999999999998032</v>
      </c>
      <c r="R59" s="1"/>
    </row>
    <row r="60" spans="1:18">
      <c r="B60" t="str">
        <f t="shared" si="0"/>
        <v>2</v>
      </c>
      <c r="C60">
        <f>IF(ISERR(VLOOKUP(VALUE(B60),Lignes!$A$2:$B$847,2)), VLOOKUP(B60,Lignes!$A$2:$B$847,2), VLOOKUP(VALUE(B60),Lignes!$A$2:$B$847,2))</f>
        <v>1</v>
      </c>
      <c r="E60" t="s">
        <v>257</v>
      </c>
      <c r="F60" s="2">
        <v>0.28646990740740741</v>
      </c>
      <c r="G60" s="2">
        <v>0.28682870370370367</v>
      </c>
      <c r="J60">
        <f>VLOOKUP(E60,Stations!$B$2:$G$300,6,FALSE)</f>
        <v>49</v>
      </c>
      <c r="K60">
        <f t="shared" si="1"/>
        <v>49.01</v>
      </c>
      <c r="L60">
        <f>VLOOKUP(K60,Nodes!$A$2:$B$382,2,FALSE)</f>
        <v>59</v>
      </c>
      <c r="M60">
        <f t="shared" si="2"/>
        <v>362</v>
      </c>
      <c r="N60">
        <f t="shared" si="3"/>
        <v>59</v>
      </c>
      <c r="O60">
        <f t="shared" si="4"/>
        <v>47.000000000000952</v>
      </c>
      <c r="R60" s="1"/>
    </row>
    <row r="61" spans="1:18">
      <c r="B61" t="str">
        <f t="shared" si="0"/>
        <v>2</v>
      </c>
      <c r="C61">
        <f>IF(ISERR(VLOOKUP(VALUE(B61),Lignes!$A$2:$B$847,2)), VLOOKUP(B61,Lignes!$A$2:$B$847,2), VLOOKUP(VALUE(B61),Lignes!$A$2:$B$847,2))</f>
        <v>1</v>
      </c>
      <c r="E61" t="s">
        <v>242</v>
      </c>
      <c r="F61" s="2">
        <v>0.28798611111111111</v>
      </c>
      <c r="G61" s="2">
        <v>0.28814814814814815</v>
      </c>
      <c r="J61">
        <f>VLOOKUP(E61,Stations!$B$2:$G$300,6,FALSE)</f>
        <v>291</v>
      </c>
      <c r="K61">
        <f t="shared" si="1"/>
        <v>291.01</v>
      </c>
      <c r="L61">
        <f>VLOOKUP(K61,Nodes!$A$2:$B$382,2,FALSE)</f>
        <v>372</v>
      </c>
      <c r="M61">
        <f t="shared" si="2"/>
        <v>59</v>
      </c>
      <c r="N61">
        <f t="shared" si="3"/>
        <v>372</v>
      </c>
      <c r="O61">
        <f t="shared" si="4"/>
        <v>100.00000000000284</v>
      </c>
      <c r="R61" s="1"/>
    </row>
    <row r="62" spans="1:18">
      <c r="B62" t="str">
        <f t="shared" si="0"/>
        <v>2</v>
      </c>
      <c r="C62">
        <f>IF(ISERR(VLOOKUP(VALUE(B62),Lignes!$A$2:$B$847,2)), VLOOKUP(B62,Lignes!$A$2:$B$847,2), VLOOKUP(VALUE(B62),Lignes!$A$2:$B$847,2))</f>
        <v>1</v>
      </c>
      <c r="E62" t="s">
        <v>170</v>
      </c>
      <c r="F62" s="2">
        <v>0.28917824074074078</v>
      </c>
      <c r="J62">
        <f>VLOOKUP(E62,Stations!$B$2:$G$300,6,FALSE)</f>
        <v>208</v>
      </c>
      <c r="K62">
        <f t="shared" si="1"/>
        <v>208.01</v>
      </c>
      <c r="L62">
        <f>VLOOKUP(K62,Nodes!$A$2:$B$382,2,FALSE)</f>
        <v>270</v>
      </c>
      <c r="M62">
        <f t="shared" si="2"/>
        <v>372</v>
      </c>
      <c r="N62">
        <f t="shared" si="3"/>
        <v>270</v>
      </c>
      <c r="O62">
        <f t="shared" si="4"/>
        <v>89.000000000002728</v>
      </c>
      <c r="R62" s="1"/>
    </row>
    <row r="63" spans="1:18" hidden="1">
      <c r="A63" t="s">
        <v>525</v>
      </c>
      <c r="B63" t="e">
        <f t="shared" si="0"/>
        <v>#VALUE!</v>
      </c>
      <c r="D63" t="s">
        <v>526</v>
      </c>
      <c r="E63" t="s">
        <v>527</v>
      </c>
      <c r="G63" s="2">
        <v>0.29175925925925927</v>
      </c>
      <c r="I63" t="s">
        <v>522</v>
      </c>
      <c r="O63" t="e">
        <f>VLOOKUP(E63,Stations!$B$2:$G$300,6,FALSE)</f>
        <v>#N/A</v>
      </c>
    </row>
    <row r="64" spans="1:18" hidden="1">
      <c r="B64" t="e">
        <f t="shared" si="0"/>
        <v>#VALUE!</v>
      </c>
      <c r="E64" t="s">
        <v>528</v>
      </c>
      <c r="F64" s="2">
        <v>0.29317129629629629</v>
      </c>
      <c r="G64" s="2">
        <v>0.29364583333333333</v>
      </c>
      <c r="O64" t="e">
        <f>VLOOKUP(E64,Stations!$B$2:$G$300,6,FALSE)</f>
        <v>#N/A</v>
      </c>
    </row>
    <row r="65" spans="1:18" hidden="1">
      <c r="B65" t="e">
        <f t="shared" si="0"/>
        <v>#VALUE!</v>
      </c>
      <c r="E65" t="s">
        <v>529</v>
      </c>
      <c r="F65" s="2">
        <v>0.29502314814814817</v>
      </c>
      <c r="O65" t="e">
        <f>VLOOKUP(E65,Stations!$B$2:$G$300,6,FALSE)</f>
        <v>#N/A</v>
      </c>
    </row>
    <row r="66" spans="1:18" hidden="1">
      <c r="A66" t="s">
        <v>530</v>
      </c>
      <c r="B66" t="str">
        <f t="shared" si="0"/>
        <v>3</v>
      </c>
      <c r="C66">
        <f>IF(ISERR(VLOOKUP(VALUE(B66),Lignes!$A$2:$B$847,2)), VLOOKUP(B66,Lignes!$A$2:$B$847,2), VLOOKUP(VALUE(B66),Lignes!$A$2:$B$847,2))</f>
        <v>2</v>
      </c>
      <c r="D66" t="s">
        <v>531</v>
      </c>
      <c r="E66" s="1" t="s">
        <v>154</v>
      </c>
      <c r="G66" s="2">
        <v>0.29803240740740738</v>
      </c>
      <c r="H66">
        <v>3</v>
      </c>
      <c r="I66" t="s">
        <v>522</v>
      </c>
      <c r="J66">
        <f>VLOOKUP(E66,Stations!$B$2:$G$300,6,FALSE)</f>
        <v>191</v>
      </c>
      <c r="K66">
        <f t="shared" ref="K66:K129" si="5">J66+C66/100</f>
        <v>191.02</v>
      </c>
      <c r="L66">
        <f>VLOOKUP(K66,Nodes!$A$2:$B$382,2,FALSE)</f>
        <v>248</v>
      </c>
      <c r="M66" t="str">
        <f t="shared" ref="M66:M129" si="6">IF(F66="","",L65)</f>
        <v/>
      </c>
      <c r="N66" t="str">
        <f t="shared" ref="N66:N129" si="7">IF(F66="","",L66)</f>
        <v/>
      </c>
      <c r="O66" t="str">
        <f t="shared" ref="O66:O129" si="8">IF(F66="","",24*3600*(F66-G65))</f>
        <v/>
      </c>
      <c r="R66" s="1"/>
    </row>
    <row r="67" spans="1:18">
      <c r="B67" t="str">
        <f t="shared" si="0"/>
        <v>3</v>
      </c>
      <c r="C67">
        <f>IF(ISERR(VLOOKUP(VALUE(B67),Lignes!$A$2:$B$847,2)), VLOOKUP(B67,Lignes!$A$2:$B$847,2), VLOOKUP(VALUE(B67),Lignes!$A$2:$B$847,2))</f>
        <v>2</v>
      </c>
      <c r="E67" t="s">
        <v>173</v>
      </c>
      <c r="F67" s="2">
        <v>0.29877314814814815</v>
      </c>
      <c r="J67">
        <f>VLOOKUP(E67,Stations!$B$2:$G$300,6,FALSE)</f>
        <v>211</v>
      </c>
      <c r="K67">
        <f t="shared" si="5"/>
        <v>211.02</v>
      </c>
      <c r="L67">
        <f>VLOOKUP(K67,Nodes!$A$2:$B$382,2,FALSE)</f>
        <v>273</v>
      </c>
      <c r="M67">
        <f t="shared" si="6"/>
        <v>248</v>
      </c>
      <c r="N67">
        <f t="shared" si="7"/>
        <v>273</v>
      </c>
      <c r="O67">
        <f t="shared" si="8"/>
        <v>64.000000000002018</v>
      </c>
      <c r="R67" s="1"/>
    </row>
    <row r="68" spans="1:18" hidden="1">
      <c r="B68" t="str">
        <f t="shared" ref="B68:B130" si="9">IF(A68="",B67,RIGHT(A68,LEN(A68)-6))</f>
        <v>3</v>
      </c>
      <c r="C68">
        <f>IF(ISERR(VLOOKUP(VALUE(B68),Lignes!$A$2:$B$847,2)), VLOOKUP(B68,Lignes!$A$2:$B$847,2), VLOOKUP(VALUE(B68),Lignes!$A$2:$B$847,2))</f>
        <v>2</v>
      </c>
      <c r="D68" t="s">
        <v>80</v>
      </c>
      <c r="E68" t="s">
        <v>173</v>
      </c>
      <c r="G68" s="2">
        <v>0.30084490740740738</v>
      </c>
      <c r="J68">
        <f>VLOOKUP(E68,Stations!$B$2:$G$300,6,FALSE)</f>
        <v>211</v>
      </c>
      <c r="K68">
        <f t="shared" si="5"/>
        <v>211.02</v>
      </c>
      <c r="L68">
        <f>VLOOKUP(K68,Nodes!$A$2:$B$382,2,FALSE)</f>
        <v>273</v>
      </c>
      <c r="M68" t="str">
        <f t="shared" si="6"/>
        <v/>
      </c>
      <c r="N68" t="str">
        <f t="shared" si="7"/>
        <v/>
      </c>
      <c r="O68" t="str">
        <f t="shared" si="8"/>
        <v/>
      </c>
      <c r="R68" s="1"/>
    </row>
    <row r="69" spans="1:18">
      <c r="B69" t="str">
        <f t="shared" si="9"/>
        <v>3</v>
      </c>
      <c r="C69">
        <f>IF(ISERR(VLOOKUP(VALUE(B69),Lignes!$A$2:$B$847,2)), VLOOKUP(B69,Lignes!$A$2:$B$847,2), VLOOKUP(VALUE(B69),Lignes!$A$2:$B$847,2))</f>
        <v>2</v>
      </c>
      <c r="E69" t="s">
        <v>154</v>
      </c>
      <c r="F69" s="2">
        <v>0.30158564814814814</v>
      </c>
      <c r="G69" s="2">
        <v>0.301875</v>
      </c>
      <c r="J69">
        <f>VLOOKUP(E69,Stations!$B$2:$G$300,6,FALSE)</f>
        <v>191</v>
      </c>
      <c r="K69">
        <f t="shared" si="5"/>
        <v>191.02</v>
      </c>
      <c r="L69">
        <f>VLOOKUP(K69,Nodes!$A$2:$B$382,2,FALSE)</f>
        <v>248</v>
      </c>
      <c r="M69">
        <f t="shared" si="6"/>
        <v>273</v>
      </c>
      <c r="N69">
        <f t="shared" si="7"/>
        <v>248</v>
      </c>
      <c r="O69">
        <f t="shared" si="8"/>
        <v>64.000000000002018</v>
      </c>
      <c r="R69" s="1"/>
    </row>
    <row r="70" spans="1:18">
      <c r="B70" t="str">
        <f t="shared" si="9"/>
        <v>3</v>
      </c>
      <c r="C70">
        <f>IF(ISERR(VLOOKUP(VALUE(B70),Lignes!$A$2:$B$847,2)), VLOOKUP(B70,Lignes!$A$2:$B$847,2), VLOOKUP(VALUE(B70),Lignes!$A$2:$B$847,2))</f>
        <v>2</v>
      </c>
      <c r="E70" t="s">
        <v>246</v>
      </c>
      <c r="F70" s="2">
        <v>0.3024189814814815</v>
      </c>
      <c r="G70" s="2">
        <v>0.3027199074074074</v>
      </c>
      <c r="J70">
        <f>VLOOKUP(E70,Stations!$B$2:$G$300,6,FALSE)</f>
        <v>298</v>
      </c>
      <c r="K70">
        <f t="shared" si="5"/>
        <v>298.02</v>
      </c>
      <c r="L70">
        <f>VLOOKUP(K70,Nodes!$A$2:$B$382,2,FALSE)</f>
        <v>380</v>
      </c>
      <c r="M70">
        <f t="shared" si="6"/>
        <v>248</v>
      </c>
      <c r="N70">
        <f t="shared" si="7"/>
        <v>380</v>
      </c>
      <c r="O70">
        <f t="shared" si="8"/>
        <v>47.000000000000952</v>
      </c>
      <c r="R70" s="1"/>
    </row>
    <row r="71" spans="1:18">
      <c r="B71" t="str">
        <f t="shared" si="9"/>
        <v>3</v>
      </c>
      <c r="C71">
        <f>IF(ISERR(VLOOKUP(VALUE(B71),Lignes!$A$2:$B$847,2)), VLOOKUP(B71,Lignes!$A$2:$B$847,2), VLOOKUP(VALUE(B71),Lignes!$A$2:$B$847,2))</f>
        <v>2</v>
      </c>
      <c r="E71" t="s">
        <v>129</v>
      </c>
      <c r="F71" s="2">
        <v>0.30325231481481479</v>
      </c>
      <c r="G71" s="2">
        <v>0.30350694444444443</v>
      </c>
      <c r="J71">
        <f>VLOOKUP(E71,Stations!$B$2:$G$300,6,FALSE)</f>
        <v>160</v>
      </c>
      <c r="K71">
        <f t="shared" si="5"/>
        <v>160.02000000000001</v>
      </c>
      <c r="L71">
        <f>VLOOKUP(K71,Nodes!$A$2:$B$382,2,FALSE)</f>
        <v>200</v>
      </c>
      <c r="M71">
        <f t="shared" si="6"/>
        <v>380</v>
      </c>
      <c r="N71">
        <f t="shared" si="7"/>
        <v>200</v>
      </c>
      <c r="O71">
        <f t="shared" si="8"/>
        <v>45.999999999999197</v>
      </c>
      <c r="R71" s="1"/>
    </row>
    <row r="72" spans="1:18">
      <c r="B72" t="str">
        <f t="shared" si="9"/>
        <v>3</v>
      </c>
      <c r="C72">
        <f>IF(ISERR(VLOOKUP(VALUE(B72),Lignes!$A$2:$B$847,2)), VLOOKUP(B72,Lignes!$A$2:$B$847,2), VLOOKUP(VALUE(B72),Lignes!$A$2:$B$847,2))</f>
        <v>2</v>
      </c>
      <c r="E72" t="s">
        <v>243</v>
      </c>
      <c r="F72" s="2">
        <v>0.30440972222222223</v>
      </c>
      <c r="G72" s="2">
        <v>0.30466435185185187</v>
      </c>
      <c r="J72">
        <f>VLOOKUP(E72,Stations!$B$2:$G$300,6,FALSE)</f>
        <v>295</v>
      </c>
      <c r="K72">
        <f t="shared" si="5"/>
        <v>295.02</v>
      </c>
      <c r="L72">
        <f>VLOOKUP(K72,Nodes!$A$2:$B$382,2,FALSE)</f>
        <v>377</v>
      </c>
      <c r="M72">
        <f t="shared" si="6"/>
        <v>200</v>
      </c>
      <c r="N72">
        <f t="shared" si="7"/>
        <v>377</v>
      </c>
      <c r="O72">
        <f t="shared" si="8"/>
        <v>78.000000000002601</v>
      </c>
      <c r="R72" s="1"/>
    </row>
    <row r="73" spans="1:18">
      <c r="B73" t="str">
        <f t="shared" si="9"/>
        <v>3</v>
      </c>
      <c r="C73">
        <f>IF(ISERR(VLOOKUP(VALUE(B73),Lignes!$A$2:$B$847,2)), VLOOKUP(B73,Lignes!$A$2:$B$847,2), VLOOKUP(VALUE(B73),Lignes!$A$2:$B$847,2))</f>
        <v>2</v>
      </c>
      <c r="E73" t="s">
        <v>71</v>
      </c>
      <c r="F73" s="2">
        <v>0.30553240740740739</v>
      </c>
      <c r="G73" s="2">
        <v>0.3056712962962963</v>
      </c>
      <c r="J73">
        <f>VLOOKUP(E73,Stations!$B$2:$G$300,6,FALSE)</f>
        <v>91</v>
      </c>
      <c r="K73">
        <f t="shared" si="5"/>
        <v>91.02</v>
      </c>
      <c r="L73">
        <f>VLOOKUP(K73,Nodes!$A$2:$B$382,2,FALSE)</f>
        <v>112</v>
      </c>
      <c r="M73">
        <f t="shared" si="6"/>
        <v>377</v>
      </c>
      <c r="N73">
        <f t="shared" si="7"/>
        <v>112</v>
      </c>
      <c r="O73">
        <f t="shared" si="8"/>
        <v>74.999999999997328</v>
      </c>
      <c r="R73" s="1"/>
    </row>
    <row r="74" spans="1:18">
      <c r="B74" t="str">
        <f t="shared" si="9"/>
        <v>3</v>
      </c>
      <c r="C74">
        <f>IF(ISERR(VLOOKUP(VALUE(B74),Lignes!$A$2:$B$847,2)), VLOOKUP(B74,Lignes!$A$2:$B$847,2), VLOOKUP(VALUE(B74),Lignes!$A$2:$B$847,2))</f>
        <v>2</v>
      </c>
      <c r="E74" t="s">
        <v>219</v>
      </c>
      <c r="F74" s="2">
        <v>0.30648148148148147</v>
      </c>
      <c r="G74" s="2">
        <v>0.30685185185185188</v>
      </c>
      <c r="J74">
        <f>VLOOKUP(E74,Stations!$B$2:$G$300,6,FALSE)</f>
        <v>262</v>
      </c>
      <c r="K74">
        <f t="shared" si="5"/>
        <v>262.02</v>
      </c>
      <c r="L74">
        <f>VLOOKUP(K74,Nodes!$A$2:$B$382,2,FALSE)</f>
        <v>334</v>
      </c>
      <c r="M74">
        <f t="shared" si="6"/>
        <v>112</v>
      </c>
      <c r="N74">
        <f t="shared" si="7"/>
        <v>334</v>
      </c>
      <c r="O74">
        <f t="shared" si="8"/>
        <v>69.999999999998153</v>
      </c>
      <c r="R74" s="1"/>
    </row>
    <row r="75" spans="1:18">
      <c r="B75" t="str">
        <f t="shared" si="9"/>
        <v>3</v>
      </c>
      <c r="C75">
        <f>IF(ISERR(VLOOKUP(VALUE(B75),Lignes!$A$2:$B$847,2)), VLOOKUP(B75,Lignes!$A$2:$B$847,2), VLOOKUP(VALUE(B75),Lignes!$A$2:$B$847,2))</f>
        <v>2</v>
      </c>
      <c r="E75" t="s">
        <v>315</v>
      </c>
      <c r="F75" s="2">
        <v>0.30744212962962963</v>
      </c>
      <c r="G75" s="2">
        <v>0.30768518518518517</v>
      </c>
      <c r="J75">
        <f>VLOOKUP(E75,Stations!$B$2:$G$300,6,FALSE)</f>
        <v>113</v>
      </c>
      <c r="K75">
        <f t="shared" si="5"/>
        <v>113.02</v>
      </c>
      <c r="L75">
        <f>VLOOKUP(K75,Nodes!$A$2:$B$382,2,FALSE)</f>
        <v>142</v>
      </c>
      <c r="M75">
        <f t="shared" si="6"/>
        <v>334</v>
      </c>
      <c r="N75">
        <f t="shared" si="7"/>
        <v>142</v>
      </c>
      <c r="O75">
        <f t="shared" si="8"/>
        <v>50.99999999999838</v>
      </c>
      <c r="R75" s="1"/>
    </row>
    <row r="76" spans="1:18">
      <c r="B76" t="str">
        <f t="shared" si="9"/>
        <v>3</v>
      </c>
      <c r="C76">
        <f>IF(ISERR(VLOOKUP(VALUE(B76),Lignes!$A$2:$B$847,2)), VLOOKUP(B76,Lignes!$A$2:$B$847,2), VLOOKUP(VALUE(B76),Lignes!$A$2:$B$847,2))</f>
        <v>2</v>
      </c>
      <c r="E76" t="s">
        <v>147</v>
      </c>
      <c r="F76" s="2">
        <v>0.30824074074074076</v>
      </c>
      <c r="G76" s="2">
        <v>0.30861111111111111</v>
      </c>
      <c r="J76">
        <f>VLOOKUP(E76,Stations!$B$2:$G$300,6,FALSE)</f>
        <v>183</v>
      </c>
      <c r="K76">
        <f t="shared" si="5"/>
        <v>183.02</v>
      </c>
      <c r="L76">
        <f>VLOOKUP(K76,Nodes!$A$2:$B$382,2,FALSE)</f>
        <v>235</v>
      </c>
      <c r="M76">
        <f t="shared" si="6"/>
        <v>142</v>
      </c>
      <c r="N76">
        <f t="shared" si="7"/>
        <v>235</v>
      </c>
      <c r="O76">
        <f t="shared" si="8"/>
        <v>48.000000000002707</v>
      </c>
      <c r="R76" s="1"/>
    </row>
    <row r="77" spans="1:18">
      <c r="B77" t="str">
        <f t="shared" si="9"/>
        <v>3</v>
      </c>
      <c r="C77">
        <f>IF(ISERR(VLOOKUP(VALUE(B77),Lignes!$A$2:$B$847,2)), VLOOKUP(B77,Lignes!$A$2:$B$847,2), VLOOKUP(VALUE(B77),Lignes!$A$2:$B$847,2))</f>
        <v>2</v>
      </c>
      <c r="E77" t="s">
        <v>198</v>
      </c>
      <c r="F77" s="2">
        <v>0.30920138888888887</v>
      </c>
      <c r="G77" s="2">
        <v>0.30937500000000001</v>
      </c>
      <c r="J77">
        <f>VLOOKUP(E77,Stations!$B$2:$G$300,6,FALSE)</f>
        <v>236</v>
      </c>
      <c r="K77">
        <f t="shared" si="5"/>
        <v>236.02</v>
      </c>
      <c r="L77">
        <f>VLOOKUP(K77,Nodes!$A$2:$B$382,2,FALSE)</f>
        <v>300</v>
      </c>
      <c r="M77">
        <f t="shared" si="6"/>
        <v>235</v>
      </c>
      <c r="N77">
        <f t="shared" si="7"/>
        <v>300</v>
      </c>
      <c r="O77">
        <f t="shared" si="8"/>
        <v>50.99999999999838</v>
      </c>
      <c r="R77" s="1"/>
    </row>
    <row r="78" spans="1:18">
      <c r="B78" t="str">
        <f t="shared" si="9"/>
        <v>3</v>
      </c>
      <c r="C78">
        <f>IF(ISERR(VLOOKUP(VALUE(B78),Lignes!$A$2:$B$847,2)), VLOOKUP(B78,Lignes!$A$2:$B$847,2), VLOOKUP(VALUE(B78),Lignes!$A$2:$B$847,2))</f>
        <v>2</v>
      </c>
      <c r="E78" t="s">
        <v>26</v>
      </c>
      <c r="F78" s="2">
        <v>0.3099189814814815</v>
      </c>
      <c r="G78" s="2">
        <v>0.31017361111111114</v>
      </c>
      <c r="J78">
        <f>VLOOKUP(E78,Stations!$B$2:$G$300,6,FALSE)</f>
        <v>35</v>
      </c>
      <c r="K78">
        <f t="shared" si="5"/>
        <v>35.020000000000003</v>
      </c>
      <c r="L78">
        <f>VLOOKUP(K78,Nodes!$A$2:$B$382,2,FALSE)</f>
        <v>43</v>
      </c>
      <c r="M78">
        <f t="shared" si="6"/>
        <v>300</v>
      </c>
      <c r="N78">
        <f t="shared" si="7"/>
        <v>43</v>
      </c>
      <c r="O78">
        <f t="shared" si="8"/>
        <v>47.000000000000952</v>
      </c>
      <c r="R78" s="1"/>
    </row>
    <row r="79" spans="1:18">
      <c r="B79" t="str">
        <f t="shared" si="9"/>
        <v>3</v>
      </c>
      <c r="C79">
        <f>IF(ISERR(VLOOKUP(VALUE(B79),Lignes!$A$2:$B$847,2)), VLOOKUP(B79,Lignes!$A$2:$B$847,2), VLOOKUP(VALUE(B79),Lignes!$A$2:$B$847,2))</f>
        <v>2</v>
      </c>
      <c r="E79" t="s">
        <v>228</v>
      </c>
      <c r="F79" s="2">
        <v>0.3107638888888889</v>
      </c>
      <c r="G79" s="2">
        <v>0.31097222222222221</v>
      </c>
      <c r="J79">
        <f>VLOOKUP(E79,Stations!$B$2:$G$300,6,FALSE)</f>
        <v>272</v>
      </c>
      <c r="K79">
        <f t="shared" si="5"/>
        <v>272.02</v>
      </c>
      <c r="L79">
        <f>VLOOKUP(K79,Nodes!$A$2:$B$382,2,FALSE)</f>
        <v>347</v>
      </c>
      <c r="M79">
        <f t="shared" si="6"/>
        <v>43</v>
      </c>
      <c r="N79">
        <f t="shared" si="7"/>
        <v>347</v>
      </c>
      <c r="O79">
        <f t="shared" si="8"/>
        <v>50.99999999999838</v>
      </c>
      <c r="R79" s="1"/>
    </row>
    <row r="80" spans="1:18">
      <c r="B80" t="str">
        <f t="shared" si="9"/>
        <v>3</v>
      </c>
      <c r="C80">
        <f>IF(ISERR(VLOOKUP(VALUE(B80),Lignes!$A$2:$B$847,2)), VLOOKUP(B80,Lignes!$A$2:$B$847,2), VLOOKUP(VALUE(B80),Lignes!$A$2:$B$847,2))</f>
        <v>2</v>
      </c>
      <c r="E80" t="s">
        <v>318</v>
      </c>
      <c r="F80" s="2">
        <v>0.31157407407407406</v>
      </c>
      <c r="G80" s="2">
        <v>0.31180555555555556</v>
      </c>
      <c r="J80">
        <f>VLOOKUP(E80,Stations!$B$2:$G$300,6,FALSE)</f>
        <v>240</v>
      </c>
      <c r="K80">
        <f t="shared" si="5"/>
        <v>240.02</v>
      </c>
      <c r="L80">
        <f>VLOOKUP(K80,Nodes!$A$2:$B$382,2,FALSE)</f>
        <v>305</v>
      </c>
      <c r="M80">
        <f t="shared" si="6"/>
        <v>347</v>
      </c>
      <c r="N80">
        <f t="shared" si="7"/>
        <v>305</v>
      </c>
      <c r="O80">
        <f t="shared" si="8"/>
        <v>52.000000000000135</v>
      </c>
      <c r="R80" s="1"/>
    </row>
    <row r="81" spans="1:18">
      <c r="B81" t="str">
        <f t="shared" si="9"/>
        <v>3</v>
      </c>
      <c r="C81">
        <f>IF(ISERR(VLOOKUP(VALUE(B81),Lignes!$A$2:$B$847,2)), VLOOKUP(B81,Lignes!$A$2:$B$847,2), VLOOKUP(VALUE(B81),Lignes!$A$2:$B$847,2))</f>
        <v>2</v>
      </c>
      <c r="E81" t="s">
        <v>319</v>
      </c>
      <c r="F81" s="2">
        <v>0.31234953703703705</v>
      </c>
      <c r="G81" s="2">
        <v>0.31259259259259259</v>
      </c>
      <c r="J81">
        <f>VLOOKUP(E81,Stations!$B$2:$G$300,6,FALSE)</f>
        <v>7</v>
      </c>
      <c r="K81">
        <f t="shared" si="5"/>
        <v>7.02</v>
      </c>
      <c r="L81">
        <f>VLOOKUP(K81,Nodes!$A$2:$B$382,2,FALSE)</f>
        <v>7</v>
      </c>
      <c r="M81">
        <f t="shared" si="6"/>
        <v>305</v>
      </c>
      <c r="N81">
        <f t="shared" si="7"/>
        <v>7</v>
      </c>
      <c r="O81">
        <f t="shared" si="8"/>
        <v>47.000000000000952</v>
      </c>
      <c r="R81" s="1"/>
    </row>
    <row r="82" spans="1:18">
      <c r="B82" t="str">
        <f t="shared" si="9"/>
        <v>3</v>
      </c>
      <c r="C82">
        <f>IF(ISERR(VLOOKUP(VALUE(B82),Lignes!$A$2:$B$847,2)), VLOOKUP(B82,Lignes!$A$2:$B$847,2), VLOOKUP(VALUE(B82),Lignes!$A$2:$B$847,2))</f>
        <v>2</v>
      </c>
      <c r="E82" t="s">
        <v>233</v>
      </c>
      <c r="F82" s="2">
        <v>0.31327546296296299</v>
      </c>
      <c r="G82" s="2">
        <v>0.31336805555555552</v>
      </c>
      <c r="J82">
        <f>VLOOKUP(E82,Stations!$B$2:$G$300,6,FALSE)</f>
        <v>281</v>
      </c>
      <c r="K82">
        <f t="shared" si="5"/>
        <v>281.02</v>
      </c>
      <c r="L82">
        <f>VLOOKUP(K82,Nodes!$A$2:$B$382,2,FALSE)</f>
        <v>361</v>
      </c>
      <c r="M82">
        <f t="shared" si="6"/>
        <v>7</v>
      </c>
      <c r="N82">
        <f t="shared" si="7"/>
        <v>361</v>
      </c>
      <c r="O82">
        <f t="shared" si="8"/>
        <v>59.000000000002828</v>
      </c>
      <c r="R82" s="1"/>
    </row>
    <row r="83" spans="1:18">
      <c r="B83" t="str">
        <f t="shared" si="9"/>
        <v>3</v>
      </c>
      <c r="C83">
        <f>IF(ISERR(VLOOKUP(VALUE(B83),Lignes!$A$2:$B$847,2)), VLOOKUP(B83,Lignes!$A$2:$B$847,2), VLOOKUP(VALUE(B83),Lignes!$A$2:$B$847,2))</f>
        <v>2</v>
      </c>
      <c r="E83" t="s">
        <v>203</v>
      </c>
      <c r="F83" s="2">
        <v>0.31391203703703702</v>
      </c>
      <c r="G83" s="2">
        <v>0.31414351851851852</v>
      </c>
      <c r="J83">
        <f>VLOOKUP(E83,Stations!$B$2:$G$300,6,FALSE)</f>
        <v>242</v>
      </c>
      <c r="K83">
        <f t="shared" si="5"/>
        <v>242.02</v>
      </c>
      <c r="L83">
        <f>VLOOKUP(K83,Nodes!$A$2:$B$382,2,FALSE)</f>
        <v>308</v>
      </c>
      <c r="M83">
        <f t="shared" si="6"/>
        <v>361</v>
      </c>
      <c r="N83">
        <f t="shared" si="7"/>
        <v>308</v>
      </c>
      <c r="O83">
        <f t="shared" si="8"/>
        <v>47.000000000000952</v>
      </c>
      <c r="R83" s="1"/>
    </row>
    <row r="84" spans="1:18">
      <c r="B84" t="str">
        <f t="shared" si="9"/>
        <v>3</v>
      </c>
      <c r="C84">
        <f>IF(ISERR(VLOOKUP(VALUE(B84),Lignes!$A$2:$B$847,2)), VLOOKUP(B84,Lignes!$A$2:$B$847,2), VLOOKUP(VALUE(B84),Lignes!$A$2:$B$847,2))</f>
        <v>2</v>
      </c>
      <c r="E84" t="s">
        <v>149</v>
      </c>
      <c r="F84" s="2">
        <v>0.31497685185185187</v>
      </c>
      <c r="G84" s="2">
        <v>0.31525462962962963</v>
      </c>
      <c r="J84">
        <f>VLOOKUP(E84,Stations!$B$2:$G$300,6,FALSE)</f>
        <v>186</v>
      </c>
      <c r="K84">
        <f t="shared" si="5"/>
        <v>186.02</v>
      </c>
      <c r="L84">
        <f>VLOOKUP(K84,Nodes!$A$2:$B$382,2,FALSE)</f>
        <v>241</v>
      </c>
      <c r="M84">
        <f t="shared" si="6"/>
        <v>308</v>
      </c>
      <c r="N84">
        <f t="shared" si="7"/>
        <v>241</v>
      </c>
      <c r="O84">
        <f t="shared" si="8"/>
        <v>72.000000000001663</v>
      </c>
      <c r="R84" s="1"/>
    </row>
    <row r="85" spans="1:18">
      <c r="B85" t="str">
        <f t="shared" si="9"/>
        <v>3</v>
      </c>
      <c r="C85">
        <f>IF(ISERR(VLOOKUP(VALUE(B85),Lignes!$A$2:$B$847,2)), VLOOKUP(B85,Lignes!$A$2:$B$847,2), VLOOKUP(VALUE(B85),Lignes!$A$2:$B$847,2))</f>
        <v>2</v>
      </c>
      <c r="E85" t="s">
        <v>211</v>
      </c>
      <c r="F85" s="2">
        <v>0.31582175925925926</v>
      </c>
      <c r="G85" s="2">
        <v>0.31631944444444443</v>
      </c>
      <c r="J85">
        <f>VLOOKUP(E85,Stations!$B$2:$G$300,6,FALSE)</f>
        <v>252</v>
      </c>
      <c r="K85">
        <f t="shared" si="5"/>
        <v>252.02</v>
      </c>
      <c r="L85">
        <f>VLOOKUP(K85,Nodes!$A$2:$B$382,2,FALSE)</f>
        <v>324</v>
      </c>
      <c r="M85">
        <f t="shared" si="6"/>
        <v>241</v>
      </c>
      <c r="N85">
        <f t="shared" si="7"/>
        <v>324</v>
      </c>
      <c r="O85">
        <f t="shared" si="8"/>
        <v>48.999999999999666</v>
      </c>
      <c r="R85" s="1"/>
    </row>
    <row r="86" spans="1:18">
      <c r="B86" t="str">
        <f t="shared" si="9"/>
        <v>3</v>
      </c>
      <c r="C86">
        <f>IF(ISERR(VLOOKUP(VALUE(B86),Lignes!$A$2:$B$847,2)), VLOOKUP(B86,Lignes!$A$2:$B$847,2), VLOOKUP(VALUE(B86),Lignes!$A$2:$B$847,2))</f>
        <v>2</v>
      </c>
      <c r="E86" t="s">
        <v>153</v>
      </c>
      <c r="F86" s="2">
        <v>0.31707175925925929</v>
      </c>
      <c r="G86" s="2">
        <v>0.31739583333333332</v>
      </c>
      <c r="J86">
        <f>VLOOKUP(E86,Stations!$B$2:$G$300,6,FALSE)</f>
        <v>190</v>
      </c>
      <c r="K86">
        <f t="shared" si="5"/>
        <v>190.02</v>
      </c>
      <c r="L86">
        <f>VLOOKUP(K86,Nodes!$A$2:$B$382,2,FALSE)</f>
        <v>247</v>
      </c>
      <c r="M86">
        <f t="shared" si="6"/>
        <v>324</v>
      </c>
      <c r="N86">
        <f t="shared" si="7"/>
        <v>247</v>
      </c>
      <c r="O86">
        <f t="shared" si="8"/>
        <v>65.000000000003766</v>
      </c>
      <c r="R86" s="1"/>
    </row>
    <row r="87" spans="1:18">
      <c r="B87" t="str">
        <f t="shared" si="9"/>
        <v>3</v>
      </c>
      <c r="C87">
        <f>IF(ISERR(VLOOKUP(VALUE(B87),Lignes!$A$2:$B$847,2)), VLOOKUP(B87,Lignes!$A$2:$B$847,2), VLOOKUP(VALUE(B87),Lignes!$A$2:$B$847,2))</f>
        <v>2</v>
      </c>
      <c r="E87" t="s">
        <v>81</v>
      </c>
      <c r="F87" s="2">
        <v>0.31831018518518522</v>
      </c>
      <c r="G87" s="2">
        <v>0.31850694444444444</v>
      </c>
      <c r="J87">
        <f>VLOOKUP(E87,Stations!$B$2:$G$300,6,FALSE)</f>
        <v>102</v>
      </c>
      <c r="K87">
        <f t="shared" si="5"/>
        <v>102.02</v>
      </c>
      <c r="L87">
        <f>VLOOKUP(K87,Nodes!$A$2:$B$382,2,FALSE)</f>
        <v>124</v>
      </c>
      <c r="M87">
        <f t="shared" si="6"/>
        <v>247</v>
      </c>
      <c r="N87">
        <f t="shared" si="7"/>
        <v>124</v>
      </c>
      <c r="O87">
        <f t="shared" si="8"/>
        <v>79.000000000004349</v>
      </c>
      <c r="R87" s="1"/>
    </row>
    <row r="88" spans="1:18">
      <c r="B88" t="str">
        <f t="shared" si="9"/>
        <v>3</v>
      </c>
      <c r="C88">
        <f>IF(ISERR(VLOOKUP(VALUE(B88),Lignes!$A$2:$B$847,2)), VLOOKUP(B88,Lignes!$A$2:$B$847,2), VLOOKUP(VALUE(B88),Lignes!$A$2:$B$847,2))</f>
        <v>2</v>
      </c>
      <c r="E88" s="1" t="s">
        <v>172</v>
      </c>
      <c r="F88" s="2">
        <v>0.31942129629629629</v>
      </c>
      <c r="J88">
        <f>VLOOKUP(E88,Stations!$B$2:$G$300,6,FALSE)</f>
        <v>210</v>
      </c>
      <c r="K88">
        <f t="shared" si="5"/>
        <v>210.02</v>
      </c>
      <c r="L88">
        <f>VLOOKUP(K88,Nodes!$A$2:$B$382,2,FALSE)</f>
        <v>272</v>
      </c>
      <c r="M88">
        <f t="shared" si="6"/>
        <v>124</v>
      </c>
      <c r="N88">
        <f t="shared" si="7"/>
        <v>272</v>
      </c>
      <c r="O88">
        <f t="shared" si="8"/>
        <v>78.999999999999559</v>
      </c>
      <c r="R88" s="1"/>
    </row>
    <row r="89" spans="1:18" hidden="1">
      <c r="B89" t="str">
        <f t="shared" si="9"/>
        <v>3</v>
      </c>
      <c r="C89">
        <f>IF(ISERR(VLOOKUP(VALUE(B89),Lignes!$A$2:$B$847,2)), VLOOKUP(B89,Lignes!$A$2:$B$847,2), VLOOKUP(VALUE(B89),Lignes!$A$2:$B$847,2))</f>
        <v>2</v>
      </c>
      <c r="D89" t="s">
        <v>531</v>
      </c>
      <c r="E89" s="1" t="s">
        <v>172</v>
      </c>
      <c r="F89" s="2"/>
      <c r="G89" s="2">
        <v>0.32124999999999998</v>
      </c>
      <c r="J89">
        <f>VLOOKUP(E89,Stations!$B$2:$G$300,6,FALSE)</f>
        <v>210</v>
      </c>
      <c r="K89">
        <f t="shared" si="5"/>
        <v>210.02</v>
      </c>
      <c r="L89">
        <f>VLOOKUP(K89,Nodes!$A$2:$B$382,2,FALSE)</f>
        <v>272</v>
      </c>
      <c r="M89" t="str">
        <f t="shared" si="6"/>
        <v/>
      </c>
      <c r="N89" t="str">
        <f t="shared" si="7"/>
        <v/>
      </c>
      <c r="O89" t="str">
        <f t="shared" si="8"/>
        <v/>
      </c>
      <c r="R89" s="1"/>
    </row>
    <row r="90" spans="1:18">
      <c r="B90" t="str">
        <f t="shared" si="9"/>
        <v>3</v>
      </c>
      <c r="C90">
        <f>IF(ISERR(VLOOKUP(VALUE(B90),Lignes!$A$2:$B$847,2)), VLOOKUP(B90,Lignes!$A$2:$B$847,2), VLOOKUP(VALUE(B90),Lignes!$A$2:$B$847,2))</f>
        <v>2</v>
      </c>
      <c r="E90" t="s">
        <v>81</v>
      </c>
      <c r="F90" s="2">
        <v>0.3225115740740741</v>
      </c>
      <c r="J90">
        <f>VLOOKUP(E90,Stations!$B$2:$G$300,6,FALSE)</f>
        <v>102</v>
      </c>
      <c r="K90">
        <f t="shared" si="5"/>
        <v>102.02</v>
      </c>
      <c r="L90">
        <f>VLOOKUP(K90,Nodes!$A$2:$B$382,2,FALSE)</f>
        <v>124</v>
      </c>
      <c r="M90">
        <f t="shared" si="6"/>
        <v>272</v>
      </c>
      <c r="N90">
        <f t="shared" si="7"/>
        <v>124</v>
      </c>
      <c r="O90">
        <f t="shared" si="8"/>
        <v>109.00000000000425</v>
      </c>
      <c r="R90" s="1"/>
    </row>
    <row r="91" spans="1:18" hidden="1">
      <c r="A91" t="s">
        <v>557</v>
      </c>
      <c r="B91" t="str">
        <f t="shared" si="9"/>
        <v>3 bis</v>
      </c>
      <c r="C91" t="e">
        <f>IF(ISERR(VLOOKUP(VALUE(B91),Lignes!$A$2:$B$847,2)), VLOOKUP(B91,Lignes!$A$2:$B$847,2), VLOOKUP(VALUE(B91),Lignes!$A$2:$B$847,2))</f>
        <v>#N/A</v>
      </c>
      <c r="D91" t="s">
        <v>187</v>
      </c>
      <c r="E91" t="s">
        <v>81</v>
      </c>
      <c r="F91" s="2"/>
      <c r="G91" s="2">
        <v>0.32469907407407406</v>
      </c>
      <c r="H91">
        <v>4</v>
      </c>
      <c r="I91" t="s">
        <v>522</v>
      </c>
      <c r="J91">
        <f>VLOOKUP(E91,Stations!$B$2:$G$300,6,FALSE)</f>
        <v>102</v>
      </c>
      <c r="K91" t="e">
        <f t="shared" si="5"/>
        <v>#N/A</v>
      </c>
      <c r="L91" t="e">
        <f>VLOOKUP(K91,Nodes!$A$2:$B$382,2,FALSE)</f>
        <v>#N/A</v>
      </c>
      <c r="M91" t="str">
        <f t="shared" si="6"/>
        <v/>
      </c>
      <c r="N91" t="str">
        <f t="shared" si="7"/>
        <v/>
      </c>
      <c r="O91" t="str">
        <f t="shared" si="8"/>
        <v/>
      </c>
      <c r="R91" s="1"/>
    </row>
    <row r="92" spans="1:18">
      <c r="B92" t="str">
        <f t="shared" si="9"/>
        <v>3 bis</v>
      </c>
      <c r="C92" t="e">
        <f>IF(ISERR(VLOOKUP(VALUE(B92),Lignes!$A$2:$B$847,2)), VLOOKUP(B92,Lignes!$A$2:$B$847,2), VLOOKUP(VALUE(B92),Lignes!$A$2:$B$847,2))</f>
        <v>#N/A</v>
      </c>
      <c r="E92" t="s">
        <v>152</v>
      </c>
      <c r="F92" s="2">
        <v>0.32534722222222223</v>
      </c>
      <c r="G92" s="2">
        <v>0.32548611111111109</v>
      </c>
      <c r="J92">
        <f>VLOOKUP(E92,Stations!$B$2:$G$300,6,FALSE)</f>
        <v>189</v>
      </c>
      <c r="K92" t="e">
        <f t="shared" si="5"/>
        <v>#N/A</v>
      </c>
      <c r="L92" t="e">
        <f>VLOOKUP(K92,Nodes!$A$2:$B$382,2,FALSE)</f>
        <v>#N/A</v>
      </c>
      <c r="M92" t="e">
        <f t="shared" si="6"/>
        <v>#N/A</v>
      </c>
      <c r="N92" t="e">
        <f t="shared" si="7"/>
        <v>#N/A</v>
      </c>
      <c r="O92">
        <f t="shared" si="8"/>
        <v>56.000000000002359</v>
      </c>
      <c r="R92" s="1"/>
    </row>
    <row r="93" spans="1:18">
      <c r="B93" t="str">
        <f t="shared" si="9"/>
        <v>3 bis</v>
      </c>
      <c r="C93" t="e">
        <f>IF(ISERR(VLOOKUP(VALUE(B93),Lignes!$A$2:$B$847,2)), VLOOKUP(B93,Lignes!$A$2:$B$847,2), VLOOKUP(VALUE(B93),Lignes!$A$2:$B$847,2))</f>
        <v>#N/A</v>
      </c>
      <c r="E93" t="s">
        <v>214</v>
      </c>
      <c r="F93" s="2">
        <v>0.32613425925925926</v>
      </c>
      <c r="G93" s="2">
        <v>0.3263078703703704</v>
      </c>
      <c r="J93">
        <f>VLOOKUP(E93,Stations!$B$2:$G$300,6,FALSE)</f>
        <v>257</v>
      </c>
      <c r="K93" t="e">
        <f t="shared" si="5"/>
        <v>#N/A</v>
      </c>
      <c r="L93" t="e">
        <f>VLOOKUP(K93,Nodes!$A$2:$B$382,2,FALSE)</f>
        <v>#N/A</v>
      </c>
      <c r="M93" t="e">
        <f t="shared" si="6"/>
        <v>#N/A</v>
      </c>
      <c r="N93" t="e">
        <f t="shared" si="7"/>
        <v>#N/A</v>
      </c>
      <c r="O93">
        <f t="shared" si="8"/>
        <v>56.000000000002359</v>
      </c>
      <c r="R93" s="1"/>
    </row>
    <row r="94" spans="1:18">
      <c r="B94" t="str">
        <f t="shared" si="9"/>
        <v>3 bis</v>
      </c>
      <c r="C94" t="e">
        <f>IF(ISERR(VLOOKUP(VALUE(B94),Lignes!$A$2:$B$847,2)), VLOOKUP(B94,Lignes!$A$2:$B$847,2), VLOOKUP(VALUE(B94),Lignes!$A$2:$B$847,2))</f>
        <v>#N/A</v>
      </c>
      <c r="E94" t="s">
        <v>187</v>
      </c>
      <c r="F94" s="2">
        <v>0.32706018518518515</v>
      </c>
      <c r="J94">
        <f>VLOOKUP(E94,Stations!$B$2:$G$300,6,FALSE)</f>
        <v>225</v>
      </c>
      <c r="K94" t="e">
        <f t="shared" si="5"/>
        <v>#N/A</v>
      </c>
      <c r="L94" t="e">
        <f>VLOOKUP(K94,Nodes!$A$2:$B$382,2,FALSE)</f>
        <v>#N/A</v>
      </c>
      <c r="M94" t="e">
        <f t="shared" si="6"/>
        <v>#N/A</v>
      </c>
      <c r="N94" t="e">
        <f t="shared" si="7"/>
        <v>#N/A</v>
      </c>
      <c r="O94">
        <f t="shared" si="8"/>
        <v>64.999999999994174</v>
      </c>
      <c r="R94" s="1"/>
    </row>
    <row r="95" spans="1:18" hidden="1">
      <c r="A95" t="s">
        <v>532</v>
      </c>
      <c r="B95" t="str">
        <f t="shared" si="9"/>
        <v>11</v>
      </c>
      <c r="C95">
        <f>IF(ISERR(VLOOKUP(VALUE(B95),Lignes!$A$2:$B$847,2)), VLOOKUP(B95,Lignes!$A$2:$B$847,2), VLOOKUP(VALUE(B95),Lignes!$A$2:$B$847,2))</f>
        <v>12</v>
      </c>
      <c r="D95" t="s">
        <v>42</v>
      </c>
      <c r="E95" t="s">
        <v>187</v>
      </c>
      <c r="F95" s="2"/>
      <c r="G95" s="2">
        <v>0.32922453703703702</v>
      </c>
      <c r="H95">
        <v>5</v>
      </c>
      <c r="I95" t="s">
        <v>522</v>
      </c>
      <c r="J95">
        <f>VLOOKUP(E95,Stations!$B$2:$G$300,6,FALSE)</f>
        <v>225</v>
      </c>
      <c r="K95">
        <f t="shared" si="5"/>
        <v>225.12</v>
      </c>
      <c r="L95">
        <f>VLOOKUP(K95,Nodes!$A$2:$B$382,2,FALSE)</f>
        <v>288</v>
      </c>
      <c r="M95" t="str">
        <f t="shared" si="6"/>
        <v/>
      </c>
      <c r="N95" t="str">
        <f t="shared" si="7"/>
        <v/>
      </c>
      <c r="O95" t="str">
        <f t="shared" si="8"/>
        <v/>
      </c>
      <c r="R95" s="1"/>
    </row>
    <row r="96" spans="1:18">
      <c r="B96" t="str">
        <f t="shared" si="9"/>
        <v>11</v>
      </c>
      <c r="C96">
        <f>IF(ISERR(VLOOKUP(VALUE(B96),Lignes!$A$2:$B$847,2)), VLOOKUP(B96,Lignes!$A$2:$B$847,2), VLOOKUP(VALUE(B96),Lignes!$A$2:$B$847,2))</f>
        <v>12</v>
      </c>
      <c r="E96" t="s">
        <v>232</v>
      </c>
      <c r="F96" s="2">
        <v>0.33005787037037038</v>
      </c>
      <c r="G96" s="2">
        <v>0.33026620370370369</v>
      </c>
      <c r="J96">
        <f>VLOOKUP(E96,Stations!$B$2:$G$300,6,FALSE)</f>
        <v>280</v>
      </c>
      <c r="K96">
        <f t="shared" si="5"/>
        <v>280.12</v>
      </c>
      <c r="L96">
        <f>VLOOKUP(K96,Nodes!$A$2:$B$382,2,FALSE)</f>
        <v>360</v>
      </c>
      <c r="M96">
        <f t="shared" si="6"/>
        <v>288</v>
      </c>
      <c r="N96">
        <f t="shared" si="7"/>
        <v>360</v>
      </c>
      <c r="O96">
        <f t="shared" si="8"/>
        <v>72.000000000001663</v>
      </c>
      <c r="R96" s="1"/>
    </row>
    <row r="97" spans="2:18">
      <c r="B97" t="str">
        <f t="shared" si="9"/>
        <v>11</v>
      </c>
      <c r="C97">
        <f>IF(ISERR(VLOOKUP(VALUE(B97),Lignes!$A$2:$B$847,2)), VLOOKUP(B97,Lignes!$A$2:$B$847,2), VLOOKUP(VALUE(B97),Lignes!$A$2:$B$847,2))</f>
        <v>12</v>
      </c>
      <c r="E97" t="s">
        <v>161</v>
      </c>
      <c r="F97" s="2">
        <v>0.33090277777777777</v>
      </c>
      <c r="G97" s="2">
        <v>0.3311574074074074</v>
      </c>
      <c r="J97">
        <f>VLOOKUP(E97,Stations!$B$2:$G$300,6,FALSE)</f>
        <v>198</v>
      </c>
      <c r="K97">
        <f t="shared" si="5"/>
        <v>198.12</v>
      </c>
      <c r="L97">
        <f>VLOOKUP(K97,Nodes!$A$2:$B$382,2,FALSE)</f>
        <v>258</v>
      </c>
      <c r="M97">
        <f t="shared" si="6"/>
        <v>360</v>
      </c>
      <c r="N97">
        <f t="shared" si="7"/>
        <v>258</v>
      </c>
      <c r="O97">
        <f t="shared" si="8"/>
        <v>55.000000000000604</v>
      </c>
      <c r="R97" s="1"/>
    </row>
    <row r="98" spans="2:18">
      <c r="B98" t="str">
        <f t="shared" si="9"/>
        <v>11</v>
      </c>
      <c r="C98">
        <f>IF(ISERR(VLOOKUP(VALUE(B98),Lignes!$A$2:$B$847,2)), VLOOKUP(B98,Lignes!$A$2:$B$847,2), VLOOKUP(VALUE(B98),Lignes!$A$2:$B$847,2))</f>
        <v>12</v>
      </c>
      <c r="E98" t="s">
        <v>99</v>
      </c>
      <c r="F98" s="2">
        <v>0.3316087962962963</v>
      </c>
      <c r="G98" s="2">
        <v>0.33182870370370371</v>
      </c>
      <c r="J98">
        <f>VLOOKUP(E98,Stations!$B$2:$G$300,6,FALSE)</f>
        <v>122</v>
      </c>
      <c r="K98">
        <f t="shared" si="5"/>
        <v>122.12</v>
      </c>
      <c r="L98">
        <f>VLOOKUP(K98,Nodes!$A$2:$B$382,2,FALSE)</f>
        <v>156</v>
      </c>
      <c r="M98">
        <f t="shared" si="6"/>
        <v>258</v>
      </c>
      <c r="N98">
        <f t="shared" si="7"/>
        <v>156</v>
      </c>
      <c r="O98">
        <f t="shared" si="8"/>
        <v>39.0000000000013</v>
      </c>
      <c r="R98" s="1"/>
    </row>
    <row r="99" spans="2:18">
      <c r="B99" t="str">
        <f t="shared" si="9"/>
        <v>11</v>
      </c>
      <c r="C99">
        <f>IF(ISERR(VLOOKUP(VALUE(B99),Lignes!$A$2:$B$847,2)), VLOOKUP(B99,Lignes!$A$2:$B$847,2), VLOOKUP(VALUE(B99),Lignes!$A$2:$B$847,2))</f>
        <v>12</v>
      </c>
      <c r="E99" t="s">
        <v>195</v>
      </c>
      <c r="F99" s="2">
        <v>0.33238425925925924</v>
      </c>
      <c r="G99" s="2">
        <v>0.33261574074074074</v>
      </c>
      <c r="J99">
        <f>VLOOKUP(E99,Stations!$B$2:$G$300,6,FALSE)</f>
        <v>233</v>
      </c>
      <c r="K99">
        <f t="shared" si="5"/>
        <v>233.12</v>
      </c>
      <c r="L99">
        <f>VLOOKUP(K99,Nodes!$A$2:$B$382,2,FALSE)</f>
        <v>297</v>
      </c>
      <c r="M99">
        <f t="shared" si="6"/>
        <v>156</v>
      </c>
      <c r="N99">
        <f t="shared" si="7"/>
        <v>297</v>
      </c>
      <c r="O99">
        <f t="shared" si="8"/>
        <v>47.999999999997911</v>
      </c>
      <c r="R99" s="1"/>
    </row>
    <row r="100" spans="2:18">
      <c r="B100" t="str">
        <f t="shared" si="9"/>
        <v>11</v>
      </c>
      <c r="C100">
        <f>IF(ISERR(VLOOKUP(VALUE(B100),Lignes!$A$2:$B$847,2)), VLOOKUP(B100,Lignes!$A$2:$B$847,2), VLOOKUP(VALUE(B100),Lignes!$A$2:$B$847,2))</f>
        <v>12</v>
      </c>
      <c r="E100" t="s">
        <v>14</v>
      </c>
      <c r="F100" s="2">
        <v>0.33341435185185181</v>
      </c>
      <c r="G100" s="2">
        <v>0.33368055555555554</v>
      </c>
      <c r="J100">
        <f>VLOOKUP(E100,Stations!$B$2:$G$300,6,FALSE)</f>
        <v>19</v>
      </c>
      <c r="K100">
        <f t="shared" si="5"/>
        <v>19.12</v>
      </c>
      <c r="L100">
        <f>VLOOKUP(K100,Nodes!$A$2:$B$382,2,FALSE)</f>
        <v>24</v>
      </c>
      <c r="M100">
        <f t="shared" si="6"/>
        <v>297</v>
      </c>
      <c r="N100">
        <f t="shared" si="7"/>
        <v>24</v>
      </c>
      <c r="O100">
        <f t="shared" si="8"/>
        <v>68.99999999999639</v>
      </c>
      <c r="R100" s="1"/>
    </row>
    <row r="101" spans="2:18">
      <c r="B101" t="str">
        <f t="shared" si="9"/>
        <v>11</v>
      </c>
      <c r="C101">
        <f>IF(ISERR(VLOOKUP(VALUE(B101),Lignes!$A$2:$B$847,2)), VLOOKUP(B101,Lignes!$A$2:$B$847,2), VLOOKUP(VALUE(B101),Lignes!$A$2:$B$847,2))</f>
        <v>12</v>
      </c>
      <c r="E101" t="s">
        <v>89</v>
      </c>
      <c r="F101" s="2">
        <v>0.33430555555555558</v>
      </c>
      <c r="G101" s="2">
        <v>0.33458333333333329</v>
      </c>
      <c r="J101">
        <f>VLOOKUP(E101,Stations!$B$2:$G$300,6,FALSE)</f>
        <v>110</v>
      </c>
      <c r="K101">
        <f t="shared" si="5"/>
        <v>110.12</v>
      </c>
      <c r="L101">
        <f>VLOOKUP(K101,Nodes!$A$2:$B$382,2,FALSE)</f>
        <v>138</v>
      </c>
      <c r="M101">
        <f t="shared" si="6"/>
        <v>24</v>
      </c>
      <c r="N101">
        <f t="shared" si="7"/>
        <v>138</v>
      </c>
      <c r="O101">
        <f t="shared" si="8"/>
        <v>54.000000000003645</v>
      </c>
      <c r="R101" s="1"/>
    </row>
    <row r="102" spans="2:18">
      <c r="B102" t="str">
        <f t="shared" si="9"/>
        <v>11</v>
      </c>
      <c r="C102">
        <f>IF(ISERR(VLOOKUP(VALUE(B102),Lignes!$A$2:$B$847,2)), VLOOKUP(B102,Lignes!$A$2:$B$847,2), VLOOKUP(VALUE(B102),Lignes!$A$2:$B$847,2))</f>
        <v>12</v>
      </c>
      <c r="E102" t="s">
        <v>203</v>
      </c>
      <c r="F102" s="2">
        <v>0.33508101851851851</v>
      </c>
      <c r="G102" s="2">
        <v>0.33550925925925923</v>
      </c>
      <c r="J102">
        <f>VLOOKUP(E102,Stations!$B$2:$G$300,6,FALSE)</f>
        <v>242</v>
      </c>
      <c r="K102">
        <f t="shared" si="5"/>
        <v>242.12</v>
      </c>
      <c r="L102">
        <f>VLOOKUP(K102,Nodes!$A$2:$B$382,2,FALSE)</f>
        <v>312</v>
      </c>
      <c r="M102">
        <f t="shared" si="6"/>
        <v>138</v>
      </c>
      <c r="N102">
        <f t="shared" si="7"/>
        <v>312</v>
      </c>
      <c r="O102">
        <f t="shared" si="8"/>
        <v>43.000000000003524</v>
      </c>
      <c r="R102" s="1"/>
    </row>
    <row r="103" spans="2:18">
      <c r="B103" t="str">
        <f t="shared" si="9"/>
        <v>11</v>
      </c>
      <c r="C103">
        <f>IF(ISERR(VLOOKUP(VALUE(B103),Lignes!$A$2:$B$847,2)), VLOOKUP(B103,Lignes!$A$2:$B$847,2), VLOOKUP(VALUE(B103),Lignes!$A$2:$B$847,2))</f>
        <v>12</v>
      </c>
      <c r="E103" t="s">
        <v>319</v>
      </c>
      <c r="F103" s="2">
        <v>0.33634259259259264</v>
      </c>
      <c r="G103" s="2">
        <v>0.33657407407407408</v>
      </c>
      <c r="J103">
        <f>VLOOKUP(E103,Stations!$B$2:$G$300,6,FALSE)</f>
        <v>7</v>
      </c>
      <c r="K103">
        <f t="shared" si="5"/>
        <v>7.12</v>
      </c>
      <c r="L103">
        <f>VLOOKUP(K103,Nodes!$A$2:$B$382,2,FALSE)</f>
        <v>8</v>
      </c>
      <c r="M103">
        <f t="shared" si="6"/>
        <v>312</v>
      </c>
      <c r="N103">
        <f t="shared" si="7"/>
        <v>8</v>
      </c>
      <c r="O103">
        <f t="shared" si="8"/>
        <v>72.000000000006452</v>
      </c>
      <c r="R103" s="1"/>
    </row>
    <row r="104" spans="2:18">
      <c r="B104" t="str">
        <f t="shared" si="9"/>
        <v>11</v>
      </c>
      <c r="C104">
        <f>IF(ISERR(VLOOKUP(VALUE(B104),Lignes!$A$2:$B$847,2)), VLOOKUP(B104,Lignes!$A$2:$B$847,2), VLOOKUP(VALUE(B104),Lignes!$A$2:$B$847,2))</f>
        <v>12</v>
      </c>
      <c r="E104" t="s">
        <v>199</v>
      </c>
      <c r="F104" s="2">
        <v>0.33719907407407407</v>
      </c>
      <c r="J104">
        <f>VLOOKUP(E104,Stations!$B$2:$G$300,6,FALSE)</f>
        <v>237</v>
      </c>
      <c r="K104">
        <f t="shared" si="5"/>
        <v>237.12</v>
      </c>
      <c r="L104">
        <f>VLOOKUP(K104,Nodes!$A$2:$B$382,2,FALSE)</f>
        <v>301</v>
      </c>
      <c r="M104">
        <f t="shared" si="6"/>
        <v>8</v>
      </c>
      <c r="N104">
        <f t="shared" si="7"/>
        <v>301</v>
      </c>
      <c r="O104">
        <f t="shared" si="8"/>
        <v>53.999999999998849</v>
      </c>
      <c r="R104" s="1"/>
    </row>
    <row r="105" spans="2:18" hidden="1">
      <c r="B105" t="str">
        <f t="shared" si="9"/>
        <v>11</v>
      </c>
      <c r="C105">
        <f>IF(ISERR(VLOOKUP(VALUE(B105),Lignes!$A$2:$B$847,2)), VLOOKUP(B105,Lignes!$A$2:$B$847,2), VLOOKUP(VALUE(B105),Lignes!$A$2:$B$847,2))</f>
        <v>12</v>
      </c>
      <c r="D105" t="s">
        <v>125</v>
      </c>
      <c r="E105" t="s">
        <v>199</v>
      </c>
      <c r="F105" s="2"/>
      <c r="G105" s="2">
        <v>0.33842592592592591</v>
      </c>
      <c r="J105">
        <f>VLOOKUP(E105,Stations!$B$2:$G$300,6,FALSE)</f>
        <v>237</v>
      </c>
      <c r="K105">
        <f t="shared" si="5"/>
        <v>237.12</v>
      </c>
      <c r="L105">
        <f>VLOOKUP(K105,Nodes!$A$2:$B$382,2,FALSE)</f>
        <v>301</v>
      </c>
      <c r="M105" t="str">
        <f t="shared" si="6"/>
        <v/>
      </c>
      <c r="N105" t="str">
        <f t="shared" si="7"/>
        <v/>
      </c>
      <c r="O105" t="str">
        <f t="shared" si="8"/>
        <v/>
      </c>
      <c r="R105" s="1"/>
    </row>
    <row r="106" spans="2:18">
      <c r="B106" t="str">
        <f t="shared" si="9"/>
        <v>11</v>
      </c>
      <c r="C106">
        <f>IF(ISERR(VLOOKUP(VALUE(B106),Lignes!$A$2:$B$847,2)), VLOOKUP(B106,Lignes!$A$2:$B$847,2), VLOOKUP(VALUE(B106),Lignes!$A$2:$B$847,2))</f>
        <v>12</v>
      </c>
      <c r="E106" t="s">
        <v>319</v>
      </c>
      <c r="F106" s="2">
        <v>0.33912037037037041</v>
      </c>
      <c r="G106" s="2">
        <v>0.33932870370370366</v>
      </c>
      <c r="J106">
        <f>VLOOKUP(E106,Stations!$B$2:$G$300,6,FALSE)</f>
        <v>7</v>
      </c>
      <c r="K106">
        <f t="shared" si="5"/>
        <v>7.12</v>
      </c>
      <c r="L106">
        <f>VLOOKUP(K106,Nodes!$A$2:$B$382,2,FALSE)</f>
        <v>8</v>
      </c>
      <c r="M106">
        <f t="shared" si="6"/>
        <v>301</v>
      </c>
      <c r="N106">
        <f t="shared" si="7"/>
        <v>8</v>
      </c>
      <c r="O106">
        <f t="shared" si="8"/>
        <v>60.000000000004583</v>
      </c>
      <c r="R106" s="1"/>
    </row>
    <row r="107" spans="2:18">
      <c r="B107" t="str">
        <f t="shared" si="9"/>
        <v>11</v>
      </c>
      <c r="C107">
        <f>IF(ISERR(VLOOKUP(VALUE(B107),Lignes!$A$2:$B$847,2)), VLOOKUP(B107,Lignes!$A$2:$B$847,2), VLOOKUP(VALUE(B107),Lignes!$A$2:$B$847,2))</f>
        <v>12</v>
      </c>
      <c r="E107" t="s">
        <v>203</v>
      </c>
      <c r="F107" s="2">
        <v>0.34015046296296297</v>
      </c>
      <c r="G107" s="2">
        <v>0.34039351851851851</v>
      </c>
      <c r="J107">
        <f>VLOOKUP(E107,Stations!$B$2:$G$300,6,FALSE)</f>
        <v>242</v>
      </c>
      <c r="K107">
        <f t="shared" si="5"/>
        <v>242.12</v>
      </c>
      <c r="L107">
        <f>VLOOKUP(K107,Nodes!$A$2:$B$382,2,FALSE)</f>
        <v>312</v>
      </c>
      <c r="M107">
        <f t="shared" si="6"/>
        <v>8</v>
      </c>
      <c r="N107">
        <f t="shared" si="7"/>
        <v>312</v>
      </c>
      <c r="O107">
        <f t="shared" si="8"/>
        <v>71.000000000004704</v>
      </c>
      <c r="R107" s="1"/>
    </row>
    <row r="108" spans="2:18">
      <c r="B108" t="str">
        <f t="shared" si="9"/>
        <v>11</v>
      </c>
      <c r="C108">
        <f>IF(ISERR(VLOOKUP(VALUE(B108),Lignes!$A$2:$B$847,2)), VLOOKUP(B108,Lignes!$A$2:$B$847,2), VLOOKUP(VALUE(B108),Lignes!$A$2:$B$847,2))</f>
        <v>12</v>
      </c>
      <c r="E108" t="s">
        <v>89</v>
      </c>
      <c r="F108" s="2">
        <v>0.34085648148148145</v>
      </c>
      <c r="G108" s="2">
        <v>0.34106481481481482</v>
      </c>
      <c r="J108">
        <f>VLOOKUP(E108,Stations!$B$2:$G$300,6,FALSE)</f>
        <v>110</v>
      </c>
      <c r="K108">
        <f t="shared" si="5"/>
        <v>110.12</v>
      </c>
      <c r="L108">
        <f>VLOOKUP(K108,Nodes!$A$2:$B$382,2,FALSE)</f>
        <v>138</v>
      </c>
      <c r="M108">
        <f t="shared" si="6"/>
        <v>312</v>
      </c>
      <c r="N108">
        <f t="shared" si="7"/>
        <v>138</v>
      </c>
      <c r="O108">
        <f t="shared" si="8"/>
        <v>39.999999999998259</v>
      </c>
      <c r="R108" s="1"/>
    </row>
    <row r="109" spans="2:18">
      <c r="B109" t="str">
        <f t="shared" si="9"/>
        <v>11</v>
      </c>
      <c r="C109">
        <f>IF(ISERR(VLOOKUP(VALUE(B109),Lignes!$A$2:$B$847,2)), VLOOKUP(B109,Lignes!$A$2:$B$847,2), VLOOKUP(VALUE(B109),Lignes!$A$2:$B$847,2))</f>
        <v>12</v>
      </c>
      <c r="E109" t="s">
        <v>14</v>
      </c>
      <c r="F109" s="2">
        <v>0.34172453703703703</v>
      </c>
      <c r="G109" s="2">
        <v>0.34202546296296293</v>
      </c>
      <c r="J109">
        <f>VLOOKUP(E109,Stations!$B$2:$G$300,6,FALSE)</f>
        <v>19</v>
      </c>
      <c r="K109">
        <f t="shared" si="5"/>
        <v>19.12</v>
      </c>
      <c r="L109">
        <f>VLOOKUP(K109,Nodes!$A$2:$B$382,2,FALSE)</f>
        <v>24</v>
      </c>
      <c r="M109">
        <f t="shared" si="6"/>
        <v>138</v>
      </c>
      <c r="N109">
        <f t="shared" si="7"/>
        <v>24</v>
      </c>
      <c r="O109">
        <f t="shared" si="8"/>
        <v>56.999999999999318</v>
      </c>
      <c r="R109" s="1"/>
    </row>
    <row r="110" spans="2:18">
      <c r="B110" t="str">
        <f t="shared" si="9"/>
        <v>11</v>
      </c>
      <c r="C110">
        <f>IF(ISERR(VLOOKUP(VALUE(B110),Lignes!$A$2:$B$847,2)), VLOOKUP(B110,Lignes!$A$2:$B$847,2), VLOOKUP(VALUE(B110),Lignes!$A$2:$B$847,2))</f>
        <v>12</v>
      </c>
      <c r="E110" t="s">
        <v>195</v>
      </c>
      <c r="F110" s="2">
        <v>0.34278935185185189</v>
      </c>
      <c r="G110" s="2">
        <v>0.34296296296296297</v>
      </c>
      <c r="J110">
        <f>VLOOKUP(E110,Stations!$B$2:$G$300,6,FALSE)</f>
        <v>233</v>
      </c>
      <c r="K110">
        <f t="shared" si="5"/>
        <v>233.12</v>
      </c>
      <c r="L110">
        <f>VLOOKUP(K110,Nodes!$A$2:$B$382,2,FALSE)</f>
        <v>297</v>
      </c>
      <c r="M110">
        <f t="shared" si="6"/>
        <v>24</v>
      </c>
      <c r="N110">
        <f t="shared" si="7"/>
        <v>297</v>
      </c>
      <c r="O110">
        <f t="shared" si="8"/>
        <v>66.000000000005514</v>
      </c>
      <c r="R110" s="1"/>
    </row>
    <row r="111" spans="2:18">
      <c r="B111" t="str">
        <f t="shared" si="9"/>
        <v>11</v>
      </c>
      <c r="C111">
        <f>IF(ISERR(VLOOKUP(VALUE(B111),Lignes!$A$2:$B$847,2)), VLOOKUP(B111,Lignes!$A$2:$B$847,2), VLOOKUP(VALUE(B111),Lignes!$A$2:$B$847,2))</f>
        <v>12</v>
      </c>
      <c r="E111" t="s">
        <v>99</v>
      </c>
      <c r="F111" s="2">
        <v>0.34346064814814814</v>
      </c>
      <c r="G111" s="2">
        <v>0.34365740740740741</v>
      </c>
      <c r="J111">
        <f>VLOOKUP(E111,Stations!$B$2:$G$300,6,FALSE)</f>
        <v>122</v>
      </c>
      <c r="K111">
        <f t="shared" si="5"/>
        <v>122.12</v>
      </c>
      <c r="L111">
        <f>VLOOKUP(K111,Nodes!$A$2:$B$382,2,FALSE)</f>
        <v>156</v>
      </c>
      <c r="M111">
        <f t="shared" si="6"/>
        <v>297</v>
      </c>
      <c r="N111">
        <f t="shared" si="7"/>
        <v>156</v>
      </c>
      <c r="O111">
        <f t="shared" si="8"/>
        <v>42.999999999998728</v>
      </c>
      <c r="R111" s="1"/>
    </row>
    <row r="112" spans="2:18">
      <c r="B112" t="str">
        <f t="shared" si="9"/>
        <v>11</v>
      </c>
      <c r="C112">
        <f>IF(ISERR(VLOOKUP(VALUE(B112),Lignes!$A$2:$B$847,2)), VLOOKUP(B112,Lignes!$A$2:$B$847,2), VLOOKUP(VALUE(B112),Lignes!$A$2:$B$847,2))</f>
        <v>12</v>
      </c>
      <c r="E112" s="1" t="s">
        <v>161</v>
      </c>
      <c r="F112" s="2">
        <v>0.34408564814814818</v>
      </c>
      <c r="J112">
        <f>VLOOKUP(E112,Stations!$B$2:$G$300,6,FALSE)</f>
        <v>198</v>
      </c>
      <c r="K112">
        <f t="shared" si="5"/>
        <v>198.12</v>
      </c>
      <c r="L112">
        <f>VLOOKUP(K112,Nodes!$A$2:$B$382,2,FALSE)</f>
        <v>258</v>
      </c>
      <c r="M112">
        <f t="shared" si="6"/>
        <v>156</v>
      </c>
      <c r="N112">
        <f t="shared" si="7"/>
        <v>258</v>
      </c>
      <c r="O112">
        <f t="shared" si="8"/>
        <v>37.000000000002586</v>
      </c>
      <c r="R112" s="1"/>
    </row>
    <row r="113" spans="1:18" hidden="1">
      <c r="A113" t="s">
        <v>558</v>
      </c>
      <c r="B113" t="str">
        <f t="shared" si="9"/>
        <v>7 bis</v>
      </c>
      <c r="C113">
        <v>8</v>
      </c>
      <c r="D113" t="s">
        <v>533</v>
      </c>
      <c r="E113" s="1" t="s">
        <v>161</v>
      </c>
      <c r="G113" s="2">
        <v>0.3449652777777778</v>
      </c>
      <c r="H113">
        <v>6</v>
      </c>
      <c r="I113" t="s">
        <v>522</v>
      </c>
      <c r="J113">
        <f>VLOOKUP(E113,Stations!$B$2:$G$300,6,FALSE)</f>
        <v>198</v>
      </c>
      <c r="K113">
        <f t="shared" si="5"/>
        <v>198.08</v>
      </c>
      <c r="L113">
        <f>VLOOKUP(K113,Nodes!$A$2:$B$382,2,FALSE)</f>
        <v>257</v>
      </c>
      <c r="M113" t="str">
        <f t="shared" si="6"/>
        <v/>
      </c>
      <c r="N113" t="str">
        <f t="shared" si="7"/>
        <v/>
      </c>
      <c r="O113" t="str">
        <f t="shared" si="8"/>
        <v/>
      </c>
      <c r="R113" s="1"/>
    </row>
    <row r="114" spans="1:18">
      <c r="B114" t="str">
        <f t="shared" si="9"/>
        <v>7 bis</v>
      </c>
      <c r="C114">
        <v>8</v>
      </c>
      <c r="E114" s="1" t="s">
        <v>193</v>
      </c>
      <c r="F114" s="2">
        <v>0.34660879629629626</v>
      </c>
      <c r="G114" s="2">
        <v>0.3473148148148148</v>
      </c>
      <c r="J114">
        <f>VLOOKUP(E114,Stations!$B$2:$G$300,6,FALSE)</f>
        <v>231</v>
      </c>
      <c r="K114">
        <f t="shared" si="5"/>
        <v>231.08</v>
      </c>
      <c r="L114">
        <f>VLOOKUP(K114,Nodes!$A$2:$B$382,2,FALSE)</f>
        <v>294</v>
      </c>
      <c r="M114">
        <f t="shared" si="6"/>
        <v>257</v>
      </c>
      <c r="N114">
        <f t="shared" si="7"/>
        <v>294</v>
      </c>
      <c r="O114">
        <f t="shared" si="8"/>
        <v>141.99999999999503</v>
      </c>
      <c r="R114" s="1"/>
    </row>
    <row r="115" spans="1:18">
      <c r="B115" t="str">
        <f>IF(A115="",B114,RIGHT(A115,LEN(A115)-6))</f>
        <v>7 bis</v>
      </c>
      <c r="C115">
        <v>8</v>
      </c>
      <c r="E115" t="s">
        <v>58</v>
      </c>
      <c r="F115" s="2">
        <v>0.34797453703703707</v>
      </c>
      <c r="G115" s="2">
        <v>0.34820601851851851</v>
      </c>
      <c r="J115">
        <f>VLOOKUP(E115,Stations!$B$2:$G$300,6,FALSE)</f>
        <v>78</v>
      </c>
      <c r="K115">
        <f t="shared" si="5"/>
        <v>78.08</v>
      </c>
      <c r="L115">
        <f>VLOOKUP(K115,Nodes!$A$2:$B$382,2,FALSE)</f>
        <v>96</v>
      </c>
      <c r="M115">
        <f t="shared" si="6"/>
        <v>294</v>
      </c>
      <c r="N115">
        <f t="shared" si="7"/>
        <v>96</v>
      </c>
      <c r="O115">
        <f t="shared" si="8"/>
        <v>57.000000000004114</v>
      </c>
      <c r="R115" s="1"/>
    </row>
    <row r="116" spans="1:18">
      <c r="B116" t="str">
        <f>IF(A116="",B115,RIGHT(A116,LEN(A116)-6))</f>
        <v>7 bis</v>
      </c>
      <c r="C116">
        <v>8</v>
      </c>
      <c r="E116" t="s">
        <v>24</v>
      </c>
      <c r="F116" s="2">
        <v>0.34893518518518518</v>
      </c>
      <c r="G116" s="2">
        <v>0.34918981481481487</v>
      </c>
      <c r="J116">
        <f>VLOOKUP(E116,Stations!$B$2:$G$300,6,FALSE)</f>
        <v>31</v>
      </c>
      <c r="K116">
        <f t="shared" si="5"/>
        <v>31.08</v>
      </c>
      <c r="L116">
        <f>VLOOKUP(K116,Nodes!$A$2:$B$382,2,FALSE)</f>
        <v>38</v>
      </c>
      <c r="M116">
        <f t="shared" si="6"/>
        <v>96</v>
      </c>
      <c r="N116">
        <f t="shared" si="7"/>
        <v>38</v>
      </c>
      <c r="O116">
        <f t="shared" si="8"/>
        <v>63.000000000000256</v>
      </c>
      <c r="R116" s="1"/>
    </row>
    <row r="117" spans="1:18">
      <c r="B117" t="str">
        <f>IF(A117="",B116,RIGHT(A117,LEN(A117)-6))</f>
        <v>7 bis</v>
      </c>
      <c r="C117">
        <v>8</v>
      </c>
      <c r="E117" t="s">
        <v>28</v>
      </c>
      <c r="F117" s="2">
        <v>0.3498263888888889</v>
      </c>
      <c r="G117" s="2">
        <v>0.3500462962962963</v>
      </c>
      <c r="J117">
        <f>VLOOKUP(E117,Stations!$B$2:$G$300,6,FALSE)</f>
        <v>38</v>
      </c>
      <c r="K117">
        <f t="shared" si="5"/>
        <v>38.08</v>
      </c>
      <c r="L117">
        <f>VLOOKUP(K117,Nodes!$A$2:$B$382,2,FALSE)</f>
        <v>46</v>
      </c>
      <c r="M117">
        <f t="shared" si="6"/>
        <v>38</v>
      </c>
      <c r="N117">
        <f t="shared" si="7"/>
        <v>46</v>
      </c>
      <c r="O117">
        <f t="shared" si="8"/>
        <v>54.999999999995808</v>
      </c>
      <c r="R117" s="1"/>
    </row>
    <row r="118" spans="1:18">
      <c r="B118" t="str">
        <f>IF(A118="",B117,RIGHT(A118,LEN(A118)-6))</f>
        <v>7 bis</v>
      </c>
      <c r="C118">
        <v>8</v>
      </c>
      <c r="E118" t="s">
        <v>22</v>
      </c>
      <c r="F118" s="2">
        <v>0.3508101851851852</v>
      </c>
      <c r="G118" s="2">
        <v>0.3510300925925926</v>
      </c>
      <c r="J118">
        <f>VLOOKUP(E118,Stations!$B$2:$G$300,6,FALSE)</f>
        <v>29</v>
      </c>
      <c r="K118">
        <f t="shared" si="5"/>
        <v>29.08</v>
      </c>
      <c r="L118">
        <f>VLOOKUP(K118,Nodes!$A$2:$B$382,2,FALSE)</f>
        <v>35</v>
      </c>
      <c r="M118">
        <f t="shared" si="6"/>
        <v>46</v>
      </c>
      <c r="N118">
        <f t="shared" si="7"/>
        <v>35</v>
      </c>
      <c r="O118">
        <f t="shared" si="8"/>
        <v>66.000000000000725</v>
      </c>
      <c r="R118" s="1"/>
    </row>
    <row r="119" spans="1:18">
      <c r="B119" t="str">
        <f>IF(A119="",B118,RIGHT(A119,LEN(A119)-6))</f>
        <v>7 bis</v>
      </c>
      <c r="C119">
        <v>8</v>
      </c>
      <c r="E119" t="s">
        <v>98</v>
      </c>
      <c r="F119" s="2">
        <v>0.35152777777777783</v>
      </c>
      <c r="J119">
        <f>VLOOKUP(E119,Stations!$B$2:$G$300,6,FALSE)</f>
        <v>120</v>
      </c>
      <c r="K119">
        <f t="shared" si="5"/>
        <v>120.08</v>
      </c>
      <c r="L119">
        <f>VLOOKUP(K119,Nodes!$A$2:$B$382,2,FALSE)</f>
        <v>154</v>
      </c>
      <c r="M119">
        <f t="shared" si="6"/>
        <v>35</v>
      </c>
      <c r="N119">
        <f t="shared" si="7"/>
        <v>154</v>
      </c>
      <c r="O119">
        <f t="shared" si="8"/>
        <v>43.000000000003524</v>
      </c>
      <c r="R119" s="1"/>
    </row>
    <row r="120" spans="1:18" hidden="1">
      <c r="A120" t="s">
        <v>534</v>
      </c>
      <c r="B120" t="str">
        <f t="shared" si="9"/>
        <v>5</v>
      </c>
      <c r="C120">
        <f>IF(ISERR(VLOOKUP(VALUE(B120),Lignes!$A$2:$B$847,2)), VLOOKUP(B120,Lignes!$A$2:$B$847,2), VLOOKUP(VALUE(B120),Lignes!$A$2:$B$847,2))</f>
        <v>5</v>
      </c>
      <c r="D120" t="s">
        <v>357</v>
      </c>
      <c r="E120" t="s">
        <v>98</v>
      </c>
      <c r="F120" s="2"/>
      <c r="G120" s="2">
        <v>0.35409722222222223</v>
      </c>
      <c r="H120">
        <v>7</v>
      </c>
      <c r="I120" t="s">
        <v>522</v>
      </c>
      <c r="J120">
        <f>VLOOKUP(E120,Stations!$B$2:$G$300,6,FALSE)</f>
        <v>120</v>
      </c>
      <c r="K120">
        <f t="shared" si="5"/>
        <v>120.05</v>
      </c>
      <c r="L120">
        <f>VLOOKUP(K120,Nodes!$A$2:$B$382,2,FALSE)</f>
        <v>153</v>
      </c>
      <c r="M120" t="str">
        <f t="shared" si="6"/>
        <v/>
      </c>
      <c r="N120" t="str">
        <f t="shared" si="7"/>
        <v/>
      </c>
      <c r="O120" t="str">
        <f t="shared" si="8"/>
        <v/>
      </c>
      <c r="R120" s="1"/>
    </row>
    <row r="121" spans="1:18">
      <c r="B121" t="str">
        <f t="shared" si="9"/>
        <v>5</v>
      </c>
      <c r="C121">
        <f>IF(ISERR(VLOOKUP(VALUE(B121),Lignes!$A$2:$B$847,2)), VLOOKUP(B121,Lignes!$A$2:$B$847,2), VLOOKUP(VALUE(B121),Lignes!$A$2:$B$847,2))</f>
        <v>5</v>
      </c>
      <c r="E121" t="s">
        <v>108</v>
      </c>
      <c r="F121" s="2">
        <v>0.35474537037037041</v>
      </c>
      <c r="J121">
        <f>VLOOKUP(E121,Stations!$B$2:$G$300,6,FALSE)</f>
        <v>134</v>
      </c>
      <c r="K121">
        <f t="shared" si="5"/>
        <v>134.05000000000001</v>
      </c>
      <c r="L121">
        <f>VLOOKUP(K121,Nodes!$A$2:$B$382,2,FALSE)</f>
        <v>171</v>
      </c>
      <c r="M121">
        <f t="shared" si="6"/>
        <v>153</v>
      </c>
      <c r="N121">
        <f t="shared" si="7"/>
        <v>171</v>
      </c>
      <c r="O121">
        <f t="shared" si="8"/>
        <v>56.000000000002359</v>
      </c>
      <c r="R121" s="1"/>
    </row>
    <row r="122" spans="1:18" hidden="1">
      <c r="B122" t="str">
        <f t="shared" si="9"/>
        <v>5</v>
      </c>
      <c r="C122">
        <f>IF(ISERR(VLOOKUP(VALUE(B122),Lignes!$A$2:$B$847,2)), VLOOKUP(B122,Lignes!$A$2:$B$847,2), VLOOKUP(VALUE(B122),Lignes!$A$2:$B$847,2))</f>
        <v>5</v>
      </c>
      <c r="E122" t="s">
        <v>148</v>
      </c>
      <c r="F122" s="2"/>
      <c r="G122" s="2">
        <v>0.35578703703703707</v>
      </c>
      <c r="J122">
        <f>VLOOKUP(E122,Stations!$B$2:$G$300,6,FALSE)</f>
        <v>184</v>
      </c>
      <c r="K122">
        <f t="shared" si="5"/>
        <v>184.05</v>
      </c>
      <c r="L122">
        <f>VLOOKUP(K122,Nodes!$A$2:$B$382,2,FALSE)</f>
        <v>238</v>
      </c>
      <c r="M122" t="str">
        <f t="shared" si="6"/>
        <v/>
      </c>
      <c r="N122" t="str">
        <f t="shared" si="7"/>
        <v/>
      </c>
      <c r="O122" t="str">
        <f t="shared" si="8"/>
        <v/>
      </c>
      <c r="R122" s="1"/>
    </row>
    <row r="123" spans="1:18">
      <c r="B123" t="str">
        <f t="shared" si="9"/>
        <v>5</v>
      </c>
      <c r="C123">
        <f>IF(ISERR(VLOOKUP(VALUE(B123),Lignes!$A$2:$B$847,2)), VLOOKUP(B123,Lignes!$A$2:$B$847,2), VLOOKUP(VALUE(B123),Lignes!$A$2:$B$847,2))</f>
        <v>5</v>
      </c>
      <c r="E123" t="s">
        <v>181</v>
      </c>
      <c r="F123" s="2">
        <v>0.35648148148148145</v>
      </c>
      <c r="J123">
        <f>VLOOKUP(E123,Stations!$B$2:$G$300,6,FALSE)</f>
        <v>219</v>
      </c>
      <c r="K123">
        <f t="shared" si="5"/>
        <v>219.05</v>
      </c>
      <c r="L123">
        <f>VLOOKUP(K123,Nodes!$A$2:$B$382,2,FALSE)</f>
        <v>281</v>
      </c>
      <c r="M123">
        <f t="shared" si="6"/>
        <v>238</v>
      </c>
      <c r="N123">
        <f t="shared" si="7"/>
        <v>281</v>
      </c>
      <c r="O123">
        <f t="shared" si="8"/>
        <v>59.999999999994991</v>
      </c>
      <c r="R123" s="1"/>
    </row>
    <row r="124" spans="1:18" hidden="1">
      <c r="B124" t="str">
        <f t="shared" si="9"/>
        <v>5</v>
      </c>
      <c r="C124">
        <f>IF(ISERR(VLOOKUP(VALUE(B124),Lignes!$A$2:$B$847,2)), VLOOKUP(B124,Lignes!$A$2:$B$847,2), VLOOKUP(VALUE(B124),Lignes!$A$2:$B$847,2))</f>
        <v>5</v>
      </c>
      <c r="D124" t="s">
        <v>162</v>
      </c>
      <c r="E124" t="s">
        <v>181</v>
      </c>
      <c r="G124" s="2">
        <v>0.35708333333333336</v>
      </c>
      <c r="J124">
        <f>VLOOKUP(E124,Stations!$B$2:$G$300,6,FALSE)</f>
        <v>219</v>
      </c>
      <c r="K124">
        <f t="shared" si="5"/>
        <v>219.05</v>
      </c>
      <c r="L124">
        <f>VLOOKUP(K124,Nodes!$A$2:$B$382,2,FALSE)</f>
        <v>281</v>
      </c>
      <c r="M124" t="str">
        <f t="shared" si="6"/>
        <v/>
      </c>
      <c r="N124" t="str">
        <f t="shared" si="7"/>
        <v/>
      </c>
      <c r="O124" t="str">
        <f t="shared" si="8"/>
        <v/>
      </c>
      <c r="R124" s="1"/>
    </row>
    <row r="125" spans="1:18">
      <c r="B125" t="str">
        <f t="shared" si="9"/>
        <v>5</v>
      </c>
      <c r="C125">
        <f>IF(ISERR(VLOOKUP(VALUE(B125),Lignes!$A$2:$B$847,2)), VLOOKUP(B125,Lignes!$A$2:$B$847,2), VLOOKUP(VALUE(B125),Lignes!$A$2:$B$847,2))</f>
        <v>5</v>
      </c>
      <c r="E125" t="s">
        <v>148</v>
      </c>
      <c r="F125" s="2">
        <v>0.35782407407407407</v>
      </c>
      <c r="G125" s="2">
        <v>0.35825231481481484</v>
      </c>
      <c r="J125">
        <f>VLOOKUP(E125,Stations!$B$2:$G$300,6,FALSE)</f>
        <v>184</v>
      </c>
      <c r="K125">
        <f t="shared" si="5"/>
        <v>184.05</v>
      </c>
      <c r="L125">
        <f>VLOOKUP(K125,Nodes!$A$2:$B$382,2,FALSE)</f>
        <v>238</v>
      </c>
      <c r="M125">
        <f t="shared" si="6"/>
        <v>281</v>
      </c>
      <c r="N125">
        <f t="shared" si="7"/>
        <v>238</v>
      </c>
      <c r="O125">
        <f t="shared" si="8"/>
        <v>63.999999999997215</v>
      </c>
      <c r="R125" s="1"/>
    </row>
    <row r="126" spans="1:18">
      <c r="B126" t="str">
        <f t="shared" si="9"/>
        <v>5</v>
      </c>
      <c r="C126">
        <f>IF(ISERR(VLOOKUP(VALUE(B126),Lignes!$A$2:$B$847,2)), VLOOKUP(B126,Lignes!$A$2:$B$847,2), VLOOKUP(VALUE(B126),Lignes!$A$2:$B$847,2))</f>
        <v>5</v>
      </c>
      <c r="E126" t="s">
        <v>108</v>
      </c>
      <c r="F126" s="2">
        <v>0.3588541666666667</v>
      </c>
      <c r="J126">
        <f>VLOOKUP(E126,Stations!$B$2:$G$300,6,FALSE)</f>
        <v>134</v>
      </c>
      <c r="K126">
        <f t="shared" si="5"/>
        <v>134.05000000000001</v>
      </c>
      <c r="L126">
        <f>VLOOKUP(K126,Nodes!$A$2:$B$382,2,FALSE)</f>
        <v>171</v>
      </c>
      <c r="M126">
        <f t="shared" si="6"/>
        <v>238</v>
      </c>
      <c r="N126">
        <f t="shared" si="7"/>
        <v>171</v>
      </c>
      <c r="O126">
        <f t="shared" si="8"/>
        <v>52.000000000000135</v>
      </c>
      <c r="R126" s="1"/>
    </row>
    <row r="127" spans="1:18" hidden="1">
      <c r="B127" t="str">
        <f t="shared" si="9"/>
        <v>5</v>
      </c>
      <c r="C127">
        <f>IF(ISERR(VLOOKUP(VALUE(B127),Lignes!$A$2:$B$847,2)), VLOOKUP(B127,Lignes!$A$2:$B$847,2), VLOOKUP(VALUE(B127),Lignes!$A$2:$B$847,2))</f>
        <v>5</v>
      </c>
      <c r="E127" t="s">
        <v>98</v>
      </c>
      <c r="F127" s="2"/>
      <c r="G127" s="2">
        <v>0.36000000000000004</v>
      </c>
      <c r="J127">
        <f>VLOOKUP(E127,Stations!$B$2:$G$300,6,FALSE)</f>
        <v>120</v>
      </c>
      <c r="K127">
        <f t="shared" si="5"/>
        <v>120.05</v>
      </c>
      <c r="L127">
        <f>VLOOKUP(K127,Nodes!$A$2:$B$382,2,FALSE)</f>
        <v>153</v>
      </c>
      <c r="M127" t="str">
        <f t="shared" si="6"/>
        <v/>
      </c>
      <c r="N127" t="str">
        <f t="shared" si="7"/>
        <v/>
      </c>
      <c r="O127" t="str">
        <f t="shared" si="8"/>
        <v/>
      </c>
      <c r="R127" s="1"/>
    </row>
    <row r="128" spans="1:18">
      <c r="B128" t="str">
        <f t="shared" si="9"/>
        <v>5</v>
      </c>
      <c r="C128">
        <f>IF(ISERR(VLOOKUP(VALUE(B128),Lignes!$A$2:$B$847,2)), VLOOKUP(B128,Lignes!$A$2:$B$847,2), VLOOKUP(VALUE(B128),Lignes!$A$2:$B$847,2))</f>
        <v>5</v>
      </c>
      <c r="E128" t="s">
        <v>231</v>
      </c>
      <c r="F128" s="2">
        <v>0.36055555555555557</v>
      </c>
      <c r="G128" s="2">
        <v>0.36166666666666664</v>
      </c>
      <c r="J128">
        <f>VLOOKUP(E128,Stations!$B$2:$G$300,6,FALSE)</f>
        <v>277</v>
      </c>
      <c r="K128">
        <f t="shared" si="5"/>
        <v>277.05</v>
      </c>
      <c r="L128">
        <f>VLOOKUP(K128,Nodes!$A$2:$B$382,2,FALSE)</f>
        <v>354</v>
      </c>
      <c r="M128">
        <f t="shared" si="6"/>
        <v>153</v>
      </c>
      <c r="N128">
        <f t="shared" si="7"/>
        <v>354</v>
      </c>
      <c r="O128">
        <f t="shared" si="8"/>
        <v>47.999999999997911</v>
      </c>
      <c r="R128" s="1"/>
    </row>
    <row r="129" spans="1:18">
      <c r="B129" t="str">
        <f t="shared" si="9"/>
        <v>5</v>
      </c>
      <c r="C129">
        <f>IF(ISERR(VLOOKUP(VALUE(B129),Lignes!$A$2:$B$847,2)), VLOOKUP(B129,Lignes!$A$2:$B$847,2), VLOOKUP(VALUE(B129),Lignes!$A$2:$B$847,2))</f>
        <v>5</v>
      </c>
      <c r="E129" t="s">
        <v>85</v>
      </c>
      <c r="F129" s="2">
        <v>0.36292824074074076</v>
      </c>
      <c r="G129" s="2">
        <v>0.36336805555555557</v>
      </c>
      <c r="J129">
        <f>VLOOKUP(E129,Stations!$B$2:$G$300,6,FALSE)</f>
        <v>106</v>
      </c>
      <c r="K129">
        <f t="shared" si="5"/>
        <v>106.05</v>
      </c>
      <c r="L129">
        <f>VLOOKUP(K129,Nodes!$A$2:$B$382,2,FALSE)</f>
        <v>134</v>
      </c>
      <c r="M129">
        <f t="shared" si="6"/>
        <v>354</v>
      </c>
      <c r="N129">
        <f t="shared" si="7"/>
        <v>134</v>
      </c>
      <c r="O129">
        <f t="shared" si="8"/>
        <v>109.00000000000425</v>
      </c>
      <c r="R129" s="1"/>
    </row>
    <row r="130" spans="1:18">
      <c r="B130" t="str">
        <f t="shared" si="9"/>
        <v>5</v>
      </c>
      <c r="C130">
        <f>IF(ISERR(VLOOKUP(VALUE(B130),Lignes!$A$2:$B$847,2)), VLOOKUP(B130,Lignes!$A$2:$B$847,2), VLOOKUP(VALUE(B130),Lignes!$A$2:$B$847,2))</f>
        <v>5</v>
      </c>
      <c r="E130" t="s">
        <v>337</v>
      </c>
      <c r="F130" s="2">
        <v>0.36462962962962964</v>
      </c>
      <c r="G130" s="2">
        <v>0.36502314814814812</v>
      </c>
      <c r="J130">
        <f>VLOOKUP(E130,Stations!$B$2:$G$300,6,FALSE)</f>
        <v>104</v>
      </c>
      <c r="K130">
        <f t="shared" ref="K130:K193" si="10">J130+C130/100</f>
        <v>104.05</v>
      </c>
      <c r="L130">
        <f>VLOOKUP(K130,Nodes!$A$2:$B$382,2,FALSE)</f>
        <v>129</v>
      </c>
      <c r="M130">
        <f t="shared" ref="M130:M193" si="11">IF(F130="","",L129)</f>
        <v>134</v>
      </c>
      <c r="N130">
        <f t="shared" ref="N130:N193" si="12">IF(F130="","",L130)</f>
        <v>129</v>
      </c>
      <c r="O130">
        <f t="shared" ref="O130:O193" si="13">IF(F130="","",24*3600*(F130-G129))</f>
        <v>108.99999999999946</v>
      </c>
      <c r="R130" s="1"/>
    </row>
    <row r="131" spans="1:18">
      <c r="B131" t="str">
        <f t="shared" ref="B131:B194" si="14">IF(A131="",B130,RIGHT(A131,LEN(A131)-6))</f>
        <v>5</v>
      </c>
      <c r="C131">
        <f>IF(ISERR(VLOOKUP(VALUE(B131),Lignes!$A$2:$B$847,2)), VLOOKUP(B131,Lignes!$A$2:$B$847,2), VLOOKUP(VALUE(B131),Lignes!$A$2:$B$847,2))</f>
        <v>5</v>
      </c>
      <c r="E131" t="s">
        <v>96</v>
      </c>
      <c r="F131" s="2">
        <v>0.36587962962962961</v>
      </c>
      <c r="G131" s="2">
        <v>0.36608796296296298</v>
      </c>
      <c r="J131">
        <f>VLOOKUP(E131,Stations!$B$2:$G$300,6,FALSE)</f>
        <v>118</v>
      </c>
      <c r="K131">
        <f t="shared" si="10"/>
        <v>118.05</v>
      </c>
      <c r="L131">
        <f>VLOOKUP(K131,Nodes!$A$2:$B$382,2,FALSE)</f>
        <v>150</v>
      </c>
      <c r="M131">
        <f t="shared" si="11"/>
        <v>129</v>
      </c>
      <c r="N131">
        <f t="shared" si="12"/>
        <v>150</v>
      </c>
      <c r="O131">
        <f t="shared" si="13"/>
        <v>74.000000000000369</v>
      </c>
      <c r="R131" s="1"/>
    </row>
    <row r="132" spans="1:18">
      <c r="B132" t="str">
        <f t="shared" si="14"/>
        <v>5</v>
      </c>
      <c r="C132">
        <f>IF(ISERR(VLOOKUP(VALUE(B132),Lignes!$A$2:$B$847,2)), VLOOKUP(B132,Lignes!$A$2:$B$847,2), VLOOKUP(VALUE(B132),Lignes!$A$2:$B$847,2))</f>
        <v>5</v>
      </c>
      <c r="E132" t="s">
        <v>203</v>
      </c>
      <c r="F132" s="2">
        <v>0.3669675925925926</v>
      </c>
      <c r="G132" s="2">
        <v>0.36744212962962958</v>
      </c>
      <c r="J132">
        <f>VLOOKUP(E132,Stations!$B$2:$G$300,6,FALSE)</f>
        <v>242</v>
      </c>
      <c r="K132">
        <f t="shared" si="10"/>
        <v>242.05</v>
      </c>
      <c r="L132">
        <f>VLOOKUP(K132,Nodes!$A$2:$B$382,2,FALSE)</f>
        <v>309</v>
      </c>
      <c r="M132">
        <f t="shared" si="11"/>
        <v>150</v>
      </c>
      <c r="N132">
        <f t="shared" si="12"/>
        <v>309</v>
      </c>
      <c r="O132">
        <f t="shared" si="13"/>
        <v>75.999999999999091</v>
      </c>
      <c r="R132" s="1"/>
    </row>
    <row r="133" spans="1:18">
      <c r="B133" t="str">
        <f t="shared" si="14"/>
        <v>5</v>
      </c>
      <c r="C133">
        <f>IF(ISERR(VLOOKUP(VALUE(B133),Lignes!$A$2:$B$847,2)), VLOOKUP(B133,Lignes!$A$2:$B$847,2), VLOOKUP(VALUE(B133),Lignes!$A$2:$B$847,2))</f>
        <v>5</v>
      </c>
      <c r="E133" t="s">
        <v>144</v>
      </c>
      <c r="F133" s="2">
        <v>0.36820601851851853</v>
      </c>
      <c r="G133" s="2">
        <v>0.36857638888888888</v>
      </c>
      <c r="J133">
        <f>VLOOKUP(E133,Stations!$B$2:$G$300,6,FALSE)</f>
        <v>180</v>
      </c>
      <c r="K133">
        <f t="shared" si="10"/>
        <v>180.05</v>
      </c>
      <c r="L133">
        <f>VLOOKUP(K133,Nodes!$A$2:$B$382,2,FALSE)</f>
        <v>230</v>
      </c>
      <c r="M133">
        <f t="shared" si="11"/>
        <v>309</v>
      </c>
      <c r="N133">
        <f t="shared" si="12"/>
        <v>230</v>
      </c>
      <c r="O133">
        <f t="shared" si="13"/>
        <v>66.000000000005514</v>
      </c>
      <c r="R133" s="1"/>
    </row>
    <row r="134" spans="1:18">
      <c r="B134" t="str">
        <f t="shared" si="14"/>
        <v>5</v>
      </c>
      <c r="C134">
        <f>IF(ISERR(VLOOKUP(VALUE(B134),Lignes!$A$2:$B$847,2)), VLOOKUP(B134,Lignes!$A$2:$B$847,2), VLOOKUP(VALUE(B134),Lignes!$A$2:$B$847,2))</f>
        <v>5</v>
      </c>
      <c r="E134" t="s">
        <v>204</v>
      </c>
      <c r="F134" s="2">
        <v>0.36927083333333338</v>
      </c>
      <c r="G134" s="2">
        <v>0.36960648148148145</v>
      </c>
      <c r="J134">
        <f>VLOOKUP(E134,Stations!$B$2:$G$300,6,FALSE)</f>
        <v>244</v>
      </c>
      <c r="K134">
        <f t="shared" si="10"/>
        <v>244.05</v>
      </c>
      <c r="L134">
        <f>VLOOKUP(K134,Nodes!$A$2:$B$382,2,FALSE)</f>
        <v>315</v>
      </c>
      <c r="M134">
        <f t="shared" si="11"/>
        <v>230</v>
      </c>
      <c r="N134">
        <f t="shared" si="12"/>
        <v>315</v>
      </c>
      <c r="O134">
        <f t="shared" si="13"/>
        <v>60.000000000004583</v>
      </c>
      <c r="R134" s="1"/>
    </row>
    <row r="135" spans="1:18">
      <c r="B135" t="str">
        <f t="shared" si="14"/>
        <v>5</v>
      </c>
      <c r="C135">
        <f>IF(ISERR(VLOOKUP(VALUE(B135),Lignes!$A$2:$B$847,2)), VLOOKUP(B135,Lignes!$A$2:$B$847,2), VLOOKUP(VALUE(B135),Lignes!$A$2:$B$847,2))</f>
        <v>5</v>
      </c>
      <c r="E135" t="s">
        <v>361</v>
      </c>
      <c r="F135" s="2">
        <v>0.37021990740740746</v>
      </c>
      <c r="G135" s="2">
        <v>0.37048611111111113</v>
      </c>
      <c r="J135">
        <f>VLOOKUP(E135,Stations!$B$2:$G$300,6,FALSE)</f>
        <v>36</v>
      </c>
      <c r="K135">
        <f t="shared" si="10"/>
        <v>36.049999999999997</v>
      </c>
      <c r="L135">
        <f>VLOOKUP(K135,Nodes!$A$2:$B$382,2,FALSE)</f>
        <v>44</v>
      </c>
      <c r="M135">
        <f t="shared" si="11"/>
        <v>315</v>
      </c>
      <c r="N135">
        <f t="shared" si="12"/>
        <v>44</v>
      </c>
      <c r="O135">
        <f t="shared" si="13"/>
        <v>53.000000000006686</v>
      </c>
      <c r="R135" s="1"/>
    </row>
    <row r="136" spans="1:18">
      <c r="B136" t="str">
        <f t="shared" si="14"/>
        <v>5</v>
      </c>
      <c r="C136">
        <f>IF(ISERR(VLOOKUP(VALUE(B136),Lignes!$A$2:$B$847,2)), VLOOKUP(B136,Lignes!$A$2:$B$847,2), VLOOKUP(VALUE(B136),Lignes!$A$2:$B$847,2))</f>
        <v>5</v>
      </c>
      <c r="E136" t="s">
        <v>12</v>
      </c>
      <c r="F136" s="2">
        <v>0.37106481481481479</v>
      </c>
      <c r="G136" s="2">
        <v>0.37149305555555556</v>
      </c>
      <c r="J136">
        <f>VLOOKUP(E136,Stations!$B$2:$G$300,6,FALSE)</f>
        <v>17</v>
      </c>
      <c r="K136">
        <f t="shared" si="10"/>
        <v>17.05</v>
      </c>
      <c r="L136">
        <f>VLOOKUP(K136,Nodes!$A$2:$B$382,2,FALSE)</f>
        <v>20</v>
      </c>
      <c r="M136">
        <f t="shared" si="11"/>
        <v>44</v>
      </c>
      <c r="N136">
        <f t="shared" si="12"/>
        <v>20</v>
      </c>
      <c r="O136">
        <f t="shared" si="13"/>
        <v>49.999999999996625</v>
      </c>
      <c r="R136" s="1"/>
    </row>
    <row r="137" spans="1:18">
      <c r="B137" t="str">
        <f t="shared" si="14"/>
        <v>5</v>
      </c>
      <c r="C137">
        <f>IF(ISERR(VLOOKUP(VALUE(B137),Lignes!$A$2:$B$847,2)), VLOOKUP(B137,Lignes!$A$2:$B$847,2), VLOOKUP(VALUE(B137),Lignes!$A$2:$B$847,2))</f>
        <v>5</v>
      </c>
      <c r="E137" t="s">
        <v>362</v>
      </c>
      <c r="F137" s="2">
        <v>0.37246527777777777</v>
      </c>
      <c r="G137" s="2">
        <v>0.37276620370370367</v>
      </c>
      <c r="J137">
        <f>VLOOKUP(E137,Stations!$B$2:$G$300,6,FALSE)</f>
        <v>235</v>
      </c>
      <c r="K137">
        <f t="shared" si="10"/>
        <v>235.05</v>
      </c>
      <c r="L137">
        <f>VLOOKUP(K137,Nodes!$A$2:$B$382,2,FALSE)</f>
        <v>299</v>
      </c>
      <c r="M137">
        <f t="shared" si="11"/>
        <v>20</v>
      </c>
      <c r="N137">
        <f t="shared" si="12"/>
        <v>299</v>
      </c>
      <c r="O137">
        <f t="shared" si="13"/>
        <v>83.999999999998749</v>
      </c>
      <c r="R137" s="1"/>
    </row>
    <row r="138" spans="1:18">
      <c r="B138" t="str">
        <f t="shared" si="14"/>
        <v>5</v>
      </c>
      <c r="C138">
        <f>IF(ISERR(VLOOKUP(VALUE(B138),Lignes!$A$2:$B$847,2)), VLOOKUP(B138,Lignes!$A$2:$B$847,2), VLOOKUP(VALUE(B138),Lignes!$A$2:$B$847,2))</f>
        <v>5</v>
      </c>
      <c r="E138" t="s">
        <v>82</v>
      </c>
      <c r="F138" s="2">
        <v>0.37376157407407407</v>
      </c>
      <c r="G138" s="2">
        <v>0.3742476851851852</v>
      </c>
      <c r="J138">
        <f>VLOOKUP(E138,Stations!$B$2:$G$300,6,FALSE)</f>
        <v>103</v>
      </c>
      <c r="K138">
        <f t="shared" si="10"/>
        <v>103.05</v>
      </c>
      <c r="L138">
        <f>VLOOKUP(K138,Nodes!$A$2:$B$382,2,FALSE)</f>
        <v>126</v>
      </c>
      <c r="M138">
        <f t="shared" si="11"/>
        <v>299</v>
      </c>
      <c r="N138">
        <f t="shared" si="12"/>
        <v>126</v>
      </c>
      <c r="O138">
        <f t="shared" si="13"/>
        <v>86.000000000002245</v>
      </c>
      <c r="R138" s="1"/>
    </row>
    <row r="139" spans="1:18">
      <c r="B139" t="str">
        <f t="shared" si="14"/>
        <v>5</v>
      </c>
      <c r="C139">
        <f>IF(ISERR(VLOOKUP(VALUE(B139),Lignes!$A$2:$B$847,2)), VLOOKUP(B139,Lignes!$A$2:$B$847,2), VLOOKUP(VALUE(B139),Lignes!$A$2:$B$847,2))</f>
        <v>5</v>
      </c>
      <c r="E139" t="s">
        <v>221</v>
      </c>
      <c r="F139" s="2">
        <v>0.37524305555555554</v>
      </c>
      <c r="G139" s="2">
        <v>0.3755208333333333</v>
      </c>
      <c r="J139">
        <f>VLOOKUP(E139,Stations!$B$2:$G$300,6,FALSE)</f>
        <v>264</v>
      </c>
      <c r="K139">
        <f t="shared" si="10"/>
        <v>264.05</v>
      </c>
      <c r="L139">
        <f>VLOOKUP(K139,Nodes!$A$2:$B$382,2,FALSE)</f>
        <v>339</v>
      </c>
      <c r="M139">
        <f t="shared" si="11"/>
        <v>126</v>
      </c>
      <c r="N139">
        <f t="shared" si="12"/>
        <v>339</v>
      </c>
      <c r="O139">
        <f t="shared" si="13"/>
        <v>85.999999999997456</v>
      </c>
      <c r="R139" s="1"/>
    </row>
    <row r="140" spans="1:18">
      <c r="B140" t="str">
        <f t="shared" si="14"/>
        <v>5</v>
      </c>
      <c r="C140">
        <f>IF(ISERR(VLOOKUP(VALUE(B140),Lignes!$A$2:$B$847,2)), VLOOKUP(B140,Lignes!$A$2:$B$847,2), VLOOKUP(VALUE(B140),Lignes!$A$2:$B$847,2))</f>
        <v>5</v>
      </c>
      <c r="E140" t="s">
        <v>32</v>
      </c>
      <c r="F140" s="2">
        <v>0.37609953703703702</v>
      </c>
      <c r="G140" s="2">
        <v>0.37631944444444443</v>
      </c>
      <c r="J140">
        <f>VLOOKUP(E140,Stations!$B$2:$G$300,6,FALSE)</f>
        <v>42</v>
      </c>
      <c r="K140">
        <f t="shared" si="10"/>
        <v>42.05</v>
      </c>
      <c r="L140">
        <f>VLOOKUP(K140,Nodes!$A$2:$B$382,2,FALSE)</f>
        <v>50</v>
      </c>
      <c r="M140">
        <f t="shared" si="11"/>
        <v>339</v>
      </c>
      <c r="N140">
        <f t="shared" si="12"/>
        <v>50</v>
      </c>
      <c r="O140">
        <f t="shared" si="13"/>
        <v>50.000000000001421</v>
      </c>
      <c r="R140" s="1"/>
    </row>
    <row r="141" spans="1:18">
      <c r="B141" t="str">
        <f t="shared" si="14"/>
        <v>5</v>
      </c>
      <c r="C141">
        <f>IF(ISERR(VLOOKUP(VALUE(B141),Lignes!$A$2:$B$847,2)), VLOOKUP(B141,Lignes!$A$2:$B$847,2), VLOOKUP(VALUE(B141),Lignes!$A$2:$B$847,2))</f>
        <v>5</v>
      </c>
      <c r="E141" t="s">
        <v>162</v>
      </c>
      <c r="F141" s="2">
        <v>0.37736111111111109</v>
      </c>
      <c r="J141">
        <f>VLOOKUP(E141,Stations!$B$2:$G$300,6,FALSE)</f>
        <v>199</v>
      </c>
      <c r="K141">
        <f t="shared" si="10"/>
        <v>199.05</v>
      </c>
      <c r="L141">
        <f>VLOOKUP(K141,Nodes!$A$2:$B$382,2,FALSE)</f>
        <v>259</v>
      </c>
      <c r="M141">
        <f t="shared" si="11"/>
        <v>50</v>
      </c>
      <c r="N141">
        <f t="shared" si="12"/>
        <v>259</v>
      </c>
      <c r="O141">
        <f t="shared" si="13"/>
        <v>89.999999999999687</v>
      </c>
      <c r="R141" s="1"/>
    </row>
    <row r="142" spans="1:18" hidden="1">
      <c r="A142" t="s">
        <v>535</v>
      </c>
      <c r="B142" t="str">
        <f t="shared" si="14"/>
        <v>6</v>
      </c>
      <c r="C142">
        <f>IF(ISERR(VLOOKUP(VALUE(B142),Lignes!$A$2:$B$847,2)), VLOOKUP(B142,Lignes!$A$2:$B$847,2), VLOOKUP(VALUE(B142),Lignes!$A$2:$B$847,2))</f>
        <v>6</v>
      </c>
      <c r="D142" t="s">
        <v>140</v>
      </c>
      <c r="E142" t="s">
        <v>162</v>
      </c>
      <c r="F142" s="2"/>
      <c r="G142" s="2">
        <v>0.37885416666666666</v>
      </c>
      <c r="I142" t="s">
        <v>522</v>
      </c>
      <c r="J142">
        <f>VLOOKUP(E142,Stations!$B$2:$G$300,6,FALSE)</f>
        <v>199</v>
      </c>
      <c r="K142">
        <f t="shared" si="10"/>
        <v>199.06</v>
      </c>
      <c r="L142">
        <f>VLOOKUP(K142,Nodes!$A$2:$B$382,2,FALSE)</f>
        <v>260</v>
      </c>
      <c r="M142" t="str">
        <f t="shared" si="11"/>
        <v/>
      </c>
      <c r="N142" t="str">
        <f t="shared" si="12"/>
        <v/>
      </c>
      <c r="O142" t="str">
        <f t="shared" si="13"/>
        <v/>
      </c>
      <c r="R142" s="1"/>
    </row>
    <row r="143" spans="1:18">
      <c r="B143" t="str">
        <f t="shared" si="14"/>
        <v>6</v>
      </c>
      <c r="C143">
        <f>IF(ISERR(VLOOKUP(VALUE(B143),Lignes!$A$2:$B$847,2)), VLOOKUP(B143,Lignes!$A$2:$B$847,2), VLOOKUP(VALUE(B143),Lignes!$A$2:$B$847,2))</f>
        <v>6</v>
      </c>
      <c r="E143" t="s">
        <v>141</v>
      </c>
      <c r="F143" s="2">
        <v>0.37940972222222219</v>
      </c>
      <c r="G143" s="2">
        <v>0.37960648148148146</v>
      </c>
      <c r="J143">
        <f>VLOOKUP(E143,Stations!$B$2:$G$300,6,FALSE)</f>
        <v>177</v>
      </c>
      <c r="K143">
        <f t="shared" si="10"/>
        <v>177.06</v>
      </c>
      <c r="L143">
        <f>VLOOKUP(K143,Nodes!$A$2:$B$382,2,FALSE)</f>
        <v>227</v>
      </c>
      <c r="M143">
        <f t="shared" si="11"/>
        <v>260</v>
      </c>
      <c r="N143">
        <f t="shared" si="12"/>
        <v>227</v>
      </c>
      <c r="O143">
        <f t="shared" si="13"/>
        <v>47.999999999997911</v>
      </c>
      <c r="R143" s="1"/>
    </row>
    <row r="144" spans="1:18">
      <c r="B144" t="str">
        <f t="shared" si="14"/>
        <v>6</v>
      </c>
      <c r="C144">
        <f>IF(ISERR(VLOOKUP(VALUE(B144),Lignes!$A$2:$B$847,2)), VLOOKUP(B144,Lignes!$A$2:$B$847,2), VLOOKUP(VALUE(B144),Lignes!$A$2:$B$847,2))</f>
        <v>6</v>
      </c>
      <c r="E144" t="s">
        <v>44</v>
      </c>
      <c r="F144" s="2">
        <v>0.38015046296296301</v>
      </c>
      <c r="G144" s="2">
        <v>0.38035879629629626</v>
      </c>
      <c r="J144">
        <f>VLOOKUP(E144,Stations!$B$2:$G$300,6,FALSE)</f>
        <v>60</v>
      </c>
      <c r="K144">
        <f t="shared" si="10"/>
        <v>60.06</v>
      </c>
      <c r="L144">
        <f>VLOOKUP(K144,Nodes!$A$2:$B$382,2,FALSE)</f>
        <v>76</v>
      </c>
      <c r="M144">
        <f t="shared" si="11"/>
        <v>227</v>
      </c>
      <c r="N144">
        <f t="shared" si="12"/>
        <v>76</v>
      </c>
      <c r="O144">
        <f t="shared" si="13"/>
        <v>47.000000000005748</v>
      </c>
      <c r="R144" s="1"/>
    </row>
    <row r="145" spans="1:18">
      <c r="B145" t="str">
        <f t="shared" si="14"/>
        <v>6</v>
      </c>
      <c r="C145">
        <f>IF(ISERR(VLOOKUP(VALUE(B145),Lignes!$A$2:$B$847,2)), VLOOKUP(B145,Lignes!$A$2:$B$847,2), VLOOKUP(VALUE(B145),Lignes!$A$2:$B$847,2))</f>
        <v>6</v>
      </c>
      <c r="E145" t="s">
        <v>377</v>
      </c>
      <c r="F145" s="2">
        <v>0.3808449074074074</v>
      </c>
      <c r="G145" s="2">
        <v>0.38111111111111112</v>
      </c>
      <c r="J145">
        <f>VLOOKUP(E145,Stations!$B$2:$G$300,6,FALSE)</f>
        <v>234</v>
      </c>
      <c r="K145">
        <f t="shared" si="10"/>
        <v>234.06</v>
      </c>
      <c r="L145">
        <f>VLOOKUP(K145,Nodes!$A$2:$B$382,2,FALSE)</f>
        <v>298</v>
      </c>
      <c r="M145">
        <f t="shared" si="11"/>
        <v>76</v>
      </c>
      <c r="N145">
        <f t="shared" si="12"/>
        <v>298</v>
      </c>
      <c r="O145">
        <f t="shared" si="13"/>
        <v>42.000000000001769</v>
      </c>
      <c r="R145" s="1"/>
    </row>
    <row r="146" spans="1:18">
      <c r="B146" t="str">
        <f t="shared" si="14"/>
        <v>6</v>
      </c>
      <c r="C146">
        <f>IF(ISERR(VLOOKUP(VALUE(B146),Lignes!$A$2:$B$847,2)), VLOOKUP(B146,Lignes!$A$2:$B$847,2), VLOOKUP(VALUE(B146),Lignes!$A$2:$B$847,2))</f>
        <v>6</v>
      </c>
      <c r="E146" t="s">
        <v>16</v>
      </c>
      <c r="F146" s="2">
        <v>0.38195601851851851</v>
      </c>
      <c r="G146" s="2">
        <v>0.38216435185185182</v>
      </c>
      <c r="J146">
        <f>VLOOKUP(E146,Stations!$B$2:$G$300,6,FALSE)</f>
        <v>21</v>
      </c>
      <c r="K146">
        <f t="shared" si="10"/>
        <v>21.06</v>
      </c>
      <c r="L146">
        <f>VLOOKUP(K146,Nodes!$A$2:$B$382,2,FALSE)</f>
        <v>26</v>
      </c>
      <c r="M146">
        <f t="shared" si="11"/>
        <v>298</v>
      </c>
      <c r="N146">
        <f t="shared" si="12"/>
        <v>26</v>
      </c>
      <c r="O146">
        <f t="shared" si="13"/>
        <v>72.999999999998622</v>
      </c>
      <c r="R146" s="1"/>
    </row>
    <row r="147" spans="1:18">
      <c r="B147" t="str">
        <f t="shared" si="14"/>
        <v>6</v>
      </c>
      <c r="C147">
        <f>IF(ISERR(VLOOKUP(VALUE(B147),Lignes!$A$2:$B$847,2)), VLOOKUP(B147,Lignes!$A$2:$B$847,2), VLOOKUP(VALUE(B147),Lignes!$A$2:$B$847,2))</f>
        <v>6</v>
      </c>
      <c r="E147" t="s">
        <v>61</v>
      </c>
      <c r="F147" s="2">
        <v>0.38284722222222217</v>
      </c>
      <c r="G147" s="2">
        <v>0.38306712962962958</v>
      </c>
      <c r="J147">
        <f>VLOOKUP(E147,Stations!$B$2:$G$300,6,FALSE)</f>
        <v>81</v>
      </c>
      <c r="K147">
        <f t="shared" si="10"/>
        <v>81.06</v>
      </c>
      <c r="L147">
        <f>VLOOKUP(K147,Nodes!$A$2:$B$382,2,FALSE)</f>
        <v>101</v>
      </c>
      <c r="M147">
        <f t="shared" si="11"/>
        <v>26</v>
      </c>
      <c r="N147">
        <f t="shared" si="12"/>
        <v>101</v>
      </c>
      <c r="O147">
        <f t="shared" si="13"/>
        <v>58.999999999998032</v>
      </c>
      <c r="R147" s="1"/>
    </row>
    <row r="148" spans="1:18">
      <c r="B148" t="str">
        <f t="shared" si="14"/>
        <v>6</v>
      </c>
      <c r="C148">
        <f>IF(ISERR(VLOOKUP(VALUE(B148),Lignes!$A$2:$B$847,2)), VLOOKUP(B148,Lignes!$A$2:$B$847,2), VLOOKUP(VALUE(B148),Lignes!$A$2:$B$847,2))</f>
        <v>6</v>
      </c>
      <c r="E148" t="s">
        <v>59</v>
      </c>
      <c r="F148" s="2">
        <v>0.3836458333333333</v>
      </c>
      <c r="J148">
        <f>VLOOKUP(E148,Stations!$B$2:$G$300,6,FALSE)</f>
        <v>79</v>
      </c>
      <c r="K148">
        <f t="shared" si="10"/>
        <v>79.06</v>
      </c>
      <c r="L148">
        <f>VLOOKUP(K148,Nodes!$A$2:$B$382,2,FALSE)</f>
        <v>97</v>
      </c>
      <c r="M148">
        <f t="shared" si="11"/>
        <v>101</v>
      </c>
      <c r="N148">
        <f t="shared" si="12"/>
        <v>97</v>
      </c>
      <c r="O148">
        <f t="shared" si="13"/>
        <v>50.000000000001421</v>
      </c>
      <c r="R148" s="1"/>
    </row>
    <row r="149" spans="1:18" hidden="1">
      <c r="A149" t="s">
        <v>536</v>
      </c>
      <c r="B149" t="str">
        <f t="shared" si="14"/>
        <v>8</v>
      </c>
      <c r="C149">
        <f>IF(ISERR(VLOOKUP(VALUE(B149),Lignes!$A$2:$B$847,2)), VLOOKUP(B149,Lignes!$A$2:$B$847,2), VLOOKUP(VALUE(B149),Lignes!$A$2:$B$847,2))</f>
        <v>9</v>
      </c>
      <c r="D149" t="s">
        <v>418</v>
      </c>
      <c r="E149" t="s">
        <v>59</v>
      </c>
      <c r="G149" s="2">
        <v>0.38563657407407409</v>
      </c>
      <c r="H149">
        <v>8</v>
      </c>
      <c r="I149" t="s">
        <v>522</v>
      </c>
      <c r="J149">
        <f>VLOOKUP(E149,Stations!$B$2:$G$300,6,FALSE)</f>
        <v>79</v>
      </c>
      <c r="K149">
        <f t="shared" si="10"/>
        <v>79.09</v>
      </c>
      <c r="L149">
        <f>VLOOKUP(K149,Nodes!$A$2:$B$382,2,FALSE)</f>
        <v>98</v>
      </c>
      <c r="M149" t="str">
        <f t="shared" si="11"/>
        <v/>
      </c>
      <c r="N149" t="str">
        <f t="shared" si="12"/>
        <v/>
      </c>
      <c r="O149" t="str">
        <f t="shared" si="13"/>
        <v/>
      </c>
      <c r="R149" s="1"/>
    </row>
    <row r="150" spans="1:18">
      <c r="B150" t="str">
        <f t="shared" si="14"/>
        <v>8</v>
      </c>
      <c r="C150">
        <f>IF(ISERR(VLOOKUP(VALUE(B150),Lignes!$A$2:$B$847,2)), VLOOKUP(B150,Lignes!$A$2:$B$847,2), VLOOKUP(VALUE(B150),Lignes!$A$2:$B$847,2))</f>
        <v>9</v>
      </c>
      <c r="E150" t="s">
        <v>134</v>
      </c>
      <c r="F150" s="2">
        <v>0.38638888888888889</v>
      </c>
      <c r="G150" s="2">
        <v>0.3866087962962963</v>
      </c>
      <c r="J150">
        <f>VLOOKUP(E150,Stations!$B$2:$G$300,6,FALSE)</f>
        <v>167</v>
      </c>
      <c r="K150">
        <f t="shared" si="10"/>
        <v>167.09</v>
      </c>
      <c r="L150">
        <f>VLOOKUP(K150,Nodes!$A$2:$B$382,2,FALSE)</f>
        <v>208</v>
      </c>
      <c r="M150">
        <f t="shared" si="11"/>
        <v>98</v>
      </c>
      <c r="N150">
        <f t="shared" si="12"/>
        <v>208</v>
      </c>
      <c r="O150">
        <f t="shared" si="13"/>
        <v>64.999999999998977</v>
      </c>
      <c r="R150" s="1"/>
    </row>
    <row r="151" spans="1:18">
      <c r="B151" t="str">
        <f t="shared" si="14"/>
        <v>8</v>
      </c>
      <c r="C151">
        <f>IF(ISERR(VLOOKUP(VALUE(B151),Lignes!$A$2:$B$847,2)), VLOOKUP(B151,Lignes!$A$2:$B$847,2), VLOOKUP(VALUE(B151),Lignes!$A$2:$B$847,2))</f>
        <v>9</v>
      </c>
      <c r="E151" t="s">
        <v>190</v>
      </c>
      <c r="F151" s="2">
        <v>0.38737268518518514</v>
      </c>
      <c r="G151" s="2">
        <v>0.38756944444444441</v>
      </c>
      <c r="J151">
        <f>VLOOKUP(E151,Stations!$B$2:$G$300,6,FALSE)</f>
        <v>228</v>
      </c>
      <c r="K151">
        <f t="shared" si="10"/>
        <v>228.09</v>
      </c>
      <c r="L151">
        <f>VLOOKUP(K151,Nodes!$A$2:$B$382,2,FALSE)</f>
        <v>291</v>
      </c>
      <c r="M151">
        <f t="shared" si="11"/>
        <v>208</v>
      </c>
      <c r="N151">
        <f t="shared" si="12"/>
        <v>291</v>
      </c>
      <c r="O151">
        <f t="shared" si="13"/>
        <v>65.999999999995936</v>
      </c>
      <c r="R151" s="1"/>
    </row>
    <row r="152" spans="1:18">
      <c r="B152" t="str">
        <f t="shared" si="14"/>
        <v>8</v>
      </c>
      <c r="C152">
        <f>IF(ISERR(VLOOKUP(VALUE(B152),Lignes!$A$2:$B$847,2)), VLOOKUP(B152,Lignes!$A$2:$B$847,2), VLOOKUP(VALUE(B152),Lignes!$A$2:$B$847,2))</f>
        <v>9</v>
      </c>
      <c r="E152" t="s">
        <v>174</v>
      </c>
      <c r="F152" s="2">
        <v>0.38831018518518517</v>
      </c>
      <c r="J152">
        <f>VLOOKUP(E152,Stations!$B$2:$G$300,6,FALSE)</f>
        <v>212</v>
      </c>
      <c r="K152">
        <f t="shared" si="10"/>
        <v>212.09</v>
      </c>
      <c r="L152">
        <f>VLOOKUP(K152,Nodes!$A$2:$B$382,2,FALSE)</f>
        <v>274</v>
      </c>
      <c r="M152">
        <f t="shared" si="11"/>
        <v>291</v>
      </c>
      <c r="N152">
        <f t="shared" si="12"/>
        <v>274</v>
      </c>
      <c r="O152">
        <f t="shared" si="13"/>
        <v>64.000000000002018</v>
      </c>
      <c r="R152" s="1"/>
    </row>
    <row r="153" spans="1:18" hidden="1">
      <c r="B153" t="str">
        <f t="shared" si="14"/>
        <v>8</v>
      </c>
      <c r="C153">
        <f>IF(ISERR(VLOOKUP(VALUE(B153),Lignes!$A$2:$B$847,2)), VLOOKUP(B153,Lignes!$A$2:$B$847,2), VLOOKUP(VALUE(B153),Lignes!$A$2:$B$847,2))</f>
        <v>9</v>
      </c>
      <c r="D153" t="s">
        <v>10</v>
      </c>
      <c r="E153" t="s">
        <v>174</v>
      </c>
      <c r="G153" s="2">
        <v>0.38894675925925926</v>
      </c>
      <c r="J153">
        <f>VLOOKUP(E153,Stations!$B$2:$G$300,6,FALSE)</f>
        <v>212</v>
      </c>
      <c r="K153">
        <f t="shared" si="10"/>
        <v>212.09</v>
      </c>
      <c r="L153">
        <f>VLOOKUP(K153,Nodes!$A$2:$B$382,2,FALSE)</f>
        <v>274</v>
      </c>
      <c r="M153" t="str">
        <f t="shared" si="11"/>
        <v/>
      </c>
      <c r="N153" t="str">
        <f t="shared" si="12"/>
        <v/>
      </c>
      <c r="O153" t="str">
        <f t="shared" si="13"/>
        <v/>
      </c>
      <c r="R153" s="1"/>
    </row>
    <row r="154" spans="1:18">
      <c r="B154" t="str">
        <f t="shared" si="14"/>
        <v>8</v>
      </c>
      <c r="C154">
        <f>IF(ISERR(VLOOKUP(VALUE(B154),Lignes!$A$2:$B$847,2)), VLOOKUP(B154,Lignes!$A$2:$B$847,2), VLOOKUP(VALUE(B154),Lignes!$A$2:$B$847,2))</f>
        <v>9</v>
      </c>
      <c r="E154" t="s">
        <v>190</v>
      </c>
      <c r="F154" s="2">
        <v>0.38966435185185189</v>
      </c>
      <c r="G154" s="2">
        <v>0.38982638888888888</v>
      </c>
      <c r="J154">
        <f>VLOOKUP(E154,Stations!$B$2:$G$300,6,FALSE)</f>
        <v>228</v>
      </c>
      <c r="K154">
        <f t="shared" si="10"/>
        <v>228.09</v>
      </c>
      <c r="L154">
        <f>VLOOKUP(K154,Nodes!$A$2:$B$382,2,FALSE)</f>
        <v>291</v>
      </c>
      <c r="M154">
        <f t="shared" si="11"/>
        <v>274</v>
      </c>
      <c r="N154">
        <f t="shared" si="12"/>
        <v>291</v>
      </c>
      <c r="O154">
        <f t="shared" si="13"/>
        <v>62.000000000003297</v>
      </c>
      <c r="R154" s="1"/>
    </row>
    <row r="155" spans="1:18">
      <c r="B155" t="str">
        <f t="shared" si="14"/>
        <v>8</v>
      </c>
      <c r="C155">
        <f>IF(ISERR(VLOOKUP(VALUE(B155),Lignes!$A$2:$B$847,2)), VLOOKUP(B155,Lignes!$A$2:$B$847,2), VLOOKUP(VALUE(B155),Lignes!$A$2:$B$847,2))</f>
        <v>9</v>
      </c>
      <c r="E155" t="s">
        <v>134</v>
      </c>
      <c r="F155" s="2">
        <v>0.39064814814814813</v>
      </c>
      <c r="G155" s="2">
        <v>0.3908564814814815</v>
      </c>
      <c r="J155">
        <f>VLOOKUP(E155,Stations!$B$2:$G$300,6,FALSE)</f>
        <v>167</v>
      </c>
      <c r="K155">
        <f t="shared" si="10"/>
        <v>167.09</v>
      </c>
      <c r="L155">
        <f>VLOOKUP(K155,Nodes!$A$2:$B$382,2,FALSE)</f>
        <v>208</v>
      </c>
      <c r="M155">
        <f t="shared" si="11"/>
        <v>291</v>
      </c>
      <c r="N155">
        <f t="shared" si="12"/>
        <v>208</v>
      </c>
      <c r="O155">
        <f t="shared" si="13"/>
        <v>70.999999999999915</v>
      </c>
      <c r="R155" s="1"/>
    </row>
    <row r="156" spans="1:18">
      <c r="B156" t="str">
        <f t="shared" si="14"/>
        <v>8</v>
      </c>
      <c r="C156">
        <f>IF(ISERR(VLOOKUP(VALUE(B156),Lignes!$A$2:$B$847,2)), VLOOKUP(B156,Lignes!$A$2:$B$847,2), VLOOKUP(VALUE(B156),Lignes!$A$2:$B$847,2))</f>
        <v>9</v>
      </c>
      <c r="E156" t="s">
        <v>59</v>
      </c>
      <c r="F156" s="2">
        <v>0.39148148148148149</v>
      </c>
      <c r="G156" s="2">
        <v>0.39171296296296299</v>
      </c>
      <c r="J156">
        <f>VLOOKUP(E156,Stations!$B$2:$G$300,6,FALSE)</f>
        <v>79</v>
      </c>
      <c r="K156">
        <f t="shared" si="10"/>
        <v>79.09</v>
      </c>
      <c r="L156">
        <f>VLOOKUP(K156,Nodes!$A$2:$B$382,2,FALSE)</f>
        <v>98</v>
      </c>
      <c r="M156">
        <f t="shared" si="11"/>
        <v>208</v>
      </c>
      <c r="N156">
        <f t="shared" si="12"/>
        <v>98</v>
      </c>
      <c r="O156">
        <f t="shared" si="13"/>
        <v>53.999999999998849</v>
      </c>
      <c r="R156" s="1"/>
    </row>
    <row r="157" spans="1:18">
      <c r="B157" t="str">
        <f t="shared" si="14"/>
        <v>8</v>
      </c>
      <c r="C157">
        <f>IF(ISERR(VLOOKUP(VALUE(B157),Lignes!$A$2:$B$847,2)), VLOOKUP(B157,Lignes!$A$2:$B$847,2), VLOOKUP(VALUE(B157),Lignes!$A$2:$B$847,2))</f>
        <v>9</v>
      </c>
      <c r="E157" t="s">
        <v>138</v>
      </c>
      <c r="F157" s="2">
        <v>0.39239583333333333</v>
      </c>
      <c r="G157" s="2">
        <v>0.39262731481481478</v>
      </c>
      <c r="J157">
        <f>VLOOKUP(E157,Stations!$B$2:$G$300,6,FALSE)</f>
        <v>173</v>
      </c>
      <c r="K157">
        <f t="shared" si="10"/>
        <v>173.09</v>
      </c>
      <c r="L157">
        <f>VLOOKUP(K157,Nodes!$A$2:$B$382,2,FALSE)</f>
        <v>217</v>
      </c>
      <c r="M157">
        <f t="shared" si="11"/>
        <v>98</v>
      </c>
      <c r="N157">
        <f t="shared" si="12"/>
        <v>217</v>
      </c>
      <c r="O157">
        <f t="shared" si="13"/>
        <v>58.999999999998032</v>
      </c>
      <c r="R157" s="1"/>
    </row>
    <row r="158" spans="1:18">
      <c r="B158" t="str">
        <f t="shared" si="14"/>
        <v>8</v>
      </c>
      <c r="C158">
        <f>IF(ISERR(VLOOKUP(VALUE(B158),Lignes!$A$2:$B$847,2)), VLOOKUP(B158,Lignes!$A$2:$B$847,2), VLOOKUP(VALUE(B158),Lignes!$A$2:$B$847,2))</f>
        <v>9</v>
      </c>
      <c r="E158" t="s">
        <v>266</v>
      </c>
      <c r="F158" s="2">
        <v>0.39339120370370373</v>
      </c>
      <c r="G158" s="2">
        <v>0.39371527777777776</v>
      </c>
      <c r="J158">
        <f>VLOOKUP(E158,Stations!$B$2:$G$300,6,FALSE)</f>
        <v>243</v>
      </c>
      <c r="K158">
        <f t="shared" si="10"/>
        <v>243.09</v>
      </c>
      <c r="L158">
        <f>VLOOKUP(K158,Nodes!$A$2:$B$382,2,FALSE)</f>
        <v>314</v>
      </c>
      <c r="M158">
        <f t="shared" si="11"/>
        <v>217</v>
      </c>
      <c r="N158">
        <f t="shared" si="12"/>
        <v>314</v>
      </c>
      <c r="O158">
        <f t="shared" si="13"/>
        <v>66.000000000005514</v>
      </c>
      <c r="R158" s="1"/>
    </row>
    <row r="159" spans="1:18">
      <c r="B159" t="str">
        <f t="shared" si="14"/>
        <v>8</v>
      </c>
      <c r="C159">
        <f>IF(ISERR(VLOOKUP(VALUE(B159),Lignes!$A$2:$B$847,2)), VLOOKUP(B159,Lignes!$A$2:$B$847,2), VLOOKUP(VALUE(B159),Lignes!$A$2:$B$847,2))</f>
        <v>9</v>
      </c>
      <c r="E159" t="s">
        <v>409</v>
      </c>
      <c r="F159" s="2">
        <v>0.3944097222222222</v>
      </c>
      <c r="G159" s="2">
        <v>0.3946527777777778</v>
      </c>
      <c r="J159">
        <f>VLOOKUP(E159,Stations!$B$2:$G$300,6,FALSE)</f>
        <v>93</v>
      </c>
      <c r="K159">
        <f t="shared" si="10"/>
        <v>93.09</v>
      </c>
      <c r="L159">
        <f>VLOOKUP(K159,Nodes!$A$2:$B$382,2,FALSE)</f>
        <v>114</v>
      </c>
      <c r="M159">
        <f t="shared" si="11"/>
        <v>314</v>
      </c>
      <c r="N159">
        <f t="shared" si="12"/>
        <v>114</v>
      </c>
      <c r="O159">
        <f t="shared" si="13"/>
        <v>59.999999999999787</v>
      </c>
      <c r="R159" s="1"/>
    </row>
    <row r="160" spans="1:18">
      <c r="B160" t="str">
        <f t="shared" si="14"/>
        <v>8</v>
      </c>
      <c r="C160">
        <f>IF(ISERR(VLOOKUP(VALUE(B160),Lignes!$A$2:$B$847,2)), VLOOKUP(B160,Lignes!$A$2:$B$847,2), VLOOKUP(VALUE(B160),Lignes!$A$2:$B$847,2))</f>
        <v>9</v>
      </c>
      <c r="E160" t="s">
        <v>111</v>
      </c>
      <c r="F160" s="2">
        <v>0.39542824074074073</v>
      </c>
      <c r="G160" s="2">
        <v>0.39561342592592591</v>
      </c>
      <c r="J160">
        <f>VLOOKUP(E160,Stations!$B$2:$G$300,6,FALSE)</f>
        <v>137</v>
      </c>
      <c r="K160">
        <f t="shared" si="10"/>
        <v>137.09</v>
      </c>
      <c r="L160">
        <f>VLOOKUP(K160,Nodes!$A$2:$B$382,2,FALSE)</f>
        <v>174</v>
      </c>
      <c r="M160">
        <f t="shared" si="11"/>
        <v>114</v>
      </c>
      <c r="N160">
        <f t="shared" si="12"/>
        <v>174</v>
      </c>
      <c r="O160">
        <f t="shared" si="13"/>
        <v>66.999999999997684</v>
      </c>
      <c r="R160" s="1"/>
    </row>
    <row r="161" spans="2:18">
      <c r="B161" t="str">
        <f t="shared" si="14"/>
        <v>8</v>
      </c>
      <c r="C161">
        <f>IF(ISERR(VLOOKUP(VALUE(B161),Lignes!$A$2:$B$847,2)), VLOOKUP(B161,Lignes!$A$2:$B$847,2), VLOOKUP(VALUE(B161),Lignes!$A$2:$B$847,2))</f>
        <v>9</v>
      </c>
      <c r="E161" t="s">
        <v>12</v>
      </c>
      <c r="F161" s="2">
        <v>0.39629629629629631</v>
      </c>
      <c r="G161" s="2">
        <v>0.3964699074074074</v>
      </c>
      <c r="J161">
        <f>VLOOKUP(E161,Stations!$B$2:$G$300,6,FALSE)</f>
        <v>17</v>
      </c>
      <c r="K161">
        <f t="shared" si="10"/>
        <v>17.09</v>
      </c>
      <c r="L161">
        <f>VLOOKUP(K161,Nodes!$A$2:$B$382,2,FALSE)</f>
        <v>21</v>
      </c>
      <c r="M161">
        <f t="shared" si="11"/>
        <v>174</v>
      </c>
      <c r="N161">
        <f t="shared" si="12"/>
        <v>21</v>
      </c>
      <c r="O161">
        <f t="shared" si="13"/>
        <v>59.000000000002828</v>
      </c>
      <c r="R161" s="1"/>
    </row>
    <row r="162" spans="2:18">
      <c r="B162" t="str">
        <f t="shared" si="14"/>
        <v>8</v>
      </c>
      <c r="C162">
        <f>IF(ISERR(VLOOKUP(VALUE(B162),Lignes!$A$2:$B$847,2)), VLOOKUP(B162,Lignes!$A$2:$B$847,2), VLOOKUP(VALUE(B162),Lignes!$A$2:$B$847,2))</f>
        <v>9</v>
      </c>
      <c r="E162" t="s">
        <v>43</v>
      </c>
      <c r="F162" s="2">
        <v>0.39701388888888883</v>
      </c>
      <c r="G162" s="2">
        <v>0.39718750000000003</v>
      </c>
      <c r="J162">
        <f>VLOOKUP(E162,Stations!$B$2:$G$300,6,FALSE)</f>
        <v>59</v>
      </c>
      <c r="K162">
        <f t="shared" si="10"/>
        <v>59.09</v>
      </c>
      <c r="L162">
        <f>VLOOKUP(K162,Nodes!$A$2:$B$382,2,FALSE)</f>
        <v>75</v>
      </c>
      <c r="M162">
        <f t="shared" si="11"/>
        <v>21</v>
      </c>
      <c r="N162">
        <f t="shared" si="12"/>
        <v>75</v>
      </c>
      <c r="O162">
        <f t="shared" si="13"/>
        <v>46.999999999996156</v>
      </c>
      <c r="R162" s="1"/>
    </row>
    <row r="163" spans="2:18">
      <c r="B163" t="str">
        <f t="shared" si="14"/>
        <v>8</v>
      </c>
      <c r="C163">
        <f>IF(ISERR(VLOOKUP(VALUE(B163),Lignes!$A$2:$B$847,2)), VLOOKUP(B163,Lignes!$A$2:$B$847,2), VLOOKUP(VALUE(B163),Lignes!$A$2:$B$847,2))</f>
        <v>9</v>
      </c>
      <c r="E163" t="s">
        <v>408</v>
      </c>
      <c r="F163" s="2">
        <v>0.39782407407407411</v>
      </c>
      <c r="G163" s="2">
        <v>0.39800925925925923</v>
      </c>
      <c r="J163">
        <f>VLOOKUP(E163,Stations!$B$2:$G$300,6,FALSE)</f>
        <v>269</v>
      </c>
      <c r="K163">
        <f t="shared" si="10"/>
        <v>269.08999999999997</v>
      </c>
      <c r="L163">
        <f>VLOOKUP(K163,Nodes!$A$2:$B$382,2,FALSE)</f>
        <v>344</v>
      </c>
      <c r="M163">
        <f t="shared" si="11"/>
        <v>75</v>
      </c>
      <c r="N163">
        <f t="shared" si="12"/>
        <v>344</v>
      </c>
      <c r="O163">
        <f t="shared" si="13"/>
        <v>55.000000000000604</v>
      </c>
      <c r="R163" s="1"/>
    </row>
    <row r="164" spans="2:18">
      <c r="B164" t="str">
        <f t="shared" si="14"/>
        <v>8</v>
      </c>
      <c r="C164">
        <f>IF(ISERR(VLOOKUP(VALUE(B164),Lignes!$A$2:$B$847,2)), VLOOKUP(B164,Lignes!$A$2:$B$847,2), VLOOKUP(VALUE(B164),Lignes!$A$2:$B$847,2))</f>
        <v>9</v>
      </c>
      <c r="E164" t="s">
        <v>75</v>
      </c>
      <c r="F164" s="2">
        <v>0.39854166666666663</v>
      </c>
      <c r="G164" s="2">
        <v>0.39874999999999999</v>
      </c>
      <c r="J164">
        <f>VLOOKUP(E164,Stations!$B$2:$G$300,6,FALSE)</f>
        <v>96</v>
      </c>
      <c r="K164">
        <f t="shared" si="10"/>
        <v>96.09</v>
      </c>
      <c r="L164">
        <f>VLOOKUP(K164,Nodes!$A$2:$B$382,2,FALSE)</f>
        <v>117</v>
      </c>
      <c r="M164">
        <f t="shared" si="11"/>
        <v>344</v>
      </c>
      <c r="N164">
        <f t="shared" si="12"/>
        <v>117</v>
      </c>
      <c r="O164">
        <f t="shared" si="13"/>
        <v>45.999999999999197</v>
      </c>
      <c r="R164" s="1"/>
    </row>
    <row r="165" spans="2:18">
      <c r="B165" t="str">
        <f t="shared" si="14"/>
        <v>8</v>
      </c>
      <c r="C165">
        <f>IF(ISERR(VLOOKUP(VALUE(B165),Lignes!$A$2:$B$847,2)), VLOOKUP(B165,Lignes!$A$2:$B$847,2), VLOOKUP(VALUE(B165),Lignes!$A$2:$B$847,2))</f>
        <v>9</v>
      </c>
      <c r="E165" t="s">
        <v>203</v>
      </c>
      <c r="F165" s="2">
        <v>0.39952546296296299</v>
      </c>
      <c r="G165" s="2">
        <v>0.39980324074074075</v>
      </c>
      <c r="J165">
        <f>VLOOKUP(E165,Stations!$B$2:$G$300,6,FALSE)</f>
        <v>242</v>
      </c>
      <c r="K165">
        <f t="shared" si="10"/>
        <v>242.09</v>
      </c>
      <c r="L165">
        <f>VLOOKUP(K165,Nodes!$A$2:$B$382,2,FALSE)</f>
        <v>310</v>
      </c>
      <c r="M165">
        <f t="shared" si="11"/>
        <v>117</v>
      </c>
      <c r="N165">
        <f t="shared" si="12"/>
        <v>310</v>
      </c>
      <c r="O165">
        <f t="shared" si="13"/>
        <v>67.000000000002473</v>
      </c>
      <c r="R165" s="1"/>
    </row>
    <row r="166" spans="2:18">
      <c r="B166" t="str">
        <f t="shared" si="14"/>
        <v>8</v>
      </c>
      <c r="C166">
        <f>IF(ISERR(VLOOKUP(VALUE(B166),Lignes!$A$2:$B$847,2)), VLOOKUP(B166,Lignes!$A$2:$B$847,2), VLOOKUP(VALUE(B166),Lignes!$A$2:$B$847,2))</f>
        <v>9</v>
      </c>
      <c r="E166" t="s">
        <v>338</v>
      </c>
      <c r="F166" s="2">
        <v>0.40103009259259265</v>
      </c>
      <c r="G166" s="2">
        <v>0.4013194444444444</v>
      </c>
      <c r="J166">
        <f>VLOOKUP(E166,Stations!$B$2:$G$300,6,FALSE)</f>
        <v>278</v>
      </c>
      <c r="K166">
        <f t="shared" si="10"/>
        <v>278.08999999999997</v>
      </c>
      <c r="L166">
        <f>VLOOKUP(K166,Nodes!$A$2:$B$382,2,FALSE)</f>
        <v>357</v>
      </c>
      <c r="M166">
        <f t="shared" si="11"/>
        <v>310</v>
      </c>
      <c r="N166">
        <f t="shared" si="12"/>
        <v>357</v>
      </c>
      <c r="O166">
        <f t="shared" si="13"/>
        <v>106.00000000000378</v>
      </c>
      <c r="R166" s="1"/>
    </row>
    <row r="167" spans="2:18">
      <c r="B167" t="str">
        <f t="shared" si="14"/>
        <v>8</v>
      </c>
      <c r="C167">
        <f>IF(ISERR(VLOOKUP(VALUE(B167),Lignes!$A$2:$B$847,2)), VLOOKUP(B167,Lignes!$A$2:$B$847,2), VLOOKUP(VALUE(B167),Lignes!$A$2:$B$847,2))</f>
        <v>9</v>
      </c>
      <c r="E167" t="s">
        <v>23</v>
      </c>
      <c r="F167" s="2">
        <v>0.40185185185185185</v>
      </c>
      <c r="G167" s="2">
        <v>0.40203703703703703</v>
      </c>
      <c r="J167">
        <f>VLOOKUP(E167,Stations!$B$2:$G$300,6,FALSE)</f>
        <v>30</v>
      </c>
      <c r="K167">
        <f t="shared" si="10"/>
        <v>30.09</v>
      </c>
      <c r="L167">
        <f>VLOOKUP(K167,Nodes!$A$2:$B$382,2,FALSE)</f>
        <v>36</v>
      </c>
      <c r="M167">
        <f t="shared" si="11"/>
        <v>357</v>
      </c>
      <c r="N167">
        <f t="shared" si="12"/>
        <v>36</v>
      </c>
      <c r="O167">
        <f t="shared" si="13"/>
        <v>46.000000000003993</v>
      </c>
      <c r="R167" s="1"/>
    </row>
    <row r="168" spans="2:18">
      <c r="B168" t="str">
        <f t="shared" si="14"/>
        <v>8</v>
      </c>
      <c r="C168">
        <f>IF(ISERR(VLOOKUP(VALUE(B168),Lignes!$A$2:$B$847,2)), VLOOKUP(B168,Lignes!$A$2:$B$847,2), VLOOKUP(VALUE(B168),Lignes!$A$2:$B$847,2))</f>
        <v>9</v>
      </c>
      <c r="E168" t="s">
        <v>90</v>
      </c>
      <c r="F168" s="2">
        <v>0.40260416666666665</v>
      </c>
      <c r="G168" s="2">
        <v>0.40274305555555556</v>
      </c>
      <c r="J168">
        <f>VLOOKUP(E168,Stations!$B$2:$G$300,6,FALSE)</f>
        <v>111</v>
      </c>
      <c r="K168">
        <f t="shared" si="10"/>
        <v>111.09</v>
      </c>
      <c r="L168">
        <f>VLOOKUP(K168,Nodes!$A$2:$B$382,2,FALSE)</f>
        <v>139</v>
      </c>
      <c r="M168">
        <f t="shared" si="11"/>
        <v>36</v>
      </c>
      <c r="N168">
        <f t="shared" si="12"/>
        <v>139</v>
      </c>
      <c r="O168">
        <f t="shared" si="13"/>
        <v>48.999999999999666</v>
      </c>
      <c r="R168" s="1"/>
    </row>
    <row r="169" spans="2:18">
      <c r="B169" t="str">
        <f t="shared" si="14"/>
        <v>8</v>
      </c>
      <c r="C169">
        <f>IF(ISERR(VLOOKUP(VALUE(B169),Lignes!$A$2:$B$847,2)), VLOOKUP(B169,Lignes!$A$2:$B$847,2), VLOOKUP(VALUE(B169),Lignes!$A$2:$B$847,2))</f>
        <v>9</v>
      </c>
      <c r="E169" t="s">
        <v>407</v>
      </c>
      <c r="F169" s="2">
        <v>0.40339120370370374</v>
      </c>
      <c r="G169" s="2">
        <v>0.40362268518518518</v>
      </c>
      <c r="J169">
        <f>VLOOKUP(E169,Stations!$B$2:$G$300,6,FALSE)</f>
        <v>245</v>
      </c>
      <c r="K169">
        <f t="shared" si="10"/>
        <v>245.09</v>
      </c>
      <c r="L169">
        <f>VLOOKUP(K169,Nodes!$A$2:$B$382,2,FALSE)</f>
        <v>316</v>
      </c>
      <c r="M169">
        <f t="shared" si="11"/>
        <v>139</v>
      </c>
      <c r="N169">
        <f t="shared" si="12"/>
        <v>316</v>
      </c>
      <c r="O169">
        <f t="shared" si="13"/>
        <v>56.000000000002359</v>
      </c>
      <c r="R169" s="1"/>
    </row>
    <row r="170" spans="2:18">
      <c r="B170" t="str">
        <f t="shared" si="14"/>
        <v>8</v>
      </c>
      <c r="C170">
        <f>IF(ISERR(VLOOKUP(VALUE(B170),Lignes!$A$2:$B$847,2)), VLOOKUP(B170,Lignes!$A$2:$B$847,2), VLOOKUP(VALUE(B170),Lignes!$A$2:$B$847,2))</f>
        <v>9</v>
      </c>
      <c r="E170" t="s">
        <v>147</v>
      </c>
      <c r="F170" s="2">
        <v>0.40454861111111112</v>
      </c>
      <c r="G170" s="2">
        <v>0.40489583333333329</v>
      </c>
      <c r="J170">
        <f>VLOOKUP(E170,Stations!$B$2:$G$300,6,FALSE)</f>
        <v>183</v>
      </c>
      <c r="K170">
        <f t="shared" si="10"/>
        <v>183.09</v>
      </c>
      <c r="L170">
        <f>VLOOKUP(K170,Nodes!$A$2:$B$382,2,FALSE)</f>
        <v>237</v>
      </c>
      <c r="M170">
        <f t="shared" si="11"/>
        <v>316</v>
      </c>
      <c r="N170">
        <f t="shared" si="12"/>
        <v>237</v>
      </c>
      <c r="O170">
        <f t="shared" si="13"/>
        <v>80.000000000001307</v>
      </c>
      <c r="R170" s="1"/>
    </row>
    <row r="171" spans="2:18">
      <c r="B171" t="str">
        <f t="shared" si="14"/>
        <v>8</v>
      </c>
      <c r="C171">
        <f>IF(ISERR(VLOOKUP(VALUE(B171),Lignes!$A$2:$B$847,2)), VLOOKUP(B171,Lignes!$A$2:$B$847,2), VLOOKUP(VALUE(B171),Lignes!$A$2:$B$847,2))</f>
        <v>9</v>
      </c>
      <c r="E171" t="s">
        <v>121</v>
      </c>
      <c r="F171" s="2">
        <v>0.4054976851851852</v>
      </c>
      <c r="G171" s="2">
        <v>0.4057175925925926</v>
      </c>
      <c r="J171">
        <f>VLOOKUP(E171,Stations!$B$2:$G$300,6,FALSE)</f>
        <v>148</v>
      </c>
      <c r="K171">
        <f t="shared" si="10"/>
        <v>148.09</v>
      </c>
      <c r="L171">
        <f>VLOOKUP(K171,Nodes!$A$2:$B$382,2,FALSE)</f>
        <v>186</v>
      </c>
      <c r="M171">
        <f t="shared" si="11"/>
        <v>237</v>
      </c>
      <c r="N171">
        <f t="shared" si="12"/>
        <v>186</v>
      </c>
      <c r="O171">
        <f t="shared" si="13"/>
        <v>52.000000000004931</v>
      </c>
      <c r="R171" s="1"/>
    </row>
    <row r="172" spans="2:18">
      <c r="B172" t="str">
        <f t="shared" si="14"/>
        <v>8</v>
      </c>
      <c r="C172">
        <f>IF(ISERR(VLOOKUP(VALUE(B172),Lignes!$A$2:$B$847,2)), VLOOKUP(B172,Lignes!$A$2:$B$847,2), VLOOKUP(VALUE(B172),Lignes!$A$2:$B$847,2))</f>
        <v>9</v>
      </c>
      <c r="E172" t="s">
        <v>48</v>
      </c>
      <c r="F172" s="2">
        <v>0.40643518518518523</v>
      </c>
      <c r="G172" s="2">
        <v>0.40666666666666668</v>
      </c>
      <c r="J172">
        <f>VLOOKUP(E172,Stations!$B$2:$G$300,6,FALSE)</f>
        <v>65</v>
      </c>
      <c r="K172">
        <f t="shared" si="10"/>
        <v>65.09</v>
      </c>
      <c r="L172">
        <f>VLOOKUP(K172,Nodes!$A$2:$B$382,2,FALSE)</f>
        <v>82</v>
      </c>
      <c r="M172">
        <f t="shared" si="11"/>
        <v>186</v>
      </c>
      <c r="N172">
        <f t="shared" si="12"/>
        <v>82</v>
      </c>
      <c r="O172">
        <f t="shared" si="13"/>
        <v>62.000000000003297</v>
      </c>
      <c r="R172" s="1"/>
    </row>
    <row r="173" spans="2:18">
      <c r="B173" t="str">
        <f t="shared" si="14"/>
        <v>8</v>
      </c>
      <c r="C173">
        <f>IF(ISERR(VLOOKUP(VALUE(B173),Lignes!$A$2:$B$847,2)), VLOOKUP(B173,Lignes!$A$2:$B$847,2), VLOOKUP(VALUE(B173),Lignes!$A$2:$B$847,2))</f>
        <v>9</v>
      </c>
      <c r="E173" t="s">
        <v>95</v>
      </c>
      <c r="F173" s="2">
        <v>0.40769675925925924</v>
      </c>
      <c r="G173" s="2">
        <v>0.40802083333333333</v>
      </c>
      <c r="J173">
        <f>VLOOKUP(E173,Stations!$B$2:$G$300,6,FALSE)</f>
        <v>117</v>
      </c>
      <c r="K173">
        <f t="shared" si="10"/>
        <v>117.09</v>
      </c>
      <c r="L173">
        <f>VLOOKUP(K173,Nodes!$A$2:$B$382,2,FALSE)</f>
        <v>148</v>
      </c>
      <c r="M173">
        <f t="shared" si="11"/>
        <v>82</v>
      </c>
      <c r="N173">
        <f t="shared" si="12"/>
        <v>148</v>
      </c>
      <c r="O173">
        <f t="shared" si="13"/>
        <v>88.999999999997925</v>
      </c>
      <c r="R173" s="1"/>
    </row>
    <row r="174" spans="2:18">
      <c r="B174" t="str">
        <f t="shared" si="14"/>
        <v>8</v>
      </c>
      <c r="C174">
        <f>IF(ISERR(VLOOKUP(VALUE(B174),Lignes!$A$2:$B$847,2)), VLOOKUP(B174,Lignes!$A$2:$B$847,2), VLOOKUP(VALUE(B174),Lignes!$A$2:$B$847,2))</f>
        <v>9</v>
      </c>
      <c r="E174" t="s">
        <v>107</v>
      </c>
      <c r="F174" s="2">
        <v>0.40876157407407404</v>
      </c>
      <c r="G174" s="2">
        <v>0.40896990740740741</v>
      </c>
      <c r="J174">
        <f>VLOOKUP(E174,Stations!$B$2:$G$300,6,FALSE)</f>
        <v>132</v>
      </c>
      <c r="K174">
        <f t="shared" si="10"/>
        <v>132.09</v>
      </c>
      <c r="L174">
        <f>VLOOKUP(K174,Nodes!$A$2:$B$382,2,FALSE)</f>
        <v>169</v>
      </c>
      <c r="M174">
        <f t="shared" si="11"/>
        <v>148</v>
      </c>
      <c r="N174">
        <f t="shared" si="12"/>
        <v>169</v>
      </c>
      <c r="O174">
        <f t="shared" si="13"/>
        <v>63.999999999997215</v>
      </c>
      <c r="R174" s="1"/>
    </row>
    <row r="175" spans="2:18">
      <c r="B175" t="str">
        <f t="shared" si="14"/>
        <v>8</v>
      </c>
      <c r="C175">
        <f>IF(ISERR(VLOOKUP(VALUE(B175),Lignes!$A$2:$B$847,2)), VLOOKUP(B175,Lignes!$A$2:$B$847,2), VLOOKUP(VALUE(B175),Lignes!$A$2:$B$847,2))</f>
        <v>9</v>
      </c>
      <c r="E175" t="s">
        <v>64</v>
      </c>
      <c r="F175" s="2">
        <v>0.40958333333333335</v>
      </c>
      <c r="G175" s="2">
        <v>0.4097453703703704</v>
      </c>
      <c r="J175">
        <f>VLOOKUP(E175,Stations!$B$2:$G$300,6,FALSE)</f>
        <v>84</v>
      </c>
      <c r="K175">
        <f t="shared" si="10"/>
        <v>84.09</v>
      </c>
      <c r="L175">
        <f>VLOOKUP(K175,Nodes!$A$2:$B$382,2,FALSE)</f>
        <v>105</v>
      </c>
      <c r="M175">
        <f t="shared" si="11"/>
        <v>169</v>
      </c>
      <c r="N175">
        <f t="shared" si="12"/>
        <v>105</v>
      </c>
      <c r="O175">
        <f t="shared" si="13"/>
        <v>53.00000000000189</v>
      </c>
      <c r="R175" s="1"/>
    </row>
    <row r="176" spans="2:18">
      <c r="B176" t="str">
        <f t="shared" si="14"/>
        <v>8</v>
      </c>
      <c r="C176">
        <f>IF(ISERR(VLOOKUP(VALUE(B176),Lignes!$A$2:$B$847,2)), VLOOKUP(B176,Lignes!$A$2:$B$847,2), VLOOKUP(VALUE(B176),Lignes!$A$2:$B$847,2))</f>
        <v>9</v>
      </c>
      <c r="E176" t="s">
        <v>375</v>
      </c>
      <c r="F176" s="2">
        <v>0.41090277777777778</v>
      </c>
      <c r="G176" s="2">
        <v>0.41113425925925928</v>
      </c>
      <c r="J176">
        <f>VLOOKUP(E176,Stations!$B$2:$G$300,6,FALSE)</f>
        <v>130</v>
      </c>
      <c r="K176">
        <f t="shared" si="10"/>
        <v>130.09</v>
      </c>
      <c r="L176">
        <f>VLOOKUP(K176,Nodes!$A$2:$B$382,2,FALSE)</f>
        <v>166</v>
      </c>
      <c r="M176">
        <f t="shared" si="11"/>
        <v>105</v>
      </c>
      <c r="N176">
        <f t="shared" si="12"/>
        <v>166</v>
      </c>
      <c r="O176">
        <f t="shared" si="13"/>
        <v>99.999999999998039</v>
      </c>
      <c r="R176" s="1"/>
    </row>
    <row r="177" spans="1:18">
      <c r="B177" t="str">
        <f t="shared" si="14"/>
        <v>8</v>
      </c>
      <c r="C177">
        <f>IF(ISERR(VLOOKUP(VALUE(B177),Lignes!$A$2:$B$847,2)), VLOOKUP(B177,Lignes!$A$2:$B$847,2), VLOOKUP(VALUE(B177),Lignes!$A$2:$B$847,2))</f>
        <v>9</v>
      </c>
      <c r="E177" t="s">
        <v>47</v>
      </c>
      <c r="F177" s="2">
        <v>0.41208333333333336</v>
      </c>
      <c r="G177" s="2">
        <v>0.41221064814814817</v>
      </c>
      <c r="J177">
        <f>VLOOKUP(E177,Stations!$B$2:$G$300,6,FALSE)</f>
        <v>64</v>
      </c>
      <c r="K177">
        <f t="shared" si="10"/>
        <v>64.09</v>
      </c>
      <c r="L177">
        <f>VLOOKUP(K177,Nodes!$A$2:$B$382,2,FALSE)</f>
        <v>80</v>
      </c>
      <c r="M177">
        <f t="shared" si="11"/>
        <v>166</v>
      </c>
      <c r="N177">
        <f t="shared" si="12"/>
        <v>80</v>
      </c>
      <c r="O177">
        <f t="shared" si="13"/>
        <v>82.000000000000028</v>
      </c>
      <c r="R177" s="1"/>
    </row>
    <row r="178" spans="1:18">
      <c r="B178" t="str">
        <f t="shared" si="14"/>
        <v>8</v>
      </c>
      <c r="C178">
        <f>IF(ISERR(VLOOKUP(VALUE(B178),Lignes!$A$2:$B$847,2)), VLOOKUP(B178,Lignes!$A$2:$B$847,2), VLOOKUP(VALUE(B178),Lignes!$A$2:$B$847,2))</f>
        <v>9</v>
      </c>
      <c r="E178" t="s">
        <v>74</v>
      </c>
      <c r="F178" s="2">
        <v>0.41275462962962961</v>
      </c>
      <c r="G178" s="2">
        <v>0.41293981481481484</v>
      </c>
      <c r="J178">
        <f>VLOOKUP(E178,Stations!$B$2:$G$300,6,FALSE)</f>
        <v>95</v>
      </c>
      <c r="K178">
        <f t="shared" si="10"/>
        <v>95.09</v>
      </c>
      <c r="L178">
        <f>VLOOKUP(K178,Nodes!$A$2:$B$382,2,FALSE)</f>
        <v>116</v>
      </c>
      <c r="M178">
        <f t="shared" si="11"/>
        <v>80</v>
      </c>
      <c r="N178">
        <f t="shared" si="12"/>
        <v>116</v>
      </c>
      <c r="O178">
        <f t="shared" si="13"/>
        <v>46.999999999996156</v>
      </c>
      <c r="R178" s="1"/>
    </row>
    <row r="179" spans="1:18">
      <c r="B179" t="str">
        <f t="shared" si="14"/>
        <v>8</v>
      </c>
      <c r="C179">
        <f>IF(ISERR(VLOOKUP(VALUE(B179),Lignes!$A$2:$B$847,2)), VLOOKUP(B179,Lignes!$A$2:$B$847,2), VLOOKUP(VALUE(B179),Lignes!$A$2:$B$847,2))</f>
        <v>9</v>
      </c>
      <c r="E179" t="s">
        <v>25</v>
      </c>
      <c r="F179" s="2">
        <v>0.41351851851851856</v>
      </c>
      <c r="G179" s="2">
        <v>0.41372685185185182</v>
      </c>
      <c r="J179">
        <f>VLOOKUP(E179,Stations!$B$2:$G$300,6,FALSE)</f>
        <v>32</v>
      </c>
      <c r="K179">
        <f t="shared" si="10"/>
        <v>32.090000000000003</v>
      </c>
      <c r="L179">
        <f>VLOOKUP(K179,Nodes!$A$2:$B$382,2,FALSE)</f>
        <v>39</v>
      </c>
      <c r="M179">
        <f t="shared" si="11"/>
        <v>116</v>
      </c>
      <c r="N179">
        <f t="shared" si="12"/>
        <v>39</v>
      </c>
      <c r="O179">
        <f t="shared" si="13"/>
        <v>50.000000000001421</v>
      </c>
      <c r="R179" s="1"/>
    </row>
    <row r="180" spans="1:18">
      <c r="B180" t="str">
        <f t="shared" si="14"/>
        <v>8</v>
      </c>
      <c r="C180">
        <f>IF(ISERR(VLOOKUP(VALUE(B180),Lignes!$A$2:$B$847,2)), VLOOKUP(B180,Lignes!$A$2:$B$847,2), VLOOKUP(VALUE(B180),Lignes!$A$2:$B$847,2))</f>
        <v>9</v>
      </c>
      <c r="E180" t="s">
        <v>119</v>
      </c>
      <c r="F180" s="2">
        <v>0.4142824074074074</v>
      </c>
      <c r="G180" s="2">
        <v>0.41452546296296294</v>
      </c>
      <c r="J180">
        <f>VLOOKUP(E180,Stations!$B$2:$G$300,6,FALSE)</f>
        <v>145</v>
      </c>
      <c r="K180">
        <f t="shared" si="10"/>
        <v>145.09</v>
      </c>
      <c r="L180">
        <f>VLOOKUP(K180,Nodes!$A$2:$B$382,2,FALSE)</f>
        <v>183</v>
      </c>
      <c r="M180">
        <f t="shared" si="11"/>
        <v>39</v>
      </c>
      <c r="N180">
        <f t="shared" si="12"/>
        <v>183</v>
      </c>
      <c r="O180">
        <f t="shared" si="13"/>
        <v>48.000000000002707</v>
      </c>
      <c r="R180" s="1"/>
    </row>
    <row r="181" spans="1:18">
      <c r="B181" t="str">
        <f t="shared" si="14"/>
        <v>8</v>
      </c>
      <c r="C181">
        <f>IF(ISERR(VLOOKUP(VALUE(B181),Lignes!$A$2:$B$847,2)), VLOOKUP(B181,Lignes!$A$2:$B$847,2), VLOOKUP(VALUE(B181),Lignes!$A$2:$B$847,2))</f>
        <v>9</v>
      </c>
      <c r="E181" t="s">
        <v>10</v>
      </c>
      <c r="F181" s="2">
        <v>0.41526620370370365</v>
      </c>
      <c r="I181" t="s">
        <v>522</v>
      </c>
      <c r="J181">
        <f>VLOOKUP(E181,Stations!$B$2:$G$300,6,FALSE)</f>
        <v>14</v>
      </c>
      <c r="K181">
        <f t="shared" si="10"/>
        <v>14.09</v>
      </c>
      <c r="L181">
        <f>VLOOKUP(K181,Nodes!$A$2:$B$382,2,FALSE)</f>
        <v>15</v>
      </c>
      <c r="M181">
        <f t="shared" si="11"/>
        <v>183</v>
      </c>
      <c r="N181">
        <f t="shared" si="12"/>
        <v>15</v>
      </c>
      <c r="O181">
        <f t="shared" si="13"/>
        <v>63.999999999997215</v>
      </c>
      <c r="R181" s="1"/>
    </row>
    <row r="182" spans="1:18" hidden="1">
      <c r="A182" t="s">
        <v>537</v>
      </c>
      <c r="B182" t="str">
        <f t="shared" si="14"/>
        <v>10</v>
      </c>
      <c r="C182">
        <f>IF(ISERR(VLOOKUP(VALUE(B182),Lignes!$A$2:$B$847,2)), VLOOKUP(B182,Lignes!$A$2:$B$847,2), VLOOKUP(VALUE(B182),Lignes!$A$2:$B$847,2))</f>
        <v>11</v>
      </c>
      <c r="D182" t="s">
        <v>538</v>
      </c>
      <c r="E182" t="s">
        <v>505</v>
      </c>
      <c r="F182" s="2"/>
      <c r="G182" s="2">
        <v>0.43818287037037035</v>
      </c>
      <c r="H182">
        <v>9</v>
      </c>
      <c r="I182" t="s">
        <v>522</v>
      </c>
      <c r="J182">
        <f>VLOOKUP(E182,Stations!$B$2:$G$300,6,FALSE)</f>
        <v>121</v>
      </c>
      <c r="K182">
        <f t="shared" si="10"/>
        <v>121.11</v>
      </c>
      <c r="L182">
        <f>VLOOKUP(K182,Nodes!$A$2:$B$382,2,FALSE)</f>
        <v>155</v>
      </c>
      <c r="M182" t="str">
        <f t="shared" si="11"/>
        <v/>
      </c>
      <c r="N182" t="str">
        <f t="shared" si="12"/>
        <v/>
      </c>
      <c r="O182" t="str">
        <f t="shared" si="13"/>
        <v/>
      </c>
      <c r="R182" s="1"/>
    </row>
    <row r="183" spans="1:18">
      <c r="B183" t="str">
        <f t="shared" si="14"/>
        <v>10</v>
      </c>
      <c r="C183">
        <f>IF(ISERR(VLOOKUP(VALUE(B183),Lignes!$A$2:$B$847,2)), VLOOKUP(B183,Lignes!$A$2:$B$847,2), VLOOKUP(VALUE(B183),Lignes!$A$2:$B$847,2))</f>
        <v>11</v>
      </c>
      <c r="E183" t="s">
        <v>67</v>
      </c>
      <c r="F183" s="2">
        <v>0.43921296296296292</v>
      </c>
      <c r="G183" s="2">
        <v>0.43938657407407411</v>
      </c>
      <c r="J183">
        <f>VLOOKUP(E183,Stations!$B$2:$G$300,6,FALSE)</f>
        <v>87</v>
      </c>
      <c r="K183">
        <f t="shared" si="10"/>
        <v>87.11</v>
      </c>
      <c r="L183">
        <f>VLOOKUP(K183,Nodes!$A$2:$B$382,2,FALSE)</f>
        <v>108</v>
      </c>
      <c r="M183">
        <f t="shared" si="11"/>
        <v>155</v>
      </c>
      <c r="N183">
        <f t="shared" si="12"/>
        <v>108</v>
      </c>
      <c r="O183">
        <f t="shared" si="13"/>
        <v>88.999999999997925</v>
      </c>
      <c r="R183" s="1"/>
    </row>
    <row r="184" spans="1:18">
      <c r="B184" t="str">
        <f t="shared" si="14"/>
        <v>10</v>
      </c>
      <c r="C184">
        <f>IF(ISERR(VLOOKUP(VALUE(B184),Lignes!$A$2:$B$847,2)), VLOOKUP(B184,Lignes!$A$2:$B$847,2), VLOOKUP(VALUE(B184),Lignes!$A$2:$B$847,2))</f>
        <v>11</v>
      </c>
      <c r="E184" t="s">
        <v>431</v>
      </c>
      <c r="F184" s="2">
        <v>0.44023148148148145</v>
      </c>
      <c r="G184" s="2">
        <v>0.44041666666666668</v>
      </c>
      <c r="J184">
        <f>VLOOKUP(E184,Stations!$B$2:$G$300,6,FALSE)</f>
        <v>168</v>
      </c>
      <c r="K184">
        <f t="shared" si="10"/>
        <v>168.11</v>
      </c>
      <c r="L184">
        <f>VLOOKUP(K184,Nodes!$A$2:$B$382,2,FALSE)</f>
        <v>210</v>
      </c>
      <c r="M184">
        <f t="shared" si="11"/>
        <v>108</v>
      </c>
      <c r="N184">
        <f t="shared" si="12"/>
        <v>210</v>
      </c>
      <c r="O184">
        <f t="shared" si="13"/>
        <v>72.999999999993832</v>
      </c>
      <c r="R184" s="1"/>
    </row>
    <row r="185" spans="1:18">
      <c r="B185" t="str">
        <f t="shared" si="14"/>
        <v>10</v>
      </c>
      <c r="C185">
        <f>IF(ISERR(VLOOKUP(VALUE(B185),Lignes!$A$2:$B$847,2)), VLOOKUP(B185,Lignes!$A$2:$B$847,2), VLOOKUP(VALUE(B185),Lignes!$A$2:$B$847,2))</f>
        <v>11</v>
      </c>
      <c r="E185" t="s">
        <v>171</v>
      </c>
      <c r="F185" s="2">
        <v>0.44155092592592587</v>
      </c>
      <c r="G185" s="2">
        <v>0.44203703703703701</v>
      </c>
      <c r="J185">
        <f>VLOOKUP(E185,Stations!$B$2:$G$300,6,FALSE)</f>
        <v>209</v>
      </c>
      <c r="K185">
        <f t="shared" si="10"/>
        <v>209.11</v>
      </c>
      <c r="L185">
        <f>VLOOKUP(K185,Nodes!$A$2:$B$382,2,FALSE)</f>
        <v>271</v>
      </c>
      <c r="M185">
        <f t="shared" si="11"/>
        <v>210</v>
      </c>
      <c r="N185">
        <f t="shared" si="12"/>
        <v>271</v>
      </c>
      <c r="O185">
        <f t="shared" si="13"/>
        <v>97.999999999994543</v>
      </c>
      <c r="R185" s="1"/>
    </row>
    <row r="186" spans="1:18">
      <c r="B186" t="str">
        <f t="shared" si="14"/>
        <v>10</v>
      </c>
      <c r="C186">
        <f>IF(ISERR(VLOOKUP(VALUE(B186),Lignes!$A$2:$B$847,2)), VLOOKUP(B186,Lignes!$A$2:$B$847,2), VLOOKUP(VALUE(B186),Lignes!$A$2:$B$847,2))</f>
        <v>11</v>
      </c>
      <c r="E186" t="s">
        <v>506</v>
      </c>
      <c r="F186" s="2">
        <v>0.44398148148148148</v>
      </c>
      <c r="J186">
        <f>VLOOKUP(E186,Stations!$B$2:$G$300,6,FALSE)</f>
        <v>33</v>
      </c>
      <c r="K186">
        <f t="shared" si="10"/>
        <v>33.11</v>
      </c>
      <c r="L186">
        <f>VLOOKUP(K186,Nodes!$A$2:$B$382,2,FALSE)</f>
        <v>40</v>
      </c>
      <c r="M186">
        <f t="shared" si="11"/>
        <v>271</v>
      </c>
      <c r="N186">
        <f t="shared" si="12"/>
        <v>40</v>
      </c>
      <c r="O186">
        <f t="shared" si="13"/>
        <v>168.00000000000227</v>
      </c>
      <c r="R186" s="1"/>
    </row>
    <row r="187" spans="1:18" hidden="1">
      <c r="B187" t="str">
        <f t="shared" si="14"/>
        <v>10</v>
      </c>
      <c r="C187">
        <f>IF(ISERR(VLOOKUP(VALUE(B187),Lignes!$A$2:$B$847,2)), VLOOKUP(B187,Lignes!$A$2:$B$847,2), VLOOKUP(VALUE(B187),Lignes!$A$2:$B$847,2))</f>
        <v>11</v>
      </c>
      <c r="D187" t="s">
        <v>82</v>
      </c>
      <c r="E187" t="s">
        <v>506</v>
      </c>
      <c r="F187" s="2"/>
      <c r="G187" s="2">
        <v>0.44512731481481477</v>
      </c>
      <c r="J187">
        <f>VLOOKUP(E187,Stations!$B$2:$G$300,6,FALSE)</f>
        <v>33</v>
      </c>
      <c r="K187">
        <f t="shared" si="10"/>
        <v>33.11</v>
      </c>
      <c r="L187">
        <f>VLOOKUP(K187,Nodes!$A$2:$B$382,2,FALSE)</f>
        <v>40</v>
      </c>
      <c r="M187" t="str">
        <f t="shared" si="11"/>
        <v/>
      </c>
      <c r="N187" t="str">
        <f t="shared" si="12"/>
        <v/>
      </c>
      <c r="O187" t="str">
        <f t="shared" si="13"/>
        <v/>
      </c>
      <c r="R187" s="1"/>
    </row>
    <row r="188" spans="1:18">
      <c r="B188" t="str">
        <f t="shared" si="14"/>
        <v>10</v>
      </c>
      <c r="C188">
        <f>IF(ISERR(VLOOKUP(VALUE(B188),Lignes!$A$2:$B$847,2)), VLOOKUP(B188,Lignes!$A$2:$B$847,2), VLOOKUP(VALUE(B188),Lignes!$A$2:$B$847,2))</f>
        <v>11</v>
      </c>
      <c r="E188" t="s">
        <v>430</v>
      </c>
      <c r="F188" s="2">
        <v>0.44708333333333333</v>
      </c>
      <c r="G188" s="2">
        <v>0.44769675925925928</v>
      </c>
      <c r="J188">
        <f>VLOOKUP(E188,Stations!$B$2:$G$300,6,FALSE)</f>
        <v>169</v>
      </c>
      <c r="K188">
        <f t="shared" si="10"/>
        <v>169.11</v>
      </c>
      <c r="L188">
        <f>VLOOKUP(K188,Nodes!$A$2:$B$382,2,FALSE)</f>
        <v>212</v>
      </c>
      <c r="M188">
        <f t="shared" si="11"/>
        <v>40</v>
      </c>
      <c r="N188">
        <f t="shared" si="12"/>
        <v>212</v>
      </c>
      <c r="O188">
        <f t="shared" si="13"/>
        <v>169.00000000000404</v>
      </c>
      <c r="R188" s="1"/>
    </row>
    <row r="189" spans="1:18">
      <c r="B189" t="str">
        <f t="shared" si="14"/>
        <v>10</v>
      </c>
      <c r="C189">
        <f>IF(ISERR(VLOOKUP(VALUE(B189),Lignes!$A$2:$B$847,2)), VLOOKUP(B189,Lignes!$A$2:$B$847,2), VLOOKUP(VALUE(B189),Lignes!$A$2:$B$847,2))</f>
        <v>11</v>
      </c>
      <c r="E189" t="s">
        <v>35</v>
      </c>
      <c r="F189" s="2">
        <v>0.44843749999999999</v>
      </c>
      <c r="G189" s="2">
        <v>0.44870370370370366</v>
      </c>
      <c r="J189">
        <f>VLOOKUP(E189,Stations!$B$2:$G$300,6,FALSE)</f>
        <v>47</v>
      </c>
      <c r="K189">
        <f t="shared" si="10"/>
        <v>47.11</v>
      </c>
      <c r="L189">
        <f>VLOOKUP(K189,Nodes!$A$2:$B$382,2,FALSE)</f>
        <v>56</v>
      </c>
      <c r="M189">
        <f t="shared" si="11"/>
        <v>212</v>
      </c>
      <c r="N189">
        <f t="shared" si="12"/>
        <v>56</v>
      </c>
      <c r="O189">
        <f t="shared" si="13"/>
        <v>63.999999999997215</v>
      </c>
      <c r="R189" s="1"/>
    </row>
    <row r="190" spans="1:18">
      <c r="B190" t="str">
        <f t="shared" si="14"/>
        <v>10</v>
      </c>
      <c r="C190">
        <f>IF(ISERR(VLOOKUP(VALUE(B190),Lignes!$A$2:$B$847,2)), VLOOKUP(B190,Lignes!$A$2:$B$847,2), VLOOKUP(VALUE(B190),Lignes!$A$2:$B$847,2))</f>
        <v>11</v>
      </c>
      <c r="E190" t="s">
        <v>135</v>
      </c>
      <c r="F190" s="2">
        <v>0.44939814814814816</v>
      </c>
      <c r="G190" s="2">
        <v>0.44972222222222219</v>
      </c>
      <c r="J190">
        <f>VLOOKUP(E190,Stations!$B$2:$G$300,6,FALSE)</f>
        <v>170</v>
      </c>
      <c r="K190">
        <f t="shared" si="10"/>
        <v>170.11</v>
      </c>
      <c r="L190">
        <f>VLOOKUP(K190,Nodes!$A$2:$B$382,2,FALSE)</f>
        <v>213</v>
      </c>
      <c r="M190">
        <f t="shared" si="11"/>
        <v>56</v>
      </c>
      <c r="N190">
        <f t="shared" si="12"/>
        <v>213</v>
      </c>
      <c r="O190">
        <f t="shared" si="13"/>
        <v>60.000000000004583</v>
      </c>
      <c r="R190" s="1"/>
    </row>
    <row r="191" spans="1:18">
      <c r="B191" t="str">
        <f t="shared" si="14"/>
        <v>10</v>
      </c>
      <c r="C191">
        <f>IF(ISERR(VLOOKUP(VALUE(B191),Lignes!$A$2:$B$847,2)), VLOOKUP(B191,Lignes!$A$2:$B$847,2), VLOOKUP(VALUE(B191),Lignes!$A$2:$B$847,2))</f>
        <v>11</v>
      </c>
      <c r="E191" t="s">
        <v>505</v>
      </c>
      <c r="F191" s="2">
        <v>0.45064814814814813</v>
      </c>
      <c r="G191" s="2">
        <v>0.4508449074074074</v>
      </c>
      <c r="J191">
        <f>VLOOKUP(E191,Stations!$B$2:$G$300,6,FALSE)</f>
        <v>121</v>
      </c>
      <c r="K191">
        <f t="shared" si="10"/>
        <v>121.11</v>
      </c>
      <c r="L191">
        <f>VLOOKUP(K191,Nodes!$A$2:$B$382,2,FALSE)</f>
        <v>155</v>
      </c>
      <c r="M191">
        <f t="shared" si="11"/>
        <v>213</v>
      </c>
      <c r="N191">
        <f t="shared" si="12"/>
        <v>155</v>
      </c>
      <c r="O191">
        <f t="shared" si="13"/>
        <v>80.000000000001307</v>
      </c>
      <c r="R191" s="1"/>
    </row>
    <row r="192" spans="1:18">
      <c r="B192" t="str">
        <f t="shared" si="14"/>
        <v>10</v>
      </c>
      <c r="C192">
        <f>IF(ISERR(VLOOKUP(VALUE(B192),Lignes!$A$2:$B$847,2)), VLOOKUP(B192,Lignes!$A$2:$B$847,2), VLOOKUP(VALUE(B192),Lignes!$A$2:$B$847,2))</f>
        <v>11</v>
      </c>
      <c r="E192" t="s">
        <v>36</v>
      </c>
      <c r="F192" s="2">
        <v>0.45175925925925925</v>
      </c>
      <c r="G192" s="2">
        <v>0.45196759259259256</v>
      </c>
      <c r="J192">
        <f>VLOOKUP(E192,Stations!$B$2:$G$300,6,FALSE)</f>
        <v>50</v>
      </c>
      <c r="K192">
        <f t="shared" si="10"/>
        <v>50.11</v>
      </c>
      <c r="L192">
        <f>VLOOKUP(K192,Nodes!$A$2:$B$382,2,FALSE)</f>
        <v>61</v>
      </c>
      <c r="M192">
        <f t="shared" si="11"/>
        <v>155</v>
      </c>
      <c r="N192">
        <f t="shared" si="12"/>
        <v>61</v>
      </c>
      <c r="O192">
        <f t="shared" si="13"/>
        <v>78.999999999999559</v>
      </c>
      <c r="R192" s="1"/>
    </row>
    <row r="193" spans="1:18">
      <c r="B193" t="str">
        <f t="shared" si="14"/>
        <v>10</v>
      </c>
      <c r="C193">
        <f>IF(ISERR(VLOOKUP(VALUE(B193),Lignes!$A$2:$B$847,2)), VLOOKUP(B193,Lignes!$A$2:$B$847,2), VLOOKUP(VALUE(B193),Lignes!$A$2:$B$847,2))</f>
        <v>11</v>
      </c>
      <c r="E193" t="s">
        <v>8</v>
      </c>
      <c r="F193" s="2">
        <v>0.45278935185185182</v>
      </c>
      <c r="G193" s="2">
        <v>0.45309027777777783</v>
      </c>
      <c r="J193">
        <f>VLOOKUP(E193,Stations!$B$2:$G$300,6,FALSE)</f>
        <v>12</v>
      </c>
      <c r="K193">
        <f t="shared" si="10"/>
        <v>12.11</v>
      </c>
      <c r="L193">
        <f>VLOOKUP(K193,Nodes!$A$2:$B$382,2,FALSE)</f>
        <v>13</v>
      </c>
      <c r="M193">
        <f t="shared" si="11"/>
        <v>61</v>
      </c>
      <c r="N193">
        <f t="shared" si="12"/>
        <v>13</v>
      </c>
      <c r="O193">
        <f t="shared" si="13"/>
        <v>70.999999999999915</v>
      </c>
      <c r="R193" s="1"/>
    </row>
    <row r="194" spans="1:18">
      <c r="B194" t="str">
        <f t="shared" si="14"/>
        <v>10</v>
      </c>
      <c r="C194">
        <f>IF(ISERR(VLOOKUP(VALUE(B194),Lignes!$A$2:$B$847,2)), VLOOKUP(B194,Lignes!$A$2:$B$847,2), VLOOKUP(VALUE(B194),Lignes!$A$2:$B$847,2))</f>
        <v>11</v>
      </c>
      <c r="E194" t="s">
        <v>375</v>
      </c>
      <c r="F194" s="2">
        <v>0.45394675925925926</v>
      </c>
      <c r="G194" s="2">
        <v>0.45422453703703702</v>
      </c>
      <c r="J194">
        <f>VLOOKUP(E194,Stations!$B$2:$G$300,6,FALSE)</f>
        <v>130</v>
      </c>
      <c r="K194">
        <f t="shared" ref="K194:K257" si="15">J194+C194/100</f>
        <v>130.11000000000001</v>
      </c>
      <c r="L194">
        <f>VLOOKUP(K194,Nodes!$A$2:$B$382,2,FALSE)</f>
        <v>167</v>
      </c>
      <c r="M194">
        <f t="shared" ref="M194:M257" si="16">IF(F194="","",L193)</f>
        <v>13</v>
      </c>
      <c r="N194">
        <f t="shared" ref="N194:N257" si="17">IF(F194="","",L194)</f>
        <v>167</v>
      </c>
      <c r="O194">
        <f t="shared" ref="O194:O257" si="18">IF(F194="","",24*3600*(F194-G193))</f>
        <v>73.99999999999558</v>
      </c>
      <c r="R194" s="1"/>
    </row>
    <row r="195" spans="1:18">
      <c r="B195" t="str">
        <f t="shared" ref="B195:B258" si="19">IF(A195="",B194,RIGHT(A195,LEN(A195)-6))</f>
        <v>10</v>
      </c>
      <c r="C195">
        <f>IF(ISERR(VLOOKUP(VALUE(B195),Lignes!$A$2:$B$847,2)), VLOOKUP(B195,Lignes!$A$2:$B$847,2), VLOOKUP(VALUE(B195),Lignes!$A$2:$B$847,2))</f>
        <v>11</v>
      </c>
      <c r="E195" t="s">
        <v>227</v>
      </c>
      <c r="F195" s="2">
        <v>0.45520833333333338</v>
      </c>
      <c r="G195" s="2">
        <v>0.45541666666666664</v>
      </c>
      <c r="J195">
        <f>VLOOKUP(E195,Stations!$B$2:$G$300,6,FALSE)</f>
        <v>271</v>
      </c>
      <c r="K195">
        <f t="shared" si="15"/>
        <v>271.11</v>
      </c>
      <c r="L195">
        <f>VLOOKUP(K195,Nodes!$A$2:$B$382,2,FALSE)</f>
        <v>346</v>
      </c>
      <c r="M195">
        <f t="shared" si="16"/>
        <v>167</v>
      </c>
      <c r="N195">
        <f t="shared" si="17"/>
        <v>346</v>
      </c>
      <c r="O195">
        <f t="shared" si="18"/>
        <v>85.000000000005286</v>
      </c>
      <c r="R195" s="1"/>
    </row>
    <row r="196" spans="1:18">
      <c r="B196" t="str">
        <f t="shared" si="19"/>
        <v>10</v>
      </c>
      <c r="C196">
        <f>IF(ISERR(VLOOKUP(VALUE(B196),Lignes!$A$2:$B$847,2)), VLOOKUP(B196,Lignes!$A$2:$B$847,2), VLOOKUP(VALUE(B196),Lignes!$A$2:$B$847,2))</f>
        <v>11</v>
      </c>
      <c r="E196" t="s">
        <v>63</v>
      </c>
      <c r="F196" s="2">
        <v>0.45646990740740739</v>
      </c>
      <c r="G196" s="2">
        <v>0.45675925925925925</v>
      </c>
      <c r="J196">
        <f>VLOOKUP(E196,Stations!$B$2:$G$300,6,FALSE)</f>
        <v>83</v>
      </c>
      <c r="K196">
        <f t="shared" si="15"/>
        <v>83.11</v>
      </c>
      <c r="L196">
        <f>VLOOKUP(K196,Nodes!$A$2:$B$382,2,FALSE)</f>
        <v>103</v>
      </c>
      <c r="M196">
        <f t="shared" si="16"/>
        <v>346</v>
      </c>
      <c r="N196">
        <f t="shared" si="17"/>
        <v>103</v>
      </c>
      <c r="O196">
        <f t="shared" si="18"/>
        <v>91.000000000001435</v>
      </c>
      <c r="R196" s="1"/>
    </row>
    <row r="197" spans="1:18">
      <c r="B197" t="str">
        <f t="shared" si="19"/>
        <v>10</v>
      </c>
      <c r="C197">
        <f>IF(ISERR(VLOOKUP(VALUE(B197),Lignes!$A$2:$B$847,2)), VLOOKUP(B197,Lignes!$A$2:$B$847,2), VLOOKUP(VALUE(B197),Lignes!$A$2:$B$847,2))</f>
        <v>11</v>
      </c>
      <c r="E197" t="s">
        <v>238</v>
      </c>
      <c r="F197" s="2">
        <v>0.45758101851851851</v>
      </c>
      <c r="G197" s="2">
        <v>0.45781250000000001</v>
      </c>
      <c r="J197">
        <f>VLOOKUP(E197,Stations!$B$2:$G$300,6,FALSE)</f>
        <v>287</v>
      </c>
      <c r="K197">
        <f t="shared" si="15"/>
        <v>287.11</v>
      </c>
      <c r="L197">
        <f>VLOOKUP(K197,Nodes!$A$2:$B$382,2,FALSE)</f>
        <v>368</v>
      </c>
      <c r="M197">
        <f t="shared" si="16"/>
        <v>103</v>
      </c>
      <c r="N197">
        <f t="shared" si="17"/>
        <v>368</v>
      </c>
      <c r="O197">
        <f t="shared" si="18"/>
        <v>70.999999999999915</v>
      </c>
      <c r="R197" s="1"/>
    </row>
    <row r="198" spans="1:18">
      <c r="B198" t="str">
        <f t="shared" si="19"/>
        <v>10</v>
      </c>
      <c r="C198">
        <f>IF(ISERR(VLOOKUP(VALUE(B198),Lignes!$A$2:$B$847,2)), VLOOKUP(B198,Lignes!$A$2:$B$847,2), VLOOKUP(VALUE(B198),Lignes!$A$2:$B$847,2))</f>
        <v>11</v>
      </c>
      <c r="E198" t="s">
        <v>447</v>
      </c>
      <c r="F198" s="2">
        <v>0.45849537037037041</v>
      </c>
      <c r="G198" s="2">
        <v>0.45877314814814812</v>
      </c>
      <c r="J198">
        <f>VLOOKUP(E198,Stations!$B$2:$G$300,6,FALSE)</f>
        <v>273</v>
      </c>
      <c r="K198">
        <f t="shared" si="15"/>
        <v>273.11</v>
      </c>
      <c r="L198">
        <f>VLOOKUP(K198,Nodes!$A$2:$B$382,2,FALSE)</f>
        <v>348</v>
      </c>
      <c r="M198">
        <f t="shared" si="16"/>
        <v>368</v>
      </c>
      <c r="N198">
        <f t="shared" si="17"/>
        <v>348</v>
      </c>
      <c r="O198">
        <f t="shared" si="18"/>
        <v>59.000000000002828</v>
      </c>
      <c r="R198" s="1"/>
    </row>
    <row r="199" spans="1:18">
      <c r="B199" t="str">
        <f t="shared" si="19"/>
        <v>10</v>
      </c>
      <c r="C199">
        <f>IF(ISERR(VLOOKUP(VALUE(B199),Lignes!$A$2:$B$847,2)), VLOOKUP(B199,Lignes!$A$2:$B$847,2), VLOOKUP(VALUE(B199),Lignes!$A$2:$B$847,2))</f>
        <v>11</v>
      </c>
      <c r="E199" t="s">
        <v>120</v>
      </c>
      <c r="F199" s="2">
        <v>0.45974537037037039</v>
      </c>
      <c r="G199" s="2">
        <v>0.46004629629629629</v>
      </c>
      <c r="J199">
        <f>VLOOKUP(E199,Stations!$B$2:$G$300,6,FALSE)</f>
        <v>147</v>
      </c>
      <c r="K199">
        <f t="shared" si="15"/>
        <v>147.11000000000001</v>
      </c>
      <c r="L199">
        <f>VLOOKUP(K199,Nodes!$A$2:$B$382,2,FALSE)</f>
        <v>185</v>
      </c>
      <c r="M199">
        <f t="shared" si="16"/>
        <v>348</v>
      </c>
      <c r="N199">
        <f t="shared" si="17"/>
        <v>185</v>
      </c>
      <c r="O199">
        <f t="shared" si="18"/>
        <v>84.000000000003539</v>
      </c>
      <c r="R199" s="1"/>
    </row>
    <row r="200" spans="1:18">
      <c r="B200" t="str">
        <f t="shared" si="19"/>
        <v>10</v>
      </c>
      <c r="C200">
        <f>IF(ISERR(VLOOKUP(VALUE(B200),Lignes!$A$2:$B$847,2)), VLOOKUP(B200,Lignes!$A$2:$B$847,2), VLOOKUP(VALUE(B200),Lignes!$A$2:$B$847,2))</f>
        <v>11</v>
      </c>
      <c r="E200" t="s">
        <v>145</v>
      </c>
      <c r="F200" s="2">
        <v>0.46084490740740741</v>
      </c>
      <c r="G200" s="2">
        <v>0.46113425925925927</v>
      </c>
      <c r="J200">
        <f>VLOOKUP(E200,Stations!$B$2:$G$300,6,FALSE)</f>
        <v>181</v>
      </c>
      <c r="K200">
        <f t="shared" si="15"/>
        <v>181.11</v>
      </c>
      <c r="L200">
        <f>VLOOKUP(K200,Nodes!$A$2:$B$382,2,FALSE)</f>
        <v>233</v>
      </c>
      <c r="M200">
        <f t="shared" si="16"/>
        <v>185</v>
      </c>
      <c r="N200">
        <f t="shared" si="17"/>
        <v>233</v>
      </c>
      <c r="O200">
        <f t="shared" si="18"/>
        <v>69.000000000001194</v>
      </c>
      <c r="R200" s="1"/>
    </row>
    <row r="201" spans="1:18">
      <c r="B201" t="str">
        <f t="shared" si="19"/>
        <v>10</v>
      </c>
      <c r="C201">
        <f>IF(ISERR(VLOOKUP(VALUE(B201),Lignes!$A$2:$B$847,2)), VLOOKUP(B201,Lignes!$A$2:$B$847,2), VLOOKUP(VALUE(B201),Lignes!$A$2:$B$847,2))</f>
        <v>11</v>
      </c>
      <c r="E201" t="s">
        <v>448</v>
      </c>
      <c r="F201" s="2">
        <v>0.46157407407407408</v>
      </c>
      <c r="G201" s="2">
        <v>0.46182870370370371</v>
      </c>
      <c r="J201">
        <f>VLOOKUP(E201,Stations!$B$2:$G$300,6,FALSE)</f>
        <v>62</v>
      </c>
      <c r="K201">
        <f t="shared" si="15"/>
        <v>62.11</v>
      </c>
      <c r="L201">
        <f>VLOOKUP(K201,Nodes!$A$2:$B$382,2,FALSE)</f>
        <v>78</v>
      </c>
      <c r="M201">
        <f t="shared" si="16"/>
        <v>233</v>
      </c>
      <c r="N201">
        <f t="shared" si="17"/>
        <v>78</v>
      </c>
      <c r="O201">
        <f t="shared" si="18"/>
        <v>37.999999999999545</v>
      </c>
      <c r="R201" s="1"/>
    </row>
    <row r="202" spans="1:18">
      <c r="B202" t="str">
        <f t="shared" si="19"/>
        <v>10</v>
      </c>
      <c r="C202">
        <f>IF(ISERR(VLOOKUP(VALUE(B202),Lignes!$A$2:$B$847,2)), VLOOKUP(B202,Lignes!$A$2:$B$847,2), VLOOKUP(VALUE(B202),Lignes!$A$2:$B$847,2))</f>
        <v>11</v>
      </c>
      <c r="E202" t="s">
        <v>449</v>
      </c>
      <c r="F202" s="2">
        <v>0.46236111111111106</v>
      </c>
      <c r="G202" s="2">
        <v>0.46255787037037038</v>
      </c>
      <c r="J202">
        <f>VLOOKUP(E202,Stations!$B$2:$G$300,6,FALSE)</f>
        <v>165</v>
      </c>
      <c r="K202">
        <f t="shared" si="15"/>
        <v>165.11</v>
      </c>
      <c r="L202">
        <f>VLOOKUP(K202,Nodes!$A$2:$B$382,2,FALSE)</f>
        <v>206</v>
      </c>
      <c r="M202">
        <f t="shared" si="16"/>
        <v>78</v>
      </c>
      <c r="N202">
        <f t="shared" si="17"/>
        <v>206</v>
      </c>
      <c r="O202">
        <f t="shared" si="18"/>
        <v>45.999999999994401</v>
      </c>
      <c r="R202" s="1"/>
    </row>
    <row r="203" spans="1:18">
      <c r="B203" t="str">
        <f t="shared" si="19"/>
        <v>10</v>
      </c>
      <c r="C203">
        <f>IF(ISERR(VLOOKUP(VALUE(B203),Lignes!$A$2:$B$847,2)), VLOOKUP(B203,Lignes!$A$2:$B$847,2), VLOOKUP(VALUE(B203),Lignes!$A$2:$B$847,2))</f>
        <v>11</v>
      </c>
      <c r="E203" t="s">
        <v>33</v>
      </c>
      <c r="F203" s="2">
        <v>0.46346064814814819</v>
      </c>
      <c r="G203" s="2">
        <v>0.46370370370370373</v>
      </c>
      <c r="J203">
        <f>VLOOKUP(E203,Stations!$B$2:$G$300,6,FALSE)</f>
        <v>43</v>
      </c>
      <c r="K203">
        <f t="shared" si="15"/>
        <v>43.11</v>
      </c>
      <c r="L203">
        <f>VLOOKUP(K203,Nodes!$A$2:$B$382,2,FALSE)</f>
        <v>51</v>
      </c>
      <c r="M203">
        <f t="shared" si="16"/>
        <v>206</v>
      </c>
      <c r="N203">
        <f t="shared" si="17"/>
        <v>51</v>
      </c>
      <c r="O203">
        <f t="shared" si="18"/>
        <v>78.000000000002601</v>
      </c>
      <c r="R203" s="1"/>
    </row>
    <row r="204" spans="1:18">
      <c r="B204" t="str">
        <f t="shared" si="19"/>
        <v>10</v>
      </c>
      <c r="C204">
        <f>IF(ISERR(VLOOKUP(VALUE(B204),Lignes!$A$2:$B$847,2)), VLOOKUP(B204,Lignes!$A$2:$B$847,2), VLOOKUP(VALUE(B204),Lignes!$A$2:$B$847,2))</f>
        <v>11</v>
      </c>
      <c r="E204" t="s">
        <v>101</v>
      </c>
      <c r="F204" s="2">
        <v>0.46437499999999998</v>
      </c>
      <c r="I204" t="s">
        <v>522</v>
      </c>
      <c r="J204">
        <f>VLOOKUP(E204,Stations!$B$2:$G$300,6,FALSE)</f>
        <v>124</v>
      </c>
      <c r="K204">
        <f t="shared" si="15"/>
        <v>124.11</v>
      </c>
      <c r="L204">
        <f>VLOOKUP(K204,Nodes!$A$2:$B$382,2,FALSE)</f>
        <v>159</v>
      </c>
      <c r="M204">
        <f t="shared" si="16"/>
        <v>51</v>
      </c>
      <c r="N204">
        <f t="shared" si="17"/>
        <v>159</v>
      </c>
      <c r="O204">
        <f t="shared" si="18"/>
        <v>57.999999999996277</v>
      </c>
      <c r="R204" s="1"/>
    </row>
    <row r="205" spans="1:18" hidden="1">
      <c r="A205" t="s">
        <v>539</v>
      </c>
      <c r="B205" t="str">
        <f t="shared" si="19"/>
        <v>7</v>
      </c>
      <c r="C205">
        <f>IF(ISERR(VLOOKUP(VALUE(B205),Lignes!$A$2:$B$847,2)), VLOOKUP(B205,Lignes!$A$2:$B$847,2), VLOOKUP(VALUE(B205),Lignes!$A$2:$B$847,2))</f>
        <v>7</v>
      </c>
      <c r="D205" t="s">
        <v>127</v>
      </c>
      <c r="E205" t="s">
        <v>101</v>
      </c>
      <c r="F205" s="2"/>
      <c r="G205" s="2">
        <v>0.48795138888888889</v>
      </c>
      <c r="H205">
        <v>10</v>
      </c>
      <c r="I205" t="s">
        <v>522</v>
      </c>
      <c r="J205">
        <f>VLOOKUP(E205,Stations!$B$2:$G$300,6,FALSE)</f>
        <v>124</v>
      </c>
      <c r="K205">
        <f t="shared" si="15"/>
        <v>124.07</v>
      </c>
      <c r="L205">
        <f>VLOOKUP(K205,Nodes!$A$2:$B$382,2,FALSE)</f>
        <v>158</v>
      </c>
      <c r="M205" t="str">
        <f t="shared" si="16"/>
        <v/>
      </c>
      <c r="N205" t="str">
        <f t="shared" si="17"/>
        <v/>
      </c>
      <c r="O205" t="str">
        <f t="shared" si="18"/>
        <v/>
      </c>
      <c r="R205" s="1"/>
    </row>
    <row r="206" spans="1:18">
      <c r="B206" t="str">
        <f t="shared" si="19"/>
        <v>7</v>
      </c>
      <c r="C206">
        <f>IF(ISERR(VLOOKUP(VALUE(B206),Lignes!$A$2:$B$847,2)), VLOOKUP(B206,Lignes!$A$2:$B$847,2), VLOOKUP(VALUE(B206),Lignes!$A$2:$B$847,2))</f>
        <v>7</v>
      </c>
      <c r="E206" t="s">
        <v>163</v>
      </c>
      <c r="F206" s="2">
        <v>0.48855324074074075</v>
      </c>
      <c r="G206" s="2">
        <v>0.48878472222222219</v>
      </c>
      <c r="J206">
        <f>VLOOKUP(E206,Stations!$B$2:$G$300,6,FALSE)</f>
        <v>200</v>
      </c>
      <c r="K206">
        <f t="shared" si="15"/>
        <v>200.07</v>
      </c>
      <c r="L206">
        <f>VLOOKUP(K206,Nodes!$A$2:$B$382,2,FALSE)</f>
        <v>262</v>
      </c>
      <c r="M206">
        <f t="shared" si="16"/>
        <v>158</v>
      </c>
      <c r="N206">
        <f t="shared" si="17"/>
        <v>262</v>
      </c>
      <c r="O206">
        <f t="shared" si="18"/>
        <v>52.000000000000135</v>
      </c>
      <c r="R206" s="1"/>
    </row>
    <row r="207" spans="1:18">
      <c r="B207" t="str">
        <f t="shared" si="19"/>
        <v>7</v>
      </c>
      <c r="C207">
        <f>IF(ISERR(VLOOKUP(VALUE(B207),Lignes!$A$2:$B$847,2)), VLOOKUP(B207,Lignes!$A$2:$B$847,2), VLOOKUP(VALUE(B207),Lignes!$A$2:$B$847,2))</f>
        <v>7</v>
      </c>
      <c r="E207" t="s">
        <v>390</v>
      </c>
      <c r="F207" s="2">
        <v>0.48951388888888886</v>
      </c>
      <c r="G207" s="2">
        <v>0.48974537037037041</v>
      </c>
      <c r="J207">
        <f>VLOOKUP(E207,Stations!$B$2:$G$300,6,FALSE)</f>
        <v>45</v>
      </c>
      <c r="K207">
        <f t="shared" si="15"/>
        <v>45.07</v>
      </c>
      <c r="L207">
        <f>VLOOKUP(K207,Nodes!$A$2:$B$382,2,FALSE)</f>
        <v>53</v>
      </c>
      <c r="M207">
        <f t="shared" si="16"/>
        <v>262</v>
      </c>
      <c r="N207">
        <f t="shared" si="17"/>
        <v>53</v>
      </c>
      <c r="O207">
        <f t="shared" si="18"/>
        <v>63.000000000000256</v>
      </c>
      <c r="R207" s="1"/>
    </row>
    <row r="208" spans="1:18">
      <c r="B208" t="str">
        <f t="shared" si="19"/>
        <v>7</v>
      </c>
      <c r="C208">
        <f>IF(ISERR(VLOOKUP(VALUE(B208),Lignes!$A$2:$B$847,2)), VLOOKUP(B208,Lignes!$A$2:$B$847,2), VLOOKUP(VALUE(B208),Lignes!$A$2:$B$847,2))</f>
        <v>7</v>
      </c>
      <c r="E208" t="s">
        <v>112</v>
      </c>
      <c r="F208" s="2">
        <v>0.49047453703703708</v>
      </c>
      <c r="G208" s="2">
        <v>0.4906712962962963</v>
      </c>
      <c r="J208">
        <f>VLOOKUP(E208,Stations!$B$2:$G$300,6,FALSE)</f>
        <v>138</v>
      </c>
      <c r="K208">
        <f t="shared" si="15"/>
        <v>138.07</v>
      </c>
      <c r="L208">
        <f>VLOOKUP(K208,Nodes!$A$2:$B$382,2,FALSE)</f>
        <v>175</v>
      </c>
      <c r="M208">
        <f t="shared" si="16"/>
        <v>53</v>
      </c>
      <c r="N208">
        <f t="shared" si="17"/>
        <v>175</v>
      </c>
      <c r="O208">
        <f t="shared" si="18"/>
        <v>63.000000000000256</v>
      </c>
      <c r="R208" s="1"/>
    </row>
    <row r="209" spans="2:18">
      <c r="B209" t="str">
        <f t="shared" si="19"/>
        <v>7</v>
      </c>
      <c r="C209">
        <f>IF(ISERR(VLOOKUP(VALUE(B209),Lignes!$A$2:$B$847,2)), VLOOKUP(B209,Lignes!$A$2:$B$847,2), VLOOKUP(VALUE(B209),Lignes!$A$2:$B$847,2))</f>
        <v>7</v>
      </c>
      <c r="E209" t="s">
        <v>162</v>
      </c>
      <c r="F209" s="2">
        <v>0.49140046296296297</v>
      </c>
      <c r="G209" s="2">
        <v>0.49162037037037037</v>
      </c>
      <c r="J209">
        <f>VLOOKUP(E209,Stations!$B$2:$G$300,6,FALSE)</f>
        <v>199</v>
      </c>
      <c r="K209">
        <f t="shared" si="15"/>
        <v>199.07</v>
      </c>
      <c r="L209">
        <f>VLOOKUP(K209,Nodes!$A$2:$B$382,2,FALSE)</f>
        <v>261</v>
      </c>
      <c r="M209">
        <f t="shared" si="16"/>
        <v>175</v>
      </c>
      <c r="N209">
        <f t="shared" si="17"/>
        <v>261</v>
      </c>
      <c r="O209">
        <f t="shared" si="18"/>
        <v>63.000000000000256</v>
      </c>
      <c r="R209" s="1"/>
    </row>
    <row r="210" spans="2:18">
      <c r="B210" t="str">
        <f t="shared" si="19"/>
        <v>7</v>
      </c>
      <c r="C210">
        <f>IF(ISERR(VLOOKUP(VALUE(B210),Lignes!$A$2:$B$847,2)), VLOOKUP(B210,Lignes!$A$2:$B$847,2), VLOOKUP(VALUE(B210),Lignes!$A$2:$B$847,2))</f>
        <v>7</v>
      </c>
      <c r="E210" t="s">
        <v>235</v>
      </c>
      <c r="F210" s="2">
        <v>0.49230324074074078</v>
      </c>
      <c r="G210" s="2">
        <v>0.49256944444444445</v>
      </c>
      <c r="J210">
        <f>VLOOKUP(E210,Stations!$B$2:$G$300,6,FALSE)</f>
        <v>283</v>
      </c>
      <c r="K210">
        <f t="shared" si="15"/>
        <v>283.07</v>
      </c>
      <c r="L210">
        <f>VLOOKUP(K210,Nodes!$A$2:$B$382,2,FALSE)</f>
        <v>363</v>
      </c>
      <c r="M210">
        <f t="shared" si="16"/>
        <v>261</v>
      </c>
      <c r="N210">
        <f t="shared" si="17"/>
        <v>363</v>
      </c>
      <c r="O210">
        <f t="shared" si="18"/>
        <v>59.000000000002828</v>
      </c>
      <c r="R210" s="1"/>
    </row>
    <row r="211" spans="2:18">
      <c r="B211" t="str">
        <f t="shared" si="19"/>
        <v>7</v>
      </c>
      <c r="C211">
        <f>IF(ISERR(VLOOKUP(VALUE(B211),Lignes!$A$2:$B$847,2)), VLOOKUP(B211,Lignes!$A$2:$B$847,2), VLOOKUP(VALUE(B211),Lignes!$A$2:$B$847,2))</f>
        <v>7</v>
      </c>
      <c r="E211" t="s">
        <v>128</v>
      </c>
      <c r="F211" s="2">
        <v>0.49326388888888889</v>
      </c>
      <c r="G211" s="2">
        <v>0.49346064814814811</v>
      </c>
      <c r="J211">
        <f>VLOOKUP(E211,Stations!$B$2:$G$300,6,FALSE)</f>
        <v>155</v>
      </c>
      <c r="K211">
        <f t="shared" si="15"/>
        <v>155.07</v>
      </c>
      <c r="L211">
        <f>VLOOKUP(K211,Nodes!$A$2:$B$382,2,FALSE)</f>
        <v>195</v>
      </c>
      <c r="M211">
        <f t="shared" si="16"/>
        <v>363</v>
      </c>
      <c r="N211">
        <f t="shared" si="17"/>
        <v>195</v>
      </c>
      <c r="O211">
        <f t="shared" si="18"/>
        <v>59.999999999999787</v>
      </c>
      <c r="R211" s="1"/>
    </row>
    <row r="212" spans="2:18">
      <c r="B212" t="str">
        <f t="shared" si="19"/>
        <v>7</v>
      </c>
      <c r="C212">
        <f>IF(ISERR(VLOOKUP(VALUE(B212),Lignes!$A$2:$B$847,2)), VLOOKUP(B212,Lignes!$A$2:$B$847,2), VLOOKUP(VALUE(B212),Lignes!$A$2:$B$847,2))</f>
        <v>7</v>
      </c>
      <c r="E212" t="s">
        <v>188</v>
      </c>
      <c r="F212" s="2">
        <v>0.4941550925925926</v>
      </c>
      <c r="G212" s="2">
        <v>0.49429398148148151</v>
      </c>
      <c r="J212">
        <f>VLOOKUP(E212,Stations!$B$2:$G$300,6,FALSE)</f>
        <v>226</v>
      </c>
      <c r="K212">
        <f t="shared" si="15"/>
        <v>226.07</v>
      </c>
      <c r="L212">
        <f>VLOOKUP(K212,Nodes!$A$2:$B$382,2,FALSE)</f>
        <v>289</v>
      </c>
      <c r="M212">
        <f t="shared" si="16"/>
        <v>195</v>
      </c>
      <c r="N212">
        <f t="shared" si="17"/>
        <v>289</v>
      </c>
      <c r="O212">
        <f t="shared" si="18"/>
        <v>60.000000000004583</v>
      </c>
      <c r="R212" s="1"/>
    </row>
    <row r="213" spans="2:18">
      <c r="B213" t="str">
        <f t="shared" si="19"/>
        <v>7</v>
      </c>
      <c r="C213">
        <f>IF(ISERR(VLOOKUP(VALUE(B213),Lignes!$A$2:$B$847,2)), VLOOKUP(B213,Lignes!$A$2:$B$847,2), VLOOKUP(VALUE(B213),Lignes!$A$2:$B$847,2))</f>
        <v>7</v>
      </c>
      <c r="E213" t="s">
        <v>175</v>
      </c>
      <c r="F213" s="2">
        <v>0.49489583333333331</v>
      </c>
      <c r="G213" s="2">
        <v>0.4950694444444444</v>
      </c>
      <c r="J213">
        <f>VLOOKUP(E213,Stations!$B$2:$G$300,6,FALSE)</f>
        <v>213</v>
      </c>
      <c r="K213">
        <f t="shared" si="15"/>
        <v>213.07</v>
      </c>
      <c r="L213">
        <f>VLOOKUP(K213,Nodes!$A$2:$B$382,2,FALSE)</f>
        <v>275</v>
      </c>
      <c r="M213">
        <f t="shared" si="16"/>
        <v>289</v>
      </c>
      <c r="N213">
        <f t="shared" si="17"/>
        <v>275</v>
      </c>
      <c r="O213">
        <f t="shared" si="18"/>
        <v>51.999999999995339</v>
      </c>
      <c r="R213" s="1"/>
    </row>
    <row r="214" spans="2:18">
      <c r="B214" t="str">
        <f t="shared" si="19"/>
        <v>7</v>
      </c>
      <c r="C214">
        <f>IF(ISERR(VLOOKUP(VALUE(B214),Lignes!$A$2:$B$847,2)), VLOOKUP(B214,Lignes!$A$2:$B$847,2), VLOOKUP(VALUE(B214),Lignes!$A$2:$B$847,2))</f>
        <v>7</v>
      </c>
      <c r="E214" t="s">
        <v>189</v>
      </c>
      <c r="F214" s="2">
        <v>0.49569444444444444</v>
      </c>
      <c r="J214">
        <f>VLOOKUP(E214,Stations!$B$2:$G$300,6,FALSE)</f>
        <v>227</v>
      </c>
      <c r="K214">
        <f t="shared" si="15"/>
        <v>227.07</v>
      </c>
      <c r="L214">
        <f>VLOOKUP(K214,Nodes!$A$2:$B$382,2,FALSE)</f>
        <v>290</v>
      </c>
      <c r="M214">
        <f t="shared" si="16"/>
        <v>275</v>
      </c>
      <c r="N214">
        <f t="shared" si="17"/>
        <v>290</v>
      </c>
      <c r="O214">
        <f t="shared" si="18"/>
        <v>54.000000000003645</v>
      </c>
      <c r="R214" s="1"/>
    </row>
    <row r="215" spans="2:18" hidden="1">
      <c r="B215" t="str">
        <f t="shared" si="19"/>
        <v>7</v>
      </c>
      <c r="C215">
        <f>IF(ISERR(VLOOKUP(VALUE(B215),Lignes!$A$2:$B$847,2)), VLOOKUP(B215,Lignes!$A$2:$B$847,2), VLOOKUP(VALUE(B215),Lignes!$A$2:$B$847,2))</f>
        <v>7</v>
      </c>
      <c r="D215" t="s">
        <v>540</v>
      </c>
      <c r="E215" t="s">
        <v>189</v>
      </c>
      <c r="F215" s="2"/>
      <c r="G215" s="2">
        <v>0.49844907407407407</v>
      </c>
      <c r="J215">
        <f>VLOOKUP(E215,Stations!$B$2:$G$300,6,FALSE)</f>
        <v>227</v>
      </c>
      <c r="K215">
        <f t="shared" si="15"/>
        <v>227.07</v>
      </c>
      <c r="L215">
        <f>VLOOKUP(K215,Nodes!$A$2:$B$382,2,FALSE)</f>
        <v>290</v>
      </c>
      <c r="M215" t="str">
        <f t="shared" si="16"/>
        <v/>
      </c>
      <c r="N215" t="str">
        <f t="shared" si="17"/>
        <v/>
      </c>
      <c r="O215" t="str">
        <f t="shared" si="18"/>
        <v/>
      </c>
      <c r="R215" s="1"/>
    </row>
    <row r="216" spans="2:18">
      <c r="B216" t="str">
        <f t="shared" si="19"/>
        <v>7</v>
      </c>
      <c r="C216">
        <f>IF(ISERR(VLOOKUP(VALUE(B216),Lignes!$A$2:$B$847,2)), VLOOKUP(B216,Lignes!$A$2:$B$847,2), VLOOKUP(VALUE(B216),Lignes!$A$2:$B$847,2))</f>
        <v>7</v>
      </c>
      <c r="E216" t="s">
        <v>175</v>
      </c>
      <c r="F216" s="2">
        <v>0.49910879629629629</v>
      </c>
      <c r="G216" s="2">
        <v>0.4993055555555555</v>
      </c>
      <c r="J216">
        <f>VLOOKUP(E216,Stations!$B$2:$G$300,6,FALSE)</f>
        <v>213</v>
      </c>
      <c r="K216">
        <f t="shared" si="15"/>
        <v>213.07</v>
      </c>
      <c r="L216">
        <f>VLOOKUP(K216,Nodes!$A$2:$B$382,2,FALSE)</f>
        <v>275</v>
      </c>
      <c r="M216">
        <f t="shared" si="16"/>
        <v>290</v>
      </c>
      <c r="N216">
        <f t="shared" si="17"/>
        <v>275</v>
      </c>
      <c r="O216">
        <f t="shared" si="18"/>
        <v>56.999999999999318</v>
      </c>
      <c r="R216" s="1"/>
    </row>
    <row r="217" spans="2:18">
      <c r="B217" t="str">
        <f t="shared" si="19"/>
        <v>7</v>
      </c>
      <c r="C217">
        <f>IF(ISERR(VLOOKUP(VALUE(B217),Lignes!$A$2:$B$847,2)), VLOOKUP(B217,Lignes!$A$2:$B$847,2), VLOOKUP(VALUE(B217),Lignes!$A$2:$B$847,2))</f>
        <v>7</v>
      </c>
      <c r="E217" t="s">
        <v>188</v>
      </c>
      <c r="F217" s="2">
        <v>0.49984953703703705</v>
      </c>
      <c r="G217" s="2">
        <v>0.50042824074074077</v>
      </c>
      <c r="J217">
        <f>VLOOKUP(E217,Stations!$B$2:$G$300,6,FALSE)</f>
        <v>226</v>
      </c>
      <c r="K217">
        <f t="shared" si="15"/>
        <v>226.07</v>
      </c>
      <c r="L217">
        <f>VLOOKUP(K217,Nodes!$A$2:$B$382,2,FALSE)</f>
        <v>289</v>
      </c>
      <c r="M217">
        <f t="shared" si="16"/>
        <v>275</v>
      </c>
      <c r="N217">
        <f t="shared" si="17"/>
        <v>289</v>
      </c>
      <c r="O217">
        <f t="shared" si="18"/>
        <v>47.000000000005748</v>
      </c>
      <c r="R217" s="1"/>
    </row>
    <row r="218" spans="2:18">
      <c r="B218" t="str">
        <f t="shared" si="19"/>
        <v>7</v>
      </c>
      <c r="C218">
        <f>IF(ISERR(VLOOKUP(VALUE(B218),Lignes!$A$2:$B$847,2)), VLOOKUP(B218,Lignes!$A$2:$B$847,2), VLOOKUP(VALUE(B218),Lignes!$A$2:$B$847,2))</f>
        <v>7</v>
      </c>
      <c r="E218" t="s">
        <v>128</v>
      </c>
      <c r="F218" s="2">
        <v>0.50112268518518521</v>
      </c>
      <c r="G218" s="2">
        <v>0.50137731481481485</v>
      </c>
      <c r="J218">
        <f>VLOOKUP(E218,Stations!$B$2:$G$300,6,FALSE)</f>
        <v>155</v>
      </c>
      <c r="K218">
        <f t="shared" si="15"/>
        <v>155.07</v>
      </c>
      <c r="L218">
        <f>VLOOKUP(K218,Nodes!$A$2:$B$382,2,FALSE)</f>
        <v>195</v>
      </c>
      <c r="M218">
        <f t="shared" si="16"/>
        <v>289</v>
      </c>
      <c r="N218">
        <f t="shared" si="17"/>
        <v>195</v>
      </c>
      <c r="O218">
        <f t="shared" si="18"/>
        <v>59.999999999999787</v>
      </c>
      <c r="R218" s="1"/>
    </row>
    <row r="219" spans="2:18">
      <c r="B219" t="str">
        <f t="shared" si="19"/>
        <v>7</v>
      </c>
      <c r="C219">
        <f>IF(ISERR(VLOOKUP(VALUE(B219),Lignes!$A$2:$B$847,2)), VLOOKUP(B219,Lignes!$A$2:$B$847,2), VLOOKUP(VALUE(B219),Lignes!$A$2:$B$847,2))</f>
        <v>7</v>
      </c>
      <c r="E219" t="s">
        <v>235</v>
      </c>
      <c r="F219" s="2">
        <v>0.50202546296296291</v>
      </c>
      <c r="G219" s="2">
        <v>0.50231481481481477</v>
      </c>
      <c r="J219">
        <f>VLOOKUP(E219,Stations!$B$2:$G$300,6,FALSE)</f>
        <v>283</v>
      </c>
      <c r="K219">
        <f t="shared" si="15"/>
        <v>283.07</v>
      </c>
      <c r="L219">
        <f>VLOOKUP(K219,Nodes!$A$2:$B$382,2,FALSE)</f>
        <v>363</v>
      </c>
      <c r="M219">
        <f t="shared" si="16"/>
        <v>195</v>
      </c>
      <c r="N219">
        <f t="shared" si="17"/>
        <v>363</v>
      </c>
      <c r="O219">
        <f t="shared" si="18"/>
        <v>55.999999999992767</v>
      </c>
      <c r="R219" s="1"/>
    </row>
    <row r="220" spans="2:18">
      <c r="B220" t="str">
        <f t="shared" si="19"/>
        <v>7</v>
      </c>
      <c r="C220">
        <f>IF(ISERR(VLOOKUP(VALUE(B220),Lignes!$A$2:$B$847,2)), VLOOKUP(B220,Lignes!$A$2:$B$847,2), VLOOKUP(VALUE(B220),Lignes!$A$2:$B$847,2))</f>
        <v>7</v>
      </c>
      <c r="E220" t="s">
        <v>162</v>
      </c>
      <c r="F220" s="2">
        <v>0.50306712962962963</v>
      </c>
      <c r="G220" s="2">
        <v>0.50340277777777775</v>
      </c>
      <c r="J220">
        <f>VLOOKUP(E220,Stations!$B$2:$G$300,6,FALSE)</f>
        <v>199</v>
      </c>
      <c r="K220">
        <f t="shared" si="15"/>
        <v>199.07</v>
      </c>
      <c r="L220">
        <f>VLOOKUP(K220,Nodes!$A$2:$B$382,2,FALSE)</f>
        <v>261</v>
      </c>
      <c r="M220">
        <f t="shared" si="16"/>
        <v>363</v>
      </c>
      <c r="N220">
        <f t="shared" si="17"/>
        <v>261</v>
      </c>
      <c r="O220">
        <f t="shared" si="18"/>
        <v>65.000000000003766</v>
      </c>
      <c r="R220" s="1"/>
    </row>
    <row r="221" spans="2:18">
      <c r="B221" t="str">
        <f t="shared" si="19"/>
        <v>7</v>
      </c>
      <c r="C221">
        <f>IF(ISERR(VLOOKUP(VALUE(B221),Lignes!$A$2:$B$847,2)), VLOOKUP(B221,Lignes!$A$2:$B$847,2), VLOOKUP(VALUE(B221),Lignes!$A$2:$B$847,2))</f>
        <v>7</v>
      </c>
      <c r="E221" t="s">
        <v>112</v>
      </c>
      <c r="F221" s="2">
        <v>0.5040162037037037</v>
      </c>
      <c r="G221" s="2">
        <v>0.50423611111111111</v>
      </c>
      <c r="J221">
        <f>VLOOKUP(E221,Stations!$B$2:$G$300,6,FALSE)</f>
        <v>138</v>
      </c>
      <c r="K221">
        <f t="shared" si="15"/>
        <v>138.07</v>
      </c>
      <c r="L221">
        <f>VLOOKUP(K221,Nodes!$A$2:$B$382,2,FALSE)</f>
        <v>175</v>
      </c>
      <c r="M221">
        <f t="shared" si="16"/>
        <v>261</v>
      </c>
      <c r="N221">
        <f t="shared" si="17"/>
        <v>175</v>
      </c>
      <c r="O221">
        <f t="shared" si="18"/>
        <v>53.00000000000189</v>
      </c>
      <c r="R221" s="1"/>
    </row>
    <row r="222" spans="2:18">
      <c r="B222" t="str">
        <f t="shared" si="19"/>
        <v>7</v>
      </c>
      <c r="C222">
        <f>IF(ISERR(VLOOKUP(VALUE(B222),Lignes!$A$2:$B$847,2)), VLOOKUP(B222,Lignes!$A$2:$B$847,2), VLOOKUP(VALUE(B222),Lignes!$A$2:$B$847,2))</f>
        <v>7</v>
      </c>
      <c r="E222" t="s">
        <v>390</v>
      </c>
      <c r="F222" s="2">
        <v>0.50497685185185182</v>
      </c>
      <c r="G222" s="2">
        <v>0.50517361111111114</v>
      </c>
      <c r="J222">
        <f>VLOOKUP(E222,Stations!$B$2:$G$300,6,FALSE)</f>
        <v>45</v>
      </c>
      <c r="K222">
        <f t="shared" si="15"/>
        <v>45.07</v>
      </c>
      <c r="L222">
        <f>VLOOKUP(K222,Nodes!$A$2:$B$382,2,FALSE)</f>
        <v>53</v>
      </c>
      <c r="M222">
        <f t="shared" si="16"/>
        <v>175</v>
      </c>
      <c r="N222">
        <f t="shared" si="17"/>
        <v>53</v>
      </c>
      <c r="O222">
        <f t="shared" si="18"/>
        <v>63.999999999997215</v>
      </c>
      <c r="R222" s="1"/>
    </row>
    <row r="223" spans="2:18">
      <c r="B223" t="str">
        <f t="shared" si="19"/>
        <v>7</v>
      </c>
      <c r="C223">
        <f>IF(ISERR(VLOOKUP(VALUE(B223),Lignes!$A$2:$B$847,2)), VLOOKUP(B223,Lignes!$A$2:$B$847,2), VLOOKUP(VALUE(B223),Lignes!$A$2:$B$847,2))</f>
        <v>7</v>
      </c>
      <c r="E223" t="s">
        <v>163</v>
      </c>
      <c r="F223" s="2">
        <v>0.50569444444444445</v>
      </c>
      <c r="G223" s="2">
        <v>0.50590277777777781</v>
      </c>
      <c r="J223">
        <f>VLOOKUP(E223,Stations!$B$2:$G$300,6,FALSE)</f>
        <v>200</v>
      </c>
      <c r="K223">
        <f t="shared" si="15"/>
        <v>200.07</v>
      </c>
      <c r="L223">
        <f>VLOOKUP(K223,Nodes!$A$2:$B$382,2,FALSE)</f>
        <v>262</v>
      </c>
      <c r="M223">
        <f t="shared" si="16"/>
        <v>53</v>
      </c>
      <c r="N223">
        <f t="shared" si="17"/>
        <v>262</v>
      </c>
      <c r="O223">
        <f t="shared" si="18"/>
        <v>44.999999999997442</v>
      </c>
      <c r="R223" s="1"/>
    </row>
    <row r="224" spans="2:18">
      <c r="B224" t="str">
        <f t="shared" si="19"/>
        <v>7</v>
      </c>
      <c r="C224">
        <f>IF(ISERR(VLOOKUP(VALUE(B224),Lignes!$A$2:$B$847,2)), VLOOKUP(B224,Lignes!$A$2:$B$847,2), VLOOKUP(VALUE(B224),Lignes!$A$2:$B$847,2))</f>
        <v>7</v>
      </c>
      <c r="E224" t="s">
        <v>101</v>
      </c>
      <c r="F224" s="2">
        <v>0.50659722222222225</v>
      </c>
      <c r="G224" s="2">
        <v>0.50686342592592593</v>
      </c>
      <c r="J224">
        <f>VLOOKUP(E224,Stations!$B$2:$G$300,6,FALSE)</f>
        <v>124</v>
      </c>
      <c r="K224">
        <f t="shared" si="15"/>
        <v>124.07</v>
      </c>
      <c r="L224">
        <f>VLOOKUP(K224,Nodes!$A$2:$B$382,2,FALSE)</f>
        <v>158</v>
      </c>
      <c r="M224">
        <f t="shared" si="16"/>
        <v>262</v>
      </c>
      <c r="N224">
        <f t="shared" si="17"/>
        <v>158</v>
      </c>
      <c r="O224">
        <f t="shared" si="18"/>
        <v>59.999999999999787</v>
      </c>
      <c r="R224" s="1"/>
    </row>
    <row r="225" spans="2:18">
      <c r="B225" t="str">
        <f t="shared" si="19"/>
        <v>7</v>
      </c>
      <c r="C225">
        <f>IF(ISERR(VLOOKUP(VALUE(B225),Lignes!$A$2:$B$847,2)), VLOOKUP(B225,Lignes!$A$2:$B$847,2), VLOOKUP(VALUE(B225),Lignes!$A$2:$B$847,2))</f>
        <v>7</v>
      </c>
      <c r="E225" t="s">
        <v>388</v>
      </c>
      <c r="F225" s="2">
        <v>0.50788194444444446</v>
      </c>
      <c r="G225" s="2">
        <v>0.50812500000000005</v>
      </c>
      <c r="J225">
        <f>VLOOKUP(E225,Stations!$B$2:$G$300,6,FALSE)</f>
        <v>279</v>
      </c>
      <c r="K225">
        <f t="shared" si="15"/>
        <v>279.07</v>
      </c>
      <c r="L225">
        <f>VLOOKUP(K225,Nodes!$A$2:$B$382,2,FALSE)</f>
        <v>359</v>
      </c>
      <c r="M225">
        <f t="shared" si="16"/>
        <v>158</v>
      </c>
      <c r="N225">
        <f t="shared" si="17"/>
        <v>359</v>
      </c>
      <c r="O225">
        <f t="shared" si="18"/>
        <v>88.000000000000966</v>
      </c>
      <c r="R225" s="1"/>
    </row>
    <row r="226" spans="2:18">
      <c r="B226" t="str">
        <f t="shared" si="19"/>
        <v>7</v>
      </c>
      <c r="C226">
        <f>IF(ISERR(VLOOKUP(VALUE(B226),Lignes!$A$2:$B$847,2)), VLOOKUP(B226,Lignes!$A$2:$B$847,2), VLOOKUP(VALUE(B226),Lignes!$A$2:$B$847,2))</f>
        <v>7</v>
      </c>
      <c r="E226" t="s">
        <v>168</v>
      </c>
      <c r="F226" s="2">
        <v>0.50876157407407407</v>
      </c>
      <c r="G226" s="2">
        <v>0.50896990740740744</v>
      </c>
      <c r="J226">
        <f>VLOOKUP(E226,Stations!$B$2:$G$300,6,FALSE)</f>
        <v>206</v>
      </c>
      <c r="K226">
        <f t="shared" si="15"/>
        <v>206.07</v>
      </c>
      <c r="L226">
        <f>VLOOKUP(K226,Nodes!$A$2:$B$382,2,FALSE)</f>
        <v>268</v>
      </c>
      <c r="M226">
        <f t="shared" si="16"/>
        <v>359</v>
      </c>
      <c r="N226">
        <f t="shared" si="17"/>
        <v>268</v>
      </c>
      <c r="O226">
        <f t="shared" si="18"/>
        <v>54.999999999995808</v>
      </c>
      <c r="R226" s="1"/>
    </row>
    <row r="227" spans="2:18">
      <c r="B227" t="str">
        <f t="shared" si="19"/>
        <v>7</v>
      </c>
      <c r="C227">
        <f>IF(ISERR(VLOOKUP(VALUE(B227),Lignes!$A$2:$B$847,2)), VLOOKUP(B227,Lignes!$A$2:$B$847,2), VLOOKUP(VALUE(B227),Lignes!$A$2:$B$847,2))</f>
        <v>7</v>
      </c>
      <c r="E227" t="s">
        <v>42</v>
      </c>
      <c r="F227" s="2">
        <v>0.50980324074074079</v>
      </c>
      <c r="G227" s="2">
        <v>0.51006944444444446</v>
      </c>
      <c r="J227">
        <f>VLOOKUP(E227,Stations!$B$2:$G$300,6,FALSE)</f>
        <v>56</v>
      </c>
      <c r="K227">
        <f t="shared" si="15"/>
        <v>56.07</v>
      </c>
      <c r="L227">
        <f>VLOOKUP(K227,Nodes!$A$2:$B$382,2,FALSE)</f>
        <v>69</v>
      </c>
      <c r="M227">
        <f t="shared" si="16"/>
        <v>268</v>
      </c>
      <c r="N227">
        <f t="shared" si="17"/>
        <v>69</v>
      </c>
      <c r="O227">
        <f t="shared" si="18"/>
        <v>72.000000000001663</v>
      </c>
      <c r="R227" s="1"/>
    </row>
    <row r="228" spans="2:18">
      <c r="B228" t="str">
        <f t="shared" si="19"/>
        <v>7</v>
      </c>
      <c r="C228">
        <f>IF(ISERR(VLOOKUP(VALUE(B228),Lignes!$A$2:$B$847,2)), VLOOKUP(B228,Lignes!$A$2:$B$847,2), VLOOKUP(VALUE(B228),Lignes!$A$2:$B$847,2))</f>
        <v>7</v>
      </c>
      <c r="E228" t="s">
        <v>169</v>
      </c>
      <c r="F228" s="2">
        <v>0.51075231481481487</v>
      </c>
      <c r="G228" s="2">
        <v>0.51097222222222227</v>
      </c>
      <c r="J228">
        <f>VLOOKUP(E228,Stations!$B$2:$G$300,6,FALSE)</f>
        <v>207</v>
      </c>
      <c r="K228">
        <f t="shared" si="15"/>
        <v>207.07</v>
      </c>
      <c r="L228">
        <f>VLOOKUP(K228,Nodes!$A$2:$B$382,2,FALSE)</f>
        <v>269</v>
      </c>
      <c r="M228">
        <f t="shared" si="16"/>
        <v>69</v>
      </c>
      <c r="N228">
        <f t="shared" si="17"/>
        <v>269</v>
      </c>
      <c r="O228">
        <f t="shared" si="18"/>
        <v>59.000000000002828</v>
      </c>
      <c r="R228" s="1"/>
    </row>
    <row r="229" spans="2:18">
      <c r="B229" t="str">
        <f t="shared" si="19"/>
        <v>7</v>
      </c>
      <c r="C229">
        <f>IF(ISERR(VLOOKUP(VALUE(B229),Lignes!$A$2:$B$847,2)), VLOOKUP(B229,Lignes!$A$2:$B$847,2), VLOOKUP(VALUE(B229),Lignes!$A$2:$B$847,2))</f>
        <v>7</v>
      </c>
      <c r="E229" t="s">
        <v>261</v>
      </c>
      <c r="F229" s="2">
        <v>0.51197916666666665</v>
      </c>
      <c r="G229" s="2">
        <v>0.51222222222222225</v>
      </c>
      <c r="J229">
        <f>VLOOKUP(E229,Stations!$B$2:$G$300,6,FALSE)</f>
        <v>185</v>
      </c>
      <c r="K229">
        <f t="shared" si="15"/>
        <v>185.07</v>
      </c>
      <c r="L229">
        <f>VLOOKUP(K229,Nodes!$A$2:$B$382,2,FALSE)</f>
        <v>240</v>
      </c>
      <c r="M229">
        <f t="shared" si="16"/>
        <v>269</v>
      </c>
      <c r="N229">
        <f t="shared" si="17"/>
        <v>240</v>
      </c>
      <c r="O229">
        <f t="shared" si="18"/>
        <v>86.999999999994415</v>
      </c>
      <c r="R229" s="1"/>
    </row>
    <row r="230" spans="2:18">
      <c r="B230" t="str">
        <f t="shared" si="19"/>
        <v>7</v>
      </c>
      <c r="C230">
        <f>IF(ISERR(VLOOKUP(VALUE(B230),Lignes!$A$2:$B$847,2)), VLOOKUP(B230,Lignes!$A$2:$B$847,2), VLOOKUP(VALUE(B230),Lignes!$A$2:$B$847,2))</f>
        <v>7</v>
      </c>
      <c r="E230" t="s">
        <v>194</v>
      </c>
      <c r="F230" s="2">
        <v>0.51285879629629627</v>
      </c>
      <c r="G230" s="2">
        <v>0.51309027777777783</v>
      </c>
      <c r="J230">
        <f>VLOOKUP(E230,Stations!$B$2:$G$300,6,FALSE)</f>
        <v>232</v>
      </c>
      <c r="K230">
        <f t="shared" si="15"/>
        <v>232.07</v>
      </c>
      <c r="L230">
        <f>VLOOKUP(K230,Nodes!$A$2:$B$382,2,FALSE)</f>
        <v>295</v>
      </c>
      <c r="M230">
        <f t="shared" si="16"/>
        <v>240</v>
      </c>
      <c r="N230">
        <f t="shared" si="17"/>
        <v>295</v>
      </c>
      <c r="O230">
        <f t="shared" si="18"/>
        <v>54.999999999995808</v>
      </c>
      <c r="R230" s="1"/>
    </row>
    <row r="231" spans="2:18">
      <c r="B231" t="str">
        <f t="shared" si="19"/>
        <v>7</v>
      </c>
      <c r="C231">
        <f>IF(ISERR(VLOOKUP(VALUE(B231),Lignes!$A$2:$B$847,2)), VLOOKUP(B231,Lignes!$A$2:$B$847,2), VLOOKUP(VALUE(B231),Lignes!$A$2:$B$847,2))</f>
        <v>7</v>
      </c>
      <c r="E231" t="s">
        <v>147</v>
      </c>
      <c r="F231" s="2">
        <v>0.51388888888888895</v>
      </c>
      <c r="G231" s="2">
        <v>0.51415509259259262</v>
      </c>
      <c r="J231">
        <f>VLOOKUP(E231,Stations!$B$2:$G$300,6,FALSE)</f>
        <v>183</v>
      </c>
      <c r="K231">
        <f t="shared" si="15"/>
        <v>183.07</v>
      </c>
      <c r="L231">
        <f>VLOOKUP(K231,Nodes!$A$2:$B$382,2,FALSE)</f>
        <v>236</v>
      </c>
      <c r="M231">
        <f t="shared" si="16"/>
        <v>295</v>
      </c>
      <c r="N231">
        <f t="shared" si="17"/>
        <v>236</v>
      </c>
      <c r="O231">
        <f t="shared" si="18"/>
        <v>69.000000000001194</v>
      </c>
      <c r="R231" s="1"/>
    </row>
    <row r="232" spans="2:18">
      <c r="B232" t="str">
        <f t="shared" si="19"/>
        <v>7</v>
      </c>
      <c r="C232">
        <f>IF(ISERR(VLOOKUP(VALUE(B232),Lignes!$A$2:$B$847,2)), VLOOKUP(B232,Lignes!$A$2:$B$847,2), VLOOKUP(VALUE(B232),Lignes!$A$2:$B$847,2))</f>
        <v>7</v>
      </c>
      <c r="E232" t="s">
        <v>386</v>
      </c>
      <c r="F232" s="2">
        <v>0.51483796296296302</v>
      </c>
      <c r="G232" s="2">
        <v>0.51508101851851851</v>
      </c>
      <c r="J232">
        <f>VLOOKUP(E232,Stations!$B$2:$G$300,6,FALSE)</f>
        <v>58</v>
      </c>
      <c r="K232">
        <f t="shared" si="15"/>
        <v>58.07</v>
      </c>
      <c r="L232">
        <f>VLOOKUP(K232,Nodes!$A$2:$B$382,2,FALSE)</f>
        <v>73</v>
      </c>
      <c r="M232">
        <f t="shared" si="16"/>
        <v>236</v>
      </c>
      <c r="N232">
        <f t="shared" si="17"/>
        <v>73</v>
      </c>
      <c r="O232">
        <f t="shared" si="18"/>
        <v>59.000000000002828</v>
      </c>
      <c r="R232" s="1"/>
    </row>
    <row r="233" spans="2:18">
      <c r="B233" t="str">
        <f t="shared" si="19"/>
        <v>7</v>
      </c>
      <c r="C233">
        <f>IF(ISERR(VLOOKUP(VALUE(B233),Lignes!$A$2:$B$847,2)), VLOOKUP(B233,Lignes!$A$2:$B$847,2), VLOOKUP(VALUE(B233),Lignes!$A$2:$B$847,2))</f>
        <v>7</v>
      </c>
      <c r="E233" t="s">
        <v>110</v>
      </c>
      <c r="F233" s="2">
        <v>0.51565972222222223</v>
      </c>
      <c r="G233" s="2">
        <v>0.51586805555555559</v>
      </c>
      <c r="J233">
        <f>VLOOKUP(E233,Stations!$B$2:$G$300,6,FALSE)</f>
        <v>136</v>
      </c>
      <c r="K233">
        <f t="shared" si="15"/>
        <v>136.07</v>
      </c>
      <c r="L233">
        <f>VLOOKUP(K233,Nodes!$A$2:$B$382,2,FALSE)</f>
        <v>173</v>
      </c>
      <c r="M233">
        <f t="shared" si="16"/>
        <v>73</v>
      </c>
      <c r="N233">
        <f t="shared" si="17"/>
        <v>173</v>
      </c>
      <c r="O233">
        <f t="shared" si="18"/>
        <v>50.000000000001421</v>
      </c>
      <c r="R233" s="1"/>
    </row>
    <row r="234" spans="2:18">
      <c r="B234" t="str">
        <f t="shared" si="19"/>
        <v>7</v>
      </c>
      <c r="C234">
        <f>IF(ISERR(VLOOKUP(VALUE(B234),Lignes!$A$2:$B$847,2)), VLOOKUP(B234,Lignes!$A$2:$B$847,2), VLOOKUP(VALUE(B234),Lignes!$A$2:$B$847,2))</f>
        <v>7</v>
      </c>
      <c r="E234" t="s">
        <v>30</v>
      </c>
      <c r="F234" s="2">
        <v>0.51644675925925931</v>
      </c>
      <c r="G234" s="2">
        <v>0.51664351851851853</v>
      </c>
      <c r="J234">
        <f>VLOOKUP(E234,Stations!$B$2:$G$300,6,FALSE)</f>
        <v>40</v>
      </c>
      <c r="K234">
        <f t="shared" si="15"/>
        <v>40.07</v>
      </c>
      <c r="L234">
        <f>VLOOKUP(K234,Nodes!$A$2:$B$382,2,FALSE)</f>
        <v>48</v>
      </c>
      <c r="M234">
        <f t="shared" si="16"/>
        <v>173</v>
      </c>
      <c r="N234">
        <f t="shared" si="17"/>
        <v>48</v>
      </c>
      <c r="O234">
        <f t="shared" si="18"/>
        <v>50.000000000001421</v>
      </c>
      <c r="R234" s="1"/>
    </row>
    <row r="235" spans="2:18">
      <c r="B235" t="str">
        <f t="shared" si="19"/>
        <v>7</v>
      </c>
      <c r="C235">
        <f>IF(ISERR(VLOOKUP(VALUE(B235),Lignes!$A$2:$B$847,2)), VLOOKUP(B235,Lignes!$A$2:$B$847,2), VLOOKUP(VALUE(B235),Lignes!$A$2:$B$847,2))</f>
        <v>7</v>
      </c>
      <c r="E235" t="s">
        <v>165</v>
      </c>
      <c r="F235" s="2">
        <v>0.51712962962962961</v>
      </c>
      <c r="G235" s="2">
        <v>0.51731481481481478</v>
      </c>
      <c r="J235">
        <f>VLOOKUP(E235,Stations!$B$2:$G$300,6,FALSE)</f>
        <v>202</v>
      </c>
      <c r="K235">
        <f t="shared" si="15"/>
        <v>202.07</v>
      </c>
      <c r="L235">
        <f>VLOOKUP(K235,Nodes!$A$2:$B$382,2,FALSE)</f>
        <v>264</v>
      </c>
      <c r="M235">
        <f t="shared" si="16"/>
        <v>48</v>
      </c>
      <c r="N235">
        <f t="shared" si="17"/>
        <v>264</v>
      </c>
      <c r="O235">
        <f t="shared" si="18"/>
        <v>41.999999999996973</v>
      </c>
      <c r="R235" s="1"/>
    </row>
    <row r="236" spans="2:18">
      <c r="B236" t="str">
        <f t="shared" si="19"/>
        <v>7</v>
      </c>
      <c r="C236">
        <f>IF(ISERR(VLOOKUP(VALUE(B236),Lignes!$A$2:$B$847,2)), VLOOKUP(B236,Lignes!$A$2:$B$847,2), VLOOKUP(VALUE(B236),Lignes!$A$2:$B$847,2))</f>
        <v>7</v>
      </c>
      <c r="E236" t="s">
        <v>337</v>
      </c>
      <c r="F236" s="2">
        <v>0.51832175925925927</v>
      </c>
      <c r="G236" s="2">
        <v>0.51858796296296295</v>
      </c>
      <c r="J236">
        <f>VLOOKUP(E236,Stations!$B$2:$G$300,6,FALSE)</f>
        <v>104</v>
      </c>
      <c r="K236">
        <f t="shared" si="15"/>
        <v>104.07</v>
      </c>
      <c r="L236">
        <f>VLOOKUP(K236,Nodes!$A$2:$B$382,2,FALSE)</f>
        <v>130</v>
      </c>
      <c r="M236">
        <f t="shared" si="16"/>
        <v>264</v>
      </c>
      <c r="N236">
        <f t="shared" si="17"/>
        <v>130</v>
      </c>
      <c r="O236">
        <f t="shared" si="18"/>
        <v>87.000000000004007</v>
      </c>
      <c r="R236" s="1"/>
    </row>
    <row r="237" spans="2:18">
      <c r="B237" t="str">
        <f t="shared" si="19"/>
        <v>7</v>
      </c>
      <c r="C237">
        <f>IF(ISERR(VLOOKUP(VALUE(B237),Lignes!$A$2:$B$847,2)), VLOOKUP(B237,Lignes!$A$2:$B$847,2), VLOOKUP(VALUE(B237),Lignes!$A$2:$B$847,2))</f>
        <v>7</v>
      </c>
      <c r="E237" t="s">
        <v>41</v>
      </c>
      <c r="F237" s="2">
        <v>0.5191782407407407</v>
      </c>
      <c r="G237" s="2">
        <v>0.51937500000000003</v>
      </c>
      <c r="J237">
        <f>VLOOKUP(E237,Stations!$B$2:$G$300,6,FALSE)</f>
        <v>55</v>
      </c>
      <c r="K237">
        <f t="shared" si="15"/>
        <v>55.07</v>
      </c>
      <c r="L237">
        <f>VLOOKUP(K237,Nodes!$A$2:$B$382,2,FALSE)</f>
        <v>66</v>
      </c>
      <c r="M237">
        <f t="shared" si="16"/>
        <v>130</v>
      </c>
      <c r="N237">
        <f t="shared" si="17"/>
        <v>66</v>
      </c>
      <c r="O237">
        <f t="shared" si="18"/>
        <v>50.99999999999838</v>
      </c>
      <c r="R237" s="1"/>
    </row>
    <row r="238" spans="2:18">
      <c r="B238" t="str">
        <f t="shared" si="19"/>
        <v>7</v>
      </c>
      <c r="C238">
        <f>IF(ISERR(VLOOKUP(VALUE(B238),Lignes!$A$2:$B$847,2)), VLOOKUP(B238,Lignes!$A$2:$B$847,2), VLOOKUP(VALUE(B238),Lignes!$A$2:$B$847,2))</f>
        <v>7</v>
      </c>
      <c r="E238" t="s">
        <v>117</v>
      </c>
      <c r="F238" s="2">
        <v>0.52001157407407406</v>
      </c>
      <c r="G238" s="2">
        <v>0.52026620370370369</v>
      </c>
      <c r="J238">
        <f>VLOOKUP(E238,Stations!$B$2:$G$300,6,FALSE)</f>
        <v>143</v>
      </c>
      <c r="K238">
        <f t="shared" si="15"/>
        <v>143.07</v>
      </c>
      <c r="L238">
        <f>VLOOKUP(K238,Nodes!$A$2:$B$382,2,FALSE)</f>
        <v>180</v>
      </c>
      <c r="M238">
        <f t="shared" si="16"/>
        <v>66</v>
      </c>
      <c r="N238">
        <f t="shared" si="17"/>
        <v>180</v>
      </c>
      <c r="O238">
        <f t="shared" si="18"/>
        <v>54.999999999995808</v>
      </c>
      <c r="R238" s="1"/>
    </row>
    <row r="239" spans="2:18">
      <c r="B239" t="str">
        <f t="shared" si="19"/>
        <v>7</v>
      </c>
      <c r="C239">
        <f>IF(ISERR(VLOOKUP(VALUE(B239),Lignes!$A$2:$B$847,2)), VLOOKUP(B239,Lignes!$A$2:$B$847,2), VLOOKUP(VALUE(B239),Lignes!$A$2:$B$847,2))</f>
        <v>7</v>
      </c>
      <c r="E239" t="s">
        <v>231</v>
      </c>
      <c r="F239" s="2">
        <v>0.52098379629629632</v>
      </c>
      <c r="G239" s="2">
        <v>0.5212268518518518</v>
      </c>
      <c r="J239">
        <f>VLOOKUP(E239,Stations!$B$2:$G$300,6,FALSE)</f>
        <v>277</v>
      </c>
      <c r="K239">
        <f t="shared" si="15"/>
        <v>277.07</v>
      </c>
      <c r="L239">
        <f>VLOOKUP(K239,Nodes!$A$2:$B$382,2,FALSE)</f>
        <v>355</v>
      </c>
      <c r="M239">
        <f t="shared" si="16"/>
        <v>180</v>
      </c>
      <c r="N239">
        <f t="shared" si="17"/>
        <v>355</v>
      </c>
      <c r="O239">
        <f t="shared" si="18"/>
        <v>62.000000000003297</v>
      </c>
      <c r="R239" s="1"/>
    </row>
    <row r="240" spans="2:18">
      <c r="B240" t="str">
        <f t="shared" si="19"/>
        <v>7</v>
      </c>
      <c r="C240">
        <f>IF(ISERR(VLOOKUP(VALUE(B240),Lignes!$A$2:$B$847,2)), VLOOKUP(B240,Lignes!$A$2:$B$847,2), VLOOKUP(VALUE(B240),Lignes!$A$2:$B$847,2))</f>
        <v>7</v>
      </c>
      <c r="E240" t="s">
        <v>205</v>
      </c>
      <c r="F240" s="2">
        <v>0.52188657407407402</v>
      </c>
      <c r="G240" s="2">
        <v>0.52211805555555557</v>
      </c>
      <c r="J240">
        <f>VLOOKUP(E240,Stations!$B$2:$G$300,6,FALSE)</f>
        <v>246</v>
      </c>
      <c r="K240">
        <f t="shared" si="15"/>
        <v>246.07</v>
      </c>
      <c r="L240">
        <f>VLOOKUP(K240,Nodes!$A$2:$B$382,2,FALSE)</f>
        <v>318</v>
      </c>
      <c r="M240">
        <f t="shared" si="16"/>
        <v>355</v>
      </c>
      <c r="N240">
        <f t="shared" si="17"/>
        <v>318</v>
      </c>
      <c r="O240">
        <f t="shared" si="18"/>
        <v>56.999999999999318</v>
      </c>
      <c r="R240" s="1"/>
    </row>
    <row r="241" spans="1:18">
      <c r="B241" t="str">
        <f t="shared" si="19"/>
        <v>7</v>
      </c>
      <c r="C241">
        <f>IF(ISERR(VLOOKUP(VALUE(B241),Lignes!$A$2:$B$847,2)), VLOOKUP(B241,Lignes!$A$2:$B$847,2), VLOOKUP(VALUE(B241),Lignes!$A$2:$B$847,2))</f>
        <v>7</v>
      </c>
      <c r="E241" t="s">
        <v>56</v>
      </c>
      <c r="F241" s="2">
        <v>0.52270833333333333</v>
      </c>
      <c r="G241" s="2">
        <v>0.52293981481481489</v>
      </c>
      <c r="J241">
        <f>VLOOKUP(E241,Stations!$B$2:$G$300,6,FALSE)</f>
        <v>76</v>
      </c>
      <c r="K241">
        <f t="shared" si="15"/>
        <v>76.069999999999993</v>
      </c>
      <c r="L241">
        <f>VLOOKUP(K241,Nodes!$A$2:$B$382,2,FALSE)</f>
        <v>94</v>
      </c>
      <c r="M241">
        <f t="shared" si="16"/>
        <v>318</v>
      </c>
      <c r="N241">
        <f t="shared" si="17"/>
        <v>94</v>
      </c>
      <c r="O241">
        <f t="shared" si="18"/>
        <v>50.99999999999838</v>
      </c>
      <c r="R241" s="1"/>
    </row>
    <row r="242" spans="1:18">
      <c r="B242" t="str">
        <f t="shared" si="19"/>
        <v>7</v>
      </c>
      <c r="C242">
        <f>IF(ISERR(VLOOKUP(VALUE(B242),Lignes!$A$2:$B$847,2)), VLOOKUP(B242,Lignes!$A$2:$B$847,2), VLOOKUP(VALUE(B242),Lignes!$A$2:$B$847,2))</f>
        <v>7</v>
      </c>
      <c r="E242" t="s">
        <v>50</v>
      </c>
      <c r="F242" s="2">
        <v>0.5235995370370371</v>
      </c>
      <c r="G242" s="2">
        <v>0.52384259259259258</v>
      </c>
      <c r="J242">
        <f>VLOOKUP(E242,Stations!$B$2:$G$300,6,FALSE)</f>
        <v>67</v>
      </c>
      <c r="K242">
        <f t="shared" si="15"/>
        <v>67.069999999999993</v>
      </c>
      <c r="L242">
        <f>VLOOKUP(K242,Nodes!$A$2:$B$382,2,FALSE)</f>
        <v>85</v>
      </c>
      <c r="M242">
        <f t="shared" si="16"/>
        <v>94</v>
      </c>
      <c r="N242">
        <f t="shared" si="17"/>
        <v>85</v>
      </c>
      <c r="O242">
        <f t="shared" si="18"/>
        <v>56.999999999999318</v>
      </c>
      <c r="R242" s="1"/>
    </row>
    <row r="243" spans="1:18">
      <c r="B243" t="str">
        <f t="shared" si="19"/>
        <v>7</v>
      </c>
      <c r="C243">
        <f>IF(ISERR(VLOOKUP(VALUE(B243),Lignes!$A$2:$B$847,2)), VLOOKUP(B243,Lignes!$A$2:$B$847,2), VLOOKUP(VALUE(B243),Lignes!$A$2:$B$847,2))</f>
        <v>7</v>
      </c>
      <c r="E243" t="s">
        <v>179</v>
      </c>
      <c r="F243" s="2">
        <v>0.52434027777777781</v>
      </c>
      <c r="J243">
        <f>VLOOKUP(E243,Stations!$B$2:$G$300,6,FALSE)</f>
        <v>217</v>
      </c>
      <c r="K243">
        <f t="shared" si="15"/>
        <v>217.07</v>
      </c>
      <c r="L243">
        <f>VLOOKUP(K243,Nodes!$A$2:$B$382,2,FALSE)</f>
        <v>279</v>
      </c>
      <c r="M243">
        <f t="shared" si="16"/>
        <v>85</v>
      </c>
      <c r="N243">
        <f t="shared" si="17"/>
        <v>279</v>
      </c>
      <c r="O243">
        <f t="shared" si="18"/>
        <v>43.000000000003524</v>
      </c>
      <c r="R243" s="1"/>
    </row>
    <row r="244" spans="1:18" hidden="1">
      <c r="B244" t="str">
        <f t="shared" si="19"/>
        <v>7</v>
      </c>
      <c r="C244">
        <f>IF(ISERR(VLOOKUP(VALUE(B244),Lignes!$A$2:$B$847,2)), VLOOKUP(B244,Lignes!$A$2:$B$847,2), VLOOKUP(VALUE(B244),Lignes!$A$2:$B$847,2))</f>
        <v>7</v>
      </c>
      <c r="D244" t="s">
        <v>541</v>
      </c>
      <c r="E244" t="s">
        <v>179</v>
      </c>
      <c r="G244" s="2">
        <v>0.52641203703703698</v>
      </c>
      <c r="J244">
        <f>VLOOKUP(E244,Stations!$B$2:$G$300,6,FALSE)</f>
        <v>217</v>
      </c>
      <c r="K244">
        <f t="shared" si="15"/>
        <v>217.07</v>
      </c>
      <c r="L244">
        <f>VLOOKUP(K244,Nodes!$A$2:$B$382,2,FALSE)</f>
        <v>279</v>
      </c>
      <c r="M244" t="str">
        <f t="shared" si="16"/>
        <v/>
      </c>
      <c r="N244" t="str">
        <f t="shared" si="17"/>
        <v/>
      </c>
      <c r="O244" t="str">
        <f t="shared" si="18"/>
        <v/>
      </c>
      <c r="R244" s="1"/>
    </row>
    <row r="245" spans="1:18">
      <c r="B245" t="str">
        <f t="shared" si="19"/>
        <v>7</v>
      </c>
      <c r="C245">
        <f>IF(ISERR(VLOOKUP(VALUE(B245),Lignes!$A$2:$B$847,2)), VLOOKUP(B245,Lignes!$A$2:$B$847,2), VLOOKUP(VALUE(B245),Lignes!$A$2:$B$847,2))</f>
        <v>7</v>
      </c>
      <c r="E245" t="s">
        <v>50</v>
      </c>
      <c r="F245" s="2">
        <v>0.52709490740740739</v>
      </c>
      <c r="G245" s="2">
        <v>0.52732638888888894</v>
      </c>
      <c r="J245">
        <f>VLOOKUP(E245,Stations!$B$2:$G$300,6,FALSE)</f>
        <v>67</v>
      </c>
      <c r="K245">
        <f t="shared" si="15"/>
        <v>67.069999999999993</v>
      </c>
      <c r="L245">
        <f>VLOOKUP(K245,Nodes!$A$2:$B$382,2,FALSE)</f>
        <v>85</v>
      </c>
      <c r="M245">
        <f t="shared" si="16"/>
        <v>279</v>
      </c>
      <c r="N245">
        <f t="shared" si="17"/>
        <v>85</v>
      </c>
      <c r="O245">
        <f t="shared" si="18"/>
        <v>59.000000000002828</v>
      </c>
      <c r="R245" s="1"/>
    </row>
    <row r="246" spans="1:18">
      <c r="B246" t="str">
        <f t="shared" si="19"/>
        <v>7</v>
      </c>
      <c r="C246">
        <f>IF(ISERR(VLOOKUP(VALUE(B246),Lignes!$A$2:$B$847,2)), VLOOKUP(B246,Lignes!$A$2:$B$847,2), VLOOKUP(VALUE(B246),Lignes!$A$2:$B$847,2))</f>
        <v>7</v>
      </c>
      <c r="E246" t="s">
        <v>56</v>
      </c>
      <c r="F246" s="2">
        <v>0.52792824074074074</v>
      </c>
      <c r="G246" s="2">
        <v>0.52815972222222218</v>
      </c>
      <c r="J246">
        <f>VLOOKUP(E246,Stations!$B$2:$G$300,6,FALSE)</f>
        <v>76</v>
      </c>
      <c r="K246">
        <f t="shared" si="15"/>
        <v>76.069999999999993</v>
      </c>
      <c r="L246">
        <f>VLOOKUP(K246,Nodes!$A$2:$B$382,2,FALSE)</f>
        <v>94</v>
      </c>
      <c r="M246">
        <f t="shared" si="16"/>
        <v>85</v>
      </c>
      <c r="N246">
        <f t="shared" si="17"/>
        <v>94</v>
      </c>
      <c r="O246">
        <f t="shared" si="18"/>
        <v>51.999999999995339</v>
      </c>
      <c r="R246" s="1"/>
    </row>
    <row r="247" spans="1:18">
      <c r="B247" t="str">
        <f t="shared" si="19"/>
        <v>7</v>
      </c>
      <c r="C247">
        <f>IF(ISERR(VLOOKUP(VALUE(B247),Lignes!$A$2:$B$847,2)), VLOOKUP(B247,Lignes!$A$2:$B$847,2), VLOOKUP(VALUE(B247),Lignes!$A$2:$B$847,2))</f>
        <v>7</v>
      </c>
      <c r="E247" t="s">
        <v>205</v>
      </c>
      <c r="F247" s="2">
        <v>0.52872685185185186</v>
      </c>
      <c r="G247" s="2">
        <v>0.52890046296296289</v>
      </c>
      <c r="J247">
        <f>VLOOKUP(E247,Stations!$B$2:$G$300,6,FALSE)</f>
        <v>246</v>
      </c>
      <c r="K247">
        <f t="shared" si="15"/>
        <v>246.07</v>
      </c>
      <c r="L247">
        <f>VLOOKUP(K247,Nodes!$A$2:$B$382,2,FALSE)</f>
        <v>318</v>
      </c>
      <c r="M247">
        <f t="shared" si="16"/>
        <v>94</v>
      </c>
      <c r="N247">
        <f t="shared" si="17"/>
        <v>318</v>
      </c>
      <c r="O247">
        <f t="shared" si="18"/>
        <v>49.000000000004462</v>
      </c>
      <c r="R247" s="1"/>
    </row>
    <row r="248" spans="1:18">
      <c r="B248" t="str">
        <f t="shared" si="19"/>
        <v>7</v>
      </c>
      <c r="C248">
        <f>IF(ISERR(VLOOKUP(VALUE(B248),Lignes!$A$2:$B$847,2)), VLOOKUP(B248,Lignes!$A$2:$B$847,2), VLOOKUP(VALUE(B248),Lignes!$A$2:$B$847,2))</f>
        <v>7</v>
      </c>
      <c r="E248" t="s">
        <v>231</v>
      </c>
      <c r="F248" s="2">
        <v>0.52952546296296299</v>
      </c>
      <c r="G248" s="2">
        <v>0.52981481481481485</v>
      </c>
      <c r="J248">
        <f>VLOOKUP(E248,Stations!$B$2:$G$300,6,FALSE)</f>
        <v>277</v>
      </c>
      <c r="K248">
        <f t="shared" si="15"/>
        <v>277.07</v>
      </c>
      <c r="L248">
        <f>VLOOKUP(K248,Nodes!$A$2:$B$382,2,FALSE)</f>
        <v>355</v>
      </c>
      <c r="M248">
        <f t="shared" si="16"/>
        <v>318</v>
      </c>
      <c r="N248">
        <f t="shared" si="17"/>
        <v>355</v>
      </c>
      <c r="O248">
        <f t="shared" si="18"/>
        <v>54.000000000008441</v>
      </c>
      <c r="R248" s="1"/>
    </row>
    <row r="249" spans="1:18">
      <c r="B249" t="str">
        <f t="shared" si="19"/>
        <v>7</v>
      </c>
      <c r="C249">
        <f>IF(ISERR(VLOOKUP(VALUE(B249),Lignes!$A$2:$B$847,2)), VLOOKUP(B249,Lignes!$A$2:$B$847,2), VLOOKUP(VALUE(B249),Lignes!$A$2:$B$847,2))</f>
        <v>7</v>
      </c>
      <c r="E249" t="s">
        <v>117</v>
      </c>
      <c r="F249" s="2">
        <v>0.53053240740740748</v>
      </c>
      <c r="G249" s="2">
        <v>0.53079861111111104</v>
      </c>
      <c r="J249">
        <f>VLOOKUP(E249,Stations!$B$2:$G$300,6,FALSE)</f>
        <v>143</v>
      </c>
      <c r="K249">
        <f t="shared" si="15"/>
        <v>143.07</v>
      </c>
      <c r="L249">
        <f>VLOOKUP(K249,Nodes!$A$2:$B$382,2,FALSE)</f>
        <v>180</v>
      </c>
      <c r="M249">
        <f t="shared" si="16"/>
        <v>355</v>
      </c>
      <c r="N249">
        <f t="shared" si="17"/>
        <v>180</v>
      </c>
      <c r="O249">
        <f t="shared" si="18"/>
        <v>62.000000000003297</v>
      </c>
      <c r="R249" s="1"/>
    </row>
    <row r="250" spans="1:18">
      <c r="B250" t="str">
        <f t="shared" si="19"/>
        <v>7</v>
      </c>
      <c r="C250">
        <f>IF(ISERR(VLOOKUP(VALUE(B250),Lignes!$A$2:$B$847,2)), VLOOKUP(B250,Lignes!$A$2:$B$847,2), VLOOKUP(VALUE(B250),Lignes!$A$2:$B$847,2))</f>
        <v>7</v>
      </c>
      <c r="E250" t="s">
        <v>41</v>
      </c>
      <c r="F250" s="2">
        <v>0.53160879629629632</v>
      </c>
      <c r="G250" s="2">
        <v>0.53180555555555553</v>
      </c>
      <c r="J250">
        <f>VLOOKUP(E250,Stations!$B$2:$G$300,6,FALSE)</f>
        <v>55</v>
      </c>
      <c r="K250">
        <f t="shared" si="15"/>
        <v>55.07</v>
      </c>
      <c r="L250">
        <f>VLOOKUP(K250,Nodes!$A$2:$B$382,2,FALSE)</f>
        <v>66</v>
      </c>
      <c r="M250">
        <f t="shared" si="16"/>
        <v>180</v>
      </c>
      <c r="N250">
        <f t="shared" si="17"/>
        <v>66</v>
      </c>
      <c r="O250">
        <f t="shared" si="18"/>
        <v>70.000000000007745</v>
      </c>
      <c r="R250" s="1"/>
    </row>
    <row r="251" spans="1:18">
      <c r="B251" t="str">
        <f t="shared" si="19"/>
        <v>7</v>
      </c>
      <c r="C251">
        <f>IF(ISERR(VLOOKUP(VALUE(B251),Lignes!$A$2:$B$847,2)), VLOOKUP(B251,Lignes!$A$2:$B$847,2), VLOOKUP(VALUE(B251),Lignes!$A$2:$B$847,2))</f>
        <v>7</v>
      </c>
      <c r="E251" t="s">
        <v>337</v>
      </c>
      <c r="F251" s="2">
        <v>0.53244212962962967</v>
      </c>
      <c r="G251" s="2">
        <v>0.53273148148148153</v>
      </c>
      <c r="J251">
        <f>VLOOKUP(E251,Stations!$B$2:$G$300,6,FALSE)</f>
        <v>104</v>
      </c>
      <c r="K251">
        <f t="shared" si="15"/>
        <v>104.07</v>
      </c>
      <c r="L251">
        <f>VLOOKUP(K251,Nodes!$A$2:$B$382,2,FALSE)</f>
        <v>130</v>
      </c>
      <c r="M251">
        <f t="shared" si="16"/>
        <v>66</v>
      </c>
      <c r="N251">
        <f t="shared" si="17"/>
        <v>130</v>
      </c>
      <c r="O251">
        <f t="shared" si="18"/>
        <v>55.0000000000054</v>
      </c>
      <c r="R251" s="1"/>
    </row>
    <row r="252" spans="1:18">
      <c r="B252" t="str">
        <f t="shared" si="19"/>
        <v>7</v>
      </c>
      <c r="C252">
        <f>IF(ISERR(VLOOKUP(VALUE(B252),Lignes!$A$2:$B$847,2)), VLOOKUP(B252,Lignes!$A$2:$B$847,2), VLOOKUP(VALUE(B252),Lignes!$A$2:$B$847,2))</f>
        <v>7</v>
      </c>
      <c r="E252" t="s">
        <v>165</v>
      </c>
      <c r="F252" s="2">
        <v>0.53380787037037036</v>
      </c>
      <c r="G252" s="2">
        <v>0.53400462962962958</v>
      </c>
      <c r="J252">
        <f>VLOOKUP(E252,Stations!$B$2:$G$300,6,FALSE)</f>
        <v>202</v>
      </c>
      <c r="K252">
        <f t="shared" si="15"/>
        <v>202.07</v>
      </c>
      <c r="L252">
        <f>VLOOKUP(K252,Nodes!$A$2:$B$382,2,FALSE)</f>
        <v>264</v>
      </c>
      <c r="M252">
        <f t="shared" si="16"/>
        <v>130</v>
      </c>
      <c r="N252">
        <f t="shared" si="17"/>
        <v>264</v>
      </c>
      <c r="O252">
        <f t="shared" si="18"/>
        <v>92.999999999995353</v>
      </c>
      <c r="R252" s="1"/>
    </row>
    <row r="253" spans="1:18">
      <c r="B253" t="str">
        <f t="shared" si="19"/>
        <v>7</v>
      </c>
      <c r="C253">
        <f>IF(ISERR(VLOOKUP(VALUE(B253),Lignes!$A$2:$B$847,2)), VLOOKUP(B253,Lignes!$A$2:$B$847,2), VLOOKUP(VALUE(B253),Lignes!$A$2:$B$847,2))</f>
        <v>7</v>
      </c>
      <c r="E253" t="s">
        <v>30</v>
      </c>
      <c r="F253" s="2">
        <v>0.53450231481481481</v>
      </c>
      <c r="G253" s="2">
        <v>0.53476851851851859</v>
      </c>
      <c r="J253">
        <f>VLOOKUP(E253,Stations!$B$2:$G$300,6,FALSE)</f>
        <v>40</v>
      </c>
      <c r="K253">
        <f t="shared" si="15"/>
        <v>40.07</v>
      </c>
      <c r="L253">
        <f>VLOOKUP(K253,Nodes!$A$2:$B$382,2,FALSE)</f>
        <v>48</v>
      </c>
      <c r="M253">
        <f t="shared" si="16"/>
        <v>264</v>
      </c>
      <c r="N253">
        <f t="shared" si="17"/>
        <v>48</v>
      </c>
      <c r="O253">
        <f t="shared" si="18"/>
        <v>43.000000000003524</v>
      </c>
      <c r="R253" s="1"/>
    </row>
    <row r="254" spans="1:18">
      <c r="B254" t="str">
        <f t="shared" si="19"/>
        <v>7</v>
      </c>
      <c r="C254">
        <f>IF(ISERR(VLOOKUP(VALUE(B254),Lignes!$A$2:$B$847,2)), VLOOKUP(B254,Lignes!$A$2:$B$847,2), VLOOKUP(VALUE(B254),Lignes!$A$2:$B$847,2))</f>
        <v>7</v>
      </c>
      <c r="E254" t="s">
        <v>110</v>
      </c>
      <c r="F254" s="2">
        <v>0.53537037037037039</v>
      </c>
      <c r="G254" s="2">
        <v>0.53553240740740737</v>
      </c>
      <c r="J254">
        <f>VLOOKUP(E254,Stations!$B$2:$G$300,6,FALSE)</f>
        <v>136</v>
      </c>
      <c r="K254">
        <f t="shared" si="15"/>
        <v>136.07</v>
      </c>
      <c r="L254">
        <f>VLOOKUP(K254,Nodes!$A$2:$B$382,2,FALSE)</f>
        <v>173</v>
      </c>
      <c r="M254">
        <f t="shared" si="16"/>
        <v>48</v>
      </c>
      <c r="N254">
        <f t="shared" si="17"/>
        <v>173</v>
      </c>
      <c r="O254">
        <f t="shared" si="18"/>
        <v>51.999999999995339</v>
      </c>
      <c r="R254" s="1"/>
    </row>
    <row r="255" spans="1:18">
      <c r="B255" t="str">
        <f t="shared" si="19"/>
        <v>7</v>
      </c>
      <c r="C255">
        <f>IF(ISERR(VLOOKUP(VALUE(B255),Lignes!$A$2:$B$847,2)), VLOOKUP(B255,Lignes!$A$2:$B$847,2), VLOOKUP(VALUE(B255),Lignes!$A$2:$B$847,2))</f>
        <v>7</v>
      </c>
      <c r="E255" t="s">
        <v>386</v>
      </c>
      <c r="F255" s="2">
        <v>0.53618055555555555</v>
      </c>
      <c r="I255" t="s">
        <v>522</v>
      </c>
      <c r="J255">
        <f>VLOOKUP(E255,Stations!$B$2:$G$300,6,FALSE)</f>
        <v>58</v>
      </c>
      <c r="K255">
        <f t="shared" si="15"/>
        <v>58.07</v>
      </c>
      <c r="L255">
        <f>VLOOKUP(K255,Nodes!$A$2:$B$382,2,FALSE)</f>
        <v>73</v>
      </c>
      <c r="M255">
        <f t="shared" si="16"/>
        <v>173</v>
      </c>
      <c r="N255">
        <f t="shared" si="17"/>
        <v>73</v>
      </c>
      <c r="O255">
        <f t="shared" si="18"/>
        <v>56.000000000002359</v>
      </c>
      <c r="R255" s="1"/>
    </row>
    <row r="256" spans="1:18" hidden="1">
      <c r="A256" t="s">
        <v>542</v>
      </c>
      <c r="B256" t="str">
        <f t="shared" si="19"/>
        <v>12</v>
      </c>
      <c r="C256">
        <f>IF(ISERR(VLOOKUP(VALUE(B256),Lignes!$A$2:$B$847,2)), VLOOKUP(B256,Lignes!$A$2:$B$847,2), VLOOKUP(VALUE(B256),Lignes!$A$2:$B$847,2))</f>
        <v>13</v>
      </c>
      <c r="D256" t="s">
        <v>178</v>
      </c>
      <c r="E256" t="s">
        <v>219</v>
      </c>
      <c r="F256" s="2"/>
      <c r="G256" s="2">
        <v>0.54818287037037039</v>
      </c>
      <c r="H256">
        <v>11</v>
      </c>
      <c r="I256" t="s">
        <v>522</v>
      </c>
      <c r="J256">
        <f>VLOOKUP(E256,Stations!$B$2:$G$300,6,FALSE)</f>
        <v>262</v>
      </c>
      <c r="K256">
        <f t="shared" si="15"/>
        <v>262.13</v>
      </c>
      <c r="L256">
        <f>VLOOKUP(K256,Nodes!$A$2:$B$382,2,FALSE)</f>
        <v>335</v>
      </c>
      <c r="M256" t="str">
        <f t="shared" si="16"/>
        <v/>
      </c>
      <c r="N256" t="str">
        <f t="shared" si="17"/>
        <v/>
      </c>
      <c r="O256" t="str">
        <f t="shared" si="18"/>
        <v/>
      </c>
      <c r="R256" s="1"/>
    </row>
    <row r="257" spans="1:18">
      <c r="B257" t="str">
        <f t="shared" si="19"/>
        <v>12</v>
      </c>
      <c r="C257">
        <f>IF(ISERR(VLOOKUP(VALUE(B257),Lignes!$A$2:$B$847,2)), VLOOKUP(B257,Lignes!$A$2:$B$847,2), VLOOKUP(VALUE(B257),Lignes!$A$2:$B$847,2))</f>
        <v>13</v>
      </c>
      <c r="E257" t="s">
        <v>504</v>
      </c>
      <c r="F257" s="2">
        <v>0.54876157407407411</v>
      </c>
      <c r="G257" s="2">
        <v>0.54901620370370374</v>
      </c>
      <c r="J257">
        <f>VLOOKUP(E257,Stations!$B$2:$G$300,6,FALSE)</f>
        <v>284</v>
      </c>
      <c r="K257">
        <f t="shared" si="15"/>
        <v>284.13</v>
      </c>
      <c r="L257">
        <f>VLOOKUP(K257,Nodes!$A$2:$B$382,2,FALSE)</f>
        <v>364</v>
      </c>
      <c r="M257">
        <f t="shared" si="16"/>
        <v>335</v>
      </c>
      <c r="N257">
        <f t="shared" si="17"/>
        <v>364</v>
      </c>
      <c r="O257">
        <f t="shared" si="18"/>
        <v>50.000000000001421</v>
      </c>
      <c r="R257" s="1"/>
    </row>
    <row r="258" spans="1:18">
      <c r="B258" t="str">
        <f t="shared" si="19"/>
        <v>12</v>
      </c>
      <c r="C258">
        <f>IF(ISERR(VLOOKUP(VALUE(B258),Lignes!$A$2:$B$847,2)), VLOOKUP(B258,Lignes!$A$2:$B$847,2), VLOOKUP(VALUE(B258),Lignes!$A$2:$B$847,2))</f>
        <v>13</v>
      </c>
      <c r="E258" t="s">
        <v>142</v>
      </c>
      <c r="F258" s="2">
        <v>0.54954861111111108</v>
      </c>
      <c r="G258" s="2">
        <v>0.54979166666666668</v>
      </c>
      <c r="J258">
        <f>VLOOKUP(E258,Stations!$B$2:$G$300,6,FALSE)</f>
        <v>178</v>
      </c>
      <c r="K258">
        <f t="shared" ref="K258:K321" si="20">J258+C258/100</f>
        <v>178.13</v>
      </c>
      <c r="L258">
        <f>VLOOKUP(K258,Nodes!$A$2:$B$382,2,FALSE)</f>
        <v>228</v>
      </c>
      <c r="M258">
        <f t="shared" ref="M258:M321" si="21">IF(F258="","",L257)</f>
        <v>364</v>
      </c>
      <c r="N258">
        <f t="shared" ref="N258:N321" si="22">IF(F258="","",L258)</f>
        <v>228</v>
      </c>
      <c r="O258">
        <f t="shared" ref="O258:O321" si="23">IF(F258="","",24*3600*(F258-G257))</f>
        <v>45.999999999994401</v>
      </c>
      <c r="R258" s="1"/>
    </row>
    <row r="259" spans="1:18">
      <c r="B259" t="str">
        <f t="shared" ref="B259:B322" si="24">IF(A259="",B258,RIGHT(A259,LEN(A259)-6))</f>
        <v>12</v>
      </c>
      <c r="C259">
        <f>IF(ISERR(VLOOKUP(VALUE(B259),Lignes!$A$2:$B$847,2)), VLOOKUP(B259,Lignes!$A$2:$B$847,2), VLOOKUP(VALUE(B259),Lignes!$A$2:$B$847,2))</f>
        <v>13</v>
      </c>
      <c r="E259" t="s">
        <v>216</v>
      </c>
      <c r="F259" s="2">
        <v>0.55056712962962961</v>
      </c>
      <c r="G259" s="2">
        <v>0.55081018518518521</v>
      </c>
      <c r="J259">
        <f>VLOOKUP(E259,Stations!$B$2:$G$300,6,FALSE)</f>
        <v>259</v>
      </c>
      <c r="K259">
        <f t="shared" si="20"/>
        <v>259.13</v>
      </c>
      <c r="L259">
        <f>VLOOKUP(K259,Nodes!$A$2:$B$382,2,FALSE)</f>
        <v>331</v>
      </c>
      <c r="M259">
        <f t="shared" si="21"/>
        <v>228</v>
      </c>
      <c r="N259">
        <f t="shared" si="22"/>
        <v>331</v>
      </c>
      <c r="O259">
        <f t="shared" si="23"/>
        <v>66.999999999997684</v>
      </c>
      <c r="R259" s="1"/>
    </row>
    <row r="260" spans="1:18">
      <c r="B260" t="str">
        <f t="shared" si="24"/>
        <v>12</v>
      </c>
      <c r="C260">
        <f>IF(ISERR(VLOOKUP(VALUE(B260),Lignes!$A$2:$B$847,2)), VLOOKUP(B260,Lignes!$A$2:$B$847,2), VLOOKUP(VALUE(B260),Lignes!$A$2:$B$847,2))</f>
        <v>13</v>
      </c>
      <c r="E260" t="s">
        <v>159</v>
      </c>
      <c r="F260" s="2">
        <v>0.55157407407407411</v>
      </c>
      <c r="G260" s="2">
        <v>0.55182870370370374</v>
      </c>
      <c r="J260">
        <f>VLOOKUP(E260,Stations!$B$2:$G$300,6,FALSE)</f>
        <v>196</v>
      </c>
      <c r="K260">
        <f t="shared" si="20"/>
        <v>196.13</v>
      </c>
      <c r="L260">
        <f>VLOOKUP(K260,Nodes!$A$2:$B$382,2,FALSE)</f>
        <v>254</v>
      </c>
      <c r="M260">
        <f t="shared" si="21"/>
        <v>331</v>
      </c>
      <c r="N260">
        <f t="shared" si="22"/>
        <v>254</v>
      </c>
      <c r="O260">
        <f t="shared" si="23"/>
        <v>66.000000000000725</v>
      </c>
      <c r="R260" s="1"/>
    </row>
    <row r="261" spans="1:18">
      <c r="B261" t="str">
        <f t="shared" si="24"/>
        <v>12</v>
      </c>
      <c r="C261">
        <f>IF(ISERR(VLOOKUP(VALUE(B261),Lignes!$A$2:$B$847,2)), VLOOKUP(B261,Lignes!$A$2:$B$847,2), VLOOKUP(VALUE(B261),Lignes!$A$2:$B$847,2))</f>
        <v>13</v>
      </c>
      <c r="E261" t="s">
        <v>0</v>
      </c>
      <c r="F261" s="2">
        <v>0.55233796296296289</v>
      </c>
      <c r="G261" s="2">
        <v>0.55262731481481475</v>
      </c>
      <c r="J261">
        <f>VLOOKUP(E261,Stations!$B$2:$G$300,6,FALSE)</f>
        <v>0</v>
      </c>
      <c r="K261">
        <f t="shared" si="20"/>
        <v>0.13</v>
      </c>
      <c r="L261">
        <f>VLOOKUP(K261,Nodes!$A$2:$B$382,2,FALSE)</f>
        <v>0</v>
      </c>
      <c r="M261">
        <f t="shared" si="21"/>
        <v>254</v>
      </c>
      <c r="N261">
        <f t="shared" si="22"/>
        <v>0</v>
      </c>
      <c r="O261">
        <f t="shared" si="23"/>
        <v>43.999999999990891</v>
      </c>
      <c r="R261" s="1"/>
    </row>
    <row r="262" spans="1:18">
      <c r="B262" t="str">
        <f t="shared" si="24"/>
        <v>12</v>
      </c>
      <c r="C262">
        <f>IF(ISERR(VLOOKUP(VALUE(B262),Lignes!$A$2:$B$847,2)), VLOOKUP(B262,Lignes!$A$2:$B$847,2), VLOOKUP(VALUE(B262),Lignes!$A$2:$B$847,2))</f>
        <v>13</v>
      </c>
      <c r="E262" t="s">
        <v>462</v>
      </c>
      <c r="F262" s="2">
        <v>0.55335648148148142</v>
      </c>
      <c r="G262" s="2">
        <v>0.55361111111111116</v>
      </c>
      <c r="J262">
        <f>VLOOKUP(E262,Stations!$B$2:$G$300,6,FALSE)</f>
        <v>133</v>
      </c>
      <c r="K262">
        <f t="shared" si="20"/>
        <v>133.13</v>
      </c>
      <c r="L262">
        <f>VLOOKUP(K262,Nodes!$A$2:$B$382,2,FALSE)</f>
        <v>170</v>
      </c>
      <c r="M262">
        <f t="shared" si="21"/>
        <v>0</v>
      </c>
      <c r="N262">
        <f t="shared" si="22"/>
        <v>170</v>
      </c>
      <c r="O262">
        <f t="shared" si="23"/>
        <v>63.000000000000256</v>
      </c>
      <c r="R262" s="1"/>
    </row>
    <row r="263" spans="1:18">
      <c r="B263" t="str">
        <f t="shared" si="24"/>
        <v>12</v>
      </c>
      <c r="C263">
        <f>IF(ISERR(VLOOKUP(VALUE(B263),Lignes!$A$2:$B$847,2)), VLOOKUP(B263,Lignes!$A$2:$B$847,2), VLOOKUP(VALUE(B263),Lignes!$A$2:$B$847,2))</f>
        <v>13</v>
      </c>
      <c r="E263" t="s">
        <v>100</v>
      </c>
      <c r="F263" s="2">
        <v>0.55451388888888886</v>
      </c>
      <c r="G263" s="2">
        <v>0.5546875</v>
      </c>
      <c r="J263">
        <f>VLOOKUP(E263,Stations!$B$2:$G$300,6,FALSE)</f>
        <v>123</v>
      </c>
      <c r="K263">
        <f t="shared" si="20"/>
        <v>123.13</v>
      </c>
      <c r="L263">
        <f>VLOOKUP(K263,Nodes!$A$2:$B$382,2,FALSE)</f>
        <v>157</v>
      </c>
      <c r="M263">
        <f t="shared" si="21"/>
        <v>170</v>
      </c>
      <c r="N263">
        <f t="shared" si="22"/>
        <v>157</v>
      </c>
      <c r="O263">
        <f t="shared" si="23"/>
        <v>77.999999999993008</v>
      </c>
      <c r="R263" s="1"/>
    </row>
    <row r="264" spans="1:18">
      <c r="B264" t="str">
        <f t="shared" si="24"/>
        <v>12</v>
      </c>
      <c r="C264">
        <f>IF(ISERR(VLOOKUP(VALUE(B264),Lignes!$A$2:$B$847,2)), VLOOKUP(B264,Lignes!$A$2:$B$847,2), VLOOKUP(VALUE(B264),Lignes!$A$2:$B$847,2))</f>
        <v>13</v>
      </c>
      <c r="E264" t="s">
        <v>335</v>
      </c>
      <c r="F264" s="2">
        <v>0.55532407407407403</v>
      </c>
      <c r="G264" s="2">
        <v>0.55555555555555558</v>
      </c>
      <c r="J264">
        <f>VLOOKUP(E264,Stations!$B$2:$G$300,6,FALSE)</f>
        <v>162</v>
      </c>
      <c r="K264">
        <f t="shared" si="20"/>
        <v>162.13</v>
      </c>
      <c r="L264">
        <f>VLOOKUP(K264,Nodes!$A$2:$B$382,2,FALSE)</f>
        <v>203</v>
      </c>
      <c r="M264">
        <f t="shared" si="21"/>
        <v>157</v>
      </c>
      <c r="N264">
        <f t="shared" si="22"/>
        <v>203</v>
      </c>
      <c r="O264">
        <f t="shared" si="23"/>
        <v>54.999999999995808</v>
      </c>
      <c r="R264" s="1"/>
    </row>
    <row r="265" spans="1:18">
      <c r="B265" t="str">
        <f t="shared" si="24"/>
        <v>12</v>
      </c>
      <c r="C265">
        <f>IF(ISERR(VLOOKUP(VALUE(B265),Lignes!$A$2:$B$847,2)), VLOOKUP(B265,Lignes!$A$2:$B$847,2), VLOOKUP(VALUE(B265),Lignes!$A$2:$B$847,2))</f>
        <v>13</v>
      </c>
      <c r="E265" t="s">
        <v>132</v>
      </c>
      <c r="F265" s="2">
        <v>0.55650462962962965</v>
      </c>
      <c r="G265" s="2">
        <v>0.55674768518518525</v>
      </c>
      <c r="J265">
        <f>VLOOKUP(E265,Stations!$B$2:$G$300,6,FALSE)</f>
        <v>164</v>
      </c>
      <c r="K265">
        <f t="shared" si="20"/>
        <v>164.13</v>
      </c>
      <c r="L265">
        <f>VLOOKUP(K265,Nodes!$A$2:$B$382,2,FALSE)</f>
        <v>205</v>
      </c>
      <c r="M265">
        <f t="shared" si="21"/>
        <v>203</v>
      </c>
      <c r="N265">
        <f t="shared" si="22"/>
        <v>205</v>
      </c>
      <c r="O265">
        <f t="shared" si="23"/>
        <v>82.000000000000028</v>
      </c>
      <c r="R265" s="1"/>
    </row>
    <row r="266" spans="1:18">
      <c r="B266" t="str">
        <f t="shared" si="24"/>
        <v>12</v>
      </c>
      <c r="C266">
        <f>IF(ISERR(VLOOKUP(VALUE(B266),Lignes!$A$2:$B$847,2)), VLOOKUP(B266,Lignes!$A$2:$B$847,2), VLOOKUP(VALUE(B266),Lignes!$A$2:$B$847,2))</f>
        <v>13</v>
      </c>
      <c r="E266" t="s">
        <v>178</v>
      </c>
      <c r="F266" s="2">
        <v>0.55778935185185186</v>
      </c>
      <c r="J266">
        <f>VLOOKUP(E266,Stations!$B$2:$G$300,6,FALSE)</f>
        <v>216</v>
      </c>
      <c r="K266">
        <f t="shared" si="20"/>
        <v>216.13</v>
      </c>
      <c r="L266">
        <f>VLOOKUP(K266,Nodes!$A$2:$B$382,2,FALSE)</f>
        <v>278</v>
      </c>
      <c r="M266">
        <f t="shared" si="21"/>
        <v>205</v>
      </c>
      <c r="N266">
        <f t="shared" si="22"/>
        <v>278</v>
      </c>
      <c r="O266">
        <f t="shared" si="23"/>
        <v>89.999999999994884</v>
      </c>
      <c r="R266" s="1"/>
    </row>
    <row r="267" spans="1:18" hidden="1">
      <c r="B267" t="str">
        <f t="shared" si="24"/>
        <v>12</v>
      </c>
      <c r="C267">
        <f>IF(ISERR(VLOOKUP(VALUE(B267),Lignes!$A$2:$B$847,2)), VLOOKUP(B267,Lignes!$A$2:$B$847,2), VLOOKUP(VALUE(B267),Lignes!$A$2:$B$847,2))</f>
        <v>13</v>
      </c>
      <c r="D267" t="s">
        <v>126</v>
      </c>
      <c r="E267" t="s">
        <v>178</v>
      </c>
      <c r="G267" s="2">
        <v>0.55966435185185182</v>
      </c>
      <c r="J267">
        <f>VLOOKUP(E267,Stations!$B$2:$G$300,6,FALSE)</f>
        <v>216</v>
      </c>
      <c r="K267">
        <f t="shared" si="20"/>
        <v>216.13</v>
      </c>
      <c r="L267">
        <f>VLOOKUP(K267,Nodes!$A$2:$B$382,2,FALSE)</f>
        <v>278</v>
      </c>
      <c r="M267" t="str">
        <f t="shared" si="21"/>
        <v/>
      </c>
      <c r="N267" t="str">
        <f t="shared" si="22"/>
        <v/>
      </c>
      <c r="O267" t="str">
        <f t="shared" si="23"/>
        <v/>
      </c>
      <c r="R267" s="1"/>
    </row>
    <row r="268" spans="1:18">
      <c r="B268" t="str">
        <f t="shared" si="24"/>
        <v>12</v>
      </c>
      <c r="C268">
        <f>IF(ISERR(VLOOKUP(VALUE(B268),Lignes!$A$2:$B$847,2)), VLOOKUP(B268,Lignes!$A$2:$B$847,2), VLOOKUP(VALUE(B268),Lignes!$A$2:$B$847,2))</f>
        <v>13</v>
      </c>
      <c r="E268" t="s">
        <v>132</v>
      </c>
      <c r="F268" s="2">
        <v>0.560613425925926</v>
      </c>
      <c r="G268" s="2">
        <v>0.56087962962962956</v>
      </c>
      <c r="J268">
        <f>VLOOKUP(E268,Stations!$B$2:$G$300,6,FALSE)</f>
        <v>164</v>
      </c>
      <c r="K268">
        <f t="shared" si="20"/>
        <v>164.13</v>
      </c>
      <c r="L268">
        <f>VLOOKUP(K268,Nodes!$A$2:$B$382,2,FALSE)</f>
        <v>205</v>
      </c>
      <c r="M268">
        <f t="shared" si="21"/>
        <v>278</v>
      </c>
      <c r="N268">
        <f t="shared" si="22"/>
        <v>205</v>
      </c>
      <c r="O268">
        <f t="shared" si="23"/>
        <v>82.000000000009621</v>
      </c>
      <c r="R268" s="1"/>
    </row>
    <row r="269" spans="1:18">
      <c r="B269" t="str">
        <f t="shared" si="24"/>
        <v>12</v>
      </c>
      <c r="C269">
        <f>IF(ISERR(VLOOKUP(VALUE(B269),Lignes!$A$2:$B$847,2)), VLOOKUP(B269,Lignes!$A$2:$B$847,2), VLOOKUP(VALUE(B269),Lignes!$A$2:$B$847,2))</f>
        <v>13</v>
      </c>
      <c r="E269" t="s">
        <v>335</v>
      </c>
      <c r="F269" s="2">
        <v>0.56174768518518514</v>
      </c>
      <c r="J269">
        <f>VLOOKUP(E269,Stations!$B$2:$G$300,6,FALSE)</f>
        <v>162</v>
      </c>
      <c r="K269">
        <f t="shared" si="20"/>
        <v>162.13</v>
      </c>
      <c r="L269">
        <f>VLOOKUP(K269,Nodes!$A$2:$B$382,2,FALSE)</f>
        <v>203</v>
      </c>
      <c r="M269">
        <f t="shared" si="21"/>
        <v>205</v>
      </c>
      <c r="N269">
        <f t="shared" si="22"/>
        <v>203</v>
      </c>
      <c r="O269">
        <f t="shared" si="23"/>
        <v>75.000000000002132</v>
      </c>
      <c r="R269" s="1"/>
    </row>
    <row r="270" spans="1:18" hidden="1">
      <c r="A270" t="s">
        <v>543</v>
      </c>
      <c r="B270" t="str">
        <f t="shared" si="24"/>
        <v>4</v>
      </c>
      <c r="C270">
        <f>IF(ISERR(VLOOKUP(VALUE(B270),Lignes!$A$2:$B$847,2)), VLOOKUP(B270,Lignes!$A$2:$B$847,2), VLOOKUP(VALUE(B270),Lignes!$A$2:$B$847,2))</f>
        <v>4</v>
      </c>
      <c r="D270" t="s">
        <v>177</v>
      </c>
      <c r="E270" t="s">
        <v>335</v>
      </c>
      <c r="F270" s="2"/>
      <c r="G270" s="2">
        <v>0.5662962962962963</v>
      </c>
      <c r="H270">
        <v>12</v>
      </c>
      <c r="I270" t="s">
        <v>522</v>
      </c>
      <c r="J270">
        <f>VLOOKUP(E270,Stations!$B$2:$G$300,6,FALSE)</f>
        <v>162</v>
      </c>
      <c r="K270">
        <f t="shared" si="20"/>
        <v>162.04</v>
      </c>
      <c r="L270">
        <f>VLOOKUP(K270,Nodes!$A$2:$B$382,2,FALSE)</f>
        <v>202</v>
      </c>
      <c r="M270" t="str">
        <f t="shared" si="21"/>
        <v/>
      </c>
      <c r="N270" t="str">
        <f t="shared" si="22"/>
        <v/>
      </c>
      <c r="O270" t="str">
        <f t="shared" si="23"/>
        <v/>
      </c>
      <c r="R270" s="1"/>
    </row>
    <row r="271" spans="1:18">
      <c r="B271" t="str">
        <f t="shared" si="24"/>
        <v>4</v>
      </c>
      <c r="C271">
        <f>IF(ISERR(VLOOKUP(VALUE(B271),Lignes!$A$2:$B$847,2)), VLOOKUP(B271,Lignes!$A$2:$B$847,2), VLOOKUP(VALUE(B271),Lignes!$A$2:$B$847,2))</f>
        <v>4</v>
      </c>
      <c r="E271" t="s">
        <v>229</v>
      </c>
      <c r="F271" s="2">
        <v>0.56679398148148141</v>
      </c>
      <c r="G271" s="2">
        <v>0.56700231481481478</v>
      </c>
      <c r="J271">
        <f>VLOOKUP(E271,Stations!$B$2:$G$300,6,FALSE)</f>
        <v>275</v>
      </c>
      <c r="K271">
        <f t="shared" si="20"/>
        <v>275.04000000000002</v>
      </c>
      <c r="L271">
        <f>VLOOKUP(K271,Nodes!$A$2:$B$382,2,FALSE)</f>
        <v>351</v>
      </c>
      <c r="M271">
        <f t="shared" si="21"/>
        <v>202</v>
      </c>
      <c r="N271">
        <f t="shared" si="22"/>
        <v>351</v>
      </c>
      <c r="O271">
        <f t="shared" si="23"/>
        <v>42.999999999993932</v>
      </c>
      <c r="R271" s="1"/>
    </row>
    <row r="272" spans="1:18">
      <c r="B272" t="str">
        <f t="shared" si="24"/>
        <v>4</v>
      </c>
      <c r="C272">
        <f>IF(ISERR(VLOOKUP(VALUE(B272),Lignes!$A$2:$B$847,2)), VLOOKUP(B272,Lignes!$A$2:$B$847,2), VLOOKUP(VALUE(B272),Lignes!$A$2:$B$847,2))</f>
        <v>4</v>
      </c>
      <c r="E272" t="s">
        <v>177</v>
      </c>
      <c r="F272" s="2">
        <v>0.56767361111111114</v>
      </c>
      <c r="J272">
        <f>VLOOKUP(E272,Stations!$B$2:$G$300,6,FALSE)</f>
        <v>215</v>
      </c>
      <c r="K272">
        <f t="shared" si="20"/>
        <v>215.04</v>
      </c>
      <c r="L272">
        <f>VLOOKUP(K272,Nodes!$A$2:$B$382,2,FALSE)</f>
        <v>277</v>
      </c>
      <c r="M272">
        <f t="shared" si="21"/>
        <v>351</v>
      </c>
      <c r="N272">
        <f t="shared" si="22"/>
        <v>277</v>
      </c>
      <c r="O272">
        <f t="shared" si="23"/>
        <v>58.000000000005869</v>
      </c>
      <c r="R272" s="1"/>
    </row>
    <row r="273" spans="2:18" hidden="1">
      <c r="B273" t="str">
        <f t="shared" si="24"/>
        <v>4</v>
      </c>
      <c r="C273">
        <f>IF(ISERR(VLOOKUP(VALUE(B273),Lignes!$A$2:$B$847,2)), VLOOKUP(B273,Lignes!$A$2:$B$847,2), VLOOKUP(VALUE(B273),Lignes!$A$2:$B$847,2))</f>
        <v>4</v>
      </c>
      <c r="D273" t="s">
        <v>191</v>
      </c>
      <c r="E273" t="s">
        <v>177</v>
      </c>
      <c r="G273" s="2">
        <v>0.56895833333333334</v>
      </c>
      <c r="J273">
        <f>VLOOKUP(E273,Stations!$B$2:$G$300,6,FALSE)</f>
        <v>215</v>
      </c>
      <c r="K273">
        <f t="shared" si="20"/>
        <v>215.04</v>
      </c>
      <c r="L273">
        <f>VLOOKUP(K273,Nodes!$A$2:$B$382,2,FALSE)</f>
        <v>277</v>
      </c>
      <c r="M273" t="str">
        <f t="shared" si="21"/>
        <v/>
      </c>
      <c r="N273" t="str">
        <f t="shared" si="22"/>
        <v/>
      </c>
      <c r="O273" t="str">
        <f t="shared" si="23"/>
        <v/>
      </c>
      <c r="R273" s="1"/>
    </row>
    <row r="274" spans="2:18">
      <c r="B274" t="str">
        <f t="shared" si="24"/>
        <v>4</v>
      </c>
      <c r="C274">
        <f>IF(ISERR(VLOOKUP(VALUE(B274),Lignes!$A$2:$B$847,2)), VLOOKUP(B274,Lignes!$A$2:$B$847,2), VLOOKUP(VALUE(B274),Lignes!$A$2:$B$847,2))</f>
        <v>4</v>
      </c>
      <c r="E274" t="s">
        <v>229</v>
      </c>
      <c r="F274" s="2">
        <v>0.56950231481481484</v>
      </c>
      <c r="G274" s="2">
        <v>0.56966435185185182</v>
      </c>
      <c r="J274">
        <f>VLOOKUP(E274,Stations!$B$2:$G$300,6,FALSE)</f>
        <v>275</v>
      </c>
      <c r="K274">
        <f t="shared" si="20"/>
        <v>275.04000000000002</v>
      </c>
      <c r="L274">
        <f>VLOOKUP(K274,Nodes!$A$2:$B$382,2,FALSE)</f>
        <v>351</v>
      </c>
      <c r="M274">
        <f t="shared" si="21"/>
        <v>277</v>
      </c>
      <c r="N274">
        <f t="shared" si="22"/>
        <v>351</v>
      </c>
      <c r="O274">
        <f t="shared" si="23"/>
        <v>47.000000000000952</v>
      </c>
      <c r="R274" s="1"/>
    </row>
    <row r="275" spans="2:18">
      <c r="B275" t="str">
        <f t="shared" si="24"/>
        <v>4</v>
      </c>
      <c r="C275">
        <f>IF(ISERR(VLOOKUP(VALUE(B275),Lignes!$A$2:$B$847,2)), VLOOKUP(B275,Lignes!$A$2:$B$847,2), VLOOKUP(VALUE(B275),Lignes!$A$2:$B$847,2))</f>
        <v>4</v>
      </c>
      <c r="E275" t="s">
        <v>335</v>
      </c>
      <c r="F275" s="2">
        <v>0.57013888888888886</v>
      </c>
      <c r="G275" s="2">
        <v>0.5703125</v>
      </c>
      <c r="J275">
        <f>VLOOKUP(E275,Stations!$B$2:$G$300,6,FALSE)</f>
        <v>162</v>
      </c>
      <c r="K275">
        <f t="shared" si="20"/>
        <v>162.04</v>
      </c>
      <c r="L275">
        <f>VLOOKUP(K275,Nodes!$A$2:$B$382,2,FALSE)</f>
        <v>202</v>
      </c>
      <c r="M275">
        <f t="shared" si="21"/>
        <v>351</v>
      </c>
      <c r="N275">
        <f t="shared" si="22"/>
        <v>202</v>
      </c>
      <c r="O275">
        <f t="shared" si="23"/>
        <v>41.000000000000014</v>
      </c>
      <c r="R275" s="1"/>
    </row>
    <row r="276" spans="2:18">
      <c r="B276" t="str">
        <f t="shared" si="24"/>
        <v>4</v>
      </c>
      <c r="C276">
        <f>IF(ISERR(VLOOKUP(VALUE(B276),Lignes!$A$2:$B$847,2)), VLOOKUP(B276,Lignes!$A$2:$B$847,2), VLOOKUP(VALUE(B276),Lignes!$A$2:$B$847,2))</f>
        <v>4</v>
      </c>
      <c r="E276" t="s">
        <v>40</v>
      </c>
      <c r="F276" s="2">
        <v>0.570775462962963</v>
      </c>
      <c r="G276" s="2">
        <v>0.57100694444444444</v>
      </c>
      <c r="J276">
        <f>VLOOKUP(E276,Stations!$B$2:$G$300,6,FALSE)</f>
        <v>54</v>
      </c>
      <c r="K276">
        <f t="shared" si="20"/>
        <v>54.04</v>
      </c>
      <c r="L276">
        <f>VLOOKUP(K276,Nodes!$A$2:$B$382,2,FALSE)</f>
        <v>65</v>
      </c>
      <c r="M276">
        <f t="shared" si="21"/>
        <v>202</v>
      </c>
      <c r="N276">
        <f t="shared" si="22"/>
        <v>65</v>
      </c>
      <c r="O276">
        <f t="shared" si="23"/>
        <v>40.000000000003055</v>
      </c>
      <c r="R276" s="1"/>
    </row>
    <row r="277" spans="2:18">
      <c r="B277" t="str">
        <f t="shared" si="24"/>
        <v>4</v>
      </c>
      <c r="C277">
        <f>IF(ISERR(VLOOKUP(VALUE(B277),Lignes!$A$2:$B$847,2)), VLOOKUP(B277,Lignes!$A$2:$B$847,2), VLOOKUP(VALUE(B277),Lignes!$A$2:$B$847,2))</f>
        <v>4</v>
      </c>
      <c r="E277" t="s">
        <v>294</v>
      </c>
      <c r="F277" s="2">
        <v>0.57151620370370371</v>
      </c>
      <c r="G277" s="2">
        <v>0.57171296296296303</v>
      </c>
      <c r="J277">
        <f>VLOOKUP(E277,Stations!$B$2:$G$300,6,FALSE)</f>
        <v>15</v>
      </c>
      <c r="K277">
        <f t="shared" si="20"/>
        <v>15.04</v>
      </c>
      <c r="L277">
        <f>VLOOKUP(K277,Nodes!$A$2:$B$382,2,FALSE)</f>
        <v>17</v>
      </c>
      <c r="M277">
        <f t="shared" si="21"/>
        <v>65</v>
      </c>
      <c r="N277">
        <f t="shared" si="22"/>
        <v>17</v>
      </c>
      <c r="O277">
        <f t="shared" si="23"/>
        <v>44.000000000000483</v>
      </c>
      <c r="R277" s="1"/>
    </row>
    <row r="278" spans="2:18">
      <c r="B278" t="str">
        <f t="shared" si="24"/>
        <v>4</v>
      </c>
      <c r="C278">
        <f>IF(ISERR(VLOOKUP(VALUE(B278),Lignes!$A$2:$B$847,2)), VLOOKUP(B278,Lignes!$A$2:$B$847,2), VLOOKUP(VALUE(B278),Lignes!$A$2:$B$847,2))</f>
        <v>4</v>
      </c>
      <c r="E278" t="s">
        <v>85</v>
      </c>
      <c r="F278" s="2">
        <v>0.5725810185185185</v>
      </c>
      <c r="G278" s="2">
        <v>0.57284722222222217</v>
      </c>
      <c r="J278">
        <f>VLOOKUP(E278,Stations!$B$2:$G$300,6,FALSE)</f>
        <v>106</v>
      </c>
      <c r="K278">
        <f t="shared" si="20"/>
        <v>106.04</v>
      </c>
      <c r="L278">
        <f>VLOOKUP(K278,Nodes!$A$2:$B$382,2,FALSE)</f>
        <v>133</v>
      </c>
      <c r="M278">
        <f t="shared" si="21"/>
        <v>17</v>
      </c>
      <c r="N278">
        <f t="shared" si="22"/>
        <v>133</v>
      </c>
      <c r="O278">
        <f t="shared" si="23"/>
        <v>74.999999999992539</v>
      </c>
      <c r="R278" s="1"/>
    </row>
    <row r="279" spans="2:18">
      <c r="B279" t="str">
        <f t="shared" si="24"/>
        <v>4</v>
      </c>
      <c r="C279">
        <f>IF(ISERR(VLOOKUP(VALUE(B279),Lignes!$A$2:$B$847,2)), VLOOKUP(B279,Lignes!$A$2:$B$847,2), VLOOKUP(VALUE(B279),Lignes!$A$2:$B$847,2))</f>
        <v>4</v>
      </c>
      <c r="E279" t="s">
        <v>337</v>
      </c>
      <c r="F279" s="2">
        <v>0.57355324074074077</v>
      </c>
      <c r="G279" s="2">
        <v>0.57381944444444444</v>
      </c>
      <c r="J279">
        <f>VLOOKUP(E279,Stations!$B$2:$G$300,6,FALSE)</f>
        <v>104</v>
      </c>
      <c r="K279">
        <f t="shared" si="20"/>
        <v>104.04</v>
      </c>
      <c r="L279">
        <f>VLOOKUP(K279,Nodes!$A$2:$B$382,2,FALSE)</f>
        <v>128</v>
      </c>
      <c r="M279">
        <f t="shared" si="21"/>
        <v>133</v>
      </c>
      <c r="N279">
        <f t="shared" si="22"/>
        <v>128</v>
      </c>
      <c r="O279">
        <f t="shared" si="23"/>
        <v>61.000000000006338</v>
      </c>
      <c r="R279" s="1"/>
    </row>
    <row r="280" spans="2:18">
      <c r="B280" t="str">
        <f t="shared" si="24"/>
        <v>4</v>
      </c>
      <c r="C280">
        <f>IF(ISERR(VLOOKUP(VALUE(B280),Lignes!$A$2:$B$847,2)), VLOOKUP(B280,Lignes!$A$2:$B$847,2), VLOOKUP(VALUE(B280),Lignes!$A$2:$B$847,2))</f>
        <v>4</v>
      </c>
      <c r="E280" t="s">
        <v>39</v>
      </c>
      <c r="F280" s="2">
        <v>0.57428240740740744</v>
      </c>
      <c r="G280" s="2">
        <v>0.57461805555555556</v>
      </c>
      <c r="J280">
        <f>VLOOKUP(E280,Stations!$B$2:$G$300,6,FALSE)</f>
        <v>53</v>
      </c>
      <c r="K280">
        <f t="shared" si="20"/>
        <v>53.04</v>
      </c>
      <c r="L280">
        <f>VLOOKUP(K280,Nodes!$A$2:$B$382,2,FALSE)</f>
        <v>64</v>
      </c>
      <c r="M280">
        <f t="shared" si="21"/>
        <v>128</v>
      </c>
      <c r="N280">
        <f t="shared" si="22"/>
        <v>64</v>
      </c>
      <c r="O280">
        <f t="shared" si="23"/>
        <v>40.000000000003055</v>
      </c>
      <c r="R280" s="1"/>
    </row>
    <row r="281" spans="2:18">
      <c r="B281" t="str">
        <f t="shared" si="24"/>
        <v>4</v>
      </c>
      <c r="C281">
        <f>IF(ISERR(VLOOKUP(VALUE(B281),Lignes!$A$2:$B$847,2)), VLOOKUP(B281,Lignes!$A$2:$B$847,2), VLOOKUP(VALUE(B281),Lignes!$A$2:$B$847,2))</f>
        <v>4</v>
      </c>
      <c r="E281" t="s">
        <v>338</v>
      </c>
      <c r="F281" s="2">
        <v>0.57511574074074068</v>
      </c>
      <c r="G281" s="2">
        <v>0.57546296296296295</v>
      </c>
      <c r="J281">
        <f>VLOOKUP(E281,Stations!$B$2:$G$300,6,FALSE)</f>
        <v>278</v>
      </c>
      <c r="K281">
        <f t="shared" si="20"/>
        <v>278.04000000000002</v>
      </c>
      <c r="L281">
        <f>VLOOKUP(K281,Nodes!$A$2:$B$382,2,FALSE)</f>
        <v>356</v>
      </c>
      <c r="M281">
        <f t="shared" si="21"/>
        <v>64</v>
      </c>
      <c r="N281">
        <f t="shared" si="22"/>
        <v>356</v>
      </c>
      <c r="O281">
        <f t="shared" si="23"/>
        <v>42.999999999993932</v>
      </c>
      <c r="R281" s="1"/>
    </row>
    <row r="282" spans="2:18">
      <c r="B282" t="str">
        <f t="shared" si="24"/>
        <v>4</v>
      </c>
      <c r="C282">
        <f>IF(ISERR(VLOOKUP(VALUE(B282),Lignes!$A$2:$B$847,2)), VLOOKUP(B282,Lignes!$A$2:$B$847,2), VLOOKUP(VALUE(B282),Lignes!$A$2:$B$847,2))</f>
        <v>4</v>
      </c>
      <c r="E282" t="s">
        <v>318</v>
      </c>
      <c r="F282" s="2">
        <v>0.57583333333333331</v>
      </c>
      <c r="G282" s="2">
        <v>0.57603009259259264</v>
      </c>
      <c r="J282">
        <f>VLOOKUP(E282,Stations!$B$2:$G$300,6,FALSE)</f>
        <v>240</v>
      </c>
      <c r="K282">
        <f t="shared" si="20"/>
        <v>240.04</v>
      </c>
      <c r="L282">
        <f>VLOOKUP(K282,Nodes!$A$2:$B$382,2,FALSE)</f>
        <v>306</v>
      </c>
      <c r="M282">
        <f t="shared" si="21"/>
        <v>356</v>
      </c>
      <c r="N282">
        <f t="shared" si="22"/>
        <v>306</v>
      </c>
      <c r="O282">
        <f t="shared" si="23"/>
        <v>31.999999999998607</v>
      </c>
      <c r="R282" s="1"/>
    </row>
    <row r="283" spans="2:18">
      <c r="B283" t="str">
        <f t="shared" si="24"/>
        <v>4</v>
      </c>
      <c r="C283">
        <f>IF(ISERR(VLOOKUP(VALUE(B283),Lignes!$A$2:$B$847,2)), VLOOKUP(B283,Lignes!$A$2:$B$847,2), VLOOKUP(VALUE(B283),Lignes!$A$2:$B$847,2))</f>
        <v>4</v>
      </c>
      <c r="E283" t="s">
        <v>70</v>
      </c>
      <c r="F283" s="2">
        <v>0.57659722222222221</v>
      </c>
      <c r="G283" s="2">
        <v>0.5767592592592593</v>
      </c>
      <c r="J283">
        <f>VLOOKUP(E283,Stations!$B$2:$G$300,6,FALSE)</f>
        <v>90</v>
      </c>
      <c r="K283">
        <f t="shared" si="20"/>
        <v>90.04</v>
      </c>
      <c r="L283">
        <f>VLOOKUP(K283,Nodes!$A$2:$B$382,2,FALSE)</f>
        <v>111</v>
      </c>
      <c r="M283">
        <f t="shared" si="21"/>
        <v>306</v>
      </c>
      <c r="N283">
        <f t="shared" si="22"/>
        <v>111</v>
      </c>
      <c r="O283">
        <f t="shared" si="23"/>
        <v>48.99999999999487</v>
      </c>
      <c r="R283" s="1"/>
    </row>
    <row r="284" spans="2:18">
      <c r="B284" t="str">
        <f t="shared" si="24"/>
        <v>4</v>
      </c>
      <c r="C284">
        <f>IF(ISERR(VLOOKUP(VALUE(B284),Lignes!$A$2:$B$847,2)), VLOOKUP(B284,Lignes!$A$2:$B$847,2), VLOOKUP(VALUE(B284),Lignes!$A$2:$B$847,2))</f>
        <v>4</v>
      </c>
      <c r="E284" t="s">
        <v>113</v>
      </c>
      <c r="F284" s="2">
        <v>0.57729166666666665</v>
      </c>
      <c r="G284" s="2">
        <v>0.57783564814814814</v>
      </c>
      <c r="J284">
        <f>VLOOKUP(E284,Stations!$B$2:$G$300,6,FALSE)</f>
        <v>139</v>
      </c>
      <c r="K284">
        <f t="shared" si="20"/>
        <v>139.04</v>
      </c>
      <c r="L284">
        <f>VLOOKUP(K284,Nodes!$A$2:$B$382,2,FALSE)</f>
        <v>176</v>
      </c>
      <c r="M284">
        <f t="shared" si="21"/>
        <v>111</v>
      </c>
      <c r="N284">
        <f t="shared" si="22"/>
        <v>176</v>
      </c>
      <c r="O284">
        <f t="shared" si="23"/>
        <v>45.999999999994401</v>
      </c>
      <c r="R284" s="1"/>
    </row>
    <row r="285" spans="2:18">
      <c r="B285" t="str">
        <f t="shared" si="24"/>
        <v>4</v>
      </c>
      <c r="C285">
        <f>IF(ISERR(VLOOKUP(VALUE(B285),Lignes!$A$2:$B$847,2)), VLOOKUP(B285,Lignes!$A$2:$B$847,2), VLOOKUP(VALUE(B285),Lignes!$A$2:$B$847,2))</f>
        <v>4</v>
      </c>
      <c r="E285" t="s">
        <v>42</v>
      </c>
      <c r="F285" s="2">
        <v>0.57835648148148155</v>
      </c>
      <c r="G285" s="2">
        <v>0.57874999999999999</v>
      </c>
      <c r="J285">
        <f>VLOOKUP(E285,Stations!$B$2:$G$300,6,FALSE)</f>
        <v>56</v>
      </c>
      <c r="K285">
        <f t="shared" si="20"/>
        <v>56.04</v>
      </c>
      <c r="L285">
        <f>VLOOKUP(K285,Nodes!$A$2:$B$382,2,FALSE)</f>
        <v>68</v>
      </c>
      <c r="M285">
        <f t="shared" si="21"/>
        <v>176</v>
      </c>
      <c r="N285">
        <f t="shared" si="22"/>
        <v>68</v>
      </c>
      <c r="O285">
        <f t="shared" si="23"/>
        <v>45.000000000007034</v>
      </c>
      <c r="R285" s="1"/>
    </row>
    <row r="286" spans="2:18">
      <c r="B286" t="str">
        <f t="shared" si="24"/>
        <v>4</v>
      </c>
      <c r="C286">
        <f>IF(ISERR(VLOOKUP(VALUE(B286),Lignes!$A$2:$B$847,2)), VLOOKUP(B286,Lignes!$A$2:$B$847,2), VLOOKUP(VALUE(B286),Lignes!$A$2:$B$847,2))</f>
        <v>4</v>
      </c>
      <c r="E286" t="s">
        <v>45</v>
      </c>
      <c r="F286" s="2">
        <v>0.57938657407407412</v>
      </c>
      <c r="G286" s="2">
        <v>0.57965277777777779</v>
      </c>
      <c r="J286">
        <f>VLOOKUP(E286,Stations!$B$2:$G$300,6,FALSE)</f>
        <v>61</v>
      </c>
      <c r="K286">
        <f t="shared" si="20"/>
        <v>61.04</v>
      </c>
      <c r="L286">
        <f>VLOOKUP(K286,Nodes!$A$2:$B$382,2,FALSE)</f>
        <v>77</v>
      </c>
      <c r="M286">
        <f t="shared" si="21"/>
        <v>68</v>
      </c>
      <c r="N286">
        <f t="shared" si="22"/>
        <v>77</v>
      </c>
      <c r="O286">
        <f t="shared" si="23"/>
        <v>55.0000000000054</v>
      </c>
      <c r="R286" s="1"/>
    </row>
    <row r="287" spans="2:18">
      <c r="B287" t="str">
        <f t="shared" si="24"/>
        <v>4</v>
      </c>
      <c r="C287">
        <f>IF(ISERR(VLOOKUP(VALUE(B287),Lignes!$A$2:$B$847,2)), VLOOKUP(B287,Lignes!$A$2:$B$847,2), VLOOKUP(VALUE(B287),Lignes!$A$2:$B$847,2))</f>
        <v>4</v>
      </c>
      <c r="E287" t="s">
        <v>222</v>
      </c>
      <c r="F287" s="2">
        <v>0.58015046296296291</v>
      </c>
      <c r="G287" s="2">
        <v>0.5803935185185185</v>
      </c>
      <c r="J287">
        <f>VLOOKUP(E287,Stations!$B$2:$G$300,6,FALSE)</f>
        <v>265</v>
      </c>
      <c r="K287">
        <f t="shared" si="20"/>
        <v>265.04000000000002</v>
      </c>
      <c r="L287">
        <f>VLOOKUP(K287,Nodes!$A$2:$B$382,2,FALSE)</f>
        <v>340</v>
      </c>
      <c r="M287">
        <f t="shared" si="21"/>
        <v>77</v>
      </c>
      <c r="N287">
        <f t="shared" si="22"/>
        <v>340</v>
      </c>
      <c r="O287">
        <f t="shared" si="23"/>
        <v>42.999999999993932</v>
      </c>
      <c r="R287" s="1"/>
    </row>
    <row r="288" spans="2:18">
      <c r="B288" t="str">
        <f t="shared" si="24"/>
        <v>4</v>
      </c>
      <c r="C288">
        <f>IF(ISERR(VLOOKUP(VALUE(B288),Lignes!$A$2:$B$847,2)), VLOOKUP(B288,Lignes!$A$2:$B$847,2), VLOOKUP(VALUE(B288),Lignes!$A$2:$B$847,2))</f>
        <v>4</v>
      </c>
      <c r="E288" t="s">
        <v>145</v>
      </c>
      <c r="F288" s="2">
        <v>0.58089120370370373</v>
      </c>
      <c r="G288" s="2">
        <v>0.58113425925925932</v>
      </c>
      <c r="J288">
        <f>VLOOKUP(E288,Stations!$B$2:$G$300,6,FALSE)</f>
        <v>181</v>
      </c>
      <c r="K288">
        <f t="shared" si="20"/>
        <v>181.04</v>
      </c>
      <c r="L288">
        <f>VLOOKUP(K288,Nodes!$A$2:$B$382,2,FALSE)</f>
        <v>232</v>
      </c>
      <c r="M288">
        <f t="shared" si="21"/>
        <v>340</v>
      </c>
      <c r="N288">
        <f t="shared" si="22"/>
        <v>232</v>
      </c>
      <c r="O288">
        <f t="shared" si="23"/>
        <v>43.000000000003524</v>
      </c>
      <c r="R288" s="1"/>
    </row>
    <row r="289" spans="2:18">
      <c r="B289" t="str">
        <f t="shared" si="24"/>
        <v>4</v>
      </c>
      <c r="C289">
        <f>IF(ISERR(VLOOKUP(VALUE(B289),Lignes!$A$2:$B$847,2)), VLOOKUP(B289,Lignes!$A$2:$B$847,2), VLOOKUP(VALUE(B289),Lignes!$A$2:$B$847,2))</f>
        <v>4</v>
      </c>
      <c r="E289" t="s">
        <v>217</v>
      </c>
      <c r="F289" s="2">
        <v>0.58163194444444444</v>
      </c>
      <c r="G289" s="2">
        <v>0.5819791666666666</v>
      </c>
      <c r="J289">
        <f>VLOOKUP(E289,Stations!$B$2:$G$300,6,FALSE)</f>
        <v>260</v>
      </c>
      <c r="K289">
        <f t="shared" si="20"/>
        <v>260.04000000000002</v>
      </c>
      <c r="L289">
        <f>VLOOKUP(K289,Nodes!$A$2:$B$382,2,FALSE)</f>
        <v>332</v>
      </c>
      <c r="M289">
        <f t="shared" si="21"/>
        <v>232</v>
      </c>
      <c r="N289">
        <f t="shared" si="22"/>
        <v>332</v>
      </c>
      <c r="O289">
        <f t="shared" si="23"/>
        <v>42.999999999993932</v>
      </c>
      <c r="R289" s="1"/>
    </row>
    <row r="290" spans="2:18">
      <c r="B290" t="str">
        <f t="shared" si="24"/>
        <v>4</v>
      </c>
      <c r="C290">
        <f>IF(ISERR(VLOOKUP(VALUE(B290),Lignes!$A$2:$B$847,2)), VLOOKUP(B290,Lignes!$A$2:$B$847,2), VLOOKUP(VALUE(B290),Lignes!$A$2:$B$847,2))</f>
        <v>4</v>
      </c>
      <c r="E290" t="s">
        <v>226</v>
      </c>
      <c r="F290" s="2">
        <v>0.58251157407407406</v>
      </c>
      <c r="G290" s="2">
        <v>0.58277777777777773</v>
      </c>
      <c r="J290">
        <f>VLOOKUP(E290,Stations!$B$2:$G$300,6,FALSE)</f>
        <v>270</v>
      </c>
      <c r="K290">
        <f t="shared" si="20"/>
        <v>270.04000000000002</v>
      </c>
      <c r="L290">
        <f>VLOOKUP(K290,Nodes!$A$2:$B$382,2,FALSE)</f>
        <v>345</v>
      </c>
      <c r="M290">
        <f t="shared" si="21"/>
        <v>332</v>
      </c>
      <c r="N290">
        <f t="shared" si="22"/>
        <v>345</v>
      </c>
      <c r="O290">
        <f t="shared" si="23"/>
        <v>46.000000000003993</v>
      </c>
      <c r="R290" s="1"/>
    </row>
    <row r="291" spans="2:18">
      <c r="B291" t="str">
        <f t="shared" si="24"/>
        <v>4</v>
      </c>
      <c r="C291">
        <f>IF(ISERR(VLOOKUP(VALUE(B291),Lignes!$A$2:$B$847,2)), VLOOKUP(B291,Lignes!$A$2:$B$847,2), VLOOKUP(VALUE(B291),Lignes!$A$2:$B$847,2))</f>
        <v>4</v>
      </c>
      <c r="E291" t="s">
        <v>225</v>
      </c>
      <c r="F291" s="2">
        <v>0.58333333333333337</v>
      </c>
      <c r="G291" s="2">
        <v>0.58353009259259259</v>
      </c>
      <c r="J291">
        <f>VLOOKUP(E291,Stations!$B$2:$G$300,6,FALSE)</f>
        <v>268</v>
      </c>
      <c r="K291">
        <f t="shared" si="20"/>
        <v>268.04000000000002</v>
      </c>
      <c r="L291">
        <f>VLOOKUP(K291,Nodes!$A$2:$B$382,2,FALSE)</f>
        <v>343</v>
      </c>
      <c r="M291">
        <f t="shared" si="21"/>
        <v>345</v>
      </c>
      <c r="N291">
        <f t="shared" si="22"/>
        <v>343</v>
      </c>
      <c r="O291">
        <f t="shared" si="23"/>
        <v>48.000000000007503</v>
      </c>
      <c r="R291" s="1"/>
    </row>
    <row r="292" spans="2:18">
      <c r="B292" t="str">
        <f t="shared" si="24"/>
        <v>4</v>
      </c>
      <c r="C292">
        <f>IF(ISERR(VLOOKUP(VALUE(B292),Lignes!$A$2:$B$847,2)), VLOOKUP(B292,Lignes!$A$2:$B$847,2), VLOOKUP(VALUE(B292),Lignes!$A$2:$B$847,2))</f>
        <v>4</v>
      </c>
      <c r="E292" t="s">
        <v>340</v>
      </c>
      <c r="F292" s="2">
        <v>0.58424768518518522</v>
      </c>
      <c r="G292" s="2">
        <v>0.58444444444444443</v>
      </c>
      <c r="J292">
        <f>VLOOKUP(E292,Stations!$B$2:$G$300,6,FALSE)</f>
        <v>174</v>
      </c>
      <c r="K292">
        <f t="shared" si="20"/>
        <v>174.04</v>
      </c>
      <c r="L292">
        <f>VLOOKUP(K292,Nodes!$A$2:$B$382,2,FALSE)</f>
        <v>218</v>
      </c>
      <c r="M292">
        <f t="shared" si="21"/>
        <v>343</v>
      </c>
      <c r="N292">
        <f t="shared" si="22"/>
        <v>218</v>
      </c>
      <c r="O292">
        <f t="shared" si="23"/>
        <v>62.000000000003297</v>
      </c>
      <c r="R292" s="1"/>
    </row>
    <row r="293" spans="2:18">
      <c r="B293" t="str">
        <f t="shared" si="24"/>
        <v>4</v>
      </c>
      <c r="C293">
        <f>IF(ISERR(VLOOKUP(VALUE(B293),Lignes!$A$2:$B$847,2)), VLOOKUP(B293,Lignes!$A$2:$B$847,2), VLOOKUP(VALUE(B293),Lignes!$A$2:$B$847,2))</f>
        <v>4</v>
      </c>
      <c r="E293" t="s">
        <v>241</v>
      </c>
      <c r="F293" s="2">
        <v>0.58490740740740743</v>
      </c>
      <c r="G293" s="2">
        <v>0.58509259259259261</v>
      </c>
      <c r="J293">
        <f>VLOOKUP(E293,Stations!$B$2:$G$300,6,FALSE)</f>
        <v>290</v>
      </c>
      <c r="K293">
        <f t="shared" si="20"/>
        <v>290.04000000000002</v>
      </c>
      <c r="L293">
        <f>VLOOKUP(K293,Nodes!$A$2:$B$382,2,FALSE)</f>
        <v>371</v>
      </c>
      <c r="M293">
        <f t="shared" si="21"/>
        <v>218</v>
      </c>
      <c r="N293">
        <f t="shared" si="22"/>
        <v>371</v>
      </c>
      <c r="O293">
        <f t="shared" si="23"/>
        <v>40.000000000003055</v>
      </c>
      <c r="R293" s="1"/>
    </row>
    <row r="294" spans="2:18">
      <c r="B294" t="str">
        <f t="shared" si="24"/>
        <v>4</v>
      </c>
      <c r="C294">
        <f>IF(ISERR(VLOOKUP(VALUE(B294),Lignes!$A$2:$B$847,2)), VLOOKUP(B294,Lignes!$A$2:$B$847,2), VLOOKUP(VALUE(B294),Lignes!$A$2:$B$847,2))</f>
        <v>4</v>
      </c>
      <c r="E294" t="s">
        <v>201</v>
      </c>
      <c r="F294" s="2">
        <v>0.58572916666666663</v>
      </c>
      <c r="G294" s="2">
        <v>0.58591435185185181</v>
      </c>
      <c r="J294">
        <f>VLOOKUP(E294,Stations!$B$2:$G$300,6,FALSE)</f>
        <v>239</v>
      </c>
      <c r="K294">
        <f t="shared" si="20"/>
        <v>239.04</v>
      </c>
      <c r="L294">
        <f>VLOOKUP(K294,Nodes!$A$2:$B$382,2,FALSE)</f>
        <v>303</v>
      </c>
      <c r="M294">
        <f t="shared" si="21"/>
        <v>371</v>
      </c>
      <c r="N294">
        <f t="shared" si="22"/>
        <v>303</v>
      </c>
      <c r="O294">
        <f t="shared" si="23"/>
        <v>54.999999999995808</v>
      </c>
      <c r="R294" s="1"/>
    </row>
    <row r="295" spans="2:18">
      <c r="B295" t="str">
        <f t="shared" si="24"/>
        <v>4</v>
      </c>
      <c r="C295">
        <f>IF(ISERR(VLOOKUP(VALUE(B295),Lignes!$A$2:$B$847,2)), VLOOKUP(B295,Lignes!$A$2:$B$847,2), VLOOKUP(VALUE(B295),Lignes!$A$2:$B$847,2))</f>
        <v>4</v>
      </c>
      <c r="E295" t="s">
        <v>60</v>
      </c>
      <c r="F295" s="2">
        <v>0.58656249999999999</v>
      </c>
      <c r="G295" s="2">
        <v>0.58679398148148143</v>
      </c>
      <c r="J295">
        <f>VLOOKUP(E295,Stations!$B$2:$G$300,6,FALSE)</f>
        <v>80</v>
      </c>
      <c r="K295">
        <f t="shared" si="20"/>
        <v>80.040000000000006</v>
      </c>
      <c r="L295">
        <f>VLOOKUP(K295,Nodes!$A$2:$B$382,2,FALSE)</f>
        <v>99</v>
      </c>
      <c r="M295">
        <f t="shared" si="21"/>
        <v>303</v>
      </c>
      <c r="N295">
        <f t="shared" si="22"/>
        <v>99</v>
      </c>
      <c r="O295">
        <f t="shared" si="23"/>
        <v>56.000000000002359</v>
      </c>
      <c r="R295" s="1"/>
    </row>
    <row r="296" spans="2:18">
      <c r="B296" t="str">
        <f t="shared" si="24"/>
        <v>4</v>
      </c>
      <c r="C296">
        <f>IF(ISERR(VLOOKUP(VALUE(B296),Lignes!$A$2:$B$847,2)), VLOOKUP(B296,Lignes!$A$2:$B$847,2), VLOOKUP(VALUE(B296),Lignes!$A$2:$B$847,2))</f>
        <v>4</v>
      </c>
      <c r="E296" t="s">
        <v>139</v>
      </c>
      <c r="F296" s="2">
        <v>0.58721064814814816</v>
      </c>
      <c r="G296" s="2">
        <v>0.58743055555555557</v>
      </c>
      <c r="J296">
        <f>VLOOKUP(E296,Stations!$B$2:$G$300,6,FALSE)</f>
        <v>175</v>
      </c>
      <c r="K296">
        <f t="shared" si="20"/>
        <v>175.04</v>
      </c>
      <c r="L296">
        <f>VLOOKUP(K296,Nodes!$A$2:$B$382,2,FALSE)</f>
        <v>222</v>
      </c>
      <c r="M296">
        <f t="shared" si="21"/>
        <v>99</v>
      </c>
      <c r="N296">
        <f t="shared" si="22"/>
        <v>222</v>
      </c>
      <c r="O296">
        <f t="shared" si="23"/>
        <v>36.000000000005627</v>
      </c>
      <c r="R296" s="1"/>
    </row>
    <row r="297" spans="2:18">
      <c r="B297" t="str">
        <f t="shared" si="24"/>
        <v>4</v>
      </c>
      <c r="C297">
        <f>IF(ISERR(VLOOKUP(VALUE(B297),Lignes!$A$2:$B$847,2)), VLOOKUP(B297,Lignes!$A$2:$B$847,2), VLOOKUP(VALUE(B297),Lignes!$A$2:$B$847,2))</f>
        <v>4</v>
      </c>
      <c r="E297" t="s">
        <v>1</v>
      </c>
      <c r="F297" s="2">
        <v>0.58795138888888887</v>
      </c>
      <c r="G297" s="2">
        <v>0.58819444444444446</v>
      </c>
      <c r="J297">
        <f>VLOOKUP(E297,Stations!$B$2:$G$300,6,FALSE)</f>
        <v>1</v>
      </c>
      <c r="K297">
        <f t="shared" si="20"/>
        <v>1.04</v>
      </c>
      <c r="L297">
        <f>VLOOKUP(K297,Nodes!$A$2:$B$382,2,FALSE)</f>
        <v>1</v>
      </c>
      <c r="M297">
        <f t="shared" si="21"/>
        <v>222</v>
      </c>
      <c r="N297">
        <f t="shared" si="22"/>
        <v>1</v>
      </c>
      <c r="O297">
        <f t="shared" si="23"/>
        <v>44.999999999997442</v>
      </c>
      <c r="R297" s="1"/>
    </row>
    <row r="298" spans="2:18">
      <c r="B298" t="str">
        <f t="shared" si="24"/>
        <v>4</v>
      </c>
      <c r="C298">
        <f>IF(ISERR(VLOOKUP(VALUE(B298),Lignes!$A$2:$B$847,2)), VLOOKUP(B298,Lignes!$A$2:$B$847,2), VLOOKUP(VALUE(B298),Lignes!$A$2:$B$847,2))</f>
        <v>4</v>
      </c>
      <c r="E298" t="s">
        <v>191</v>
      </c>
      <c r="F298" s="2">
        <v>0.58890046296296295</v>
      </c>
      <c r="J298">
        <f>VLOOKUP(E298,Stations!$B$2:$G$300,6,FALSE)</f>
        <v>229</v>
      </c>
      <c r="K298">
        <f t="shared" si="20"/>
        <v>229.04</v>
      </c>
      <c r="L298">
        <f>VLOOKUP(K298,Nodes!$A$2:$B$382,2,FALSE)</f>
        <v>292</v>
      </c>
      <c r="M298">
        <f t="shared" si="21"/>
        <v>1</v>
      </c>
      <c r="N298">
        <f t="shared" si="22"/>
        <v>292</v>
      </c>
      <c r="O298">
        <f t="shared" si="23"/>
        <v>60.999999999996746</v>
      </c>
      <c r="R298" s="1"/>
    </row>
    <row r="299" spans="2:18" hidden="1">
      <c r="B299" t="str">
        <f t="shared" si="24"/>
        <v>4</v>
      </c>
      <c r="C299">
        <f>IF(ISERR(VLOOKUP(VALUE(B299),Lignes!$A$2:$B$847,2)), VLOOKUP(B299,Lignes!$A$2:$B$847,2), VLOOKUP(VALUE(B299),Lignes!$A$2:$B$847,2))</f>
        <v>4</v>
      </c>
      <c r="D299" t="s">
        <v>177</v>
      </c>
      <c r="E299" t="s">
        <v>191</v>
      </c>
      <c r="G299" s="2">
        <v>0.59254629629629629</v>
      </c>
      <c r="J299">
        <f>VLOOKUP(E299,Stations!$B$2:$G$300,6,FALSE)</f>
        <v>229</v>
      </c>
      <c r="K299">
        <f t="shared" si="20"/>
        <v>229.04</v>
      </c>
      <c r="L299">
        <f>VLOOKUP(K299,Nodes!$A$2:$B$382,2,FALSE)</f>
        <v>292</v>
      </c>
      <c r="M299" t="str">
        <f t="shared" si="21"/>
        <v/>
      </c>
      <c r="N299" t="str">
        <f t="shared" si="22"/>
        <v/>
      </c>
      <c r="O299" t="str">
        <f t="shared" si="23"/>
        <v/>
      </c>
      <c r="R299" s="1"/>
    </row>
    <row r="300" spans="2:18">
      <c r="B300" t="str">
        <f t="shared" si="24"/>
        <v>4</v>
      </c>
      <c r="C300">
        <f>IF(ISERR(VLOOKUP(VALUE(B300),Lignes!$A$2:$B$847,2)), VLOOKUP(B300,Lignes!$A$2:$B$847,2), VLOOKUP(VALUE(B300),Lignes!$A$2:$B$847,2))</f>
        <v>4</v>
      </c>
      <c r="E300" t="s">
        <v>1</v>
      </c>
      <c r="F300" s="2">
        <v>0.59321759259259255</v>
      </c>
      <c r="G300" s="2">
        <v>0.59347222222222229</v>
      </c>
      <c r="J300">
        <f>VLOOKUP(E300,Stations!$B$2:$G$300,6,FALSE)</f>
        <v>1</v>
      </c>
      <c r="K300">
        <f t="shared" si="20"/>
        <v>1.04</v>
      </c>
      <c r="L300">
        <f>VLOOKUP(K300,Nodes!$A$2:$B$382,2,FALSE)</f>
        <v>1</v>
      </c>
      <c r="M300">
        <f t="shared" si="21"/>
        <v>292</v>
      </c>
      <c r="N300">
        <f t="shared" si="22"/>
        <v>1</v>
      </c>
      <c r="O300">
        <f t="shared" si="23"/>
        <v>57.999999999996277</v>
      </c>
      <c r="R300" s="1"/>
    </row>
    <row r="301" spans="2:18">
      <c r="B301" t="str">
        <f t="shared" si="24"/>
        <v>4</v>
      </c>
      <c r="C301">
        <f>IF(ISERR(VLOOKUP(VALUE(B301),Lignes!$A$2:$B$847,2)), VLOOKUP(B301,Lignes!$A$2:$B$847,2), VLOOKUP(VALUE(B301),Lignes!$A$2:$B$847,2))</f>
        <v>4</v>
      </c>
      <c r="E301" t="s">
        <v>139</v>
      </c>
      <c r="F301" s="2">
        <v>0.59386574074074072</v>
      </c>
      <c r="G301" s="2">
        <v>0.59409722222222217</v>
      </c>
      <c r="J301">
        <f>VLOOKUP(E301,Stations!$B$2:$G$300,6,FALSE)</f>
        <v>175</v>
      </c>
      <c r="K301">
        <f t="shared" si="20"/>
        <v>175.04</v>
      </c>
      <c r="L301">
        <f>VLOOKUP(K301,Nodes!$A$2:$B$382,2,FALSE)</f>
        <v>222</v>
      </c>
      <c r="M301">
        <f t="shared" si="21"/>
        <v>1</v>
      </c>
      <c r="N301">
        <f t="shared" si="22"/>
        <v>222</v>
      </c>
      <c r="O301">
        <f t="shared" si="23"/>
        <v>33.999999999992525</v>
      </c>
      <c r="R301" s="1"/>
    </row>
    <row r="302" spans="2:18">
      <c r="B302" t="str">
        <f t="shared" si="24"/>
        <v>4</v>
      </c>
      <c r="C302">
        <f>IF(ISERR(VLOOKUP(VALUE(B302),Lignes!$A$2:$B$847,2)), VLOOKUP(B302,Lignes!$A$2:$B$847,2), VLOOKUP(VALUE(B302),Lignes!$A$2:$B$847,2))</f>
        <v>4</v>
      </c>
      <c r="E302" t="s">
        <v>60</v>
      </c>
      <c r="F302" s="2">
        <v>0.59449074074074071</v>
      </c>
      <c r="G302" s="2">
        <v>0.59471064814814811</v>
      </c>
      <c r="J302">
        <f>VLOOKUP(E302,Stations!$B$2:$G$300,6,FALSE)</f>
        <v>80</v>
      </c>
      <c r="K302">
        <f t="shared" si="20"/>
        <v>80.040000000000006</v>
      </c>
      <c r="L302">
        <f>VLOOKUP(K302,Nodes!$A$2:$B$382,2,FALSE)</f>
        <v>99</v>
      </c>
      <c r="M302">
        <f t="shared" si="21"/>
        <v>222</v>
      </c>
      <c r="N302">
        <f t="shared" si="22"/>
        <v>99</v>
      </c>
      <c r="O302">
        <f t="shared" si="23"/>
        <v>34.000000000002117</v>
      </c>
      <c r="R302" s="1"/>
    </row>
    <row r="303" spans="2:18">
      <c r="B303" t="str">
        <f t="shared" si="24"/>
        <v>4</v>
      </c>
      <c r="C303">
        <f>IF(ISERR(VLOOKUP(VALUE(B303),Lignes!$A$2:$B$847,2)), VLOOKUP(B303,Lignes!$A$2:$B$847,2), VLOOKUP(VALUE(B303),Lignes!$A$2:$B$847,2))</f>
        <v>4</v>
      </c>
      <c r="E303" t="s">
        <v>201</v>
      </c>
      <c r="F303" s="2">
        <v>0.59530092592592598</v>
      </c>
      <c r="G303" s="2">
        <v>0.59553240740740743</v>
      </c>
      <c r="J303">
        <f>VLOOKUP(E303,Stations!$B$2:$G$300,6,FALSE)</f>
        <v>239</v>
      </c>
      <c r="K303">
        <f t="shared" si="20"/>
        <v>239.04</v>
      </c>
      <c r="L303">
        <f>VLOOKUP(K303,Nodes!$A$2:$B$382,2,FALSE)</f>
        <v>303</v>
      </c>
      <c r="M303">
        <f t="shared" si="21"/>
        <v>99</v>
      </c>
      <c r="N303">
        <f t="shared" si="22"/>
        <v>303</v>
      </c>
      <c r="O303">
        <f t="shared" si="23"/>
        <v>51.000000000007972</v>
      </c>
      <c r="R303" s="1"/>
    </row>
    <row r="304" spans="2:18">
      <c r="B304" t="str">
        <f t="shared" si="24"/>
        <v>4</v>
      </c>
      <c r="C304">
        <f>IF(ISERR(VLOOKUP(VALUE(B304),Lignes!$A$2:$B$847,2)), VLOOKUP(B304,Lignes!$A$2:$B$847,2), VLOOKUP(VALUE(B304),Lignes!$A$2:$B$847,2))</f>
        <v>4</v>
      </c>
      <c r="E304" t="s">
        <v>241</v>
      </c>
      <c r="F304" s="2">
        <v>0.59611111111111115</v>
      </c>
      <c r="G304" s="2">
        <v>0.59753472222222215</v>
      </c>
      <c r="J304">
        <f>VLOOKUP(E304,Stations!$B$2:$G$300,6,FALSE)</f>
        <v>290</v>
      </c>
      <c r="K304">
        <f t="shared" si="20"/>
        <v>290.04000000000002</v>
      </c>
      <c r="L304">
        <f>VLOOKUP(K304,Nodes!$A$2:$B$382,2,FALSE)</f>
        <v>371</v>
      </c>
      <c r="M304">
        <f t="shared" si="21"/>
        <v>303</v>
      </c>
      <c r="N304">
        <f t="shared" si="22"/>
        <v>371</v>
      </c>
      <c r="O304">
        <f t="shared" si="23"/>
        <v>50.000000000001421</v>
      </c>
      <c r="R304" s="1"/>
    </row>
    <row r="305" spans="1:18">
      <c r="B305" t="str">
        <f t="shared" si="24"/>
        <v>4</v>
      </c>
      <c r="C305">
        <f>IF(ISERR(VLOOKUP(VALUE(B305),Lignes!$A$2:$B$847,2)), VLOOKUP(B305,Lignes!$A$2:$B$847,2), VLOOKUP(VALUE(B305),Lignes!$A$2:$B$847,2))</f>
        <v>4</v>
      </c>
      <c r="E305" t="s">
        <v>340</v>
      </c>
      <c r="F305" s="2">
        <v>0.59795138888888888</v>
      </c>
      <c r="I305" t="s">
        <v>522</v>
      </c>
      <c r="J305">
        <f>VLOOKUP(E305,Stations!$B$2:$G$300,6,FALSE)</f>
        <v>174</v>
      </c>
      <c r="K305">
        <f t="shared" si="20"/>
        <v>174.04</v>
      </c>
      <c r="L305">
        <f>VLOOKUP(K305,Nodes!$A$2:$B$382,2,FALSE)</f>
        <v>218</v>
      </c>
      <c r="M305">
        <f t="shared" si="21"/>
        <v>371</v>
      </c>
      <c r="N305">
        <f t="shared" si="22"/>
        <v>218</v>
      </c>
      <c r="O305">
        <f t="shared" si="23"/>
        <v>36.000000000005627</v>
      </c>
      <c r="R305" s="1"/>
    </row>
    <row r="306" spans="1:18" hidden="1">
      <c r="A306" t="s">
        <v>544</v>
      </c>
      <c r="B306" t="str">
        <f t="shared" si="24"/>
        <v>13</v>
      </c>
      <c r="C306">
        <f>IF(ISERR(VLOOKUP(VALUE(B306),Lignes!$A$2:$B$847,2)), VLOOKUP(B306,Lignes!$A$2:$B$847,2), VLOOKUP(VALUE(B306),Lignes!$A$2:$B$847,2))</f>
        <v>14</v>
      </c>
      <c r="D306" t="s">
        <v>545</v>
      </c>
      <c r="E306" t="s">
        <v>340</v>
      </c>
      <c r="F306" s="2"/>
      <c r="G306" s="2">
        <v>0.60375000000000001</v>
      </c>
      <c r="H306">
        <v>13</v>
      </c>
      <c r="I306" t="s">
        <v>522</v>
      </c>
      <c r="J306">
        <f>VLOOKUP(E306,Stations!$B$2:$G$300,6,FALSE)</f>
        <v>174</v>
      </c>
      <c r="K306">
        <f t="shared" si="20"/>
        <v>174.14</v>
      </c>
      <c r="L306">
        <f>VLOOKUP(K306,Nodes!$A$2:$B$382,2,FALSE)</f>
        <v>221</v>
      </c>
      <c r="M306" t="str">
        <f t="shared" si="21"/>
        <v/>
      </c>
      <c r="N306" t="str">
        <f t="shared" si="22"/>
        <v/>
      </c>
      <c r="O306" t="str">
        <f t="shared" si="23"/>
        <v/>
      </c>
      <c r="R306" s="1"/>
    </row>
    <row r="307" spans="1:18">
      <c r="B307" t="str">
        <f t="shared" si="24"/>
        <v>13</v>
      </c>
      <c r="C307">
        <f>IF(ISERR(VLOOKUP(VALUE(B307),Lignes!$A$2:$B$847,2)), VLOOKUP(B307,Lignes!$A$2:$B$847,2), VLOOKUP(VALUE(B307),Lignes!$A$2:$B$847,2))</f>
        <v>14</v>
      </c>
      <c r="E307" t="s">
        <v>79</v>
      </c>
      <c r="F307" s="2">
        <v>0.60443287037037041</v>
      </c>
      <c r="G307" s="2">
        <v>0.60469907407407408</v>
      </c>
      <c r="J307">
        <f>VLOOKUP(E307,Stations!$B$2:$G$300,6,FALSE)</f>
        <v>100</v>
      </c>
      <c r="K307">
        <f t="shared" si="20"/>
        <v>100.14</v>
      </c>
      <c r="L307">
        <f>VLOOKUP(K307,Nodes!$A$2:$B$382,2,FALSE)</f>
        <v>122</v>
      </c>
      <c r="M307">
        <f t="shared" si="21"/>
        <v>221</v>
      </c>
      <c r="N307">
        <f t="shared" si="22"/>
        <v>122</v>
      </c>
      <c r="O307">
        <f t="shared" si="23"/>
        <v>59.000000000002828</v>
      </c>
      <c r="R307" s="1"/>
    </row>
    <row r="308" spans="1:18">
      <c r="B308" t="str">
        <f t="shared" si="24"/>
        <v>13</v>
      </c>
      <c r="C308">
        <f>IF(ISERR(VLOOKUP(VALUE(B308),Lignes!$A$2:$B$847,2)), VLOOKUP(B308,Lignes!$A$2:$B$847,2), VLOOKUP(VALUE(B308),Lignes!$A$2:$B$847,2))</f>
        <v>14</v>
      </c>
      <c r="E308" t="s">
        <v>155</v>
      </c>
      <c r="F308" s="2">
        <v>0.60550925925925925</v>
      </c>
      <c r="G308" s="2">
        <v>0.60581018518518526</v>
      </c>
      <c r="J308">
        <f>VLOOKUP(E308,Stations!$B$2:$G$300,6,FALSE)</f>
        <v>192</v>
      </c>
      <c r="K308">
        <f t="shared" si="20"/>
        <v>192.14</v>
      </c>
      <c r="L308">
        <f>VLOOKUP(K308,Nodes!$A$2:$B$382,2,FALSE)</f>
        <v>249</v>
      </c>
      <c r="M308">
        <f t="shared" si="21"/>
        <v>122</v>
      </c>
      <c r="N308">
        <f t="shared" si="22"/>
        <v>249</v>
      </c>
      <c r="O308">
        <f t="shared" si="23"/>
        <v>69.999999999998153</v>
      </c>
      <c r="R308" s="1"/>
    </row>
    <row r="309" spans="1:18">
      <c r="B309" t="str">
        <f t="shared" si="24"/>
        <v>13</v>
      </c>
      <c r="C309">
        <f>IF(ISERR(VLOOKUP(VALUE(B309),Lignes!$A$2:$B$847,2)), VLOOKUP(B309,Lignes!$A$2:$B$847,2), VLOOKUP(VALUE(B309),Lignes!$A$2:$B$847,2))</f>
        <v>14</v>
      </c>
      <c r="E309" t="s">
        <v>164</v>
      </c>
      <c r="F309" s="2">
        <v>0.60641203703703705</v>
      </c>
      <c r="G309" s="2">
        <v>0.60668981481481488</v>
      </c>
      <c r="J309">
        <f>VLOOKUP(E309,Stations!$B$2:$G$300,6,FALSE)</f>
        <v>201</v>
      </c>
      <c r="K309">
        <f t="shared" si="20"/>
        <v>201.14</v>
      </c>
      <c r="L309">
        <f>VLOOKUP(K309,Nodes!$A$2:$B$382,2,FALSE)</f>
        <v>263</v>
      </c>
      <c r="M309">
        <f t="shared" si="21"/>
        <v>249</v>
      </c>
      <c r="N309">
        <f t="shared" si="22"/>
        <v>263</v>
      </c>
      <c r="O309">
        <f t="shared" si="23"/>
        <v>51.999999999995339</v>
      </c>
      <c r="R309" s="1"/>
    </row>
    <row r="310" spans="1:18">
      <c r="B310" t="str">
        <f t="shared" si="24"/>
        <v>13</v>
      </c>
      <c r="C310">
        <f>IF(ISERR(VLOOKUP(VALUE(B310),Lignes!$A$2:$B$847,2)), VLOOKUP(B310,Lignes!$A$2:$B$847,2), VLOOKUP(VALUE(B310),Lignes!$A$2:$B$847,2))</f>
        <v>14</v>
      </c>
      <c r="E310" t="s">
        <v>184</v>
      </c>
      <c r="F310" s="2">
        <v>0.60748842592592589</v>
      </c>
      <c r="J310">
        <f>VLOOKUP(E310,Stations!$B$2:$G$300,6,FALSE)</f>
        <v>222</v>
      </c>
      <c r="K310">
        <f t="shared" si="20"/>
        <v>222.14</v>
      </c>
      <c r="L310">
        <f>VLOOKUP(K310,Nodes!$A$2:$B$382,2,FALSE)</f>
        <v>284</v>
      </c>
      <c r="M310">
        <f t="shared" si="21"/>
        <v>263</v>
      </c>
      <c r="N310">
        <f t="shared" si="22"/>
        <v>284</v>
      </c>
      <c r="O310">
        <f t="shared" si="23"/>
        <v>68.999999999991601</v>
      </c>
      <c r="R310" s="1"/>
    </row>
    <row r="311" spans="1:18" hidden="1">
      <c r="B311" t="str">
        <f t="shared" si="24"/>
        <v>13</v>
      </c>
      <c r="C311">
        <f>IF(ISERR(VLOOKUP(VALUE(B311),Lignes!$A$2:$B$847,2)), VLOOKUP(B311,Lignes!$A$2:$B$847,2), VLOOKUP(VALUE(B311),Lignes!$A$2:$B$847,2))</f>
        <v>14</v>
      </c>
      <c r="D311" t="s">
        <v>474</v>
      </c>
      <c r="E311" t="s">
        <v>184</v>
      </c>
      <c r="F311" s="2"/>
      <c r="G311" s="2">
        <v>0.60883101851851851</v>
      </c>
      <c r="J311">
        <f>VLOOKUP(E311,Stations!$B$2:$G$300,6,FALSE)</f>
        <v>222</v>
      </c>
      <c r="K311">
        <f t="shared" si="20"/>
        <v>222.14</v>
      </c>
      <c r="L311">
        <f>VLOOKUP(K311,Nodes!$A$2:$B$382,2,FALSE)</f>
        <v>284</v>
      </c>
      <c r="M311" t="str">
        <f t="shared" si="21"/>
        <v/>
      </c>
      <c r="N311" t="str">
        <f t="shared" si="22"/>
        <v/>
      </c>
      <c r="O311" t="str">
        <f t="shared" si="23"/>
        <v/>
      </c>
      <c r="R311" s="1"/>
    </row>
    <row r="312" spans="1:18">
      <c r="B312" t="str">
        <f t="shared" si="24"/>
        <v>13</v>
      </c>
      <c r="C312">
        <f>IF(ISERR(VLOOKUP(VALUE(B312),Lignes!$A$2:$B$847,2)), VLOOKUP(B312,Lignes!$A$2:$B$847,2), VLOOKUP(VALUE(B312),Lignes!$A$2:$B$847,2))</f>
        <v>14</v>
      </c>
      <c r="E312" t="s">
        <v>164</v>
      </c>
      <c r="F312" s="2">
        <v>0.6095949074074074</v>
      </c>
      <c r="G312" s="2">
        <v>0.60979166666666662</v>
      </c>
      <c r="J312">
        <f>VLOOKUP(E312,Stations!$B$2:$G$300,6,FALSE)</f>
        <v>201</v>
      </c>
      <c r="K312">
        <f t="shared" si="20"/>
        <v>201.14</v>
      </c>
      <c r="L312">
        <f>VLOOKUP(K312,Nodes!$A$2:$B$382,2,FALSE)</f>
        <v>263</v>
      </c>
      <c r="M312">
        <f t="shared" si="21"/>
        <v>284</v>
      </c>
      <c r="N312">
        <f t="shared" si="22"/>
        <v>263</v>
      </c>
      <c r="O312">
        <f t="shared" si="23"/>
        <v>66.000000000000725</v>
      </c>
      <c r="R312" s="1"/>
    </row>
    <row r="313" spans="1:18">
      <c r="B313" t="str">
        <f t="shared" si="24"/>
        <v>13</v>
      </c>
      <c r="C313">
        <f>IF(ISERR(VLOOKUP(VALUE(B313),Lignes!$A$2:$B$847,2)), VLOOKUP(B313,Lignes!$A$2:$B$847,2), VLOOKUP(VALUE(B313),Lignes!$A$2:$B$847,2))</f>
        <v>14</v>
      </c>
      <c r="E313" t="s">
        <v>155</v>
      </c>
      <c r="F313" s="2">
        <v>0.61040509259259257</v>
      </c>
      <c r="G313" s="2">
        <v>0.61057870370370371</v>
      </c>
      <c r="J313">
        <f>VLOOKUP(E313,Stations!$B$2:$G$300,6,FALSE)</f>
        <v>192</v>
      </c>
      <c r="K313">
        <f t="shared" si="20"/>
        <v>192.14</v>
      </c>
      <c r="L313">
        <f>VLOOKUP(K313,Nodes!$A$2:$B$382,2,FALSE)</f>
        <v>249</v>
      </c>
      <c r="M313">
        <f t="shared" si="21"/>
        <v>263</v>
      </c>
      <c r="N313">
        <f t="shared" si="22"/>
        <v>249</v>
      </c>
      <c r="O313">
        <f t="shared" si="23"/>
        <v>53.00000000000189</v>
      </c>
      <c r="R313" s="1"/>
    </row>
    <row r="314" spans="1:18">
      <c r="B314" t="str">
        <f t="shared" si="24"/>
        <v>13</v>
      </c>
      <c r="C314">
        <f>IF(ISERR(VLOOKUP(VALUE(B314),Lignes!$A$2:$B$847,2)), VLOOKUP(B314,Lignes!$A$2:$B$847,2), VLOOKUP(VALUE(B314),Lignes!$A$2:$B$847,2))</f>
        <v>14</v>
      </c>
      <c r="E314" t="s">
        <v>79</v>
      </c>
      <c r="F314" s="2">
        <v>0.61136574074074079</v>
      </c>
      <c r="G314" s="2">
        <v>0.61153935185185182</v>
      </c>
      <c r="J314">
        <f>VLOOKUP(E314,Stations!$B$2:$G$300,6,FALSE)</f>
        <v>100</v>
      </c>
      <c r="K314">
        <f t="shared" si="20"/>
        <v>100.14</v>
      </c>
      <c r="L314">
        <f>VLOOKUP(K314,Nodes!$A$2:$B$382,2,FALSE)</f>
        <v>122</v>
      </c>
      <c r="M314">
        <f t="shared" si="21"/>
        <v>249</v>
      </c>
      <c r="N314">
        <f t="shared" si="22"/>
        <v>122</v>
      </c>
      <c r="O314">
        <f t="shared" si="23"/>
        <v>68.000000000004235</v>
      </c>
      <c r="R314" s="1"/>
    </row>
    <row r="315" spans="1:18">
      <c r="B315" t="str">
        <f t="shared" si="24"/>
        <v>13</v>
      </c>
      <c r="C315">
        <f>IF(ISERR(VLOOKUP(VALUE(B315),Lignes!$A$2:$B$847,2)), VLOOKUP(B315,Lignes!$A$2:$B$847,2), VLOOKUP(VALUE(B315),Lignes!$A$2:$B$847,2))</f>
        <v>14</v>
      </c>
      <c r="E315" t="s">
        <v>340</v>
      </c>
      <c r="F315" s="2">
        <v>0.61233796296296295</v>
      </c>
      <c r="G315" s="2">
        <v>0.61259259259259258</v>
      </c>
      <c r="J315">
        <f>VLOOKUP(E315,Stations!$B$2:$G$300,6,FALSE)</f>
        <v>174</v>
      </c>
      <c r="K315">
        <f t="shared" si="20"/>
        <v>174.14</v>
      </c>
      <c r="L315">
        <f>VLOOKUP(K315,Nodes!$A$2:$B$382,2,FALSE)</f>
        <v>221</v>
      </c>
      <c r="M315">
        <f t="shared" si="21"/>
        <v>122</v>
      </c>
      <c r="N315">
        <f t="shared" si="22"/>
        <v>221</v>
      </c>
      <c r="O315">
        <f t="shared" si="23"/>
        <v>69.000000000001194</v>
      </c>
      <c r="R315" s="1"/>
    </row>
    <row r="316" spans="1:18">
      <c r="B316" t="str">
        <f t="shared" si="24"/>
        <v>13</v>
      </c>
      <c r="C316">
        <f>IF(ISERR(VLOOKUP(VALUE(B316),Lignes!$A$2:$B$847,2)), VLOOKUP(B316,Lignes!$A$2:$B$847,2), VLOOKUP(VALUE(B316),Lignes!$A$2:$B$847,2))</f>
        <v>14</v>
      </c>
      <c r="E316" t="s">
        <v>63</v>
      </c>
      <c r="F316" s="2">
        <v>0.6133912037037037</v>
      </c>
      <c r="G316" s="2">
        <v>0.6136342592592593</v>
      </c>
      <c r="J316">
        <f>VLOOKUP(E316,Stations!$B$2:$G$300,6,FALSE)</f>
        <v>83</v>
      </c>
      <c r="K316">
        <f t="shared" si="20"/>
        <v>83.14</v>
      </c>
      <c r="L316">
        <f>VLOOKUP(K316,Nodes!$A$2:$B$382,2,FALSE)</f>
        <v>104</v>
      </c>
      <c r="M316">
        <f t="shared" si="21"/>
        <v>221</v>
      </c>
      <c r="N316">
        <f t="shared" si="22"/>
        <v>104</v>
      </c>
      <c r="O316">
        <f t="shared" si="23"/>
        <v>69.000000000001194</v>
      </c>
      <c r="R316" s="1"/>
    </row>
    <row r="317" spans="1:18">
      <c r="B317" t="str">
        <f t="shared" si="24"/>
        <v>13</v>
      </c>
      <c r="C317">
        <f>IF(ISERR(VLOOKUP(VALUE(B317),Lignes!$A$2:$B$847,2)), VLOOKUP(B317,Lignes!$A$2:$B$847,2), VLOOKUP(VALUE(B317),Lignes!$A$2:$B$847,2))</f>
        <v>14</v>
      </c>
      <c r="E317" t="s">
        <v>215</v>
      </c>
      <c r="F317" s="2">
        <v>0.61418981481481483</v>
      </c>
      <c r="G317" s="2">
        <v>0.61438657407407404</v>
      </c>
      <c r="J317">
        <f>VLOOKUP(E317,Stations!$B$2:$G$300,6,FALSE)</f>
        <v>258</v>
      </c>
      <c r="K317">
        <f t="shared" si="20"/>
        <v>258.14</v>
      </c>
      <c r="L317">
        <f>VLOOKUP(K317,Nodes!$A$2:$B$382,2,FALSE)</f>
        <v>330</v>
      </c>
      <c r="M317">
        <f t="shared" si="21"/>
        <v>104</v>
      </c>
      <c r="N317">
        <f t="shared" si="22"/>
        <v>330</v>
      </c>
      <c r="O317">
        <f t="shared" si="23"/>
        <v>47.999999999997911</v>
      </c>
      <c r="R317" s="1"/>
    </row>
    <row r="318" spans="1:18">
      <c r="B318" t="str">
        <f t="shared" si="24"/>
        <v>13</v>
      </c>
      <c r="C318">
        <f>IF(ISERR(VLOOKUP(VALUE(B318),Lignes!$A$2:$B$847,2)), VLOOKUP(B318,Lignes!$A$2:$B$847,2), VLOOKUP(VALUE(B318),Lignes!$A$2:$B$847,2))</f>
        <v>14</v>
      </c>
      <c r="E318" t="s">
        <v>239</v>
      </c>
      <c r="F318" s="2">
        <v>0.61498842592592595</v>
      </c>
      <c r="G318" s="2">
        <v>0.61516203703703709</v>
      </c>
      <c r="J318">
        <f>VLOOKUP(E318,Stations!$B$2:$G$300,6,FALSE)</f>
        <v>288</v>
      </c>
      <c r="K318">
        <f t="shared" si="20"/>
        <v>288.14</v>
      </c>
      <c r="L318">
        <f>VLOOKUP(K318,Nodes!$A$2:$B$382,2,FALSE)</f>
        <v>369</v>
      </c>
      <c r="M318">
        <f t="shared" si="21"/>
        <v>330</v>
      </c>
      <c r="N318">
        <f t="shared" si="22"/>
        <v>369</v>
      </c>
      <c r="O318">
        <f t="shared" si="23"/>
        <v>52.000000000004931</v>
      </c>
      <c r="R318" s="1"/>
    </row>
    <row r="319" spans="1:18">
      <c r="B319" t="str">
        <f t="shared" si="24"/>
        <v>13</v>
      </c>
      <c r="C319">
        <f>IF(ISERR(VLOOKUP(VALUE(B319),Lignes!$A$2:$B$847,2)), VLOOKUP(B319,Lignes!$A$2:$B$847,2), VLOOKUP(VALUE(B319),Lignes!$A$2:$B$847,2))</f>
        <v>14</v>
      </c>
      <c r="E319" t="s">
        <v>95</v>
      </c>
      <c r="F319" s="2">
        <v>0.6158217592592593</v>
      </c>
      <c r="G319" s="2">
        <v>0.61611111111111116</v>
      </c>
      <c r="J319">
        <f>VLOOKUP(E319,Stations!$B$2:$G$300,6,FALSE)</f>
        <v>117</v>
      </c>
      <c r="K319">
        <f t="shared" si="20"/>
        <v>117.14</v>
      </c>
      <c r="L319">
        <f>VLOOKUP(K319,Nodes!$A$2:$B$382,2,FALSE)</f>
        <v>149</v>
      </c>
      <c r="M319">
        <f t="shared" si="21"/>
        <v>369</v>
      </c>
      <c r="N319">
        <f t="shared" si="22"/>
        <v>149</v>
      </c>
      <c r="O319">
        <f t="shared" si="23"/>
        <v>56.999999999999318</v>
      </c>
      <c r="R319" s="1"/>
    </row>
    <row r="320" spans="1:18">
      <c r="B320" t="str">
        <f t="shared" si="24"/>
        <v>13</v>
      </c>
      <c r="C320">
        <f>IF(ISERR(VLOOKUP(VALUE(B320),Lignes!$A$2:$B$847,2)), VLOOKUP(B320,Lignes!$A$2:$B$847,2), VLOOKUP(VALUE(B320),Lignes!$A$2:$B$847,2))</f>
        <v>14</v>
      </c>
      <c r="E320" t="s">
        <v>259</v>
      </c>
      <c r="F320" s="2">
        <v>0.61706018518518524</v>
      </c>
      <c r="G320" s="2">
        <v>0.61725694444444446</v>
      </c>
      <c r="J320">
        <f>VLOOKUP(E320,Stations!$B$2:$G$300,6,FALSE)</f>
        <v>46</v>
      </c>
      <c r="K320">
        <f t="shared" si="20"/>
        <v>46.14</v>
      </c>
      <c r="L320">
        <f>VLOOKUP(K320,Nodes!$A$2:$B$382,2,FALSE)</f>
        <v>55</v>
      </c>
      <c r="M320">
        <f t="shared" si="21"/>
        <v>149</v>
      </c>
      <c r="N320">
        <f t="shared" si="22"/>
        <v>55</v>
      </c>
      <c r="O320">
        <f t="shared" si="23"/>
        <v>82.000000000000028</v>
      </c>
      <c r="R320" s="1"/>
    </row>
    <row r="321" spans="1:18">
      <c r="B321" t="str">
        <f t="shared" si="24"/>
        <v>13</v>
      </c>
      <c r="C321">
        <f>IF(ISERR(VLOOKUP(VALUE(B321),Lignes!$A$2:$B$847,2)), VLOOKUP(B321,Lignes!$A$2:$B$847,2), VLOOKUP(VALUE(B321),Lignes!$A$2:$B$847,2))</f>
        <v>14</v>
      </c>
      <c r="E321" t="s">
        <v>136</v>
      </c>
      <c r="F321" s="2">
        <v>0.61811342592592589</v>
      </c>
      <c r="G321" s="2">
        <v>0.61836805555555563</v>
      </c>
      <c r="J321">
        <f>VLOOKUP(E321,Stations!$B$2:$G$300,6,FALSE)</f>
        <v>171</v>
      </c>
      <c r="K321">
        <f t="shared" si="20"/>
        <v>171.14</v>
      </c>
      <c r="L321">
        <f>VLOOKUP(K321,Nodes!$A$2:$B$382,2,FALSE)</f>
        <v>215</v>
      </c>
      <c r="M321">
        <f t="shared" si="21"/>
        <v>55</v>
      </c>
      <c r="N321">
        <f t="shared" si="22"/>
        <v>215</v>
      </c>
      <c r="O321">
        <f t="shared" si="23"/>
        <v>73.99999999999558</v>
      </c>
      <c r="R321" s="1"/>
    </row>
    <row r="322" spans="1:18">
      <c r="B322" t="str">
        <f t="shared" si="24"/>
        <v>13</v>
      </c>
      <c r="C322">
        <f>IF(ISERR(VLOOKUP(VALUE(B322),Lignes!$A$2:$B$847,2)), VLOOKUP(B322,Lignes!$A$2:$B$847,2), VLOOKUP(VALUE(B322),Lignes!$A$2:$B$847,2))</f>
        <v>14</v>
      </c>
      <c r="E322" t="s">
        <v>219</v>
      </c>
      <c r="F322" s="2">
        <v>0.61950231481481477</v>
      </c>
      <c r="G322" s="2">
        <v>0.61973379629629632</v>
      </c>
      <c r="J322">
        <f>VLOOKUP(E322,Stations!$B$2:$G$300,6,FALSE)</f>
        <v>262</v>
      </c>
      <c r="K322">
        <f t="shared" ref="K322:K333" si="25">J322+C322/100</f>
        <v>262.14</v>
      </c>
      <c r="L322">
        <f>VLOOKUP(K322,Nodes!$A$2:$B$382,2,FALSE)</f>
        <v>336</v>
      </c>
      <c r="M322">
        <f t="shared" ref="M322:M333" si="26">IF(F322="","",L321)</f>
        <v>215</v>
      </c>
      <c r="N322">
        <f t="shared" ref="N322:N333" si="27">IF(F322="","",L322)</f>
        <v>336</v>
      </c>
      <c r="O322">
        <f t="shared" ref="O322:O333" si="28">IF(F322="","",24*3600*(F322-G321))</f>
        <v>97.99999999998974</v>
      </c>
      <c r="R322" s="1"/>
    </row>
    <row r="323" spans="1:18">
      <c r="B323" t="str">
        <f t="shared" ref="B323:B386" si="29">IF(A323="",B322,RIGHT(A323,LEN(A323)-6))</f>
        <v>13</v>
      </c>
      <c r="C323">
        <f>IF(ISERR(VLOOKUP(VALUE(B323),Lignes!$A$2:$B$847,2)), VLOOKUP(B323,Lignes!$A$2:$B$847,2), VLOOKUP(VALUE(B323),Lignes!$A$2:$B$847,2))</f>
        <v>14</v>
      </c>
      <c r="E323" t="s">
        <v>116</v>
      </c>
      <c r="F323" s="2">
        <v>0.62048611111111118</v>
      </c>
      <c r="G323" s="2">
        <v>0.62065972222222221</v>
      </c>
      <c r="J323">
        <f>VLOOKUP(E323,Stations!$B$2:$G$300,6,FALSE)</f>
        <v>142</v>
      </c>
      <c r="K323">
        <f t="shared" si="25"/>
        <v>142.13999999999999</v>
      </c>
      <c r="L323">
        <f>VLOOKUP(K323,Nodes!$A$2:$B$382,2,FALSE)</f>
        <v>179</v>
      </c>
      <c r="M323">
        <f t="shared" si="26"/>
        <v>336</v>
      </c>
      <c r="N323">
        <f t="shared" si="27"/>
        <v>179</v>
      </c>
      <c r="O323">
        <f t="shared" si="28"/>
        <v>65.000000000003766</v>
      </c>
      <c r="R323" s="1"/>
    </row>
    <row r="324" spans="1:18">
      <c r="B324" t="str">
        <f t="shared" si="29"/>
        <v>13</v>
      </c>
      <c r="C324">
        <f>IF(ISERR(VLOOKUP(VALUE(B324),Lignes!$A$2:$B$847,2)), VLOOKUP(B324,Lignes!$A$2:$B$847,2), VLOOKUP(VALUE(B324),Lignes!$A$2:$B$847,2))</f>
        <v>14</v>
      </c>
      <c r="E324" t="s">
        <v>160</v>
      </c>
      <c r="F324" s="2">
        <v>0.62140046296296292</v>
      </c>
      <c r="G324" s="2">
        <v>0.62164351851851851</v>
      </c>
      <c r="J324">
        <f>VLOOKUP(E324,Stations!$B$2:$G$300,6,FALSE)</f>
        <v>197</v>
      </c>
      <c r="K324">
        <f t="shared" si="25"/>
        <v>197.14</v>
      </c>
      <c r="L324">
        <f>VLOOKUP(K324,Nodes!$A$2:$B$382,2,FALSE)</f>
        <v>256</v>
      </c>
      <c r="M324">
        <f t="shared" si="26"/>
        <v>179</v>
      </c>
      <c r="N324">
        <f t="shared" si="27"/>
        <v>256</v>
      </c>
      <c r="O324">
        <f t="shared" si="28"/>
        <v>63.999999999997215</v>
      </c>
      <c r="R324" s="1"/>
    </row>
    <row r="325" spans="1:18">
      <c r="B325" t="str">
        <f t="shared" si="29"/>
        <v>13</v>
      </c>
      <c r="C325">
        <f>IF(ISERR(VLOOKUP(VALUE(B325),Lignes!$A$2:$B$847,2)), VLOOKUP(B325,Lignes!$A$2:$B$847,2), VLOOKUP(VALUE(B325),Lignes!$A$2:$B$847,2))</f>
        <v>14</v>
      </c>
      <c r="E325" t="s">
        <v>105</v>
      </c>
      <c r="F325" s="2">
        <v>0.62214120370370374</v>
      </c>
      <c r="G325" s="2">
        <v>0.62236111111111114</v>
      </c>
      <c r="J325">
        <f>VLOOKUP(E325,Stations!$B$2:$G$300,6,FALSE)</f>
        <v>129</v>
      </c>
      <c r="K325">
        <f t="shared" si="25"/>
        <v>129.13999999999999</v>
      </c>
      <c r="L325">
        <f>VLOOKUP(K325,Nodes!$A$2:$B$382,2,FALSE)</f>
        <v>164</v>
      </c>
      <c r="M325">
        <f t="shared" si="26"/>
        <v>256</v>
      </c>
      <c r="N325">
        <f t="shared" si="27"/>
        <v>164</v>
      </c>
      <c r="O325">
        <f t="shared" si="28"/>
        <v>43.000000000003524</v>
      </c>
      <c r="R325" s="1"/>
    </row>
    <row r="326" spans="1:18">
      <c r="B326" t="str">
        <f t="shared" si="29"/>
        <v>13</v>
      </c>
      <c r="C326">
        <f>IF(ISERR(VLOOKUP(VALUE(B326),Lignes!$A$2:$B$847,2)), VLOOKUP(B326,Lignes!$A$2:$B$847,2), VLOOKUP(VALUE(B326),Lignes!$A$2:$B$847,2))</f>
        <v>14</v>
      </c>
      <c r="E326" t="s">
        <v>91</v>
      </c>
      <c r="F326" s="2">
        <v>0.62336805555555552</v>
      </c>
      <c r="G326" s="2">
        <v>0.62356481481481485</v>
      </c>
      <c r="J326">
        <f>VLOOKUP(E326,Stations!$B$2:$G$300,6,FALSE)</f>
        <v>112</v>
      </c>
      <c r="K326">
        <f t="shared" si="25"/>
        <v>112.14</v>
      </c>
      <c r="L326">
        <f>VLOOKUP(K326,Nodes!$A$2:$B$382,2,FALSE)</f>
        <v>141</v>
      </c>
      <c r="M326">
        <f t="shared" si="26"/>
        <v>164</v>
      </c>
      <c r="N326">
        <f t="shared" si="27"/>
        <v>141</v>
      </c>
      <c r="O326">
        <f t="shared" si="28"/>
        <v>86.999999999994415</v>
      </c>
      <c r="R326" s="1"/>
    </row>
    <row r="327" spans="1:18">
      <c r="B327" t="str">
        <f t="shared" si="29"/>
        <v>13</v>
      </c>
      <c r="C327">
        <f>IF(ISERR(VLOOKUP(VALUE(B327),Lignes!$A$2:$B$847,2)), VLOOKUP(B327,Lignes!$A$2:$B$847,2), VLOOKUP(VALUE(B327),Lignes!$A$2:$B$847,2))</f>
        <v>14</v>
      </c>
      <c r="E327" t="s">
        <v>183</v>
      </c>
      <c r="F327" s="2">
        <v>0.62425925925925929</v>
      </c>
      <c r="J327">
        <f>VLOOKUP(E327,Stations!$B$2:$G$300,6,FALSE)</f>
        <v>221</v>
      </c>
      <c r="K327">
        <f t="shared" si="25"/>
        <v>221.14</v>
      </c>
      <c r="L327">
        <f>VLOOKUP(K327,Nodes!$A$2:$B$382,2,FALSE)</f>
        <v>283</v>
      </c>
      <c r="M327">
        <f t="shared" si="26"/>
        <v>141</v>
      </c>
      <c r="N327">
        <f t="shared" si="27"/>
        <v>283</v>
      </c>
      <c r="O327">
        <f t="shared" si="28"/>
        <v>59.999999999999787</v>
      </c>
      <c r="R327" s="1"/>
    </row>
    <row r="328" spans="1:18" hidden="1">
      <c r="B328" t="str">
        <f t="shared" si="29"/>
        <v>13</v>
      </c>
      <c r="C328">
        <f>IF(ISERR(VLOOKUP(VALUE(B328),Lignes!$A$2:$B$847,2)), VLOOKUP(B328,Lignes!$A$2:$B$847,2), VLOOKUP(VALUE(B328),Lignes!$A$2:$B$847,2))</f>
        <v>14</v>
      </c>
      <c r="D328" t="s">
        <v>479</v>
      </c>
      <c r="E328" t="s">
        <v>183</v>
      </c>
      <c r="F328" s="2"/>
      <c r="G328" s="2">
        <v>0.62908564814814816</v>
      </c>
      <c r="J328">
        <f>VLOOKUP(E328,Stations!$B$2:$G$300,6,FALSE)</f>
        <v>221</v>
      </c>
      <c r="K328">
        <f t="shared" si="25"/>
        <v>221.14</v>
      </c>
      <c r="L328">
        <f>VLOOKUP(K328,Nodes!$A$2:$B$382,2,FALSE)</f>
        <v>283</v>
      </c>
      <c r="M328" t="str">
        <f t="shared" si="26"/>
        <v/>
      </c>
      <c r="N328" t="str">
        <f t="shared" si="27"/>
        <v/>
      </c>
      <c r="O328" t="str">
        <f t="shared" si="28"/>
        <v/>
      </c>
      <c r="R328" s="1"/>
    </row>
    <row r="329" spans="1:18">
      <c r="B329" t="str">
        <f t="shared" si="29"/>
        <v>13</v>
      </c>
      <c r="C329">
        <f>IF(ISERR(VLOOKUP(VALUE(B329),Lignes!$A$2:$B$847,2)), VLOOKUP(B329,Lignes!$A$2:$B$847,2), VLOOKUP(VALUE(B329),Lignes!$A$2:$B$847,2))</f>
        <v>14</v>
      </c>
      <c r="E329" t="s">
        <v>91</v>
      </c>
      <c r="F329" s="2">
        <v>0.62979166666666664</v>
      </c>
      <c r="G329" s="2">
        <v>0.63006944444444446</v>
      </c>
      <c r="J329">
        <f>VLOOKUP(E329,Stations!$B$2:$G$300,6,FALSE)</f>
        <v>112</v>
      </c>
      <c r="K329">
        <f t="shared" si="25"/>
        <v>112.14</v>
      </c>
      <c r="L329">
        <f>VLOOKUP(K329,Nodes!$A$2:$B$382,2,FALSE)</f>
        <v>141</v>
      </c>
      <c r="M329">
        <f t="shared" si="26"/>
        <v>283</v>
      </c>
      <c r="N329">
        <f t="shared" si="27"/>
        <v>141</v>
      </c>
      <c r="O329">
        <f t="shared" si="28"/>
        <v>60.999999999996746</v>
      </c>
      <c r="R329" s="1"/>
    </row>
    <row r="330" spans="1:18">
      <c r="B330" t="str">
        <f t="shared" si="29"/>
        <v>13</v>
      </c>
      <c r="C330">
        <f>IF(ISERR(VLOOKUP(VALUE(B330),Lignes!$A$2:$B$847,2)), VLOOKUP(B330,Lignes!$A$2:$B$847,2), VLOOKUP(VALUE(B330),Lignes!$A$2:$B$847,2))</f>
        <v>14</v>
      </c>
      <c r="E330" t="s">
        <v>105</v>
      </c>
      <c r="F330" s="2">
        <v>0.63089120370370366</v>
      </c>
      <c r="J330">
        <f>VLOOKUP(E330,Stations!$B$2:$G$300,6,FALSE)</f>
        <v>129</v>
      </c>
      <c r="K330">
        <f t="shared" si="25"/>
        <v>129.13999999999999</v>
      </c>
      <c r="L330">
        <f>VLOOKUP(K330,Nodes!$A$2:$B$382,2,FALSE)</f>
        <v>164</v>
      </c>
      <c r="M330">
        <f t="shared" si="26"/>
        <v>141</v>
      </c>
      <c r="N330">
        <f t="shared" si="27"/>
        <v>164</v>
      </c>
      <c r="O330">
        <f t="shared" si="28"/>
        <v>70.999999999995111</v>
      </c>
      <c r="R330" s="1"/>
    </row>
    <row r="331" spans="1:18" hidden="1">
      <c r="B331" t="str">
        <f t="shared" si="29"/>
        <v>13</v>
      </c>
      <c r="C331">
        <f>IF(ISERR(VLOOKUP(VALUE(B331),Lignes!$A$2:$B$847,2)), VLOOKUP(B331,Lignes!$A$2:$B$847,2), VLOOKUP(VALUE(B331),Lignes!$A$2:$B$847,2))</f>
        <v>14</v>
      </c>
      <c r="D331" t="s">
        <v>78</v>
      </c>
      <c r="E331" t="s">
        <v>105</v>
      </c>
      <c r="F331" s="2"/>
      <c r="G331" s="2">
        <v>0.63376157407407407</v>
      </c>
      <c r="J331">
        <f>VLOOKUP(E331,Stations!$B$2:$G$300,6,FALSE)</f>
        <v>129</v>
      </c>
      <c r="K331">
        <f t="shared" si="25"/>
        <v>129.13999999999999</v>
      </c>
      <c r="L331">
        <f>VLOOKUP(K331,Nodes!$A$2:$B$382,2,FALSE)</f>
        <v>164</v>
      </c>
      <c r="M331" t="str">
        <f t="shared" si="26"/>
        <v/>
      </c>
      <c r="N331" t="str">
        <f t="shared" si="27"/>
        <v/>
      </c>
      <c r="O331" t="str">
        <f t="shared" si="28"/>
        <v/>
      </c>
      <c r="R331" s="1"/>
    </row>
    <row r="332" spans="1:18">
      <c r="B332" t="str">
        <f t="shared" si="29"/>
        <v>13</v>
      </c>
      <c r="C332">
        <f>IF(ISERR(VLOOKUP(VALUE(B332),Lignes!$A$2:$B$847,2)), VLOOKUP(B332,Lignes!$A$2:$B$847,2), VLOOKUP(VALUE(B332),Lignes!$A$2:$B$847,2))</f>
        <v>14</v>
      </c>
      <c r="E332" t="s">
        <v>27</v>
      </c>
      <c r="F332" s="2">
        <v>0.63483796296296291</v>
      </c>
      <c r="G332" s="2">
        <v>0.6350810185185185</v>
      </c>
      <c r="J332">
        <f>VLOOKUP(E332,Stations!$B$2:$G$300,6,FALSE)</f>
        <v>37</v>
      </c>
      <c r="K332">
        <f t="shared" si="25"/>
        <v>37.14</v>
      </c>
      <c r="L332">
        <f>VLOOKUP(K332,Nodes!$A$2:$B$382,2,FALSE)</f>
        <v>45</v>
      </c>
      <c r="M332">
        <f t="shared" si="26"/>
        <v>164</v>
      </c>
      <c r="N332">
        <f t="shared" si="27"/>
        <v>45</v>
      </c>
      <c r="O332">
        <f t="shared" si="28"/>
        <v>92.999999999995353</v>
      </c>
      <c r="R332" s="1"/>
    </row>
    <row r="333" spans="1:18">
      <c r="B333" t="str">
        <f t="shared" si="29"/>
        <v>13</v>
      </c>
      <c r="C333">
        <f>IF(ISERR(VLOOKUP(VALUE(B333),Lignes!$A$2:$B$847,2)), VLOOKUP(B333,Lignes!$A$2:$B$847,2), VLOOKUP(VALUE(B333),Lignes!$A$2:$B$847,2))</f>
        <v>14</v>
      </c>
      <c r="E333" t="s">
        <v>176</v>
      </c>
      <c r="F333" s="2">
        <v>0.63596064814814812</v>
      </c>
      <c r="J333">
        <f>VLOOKUP(E333,Stations!$B$2:$G$300,6,FALSE)</f>
        <v>214</v>
      </c>
      <c r="K333">
        <f t="shared" si="25"/>
        <v>214.14</v>
      </c>
      <c r="L333">
        <f>VLOOKUP(K333,Nodes!$A$2:$B$382,2,FALSE)</f>
        <v>276</v>
      </c>
      <c r="M333">
        <f t="shared" si="26"/>
        <v>45</v>
      </c>
      <c r="N333">
        <f t="shared" si="27"/>
        <v>276</v>
      </c>
      <c r="O333">
        <f t="shared" si="28"/>
        <v>75.999999999999091</v>
      </c>
      <c r="R333" s="1"/>
    </row>
    <row r="334" spans="1:18" hidden="1">
      <c r="A334" t="s">
        <v>525</v>
      </c>
      <c r="B334" t="e">
        <f t="shared" si="29"/>
        <v>#VALUE!</v>
      </c>
      <c r="D334" t="s">
        <v>546</v>
      </c>
      <c r="F334" s="2">
        <v>0.64041666666666663</v>
      </c>
      <c r="G334" s="2">
        <v>0.641087962962963</v>
      </c>
      <c r="I334" t="s">
        <v>522</v>
      </c>
      <c r="O334" t="e">
        <f>VLOOKUP(E334,Stations!$B$2:$G$300,6,FALSE)</f>
        <v>#N/A</v>
      </c>
    </row>
    <row r="335" spans="1:18" hidden="1">
      <c r="B335" t="e">
        <f t="shared" si="29"/>
        <v>#VALUE!</v>
      </c>
      <c r="E335" t="s">
        <v>529</v>
      </c>
      <c r="F335" s="2">
        <v>0.64270833333333333</v>
      </c>
      <c r="G335" s="2">
        <v>0.64334490740740746</v>
      </c>
      <c r="O335" t="e">
        <f>VLOOKUP(E335,Stations!$B$2:$G$300,6,FALSE)</f>
        <v>#N/A</v>
      </c>
    </row>
    <row r="336" spans="1:18" hidden="1">
      <c r="B336" t="e">
        <f t="shared" si="29"/>
        <v>#VALUE!</v>
      </c>
      <c r="E336" t="s">
        <v>528</v>
      </c>
      <c r="F336" s="2">
        <v>0.64460648148148147</v>
      </c>
      <c r="O336" t="e">
        <f>VLOOKUP(E336,Stations!$B$2:$G$300,6,FALSE)</f>
        <v>#N/A</v>
      </c>
    </row>
    <row r="337" spans="1:18" hidden="1">
      <c r="A337" t="s">
        <v>547</v>
      </c>
      <c r="B337" t="str">
        <f t="shared" si="29"/>
        <v>1</v>
      </c>
      <c r="C337">
        <f>IF(ISERR(VLOOKUP(VALUE(B337),Lignes!$A$2:$B$847,2)), VLOOKUP(B337,Lignes!$A$2:$B$847,2), VLOOKUP(VALUE(B337),Lignes!$A$2:$B$847,2))</f>
        <v>0</v>
      </c>
      <c r="D337" t="s">
        <v>38</v>
      </c>
      <c r="E337" t="s">
        <v>192</v>
      </c>
      <c r="F337" s="2"/>
      <c r="G337" s="2">
        <v>0.64899305555555553</v>
      </c>
      <c r="H337">
        <v>14</v>
      </c>
      <c r="I337" t="s">
        <v>522</v>
      </c>
      <c r="J337">
        <f>VLOOKUP(E337,Stations!$B$2:$G$300,6,FALSE)</f>
        <v>230</v>
      </c>
      <c r="K337">
        <f t="shared" ref="K337:K384" si="30">J337+C337/100</f>
        <v>230</v>
      </c>
      <c r="L337">
        <f>VLOOKUP(K337,Nodes!$A$2:$B$382,2,FALSE)</f>
        <v>293</v>
      </c>
      <c r="M337" t="str">
        <f t="shared" ref="M337:M384" si="31">IF(F337="","",L336)</f>
        <v/>
      </c>
      <c r="N337" t="str">
        <f t="shared" ref="N337:N384" si="32">IF(F337="","",L337)</f>
        <v/>
      </c>
      <c r="O337" t="str">
        <f t="shared" ref="O337:O384" si="33">IF(F337="","",24*3600*(F337-G336))</f>
        <v/>
      </c>
      <c r="R337" s="1"/>
    </row>
    <row r="338" spans="1:18">
      <c r="B338" t="str">
        <f t="shared" si="29"/>
        <v>1</v>
      </c>
      <c r="C338">
        <f>IF(ISERR(VLOOKUP(VALUE(B338),Lignes!$A$2:$B$847,2)), VLOOKUP(B338,Lignes!$A$2:$B$847,2), VLOOKUP(VALUE(B338),Lignes!$A$2:$B$847,2))</f>
        <v>0</v>
      </c>
      <c r="E338" t="s">
        <v>5</v>
      </c>
      <c r="F338" s="2">
        <v>0.6497222222222222</v>
      </c>
      <c r="G338" s="2">
        <v>0.64991898148148153</v>
      </c>
      <c r="J338">
        <f>VLOOKUP(E338,Stations!$B$2:$G$300,6,FALSE)</f>
        <v>6</v>
      </c>
      <c r="K338">
        <f t="shared" si="30"/>
        <v>6</v>
      </c>
      <c r="L338">
        <f>VLOOKUP(K338,Nodes!$A$2:$B$382,2,FALSE)</f>
        <v>6</v>
      </c>
      <c r="M338">
        <f t="shared" si="31"/>
        <v>293</v>
      </c>
      <c r="N338">
        <f t="shared" si="32"/>
        <v>6</v>
      </c>
      <c r="O338">
        <f t="shared" si="33"/>
        <v>63.000000000000256</v>
      </c>
      <c r="R338" s="1"/>
    </row>
    <row r="339" spans="1:18">
      <c r="B339" t="str">
        <f t="shared" si="29"/>
        <v>1</v>
      </c>
      <c r="C339">
        <f>IF(ISERR(VLOOKUP(VALUE(B339),Lignes!$A$2:$B$847,2)), VLOOKUP(B339,Lignes!$A$2:$B$847,2), VLOOKUP(VALUE(B339),Lignes!$A$2:$B$847,2))</f>
        <v>0</v>
      </c>
      <c r="E339" t="s">
        <v>257</v>
      </c>
      <c r="F339" s="2">
        <v>0.65061342592592586</v>
      </c>
      <c r="G339" s="2">
        <v>0.65078703703703711</v>
      </c>
      <c r="J339">
        <f>VLOOKUP(E339,Stations!$B$2:$G$300,6,FALSE)</f>
        <v>49</v>
      </c>
      <c r="K339">
        <f t="shared" si="30"/>
        <v>49</v>
      </c>
      <c r="L339">
        <f>VLOOKUP(K339,Nodes!$A$2:$B$382,2,FALSE)</f>
        <v>58</v>
      </c>
      <c r="M339">
        <f t="shared" si="31"/>
        <v>6</v>
      </c>
      <c r="N339">
        <f t="shared" si="32"/>
        <v>58</v>
      </c>
      <c r="O339">
        <f t="shared" si="33"/>
        <v>59.999999999990195</v>
      </c>
      <c r="R339" s="1"/>
    </row>
    <row r="340" spans="1:18">
      <c r="B340" t="str">
        <f t="shared" si="29"/>
        <v>1</v>
      </c>
      <c r="C340">
        <f>IF(ISERR(VLOOKUP(VALUE(B340),Lignes!$A$2:$B$847,2)), VLOOKUP(B340,Lignes!$A$2:$B$847,2), VLOOKUP(VALUE(B340),Lignes!$A$2:$B$847,2))</f>
        <v>0</v>
      </c>
      <c r="E340" t="s">
        <v>87</v>
      </c>
      <c r="F340" s="2">
        <v>0.65144675925925932</v>
      </c>
      <c r="G340" s="2">
        <v>0.65168981481481481</v>
      </c>
      <c r="J340">
        <f>VLOOKUP(E340,Stations!$B$2:$G$300,6,FALSE)</f>
        <v>108</v>
      </c>
      <c r="K340">
        <f t="shared" si="30"/>
        <v>108</v>
      </c>
      <c r="L340">
        <f>VLOOKUP(K340,Nodes!$A$2:$B$382,2,FALSE)</f>
        <v>136</v>
      </c>
      <c r="M340">
        <f t="shared" si="31"/>
        <v>58</v>
      </c>
      <c r="N340">
        <f t="shared" si="32"/>
        <v>136</v>
      </c>
      <c r="O340">
        <f t="shared" si="33"/>
        <v>56.999999999999318</v>
      </c>
      <c r="R340" s="1"/>
    </row>
    <row r="341" spans="1:18">
      <c r="B341" t="str">
        <f t="shared" si="29"/>
        <v>1</v>
      </c>
      <c r="C341">
        <f>IF(ISERR(VLOOKUP(VALUE(B341),Lignes!$A$2:$B$847,2)), VLOOKUP(B341,Lignes!$A$2:$B$847,2), VLOOKUP(VALUE(B341),Lignes!$A$2:$B$847,2))</f>
        <v>0</v>
      </c>
      <c r="E341" s="1" t="s">
        <v>77</v>
      </c>
      <c r="F341" s="2">
        <v>0.65236111111111106</v>
      </c>
      <c r="G341" s="2">
        <v>0.65277777777777779</v>
      </c>
      <c r="J341">
        <f>VLOOKUP(E341,Stations!$B$2:$G$300,6,FALSE)</f>
        <v>98</v>
      </c>
      <c r="K341">
        <f t="shared" si="30"/>
        <v>98</v>
      </c>
      <c r="L341">
        <f>VLOOKUP(K341,Nodes!$A$2:$B$382,2,FALSE)</f>
        <v>119</v>
      </c>
      <c r="M341">
        <f t="shared" si="31"/>
        <v>136</v>
      </c>
      <c r="N341">
        <f t="shared" si="32"/>
        <v>119</v>
      </c>
      <c r="O341">
        <f t="shared" si="33"/>
        <v>57.999999999996277</v>
      </c>
      <c r="R341" s="1"/>
    </row>
    <row r="342" spans="1:18">
      <c r="B342" t="str">
        <f t="shared" si="29"/>
        <v>1</v>
      </c>
      <c r="C342">
        <f>IF(ISERR(VLOOKUP(VALUE(B342),Lignes!$A$2:$B$847,2)), VLOOKUP(B342,Lignes!$A$2:$B$847,2), VLOOKUP(VALUE(B342),Lignes!$A$2:$B$847,2))</f>
        <v>0</v>
      </c>
      <c r="E342" t="s">
        <v>259</v>
      </c>
      <c r="F342" s="2">
        <v>0.65347222222222223</v>
      </c>
      <c r="G342" s="2">
        <v>0.65377314814814813</v>
      </c>
      <c r="J342">
        <f>VLOOKUP(E342,Stations!$B$2:$G$300,6,FALSE)</f>
        <v>46</v>
      </c>
      <c r="K342">
        <f t="shared" si="30"/>
        <v>46</v>
      </c>
      <c r="L342">
        <f>VLOOKUP(K342,Nodes!$A$2:$B$382,2,FALSE)</f>
        <v>54</v>
      </c>
      <c r="M342">
        <f t="shared" si="31"/>
        <v>119</v>
      </c>
      <c r="N342">
        <f t="shared" si="32"/>
        <v>54</v>
      </c>
      <c r="O342">
        <f t="shared" si="33"/>
        <v>59.999999999999787</v>
      </c>
      <c r="R342" s="1"/>
    </row>
    <row r="343" spans="1:18">
      <c r="B343" t="str">
        <f t="shared" si="29"/>
        <v>1</v>
      </c>
      <c r="C343">
        <f>IF(ISERR(VLOOKUP(VALUE(B343),Lignes!$A$2:$B$847,2)), VLOOKUP(B343,Lignes!$A$2:$B$847,2), VLOOKUP(VALUE(B343),Lignes!$A$2:$B$847,2))</f>
        <v>0</v>
      </c>
      <c r="E343" t="s">
        <v>48</v>
      </c>
      <c r="F343" s="2">
        <v>0.65465277777777775</v>
      </c>
      <c r="G343" s="2">
        <v>0.65497685185185184</v>
      </c>
      <c r="J343">
        <f>VLOOKUP(E343,Stations!$B$2:$G$300,6,FALSE)</f>
        <v>65</v>
      </c>
      <c r="K343">
        <f t="shared" si="30"/>
        <v>65</v>
      </c>
      <c r="L343">
        <f>VLOOKUP(K343,Nodes!$A$2:$B$382,2,FALSE)</f>
        <v>81</v>
      </c>
      <c r="M343">
        <f t="shared" si="31"/>
        <v>54</v>
      </c>
      <c r="N343">
        <f t="shared" si="32"/>
        <v>81</v>
      </c>
      <c r="O343">
        <f t="shared" si="33"/>
        <v>75.999999999999091</v>
      </c>
      <c r="R343" s="1"/>
    </row>
    <row r="344" spans="1:18">
      <c r="B344" t="str">
        <f t="shared" si="29"/>
        <v>1</v>
      </c>
      <c r="C344">
        <f>IF(ISERR(VLOOKUP(VALUE(B344),Lignes!$A$2:$B$847,2)), VLOOKUP(B344,Lignes!$A$2:$B$847,2), VLOOKUP(VALUE(B344),Lignes!$A$2:$B$847,2))</f>
        <v>0</v>
      </c>
      <c r="E344" t="s">
        <v>237</v>
      </c>
      <c r="F344" s="2">
        <v>0.65559027777777779</v>
      </c>
      <c r="G344" s="2">
        <v>0.65583333333333338</v>
      </c>
      <c r="J344">
        <f>VLOOKUP(E344,Stations!$B$2:$G$300,6,FALSE)</f>
        <v>286</v>
      </c>
      <c r="K344">
        <f t="shared" si="30"/>
        <v>286</v>
      </c>
      <c r="L344">
        <f>VLOOKUP(K344,Nodes!$A$2:$B$382,2,FALSE)</f>
        <v>367</v>
      </c>
      <c r="M344">
        <f t="shared" si="31"/>
        <v>81</v>
      </c>
      <c r="N344">
        <f t="shared" si="32"/>
        <v>367</v>
      </c>
      <c r="O344">
        <f t="shared" si="33"/>
        <v>53.00000000000189</v>
      </c>
      <c r="R344" s="1"/>
    </row>
    <row r="345" spans="1:18">
      <c r="B345" t="str">
        <f t="shared" si="29"/>
        <v>1</v>
      </c>
      <c r="C345">
        <f>IF(ISERR(VLOOKUP(VALUE(B345),Lignes!$A$2:$B$847,2)), VLOOKUP(B345,Lignes!$A$2:$B$847,2), VLOOKUP(VALUE(B345),Lignes!$A$2:$B$847,2))</f>
        <v>0</v>
      </c>
      <c r="E345" t="s">
        <v>261</v>
      </c>
      <c r="F345" s="2">
        <v>0.65653935185185186</v>
      </c>
      <c r="G345" s="2">
        <v>0.65685185185185191</v>
      </c>
      <c r="J345">
        <f>VLOOKUP(E345,Stations!$B$2:$G$300,6,FALSE)</f>
        <v>185</v>
      </c>
      <c r="K345">
        <f t="shared" si="30"/>
        <v>185</v>
      </c>
      <c r="L345">
        <f>VLOOKUP(K345,Nodes!$A$2:$B$382,2,FALSE)</f>
        <v>239</v>
      </c>
      <c r="M345">
        <f t="shared" si="31"/>
        <v>367</v>
      </c>
      <c r="N345">
        <f t="shared" si="32"/>
        <v>239</v>
      </c>
      <c r="O345">
        <f t="shared" si="33"/>
        <v>60.999999999996746</v>
      </c>
      <c r="R345" s="1"/>
    </row>
    <row r="346" spans="1:18">
      <c r="B346" t="str">
        <f t="shared" si="29"/>
        <v>1</v>
      </c>
      <c r="C346">
        <f>IF(ISERR(VLOOKUP(VALUE(B346),Lignes!$A$2:$B$847,2)), VLOOKUP(B346,Lignes!$A$2:$B$847,2), VLOOKUP(VALUE(B346),Lignes!$A$2:$B$847,2))</f>
        <v>0</v>
      </c>
      <c r="E346" t="s">
        <v>262</v>
      </c>
      <c r="F346" s="2">
        <v>0.65743055555555563</v>
      </c>
      <c r="G346" s="2">
        <v>0.65774305555555557</v>
      </c>
      <c r="J346">
        <f>VLOOKUP(E346,Stations!$B$2:$G$300,6,FALSE)</f>
        <v>146</v>
      </c>
      <c r="K346">
        <f t="shared" si="30"/>
        <v>146</v>
      </c>
      <c r="L346">
        <f>VLOOKUP(K346,Nodes!$A$2:$B$382,2,FALSE)</f>
        <v>184</v>
      </c>
      <c r="M346">
        <f t="shared" si="31"/>
        <v>239</v>
      </c>
      <c r="N346">
        <f t="shared" si="32"/>
        <v>184</v>
      </c>
      <c r="O346">
        <f t="shared" si="33"/>
        <v>50.000000000001421</v>
      </c>
      <c r="R346" s="1"/>
    </row>
    <row r="347" spans="1:18">
      <c r="B347" t="str">
        <f t="shared" si="29"/>
        <v>1</v>
      </c>
      <c r="C347">
        <f>IF(ISERR(VLOOKUP(VALUE(B347),Lignes!$A$2:$B$847,2)), VLOOKUP(B347,Lignes!$A$2:$B$847,2), VLOOKUP(VALUE(B347),Lignes!$A$2:$B$847,2))</f>
        <v>0</v>
      </c>
      <c r="E347" t="s">
        <v>42</v>
      </c>
      <c r="F347" s="2">
        <v>0.65833333333333333</v>
      </c>
      <c r="G347" s="2">
        <v>0.65877314814814814</v>
      </c>
      <c r="J347">
        <f>VLOOKUP(E347,Stations!$B$2:$G$300,6,FALSE)</f>
        <v>56</v>
      </c>
      <c r="K347">
        <f t="shared" si="30"/>
        <v>56</v>
      </c>
      <c r="L347">
        <f>VLOOKUP(K347,Nodes!$A$2:$B$382,2,FALSE)</f>
        <v>67</v>
      </c>
      <c r="M347">
        <f t="shared" si="31"/>
        <v>184</v>
      </c>
      <c r="N347">
        <f t="shared" si="32"/>
        <v>67</v>
      </c>
      <c r="O347">
        <f t="shared" si="33"/>
        <v>50.99999999999838</v>
      </c>
      <c r="R347" s="1"/>
    </row>
    <row r="348" spans="1:18">
      <c r="B348" t="str">
        <f t="shared" si="29"/>
        <v>1</v>
      </c>
      <c r="C348">
        <f>IF(ISERR(VLOOKUP(VALUE(B348),Lignes!$A$2:$B$847,2)), VLOOKUP(B348,Lignes!$A$2:$B$847,2), VLOOKUP(VALUE(B348),Lignes!$A$2:$B$847,2))</f>
        <v>0</v>
      </c>
      <c r="E348" t="s">
        <v>93</v>
      </c>
      <c r="F348" s="2">
        <v>0.65949074074074077</v>
      </c>
      <c r="G348" s="2">
        <v>0.65983796296296293</v>
      </c>
      <c r="J348">
        <f>VLOOKUP(E348,Stations!$B$2:$G$300,6,FALSE)</f>
        <v>115</v>
      </c>
      <c r="K348">
        <f t="shared" si="30"/>
        <v>115</v>
      </c>
      <c r="L348">
        <f>VLOOKUP(K348,Nodes!$A$2:$B$382,2,FALSE)</f>
        <v>145</v>
      </c>
      <c r="M348">
        <f t="shared" si="31"/>
        <v>67</v>
      </c>
      <c r="N348">
        <f t="shared" si="32"/>
        <v>145</v>
      </c>
      <c r="O348">
        <f t="shared" si="33"/>
        <v>62.000000000003297</v>
      </c>
      <c r="R348" s="1"/>
    </row>
    <row r="349" spans="1:18">
      <c r="B349" t="str">
        <f t="shared" si="29"/>
        <v>1</v>
      </c>
      <c r="C349">
        <f>IF(ISERR(VLOOKUP(VALUE(B349),Lignes!$A$2:$B$847,2)), VLOOKUP(B349,Lignes!$A$2:$B$847,2), VLOOKUP(VALUE(B349),Lignes!$A$2:$B$847,2))</f>
        <v>0</v>
      </c>
      <c r="E349" t="s">
        <v>223</v>
      </c>
      <c r="F349" s="2">
        <v>0.66047453703703707</v>
      </c>
      <c r="G349" s="2">
        <v>0.66076388888888882</v>
      </c>
      <c r="J349">
        <f>VLOOKUP(E349,Stations!$B$2:$G$300,6,FALSE)</f>
        <v>266</v>
      </c>
      <c r="K349">
        <f t="shared" si="30"/>
        <v>266</v>
      </c>
      <c r="L349">
        <f>VLOOKUP(K349,Nodes!$A$2:$B$382,2,FALSE)</f>
        <v>341</v>
      </c>
      <c r="M349">
        <f t="shared" si="31"/>
        <v>145</v>
      </c>
      <c r="N349">
        <f t="shared" si="32"/>
        <v>341</v>
      </c>
      <c r="O349">
        <f t="shared" si="33"/>
        <v>55.0000000000054</v>
      </c>
      <c r="R349" s="1"/>
    </row>
    <row r="350" spans="1:18">
      <c r="B350" t="str">
        <f t="shared" si="29"/>
        <v>1</v>
      </c>
      <c r="C350">
        <f>IF(ISERR(VLOOKUP(VALUE(B350),Lignes!$A$2:$B$847,2)), VLOOKUP(B350,Lignes!$A$2:$B$847,2), VLOOKUP(VALUE(B350),Lignes!$A$2:$B$847,2))</f>
        <v>0</v>
      </c>
      <c r="E350" t="s">
        <v>12</v>
      </c>
      <c r="F350" s="2">
        <v>0.66186342592592595</v>
      </c>
      <c r="G350" s="2">
        <v>0.66223379629629631</v>
      </c>
      <c r="J350">
        <f>VLOOKUP(E350,Stations!$B$2:$G$300,6,FALSE)</f>
        <v>17</v>
      </c>
      <c r="K350">
        <f t="shared" si="30"/>
        <v>17</v>
      </c>
      <c r="L350">
        <f>VLOOKUP(K350,Nodes!$A$2:$B$382,2,FALSE)</f>
        <v>19</v>
      </c>
      <c r="M350">
        <f t="shared" si="31"/>
        <v>341</v>
      </c>
      <c r="N350">
        <f t="shared" si="32"/>
        <v>19</v>
      </c>
      <c r="O350">
        <f t="shared" si="33"/>
        <v>95.000000000008455</v>
      </c>
      <c r="R350" s="1"/>
    </row>
    <row r="351" spans="1:18">
      <c r="B351" t="str">
        <f t="shared" si="29"/>
        <v>1</v>
      </c>
      <c r="C351">
        <f>IF(ISERR(VLOOKUP(VALUE(B351),Lignes!$A$2:$B$847,2)), VLOOKUP(B351,Lignes!$A$2:$B$847,2), VLOOKUP(VALUE(B351),Lignes!$A$2:$B$847,2))</f>
        <v>0</v>
      </c>
      <c r="E351" t="s">
        <v>84</v>
      </c>
      <c r="F351" s="2">
        <v>0.66335648148148152</v>
      </c>
      <c r="G351" s="2">
        <v>0.66374999999999995</v>
      </c>
      <c r="J351">
        <f>VLOOKUP(E351,Stations!$B$2:$G$300,6,FALSE)</f>
        <v>105</v>
      </c>
      <c r="K351">
        <f t="shared" si="30"/>
        <v>105</v>
      </c>
      <c r="L351">
        <f>VLOOKUP(K351,Nodes!$A$2:$B$382,2,FALSE)</f>
        <v>131</v>
      </c>
      <c r="M351">
        <f t="shared" si="31"/>
        <v>19</v>
      </c>
      <c r="N351">
        <f t="shared" si="32"/>
        <v>131</v>
      </c>
      <c r="O351">
        <f t="shared" si="33"/>
        <v>97.000000000002373</v>
      </c>
      <c r="R351" s="1"/>
    </row>
    <row r="352" spans="1:18">
      <c r="B352" t="str">
        <f t="shared" si="29"/>
        <v>1</v>
      </c>
      <c r="C352">
        <f>IF(ISERR(VLOOKUP(VALUE(B352),Lignes!$A$2:$B$847,2)), VLOOKUP(B352,Lignes!$A$2:$B$847,2), VLOOKUP(VALUE(B352),Lignes!$A$2:$B$847,2))</f>
        <v>0</v>
      </c>
      <c r="E352" t="s">
        <v>266</v>
      </c>
      <c r="F352" s="2">
        <v>0.66475694444444444</v>
      </c>
      <c r="G352" s="2">
        <v>0.66502314814814811</v>
      </c>
      <c r="J352">
        <f>VLOOKUP(E352,Stations!$B$2:$G$300,6,FALSE)</f>
        <v>243</v>
      </c>
      <c r="K352">
        <f t="shared" si="30"/>
        <v>243</v>
      </c>
      <c r="L352">
        <f>VLOOKUP(K352,Nodes!$A$2:$B$382,2,FALSE)</f>
        <v>313</v>
      </c>
      <c r="M352">
        <f t="shared" si="31"/>
        <v>131</v>
      </c>
      <c r="N352">
        <f t="shared" si="32"/>
        <v>313</v>
      </c>
      <c r="O352">
        <f t="shared" si="33"/>
        <v>87.000000000004007</v>
      </c>
      <c r="R352" s="1"/>
    </row>
    <row r="353" spans="1:18">
      <c r="B353" t="str">
        <f t="shared" si="29"/>
        <v>1</v>
      </c>
      <c r="C353">
        <f>IF(ISERR(VLOOKUP(VALUE(B353),Lignes!$A$2:$B$847,2)), VLOOKUP(B353,Lignes!$A$2:$B$847,2), VLOOKUP(VALUE(B353),Lignes!$A$2:$B$847,2))</f>
        <v>0</v>
      </c>
      <c r="E353" t="s">
        <v>140</v>
      </c>
      <c r="F353" s="2">
        <v>0.66598379629629634</v>
      </c>
      <c r="G353" s="2">
        <v>0.66629629629629628</v>
      </c>
      <c r="J353">
        <f>VLOOKUP(E353,Stations!$B$2:$G$300,6,FALSE)</f>
        <v>176</v>
      </c>
      <c r="K353">
        <f t="shared" si="30"/>
        <v>176</v>
      </c>
      <c r="L353">
        <f>VLOOKUP(K353,Nodes!$A$2:$B$382,2,FALSE)</f>
        <v>223</v>
      </c>
      <c r="M353">
        <f t="shared" si="31"/>
        <v>313</v>
      </c>
      <c r="N353">
        <f t="shared" si="32"/>
        <v>223</v>
      </c>
      <c r="O353">
        <f t="shared" si="33"/>
        <v>83.00000000000658</v>
      </c>
      <c r="R353" s="1"/>
    </row>
    <row r="354" spans="1:18">
      <c r="B354" t="str">
        <f t="shared" si="29"/>
        <v>1</v>
      </c>
      <c r="C354">
        <f>IF(ISERR(VLOOKUP(VALUE(B354),Lignes!$A$2:$B$847,2)), VLOOKUP(B354,Lignes!$A$2:$B$847,2), VLOOKUP(VALUE(B354),Lignes!$A$2:$B$847,2))</f>
        <v>0</v>
      </c>
      <c r="E354" t="s">
        <v>186</v>
      </c>
      <c r="F354" s="2">
        <v>0.66712962962962974</v>
      </c>
      <c r="J354">
        <f>VLOOKUP(E354,Stations!$B$2:$G$300,6,FALSE)</f>
        <v>224</v>
      </c>
      <c r="K354">
        <f t="shared" si="30"/>
        <v>224</v>
      </c>
      <c r="L354">
        <f>VLOOKUP(K354,Nodes!$A$2:$B$382,2,FALSE)</f>
        <v>286</v>
      </c>
      <c r="M354">
        <f t="shared" si="31"/>
        <v>223</v>
      </c>
      <c r="N354">
        <f t="shared" si="32"/>
        <v>286</v>
      </c>
      <c r="O354">
        <f t="shared" si="33"/>
        <v>72.000000000011255</v>
      </c>
      <c r="R354" s="1"/>
    </row>
    <row r="355" spans="1:18" hidden="1">
      <c r="B355" t="str">
        <f t="shared" si="29"/>
        <v>1</v>
      </c>
      <c r="C355">
        <f>IF(ISERR(VLOOKUP(VALUE(B355),Lignes!$A$2:$B$847,2)), VLOOKUP(B355,Lignes!$A$2:$B$847,2), VLOOKUP(VALUE(B355),Lignes!$A$2:$B$847,2))</f>
        <v>0</v>
      </c>
      <c r="D355" t="s">
        <v>253</v>
      </c>
      <c r="E355" t="s">
        <v>186</v>
      </c>
      <c r="F355" s="2"/>
      <c r="G355" s="2">
        <v>0.67013888888888884</v>
      </c>
      <c r="J355">
        <f>VLOOKUP(E355,Stations!$B$2:$G$300,6,FALSE)</f>
        <v>224</v>
      </c>
      <c r="K355">
        <f t="shared" si="30"/>
        <v>224</v>
      </c>
      <c r="L355">
        <f>VLOOKUP(K355,Nodes!$A$2:$B$382,2,FALSE)</f>
        <v>286</v>
      </c>
      <c r="M355" t="str">
        <f t="shared" si="31"/>
        <v/>
      </c>
      <c r="N355" t="str">
        <f t="shared" si="32"/>
        <v/>
      </c>
      <c r="O355" t="str">
        <f t="shared" si="33"/>
        <v/>
      </c>
      <c r="R355" s="1"/>
    </row>
    <row r="356" spans="1:18">
      <c r="B356" t="str">
        <f t="shared" si="29"/>
        <v>1</v>
      </c>
      <c r="C356">
        <f>IF(ISERR(VLOOKUP(VALUE(B356),Lignes!$A$2:$B$847,2)), VLOOKUP(B356,Lignes!$A$2:$B$847,2), VLOOKUP(VALUE(B356),Lignes!$A$2:$B$847,2))</f>
        <v>0</v>
      </c>
      <c r="E356" t="s">
        <v>140</v>
      </c>
      <c r="F356" s="2">
        <v>0.67092592592592604</v>
      </c>
      <c r="J356">
        <f>VLOOKUP(E356,Stations!$B$2:$G$300,6,FALSE)</f>
        <v>176</v>
      </c>
      <c r="K356">
        <f t="shared" si="30"/>
        <v>176</v>
      </c>
      <c r="L356">
        <f>VLOOKUP(K356,Nodes!$A$2:$B$382,2,FALSE)</f>
        <v>223</v>
      </c>
      <c r="M356">
        <f t="shared" si="31"/>
        <v>286</v>
      </c>
      <c r="N356">
        <f t="shared" si="32"/>
        <v>223</v>
      </c>
      <c r="O356">
        <f t="shared" si="33"/>
        <v>68.000000000013827</v>
      </c>
      <c r="R356" s="1"/>
    </row>
    <row r="357" spans="1:18" hidden="1">
      <c r="A357" t="s">
        <v>535</v>
      </c>
      <c r="B357" t="str">
        <f t="shared" si="29"/>
        <v>6</v>
      </c>
      <c r="C357">
        <f>IF(ISERR(VLOOKUP(VALUE(B357),Lignes!$A$2:$B$847,2)), VLOOKUP(B357,Lignes!$A$2:$B$847,2), VLOOKUP(VALUE(B357),Lignes!$A$2:$B$847,2))</f>
        <v>6</v>
      </c>
      <c r="D357" t="s">
        <v>524</v>
      </c>
      <c r="E357" t="s">
        <v>140</v>
      </c>
      <c r="F357" s="2"/>
      <c r="G357" s="2">
        <v>0.67343750000000002</v>
      </c>
      <c r="H357">
        <v>15</v>
      </c>
      <c r="I357" t="s">
        <v>522</v>
      </c>
      <c r="J357">
        <f>VLOOKUP(E357,Stations!$B$2:$G$300,6,FALSE)</f>
        <v>176</v>
      </c>
      <c r="K357">
        <f t="shared" si="30"/>
        <v>176.06</v>
      </c>
      <c r="L357">
        <f>VLOOKUP(K357,Nodes!$A$2:$B$382,2,FALSE)</f>
        <v>225</v>
      </c>
      <c r="M357" t="str">
        <f t="shared" si="31"/>
        <v/>
      </c>
      <c r="N357" t="str">
        <f t="shared" si="32"/>
        <v/>
      </c>
      <c r="O357" t="str">
        <f t="shared" si="33"/>
        <v/>
      </c>
      <c r="R357" s="1"/>
    </row>
    <row r="358" spans="1:18">
      <c r="B358" t="str">
        <f t="shared" si="29"/>
        <v>6</v>
      </c>
      <c r="C358">
        <f>IF(ISERR(VLOOKUP(VALUE(B358),Lignes!$A$2:$B$847,2)), VLOOKUP(B358,Lignes!$A$2:$B$847,2), VLOOKUP(VALUE(B358),Lignes!$A$2:$B$847,2))</f>
        <v>6</v>
      </c>
      <c r="E358" t="s">
        <v>157</v>
      </c>
      <c r="F358" s="2">
        <v>0.67454861111111108</v>
      </c>
      <c r="G358" s="2">
        <v>0.67479166666666668</v>
      </c>
      <c r="J358">
        <f>VLOOKUP(E358,Stations!$B$2:$G$300,6,FALSE)</f>
        <v>194</v>
      </c>
      <c r="K358">
        <f t="shared" si="30"/>
        <v>194.06</v>
      </c>
      <c r="L358">
        <f>VLOOKUP(K358,Nodes!$A$2:$B$382,2,FALSE)</f>
        <v>251</v>
      </c>
      <c r="M358">
        <f t="shared" si="31"/>
        <v>225</v>
      </c>
      <c r="N358">
        <f t="shared" si="32"/>
        <v>251</v>
      </c>
      <c r="O358">
        <f t="shared" si="33"/>
        <v>95.999999999995822</v>
      </c>
      <c r="R358" s="1"/>
    </row>
    <row r="359" spans="1:18">
      <c r="B359" t="str">
        <f t="shared" si="29"/>
        <v>6</v>
      </c>
      <c r="C359">
        <f>IF(ISERR(VLOOKUP(VALUE(B359),Lignes!$A$2:$B$847,2)), VLOOKUP(B359,Lignes!$A$2:$B$847,2), VLOOKUP(VALUE(B359),Lignes!$A$2:$B$847,2))</f>
        <v>6</v>
      </c>
      <c r="E359" t="s">
        <v>13</v>
      </c>
      <c r="F359" s="2">
        <v>0.6754282407407407</v>
      </c>
      <c r="G359" s="2">
        <v>0.67564814814814822</v>
      </c>
      <c r="J359">
        <f>VLOOKUP(E359,Stations!$B$2:$G$300,6,FALSE)</f>
        <v>18</v>
      </c>
      <c r="K359">
        <f t="shared" si="30"/>
        <v>18.059999999999999</v>
      </c>
      <c r="L359">
        <f>VLOOKUP(K359,Nodes!$A$2:$B$382,2,FALSE)</f>
        <v>22</v>
      </c>
      <c r="M359">
        <f t="shared" si="31"/>
        <v>251</v>
      </c>
      <c r="N359">
        <f t="shared" si="32"/>
        <v>22</v>
      </c>
      <c r="O359">
        <f t="shared" si="33"/>
        <v>54.999999999995808</v>
      </c>
      <c r="R359" s="1"/>
    </row>
    <row r="360" spans="1:18">
      <c r="B360" t="str">
        <f t="shared" si="29"/>
        <v>6</v>
      </c>
      <c r="C360">
        <f>IF(ISERR(VLOOKUP(VALUE(B360),Lignes!$A$2:$B$847,2)), VLOOKUP(B360,Lignes!$A$2:$B$847,2), VLOOKUP(VALUE(B360),Lignes!$A$2:$B$847,2))</f>
        <v>6</v>
      </c>
      <c r="E360" t="s">
        <v>59</v>
      </c>
      <c r="F360" s="2">
        <v>0.6762731481481481</v>
      </c>
      <c r="G360" s="2">
        <v>0.67659722222222218</v>
      </c>
      <c r="J360">
        <f>VLOOKUP(E360,Stations!$B$2:$G$300,6,FALSE)</f>
        <v>79</v>
      </c>
      <c r="K360">
        <f t="shared" si="30"/>
        <v>79.06</v>
      </c>
      <c r="L360">
        <f>VLOOKUP(K360,Nodes!$A$2:$B$382,2,FALSE)</f>
        <v>97</v>
      </c>
      <c r="M360">
        <f t="shared" si="31"/>
        <v>22</v>
      </c>
      <c r="N360">
        <f t="shared" si="32"/>
        <v>97</v>
      </c>
      <c r="O360">
        <f t="shared" si="33"/>
        <v>53.999999999989257</v>
      </c>
      <c r="R360" s="1"/>
    </row>
    <row r="361" spans="1:18">
      <c r="B361" t="str">
        <f t="shared" si="29"/>
        <v>6</v>
      </c>
      <c r="C361">
        <f>IF(ISERR(VLOOKUP(VALUE(B361),Lignes!$A$2:$B$847,2)), VLOOKUP(B361,Lignes!$A$2:$B$847,2), VLOOKUP(VALUE(B361),Lignes!$A$2:$B$847,2))</f>
        <v>6</v>
      </c>
      <c r="E361" t="s">
        <v>61</v>
      </c>
      <c r="F361" s="2">
        <v>0.67711805555555549</v>
      </c>
      <c r="G361" s="2">
        <v>0.67737268518518512</v>
      </c>
      <c r="J361">
        <f>VLOOKUP(E361,Stations!$B$2:$G$300,6,FALSE)</f>
        <v>81</v>
      </c>
      <c r="K361">
        <f t="shared" si="30"/>
        <v>81.06</v>
      </c>
      <c r="L361">
        <f>VLOOKUP(K361,Nodes!$A$2:$B$382,2,FALSE)</f>
        <v>101</v>
      </c>
      <c r="M361">
        <f t="shared" si="31"/>
        <v>97</v>
      </c>
      <c r="N361">
        <f t="shared" si="32"/>
        <v>101</v>
      </c>
      <c r="O361">
        <f t="shared" si="33"/>
        <v>44.999999999997442</v>
      </c>
      <c r="R361" s="1"/>
    </row>
    <row r="362" spans="1:18">
      <c r="B362" t="str">
        <f t="shared" si="29"/>
        <v>6</v>
      </c>
      <c r="C362">
        <f>IF(ISERR(VLOOKUP(VALUE(B362),Lignes!$A$2:$B$847,2)), VLOOKUP(B362,Lignes!$A$2:$B$847,2), VLOOKUP(VALUE(B362),Lignes!$A$2:$B$847,2))</f>
        <v>6</v>
      </c>
      <c r="E362" t="s">
        <v>16</v>
      </c>
      <c r="F362" s="2">
        <v>0.67802083333333341</v>
      </c>
      <c r="G362" s="2">
        <v>0.67824074074074081</v>
      </c>
      <c r="J362">
        <f>VLOOKUP(E362,Stations!$B$2:$G$300,6,FALSE)</f>
        <v>21</v>
      </c>
      <c r="K362">
        <f t="shared" si="30"/>
        <v>21.06</v>
      </c>
      <c r="L362">
        <f>VLOOKUP(K362,Nodes!$A$2:$B$382,2,FALSE)</f>
        <v>26</v>
      </c>
      <c r="M362">
        <f t="shared" si="31"/>
        <v>101</v>
      </c>
      <c r="N362">
        <f t="shared" si="32"/>
        <v>26</v>
      </c>
      <c r="O362">
        <f t="shared" si="33"/>
        <v>56.000000000011951</v>
      </c>
      <c r="R362" s="1"/>
    </row>
    <row r="363" spans="1:18">
      <c r="B363" t="str">
        <f t="shared" si="29"/>
        <v>6</v>
      </c>
      <c r="C363">
        <f>IF(ISERR(VLOOKUP(VALUE(B363),Lignes!$A$2:$B$847,2)), VLOOKUP(B363,Lignes!$A$2:$B$847,2), VLOOKUP(VALUE(B363),Lignes!$A$2:$B$847,2))</f>
        <v>6</v>
      </c>
      <c r="E363" t="s">
        <v>377</v>
      </c>
      <c r="F363" s="2">
        <v>0.67901620370370364</v>
      </c>
      <c r="G363" s="2">
        <v>0.67923611111111104</v>
      </c>
      <c r="J363">
        <f>VLOOKUP(E363,Stations!$B$2:$G$300,6,FALSE)</f>
        <v>234</v>
      </c>
      <c r="K363">
        <f t="shared" si="30"/>
        <v>234.06</v>
      </c>
      <c r="L363">
        <f>VLOOKUP(K363,Nodes!$A$2:$B$382,2,FALSE)</f>
        <v>298</v>
      </c>
      <c r="M363">
        <f t="shared" si="31"/>
        <v>26</v>
      </c>
      <c r="N363">
        <f t="shared" si="32"/>
        <v>298</v>
      </c>
      <c r="O363">
        <f t="shared" si="33"/>
        <v>66.999999999988091</v>
      </c>
      <c r="R363" s="1"/>
    </row>
    <row r="364" spans="1:18">
      <c r="B364" t="str">
        <f t="shared" si="29"/>
        <v>6</v>
      </c>
      <c r="C364">
        <f>IF(ISERR(VLOOKUP(VALUE(B364),Lignes!$A$2:$B$847,2)), VLOOKUP(B364,Lignes!$A$2:$B$847,2), VLOOKUP(VALUE(B364),Lignes!$A$2:$B$847,2))</f>
        <v>6</v>
      </c>
      <c r="E364" t="s">
        <v>44</v>
      </c>
      <c r="F364" s="2">
        <v>0.67972222222222223</v>
      </c>
      <c r="G364" s="2">
        <v>0.67991898148148155</v>
      </c>
      <c r="J364">
        <f>VLOOKUP(E364,Stations!$B$2:$G$300,6,FALSE)</f>
        <v>60</v>
      </c>
      <c r="K364">
        <f t="shared" si="30"/>
        <v>60.06</v>
      </c>
      <c r="L364">
        <f>VLOOKUP(K364,Nodes!$A$2:$B$382,2,FALSE)</f>
        <v>76</v>
      </c>
      <c r="M364">
        <f t="shared" si="31"/>
        <v>298</v>
      </c>
      <c r="N364">
        <f t="shared" si="32"/>
        <v>76</v>
      </c>
      <c r="O364">
        <f t="shared" si="33"/>
        <v>42.000000000006565</v>
      </c>
      <c r="R364" s="1"/>
    </row>
    <row r="365" spans="1:18">
      <c r="B365" t="str">
        <f t="shared" si="29"/>
        <v>6</v>
      </c>
      <c r="C365">
        <f>IF(ISERR(VLOOKUP(VALUE(B365),Lignes!$A$2:$B$847,2)), VLOOKUP(B365,Lignes!$A$2:$B$847,2), VLOOKUP(VALUE(B365),Lignes!$A$2:$B$847,2))</f>
        <v>6</v>
      </c>
      <c r="E365" t="s">
        <v>141</v>
      </c>
      <c r="F365" s="2">
        <v>0.68042824074074071</v>
      </c>
      <c r="G365" s="2">
        <v>0.68063657407407396</v>
      </c>
      <c r="J365">
        <f>VLOOKUP(E365,Stations!$B$2:$G$300,6,FALSE)</f>
        <v>177</v>
      </c>
      <c r="K365">
        <f t="shared" si="30"/>
        <v>177.06</v>
      </c>
      <c r="L365">
        <f>VLOOKUP(K365,Nodes!$A$2:$B$382,2,FALSE)</f>
        <v>227</v>
      </c>
      <c r="M365">
        <f t="shared" si="31"/>
        <v>76</v>
      </c>
      <c r="N365">
        <f t="shared" si="32"/>
        <v>227</v>
      </c>
      <c r="O365">
        <f t="shared" si="33"/>
        <v>43.999999999990891</v>
      </c>
      <c r="R365" s="1"/>
    </row>
    <row r="366" spans="1:18">
      <c r="B366" t="str">
        <f t="shared" si="29"/>
        <v>6</v>
      </c>
      <c r="C366">
        <f>IF(ISERR(VLOOKUP(VALUE(B366),Lignes!$A$2:$B$847,2)), VLOOKUP(B366,Lignes!$A$2:$B$847,2), VLOOKUP(VALUE(B366),Lignes!$A$2:$B$847,2))</f>
        <v>6</v>
      </c>
      <c r="E366" t="s">
        <v>162</v>
      </c>
      <c r="F366" s="2">
        <v>0.68116898148148142</v>
      </c>
      <c r="G366" s="2">
        <v>0.68152777777777773</v>
      </c>
      <c r="J366">
        <f>VLOOKUP(E366,Stations!$B$2:$G$300,6,FALSE)</f>
        <v>199</v>
      </c>
      <c r="K366">
        <f t="shared" si="30"/>
        <v>199.06</v>
      </c>
      <c r="L366">
        <f>VLOOKUP(K366,Nodes!$A$2:$B$382,2,FALSE)</f>
        <v>260</v>
      </c>
      <c r="M366">
        <f t="shared" si="31"/>
        <v>227</v>
      </c>
      <c r="N366">
        <f t="shared" si="32"/>
        <v>260</v>
      </c>
      <c r="O366">
        <f t="shared" si="33"/>
        <v>46.000000000003993</v>
      </c>
      <c r="R366" s="1"/>
    </row>
    <row r="367" spans="1:18">
      <c r="B367" t="str">
        <f t="shared" si="29"/>
        <v>6</v>
      </c>
      <c r="C367">
        <f>IF(ISERR(VLOOKUP(VALUE(B367),Lignes!$A$2:$B$847,2)), VLOOKUP(B367,Lignes!$A$2:$B$847,2), VLOOKUP(VALUE(B367),Lignes!$A$2:$B$847,2))</f>
        <v>6</v>
      </c>
      <c r="E367" t="s">
        <v>52</v>
      </c>
      <c r="F367" s="2">
        <v>0.68226851851851855</v>
      </c>
      <c r="G367" s="2">
        <v>0.68246527777777777</v>
      </c>
      <c r="J367">
        <f>VLOOKUP(E367,Stations!$B$2:$G$300,6,FALSE)</f>
        <v>69</v>
      </c>
      <c r="K367">
        <f t="shared" si="30"/>
        <v>69.06</v>
      </c>
      <c r="L367">
        <f>VLOOKUP(K367,Nodes!$A$2:$B$382,2,FALSE)</f>
        <v>87</v>
      </c>
      <c r="M367">
        <f t="shared" si="31"/>
        <v>260</v>
      </c>
      <c r="N367">
        <f t="shared" si="32"/>
        <v>87</v>
      </c>
      <c r="O367">
        <f t="shared" si="33"/>
        <v>64.000000000006807</v>
      </c>
      <c r="R367" s="1"/>
    </row>
    <row r="368" spans="1:18">
      <c r="B368" t="str">
        <f t="shared" si="29"/>
        <v>6</v>
      </c>
      <c r="C368">
        <f>IF(ISERR(VLOOKUP(VALUE(B368),Lignes!$A$2:$B$847,2)), VLOOKUP(B368,Lignes!$A$2:$B$847,2), VLOOKUP(VALUE(B368),Lignes!$A$2:$B$847,2))</f>
        <v>6</v>
      </c>
      <c r="E368" t="s">
        <v>88</v>
      </c>
      <c r="F368" s="2">
        <v>0.68312499999999998</v>
      </c>
      <c r="G368" s="2">
        <v>0.68335648148148154</v>
      </c>
      <c r="J368">
        <f>VLOOKUP(E368,Stations!$B$2:$G$300,6,FALSE)</f>
        <v>109</v>
      </c>
      <c r="K368">
        <f t="shared" si="30"/>
        <v>109.06</v>
      </c>
      <c r="L368">
        <f>VLOOKUP(K368,Nodes!$A$2:$B$382,2,FALSE)</f>
        <v>137</v>
      </c>
      <c r="M368">
        <f t="shared" si="31"/>
        <v>87</v>
      </c>
      <c r="N368">
        <f t="shared" si="32"/>
        <v>137</v>
      </c>
      <c r="O368">
        <f t="shared" si="33"/>
        <v>56.999999999999318</v>
      </c>
      <c r="R368" s="1"/>
    </row>
    <row r="369" spans="2:18">
      <c r="B369" t="str">
        <f t="shared" si="29"/>
        <v>6</v>
      </c>
      <c r="C369">
        <f>IF(ISERR(VLOOKUP(VALUE(B369),Lignes!$A$2:$B$847,2)), VLOOKUP(B369,Lignes!$A$2:$B$847,2), VLOOKUP(VALUE(B369),Lignes!$A$2:$B$847,2))</f>
        <v>6</v>
      </c>
      <c r="E369" t="s">
        <v>218</v>
      </c>
      <c r="F369" s="2">
        <v>0.68391203703703696</v>
      </c>
      <c r="G369" s="2">
        <v>0.6841666666666667</v>
      </c>
      <c r="J369">
        <f>VLOOKUP(E369,Stations!$B$2:$G$300,6,FALSE)</f>
        <v>261</v>
      </c>
      <c r="K369">
        <f t="shared" si="30"/>
        <v>261.06</v>
      </c>
      <c r="L369">
        <f>VLOOKUP(K369,Nodes!$A$2:$B$382,2,FALSE)</f>
        <v>333</v>
      </c>
      <c r="M369">
        <f t="shared" si="31"/>
        <v>137</v>
      </c>
      <c r="N369">
        <f t="shared" si="32"/>
        <v>333</v>
      </c>
      <c r="O369">
        <f t="shared" si="33"/>
        <v>47.999999999988319</v>
      </c>
      <c r="R369" s="1"/>
    </row>
    <row r="370" spans="2:18">
      <c r="B370" t="str">
        <f t="shared" si="29"/>
        <v>6</v>
      </c>
      <c r="C370">
        <f>IF(ISERR(VLOOKUP(VALUE(B370),Lignes!$A$2:$B$847,2)), VLOOKUP(B370,Lignes!$A$2:$B$847,2), VLOOKUP(VALUE(B370),Lignes!$A$2:$B$847,2))</f>
        <v>6</v>
      </c>
      <c r="E370" t="s">
        <v>60</v>
      </c>
      <c r="F370" s="2">
        <v>0.68467592592592597</v>
      </c>
      <c r="G370" s="2">
        <v>0.68497685185185186</v>
      </c>
      <c r="J370">
        <f>VLOOKUP(E370,Stations!$B$2:$G$300,6,FALSE)</f>
        <v>80</v>
      </c>
      <c r="K370">
        <f t="shared" si="30"/>
        <v>80.06</v>
      </c>
      <c r="L370">
        <f>VLOOKUP(K370,Nodes!$A$2:$B$382,2,FALSE)</f>
        <v>100</v>
      </c>
      <c r="M370">
        <f t="shared" si="31"/>
        <v>333</v>
      </c>
      <c r="N370">
        <f t="shared" si="32"/>
        <v>100</v>
      </c>
      <c r="O370">
        <f t="shared" si="33"/>
        <v>44.000000000000483</v>
      </c>
      <c r="R370" s="1"/>
    </row>
    <row r="371" spans="2:18">
      <c r="B371" t="str">
        <f t="shared" si="29"/>
        <v>6</v>
      </c>
      <c r="C371">
        <f>IF(ISERR(VLOOKUP(VALUE(B371),Lignes!$A$2:$B$847,2)), VLOOKUP(B371,Lignes!$A$2:$B$847,2), VLOOKUP(VALUE(B371),Lignes!$A$2:$B$847,2))</f>
        <v>6</v>
      </c>
      <c r="E371" t="s">
        <v>201</v>
      </c>
      <c r="F371" s="2">
        <v>0.68552083333333336</v>
      </c>
      <c r="G371" s="2">
        <v>0.68575231481481491</v>
      </c>
      <c r="J371">
        <f>VLOOKUP(E371,Stations!$B$2:$G$300,6,FALSE)</f>
        <v>239</v>
      </c>
      <c r="K371">
        <f t="shared" si="30"/>
        <v>239.06</v>
      </c>
      <c r="L371">
        <f>VLOOKUP(K371,Nodes!$A$2:$B$382,2,FALSE)</f>
        <v>304</v>
      </c>
      <c r="M371">
        <f t="shared" si="31"/>
        <v>100</v>
      </c>
      <c r="N371">
        <f t="shared" si="32"/>
        <v>304</v>
      </c>
      <c r="O371">
        <f t="shared" si="33"/>
        <v>47.000000000000952</v>
      </c>
      <c r="R371" s="1"/>
    </row>
    <row r="372" spans="2:18">
      <c r="B372" t="str">
        <f t="shared" si="29"/>
        <v>6</v>
      </c>
      <c r="C372">
        <f>IF(ISERR(VLOOKUP(VALUE(B372),Lignes!$A$2:$B$847,2)), VLOOKUP(B372,Lignes!$A$2:$B$847,2), VLOOKUP(VALUE(B372),Lignes!$A$2:$B$847,2))</f>
        <v>6</v>
      </c>
      <c r="E372" t="s">
        <v>66</v>
      </c>
      <c r="F372" s="2">
        <v>0.68637731481481479</v>
      </c>
      <c r="G372" s="2">
        <v>0.68659722222222219</v>
      </c>
      <c r="J372">
        <f>VLOOKUP(E372,Stations!$B$2:$G$300,6,FALSE)</f>
        <v>86</v>
      </c>
      <c r="K372">
        <f t="shared" si="30"/>
        <v>86.06</v>
      </c>
      <c r="L372">
        <f>VLOOKUP(K372,Nodes!$A$2:$B$382,2,FALSE)</f>
        <v>107</v>
      </c>
      <c r="M372">
        <f t="shared" si="31"/>
        <v>304</v>
      </c>
      <c r="N372">
        <f t="shared" si="32"/>
        <v>107</v>
      </c>
      <c r="O372">
        <f t="shared" si="33"/>
        <v>53.999999999989257</v>
      </c>
      <c r="R372" s="1"/>
    </row>
    <row r="373" spans="2:18">
      <c r="B373" t="str">
        <f t="shared" si="29"/>
        <v>6</v>
      </c>
      <c r="C373">
        <f>IF(ISERR(VLOOKUP(VALUE(B373),Lignes!$A$2:$B$847,2)), VLOOKUP(B373,Lignes!$A$2:$B$847,2), VLOOKUP(VALUE(B373),Lignes!$A$2:$B$847,2))</f>
        <v>6</v>
      </c>
      <c r="E373" t="s">
        <v>340</v>
      </c>
      <c r="F373" s="2">
        <v>0.68712962962962953</v>
      </c>
      <c r="G373" s="2">
        <v>0.68744212962962958</v>
      </c>
      <c r="J373">
        <f>VLOOKUP(E373,Stations!$B$2:$G$300,6,FALSE)</f>
        <v>174</v>
      </c>
      <c r="K373">
        <f t="shared" si="30"/>
        <v>174.06</v>
      </c>
      <c r="L373">
        <f>VLOOKUP(K373,Nodes!$A$2:$B$382,2,FALSE)</f>
        <v>219</v>
      </c>
      <c r="M373">
        <f t="shared" si="31"/>
        <v>107</v>
      </c>
      <c r="N373">
        <f t="shared" si="32"/>
        <v>219</v>
      </c>
      <c r="O373">
        <f t="shared" si="33"/>
        <v>45.999999999994401</v>
      </c>
      <c r="R373" s="1"/>
    </row>
    <row r="374" spans="2:18">
      <c r="B374" t="str">
        <f t="shared" si="29"/>
        <v>6</v>
      </c>
      <c r="C374">
        <f>IF(ISERR(VLOOKUP(VALUE(B374),Lignes!$A$2:$B$847,2)), VLOOKUP(B374,Lignes!$A$2:$B$847,2), VLOOKUP(VALUE(B374),Lignes!$A$2:$B$847,2))</f>
        <v>6</v>
      </c>
      <c r="E374" t="s">
        <v>151</v>
      </c>
      <c r="F374" s="2">
        <v>0.6881828703703704</v>
      </c>
      <c r="G374" s="2">
        <v>0.68850694444444438</v>
      </c>
      <c r="J374">
        <f>VLOOKUP(E374,Stations!$B$2:$G$300,6,FALSE)</f>
        <v>188</v>
      </c>
      <c r="K374">
        <f t="shared" si="30"/>
        <v>188.06</v>
      </c>
      <c r="L374">
        <f>VLOOKUP(K374,Nodes!$A$2:$B$382,2,FALSE)</f>
        <v>243</v>
      </c>
      <c r="M374">
        <f t="shared" si="31"/>
        <v>219</v>
      </c>
      <c r="N374">
        <f t="shared" si="32"/>
        <v>243</v>
      </c>
      <c r="O374">
        <f t="shared" si="33"/>
        <v>64.000000000006807</v>
      </c>
      <c r="R374" s="1"/>
    </row>
    <row r="375" spans="2:18">
      <c r="B375" t="str">
        <f t="shared" si="29"/>
        <v>6</v>
      </c>
      <c r="C375">
        <f>IF(ISERR(VLOOKUP(VALUE(B375),Lignes!$A$2:$B$847,2)), VLOOKUP(B375,Lignes!$A$2:$B$847,2), VLOOKUP(VALUE(B375),Lignes!$A$2:$B$847,2))</f>
        <v>6</v>
      </c>
      <c r="E375" t="s">
        <v>555</v>
      </c>
      <c r="F375" s="2">
        <v>0.6891087962962964</v>
      </c>
      <c r="G375" s="2">
        <v>0.68934027777777773</v>
      </c>
      <c r="J375">
        <f>VLOOKUP(E375,Stations!$B$2:$G$300,6,FALSE)</f>
        <v>274</v>
      </c>
      <c r="K375">
        <f t="shared" si="30"/>
        <v>274.06</v>
      </c>
      <c r="L375">
        <f>VLOOKUP(K375,Nodes!$A$2:$B$382,2,FALSE)</f>
        <v>350</v>
      </c>
      <c r="M375">
        <f t="shared" si="31"/>
        <v>243</v>
      </c>
      <c r="N375">
        <f t="shared" si="32"/>
        <v>350</v>
      </c>
      <c r="O375">
        <f t="shared" si="33"/>
        <v>52.000000000014523</v>
      </c>
      <c r="R375" s="1"/>
    </row>
    <row r="376" spans="2:18">
      <c r="B376" t="str">
        <f t="shared" si="29"/>
        <v>6</v>
      </c>
      <c r="C376">
        <f>IF(ISERR(VLOOKUP(VALUE(B376),Lignes!$A$2:$B$847,2)), VLOOKUP(B376,Lignes!$A$2:$B$847,2), VLOOKUP(VALUE(B376),Lignes!$A$2:$B$847,2))</f>
        <v>6</v>
      </c>
      <c r="E376" t="s">
        <v>31</v>
      </c>
      <c r="F376" s="2">
        <v>0.68991898148148145</v>
      </c>
      <c r="G376" s="2">
        <v>0.69017361111111108</v>
      </c>
      <c r="J376">
        <f>VLOOKUP(E376,Stations!$B$2:$G$300,6,FALSE)</f>
        <v>41</v>
      </c>
      <c r="K376">
        <f t="shared" si="30"/>
        <v>41.06</v>
      </c>
      <c r="L376">
        <f>VLOOKUP(K376,Nodes!$A$2:$B$382,2,FALSE)</f>
        <v>49</v>
      </c>
      <c r="M376">
        <f t="shared" si="31"/>
        <v>350</v>
      </c>
      <c r="N376">
        <f t="shared" si="32"/>
        <v>49</v>
      </c>
      <c r="O376">
        <f t="shared" si="33"/>
        <v>50.000000000001421</v>
      </c>
      <c r="R376" s="1"/>
    </row>
    <row r="377" spans="2:18">
      <c r="B377" t="str">
        <f t="shared" si="29"/>
        <v>6</v>
      </c>
      <c r="C377">
        <f>IF(ISERR(VLOOKUP(VALUE(B377),Lignes!$A$2:$B$847,2)), VLOOKUP(B377,Lignes!$A$2:$B$847,2), VLOOKUP(VALUE(B377),Lignes!$A$2:$B$847,2))</f>
        <v>6</v>
      </c>
      <c r="E377" t="s">
        <v>375</v>
      </c>
      <c r="F377" s="2">
        <v>0.69060185185185186</v>
      </c>
      <c r="G377" s="2">
        <v>0.69092592592592583</v>
      </c>
      <c r="J377">
        <f>VLOOKUP(E377,Stations!$B$2:$G$300,6,FALSE)</f>
        <v>130</v>
      </c>
      <c r="K377">
        <f t="shared" si="30"/>
        <v>130.06</v>
      </c>
      <c r="L377">
        <f>VLOOKUP(K377,Nodes!$A$2:$B$382,2,FALSE)</f>
        <v>165</v>
      </c>
      <c r="M377">
        <f t="shared" si="31"/>
        <v>49</v>
      </c>
      <c r="N377">
        <f t="shared" si="32"/>
        <v>165</v>
      </c>
      <c r="O377">
        <f t="shared" si="33"/>
        <v>37.000000000002586</v>
      </c>
      <c r="R377" s="1"/>
    </row>
    <row r="378" spans="2:18">
      <c r="B378" t="str">
        <f t="shared" si="29"/>
        <v>6</v>
      </c>
      <c r="C378">
        <f>IF(ISERR(VLOOKUP(VALUE(B378),Lignes!$A$2:$B$847,2)), VLOOKUP(B378,Lignes!$A$2:$B$847,2), VLOOKUP(VALUE(B378),Lignes!$A$2:$B$847,2))</f>
        <v>6</v>
      </c>
      <c r="E378" t="s">
        <v>62</v>
      </c>
      <c r="F378" s="2">
        <v>0.69143518518518521</v>
      </c>
      <c r="G378" s="2">
        <v>0.69164351851851846</v>
      </c>
      <c r="J378">
        <f>VLOOKUP(E378,Stations!$B$2:$G$300,6,FALSE)</f>
        <v>82</v>
      </c>
      <c r="K378">
        <f t="shared" si="30"/>
        <v>82.06</v>
      </c>
      <c r="L378">
        <f>VLOOKUP(K378,Nodes!$A$2:$B$382,2,FALSE)</f>
        <v>102</v>
      </c>
      <c r="M378">
        <f t="shared" si="31"/>
        <v>165</v>
      </c>
      <c r="N378">
        <f t="shared" si="32"/>
        <v>102</v>
      </c>
      <c r="O378">
        <f t="shared" si="33"/>
        <v>44.000000000010075</v>
      </c>
      <c r="R378" s="1"/>
    </row>
    <row r="379" spans="2:18">
      <c r="B379" t="str">
        <f t="shared" si="29"/>
        <v>6</v>
      </c>
      <c r="C379">
        <f>IF(ISERR(VLOOKUP(VALUE(B379),Lignes!$A$2:$B$847,2)), VLOOKUP(B379,Lignes!$A$2:$B$847,2), VLOOKUP(VALUE(B379),Lignes!$A$2:$B$847,2))</f>
        <v>6</v>
      </c>
      <c r="E379" t="s">
        <v>19</v>
      </c>
      <c r="F379" s="2">
        <v>0.69226851851851856</v>
      </c>
      <c r="G379" s="2">
        <v>0.69246527777777767</v>
      </c>
      <c r="J379">
        <f>VLOOKUP(E379,Stations!$B$2:$G$300,6,FALSE)</f>
        <v>24</v>
      </c>
      <c r="K379">
        <f t="shared" si="30"/>
        <v>24.06</v>
      </c>
      <c r="L379">
        <f>VLOOKUP(K379,Nodes!$A$2:$B$382,2,FALSE)</f>
        <v>30</v>
      </c>
      <c r="M379">
        <f t="shared" si="31"/>
        <v>102</v>
      </c>
      <c r="N379">
        <f t="shared" si="32"/>
        <v>30</v>
      </c>
      <c r="O379">
        <f t="shared" si="33"/>
        <v>54.000000000008441</v>
      </c>
      <c r="R379" s="1"/>
    </row>
    <row r="380" spans="2:18">
      <c r="B380" t="str">
        <f t="shared" si="29"/>
        <v>6</v>
      </c>
      <c r="C380">
        <f>IF(ISERR(VLOOKUP(VALUE(B380),Lignes!$A$2:$B$847,2)), VLOOKUP(B380,Lignes!$A$2:$B$847,2), VLOOKUP(VALUE(B380),Lignes!$A$2:$B$847,2))</f>
        <v>6</v>
      </c>
      <c r="E380" t="s">
        <v>150</v>
      </c>
      <c r="F380" s="2">
        <v>0.69303240740740746</v>
      </c>
      <c r="G380" s="2">
        <v>0.69322916666666667</v>
      </c>
      <c r="J380">
        <f>VLOOKUP(E380,Stations!$B$2:$G$300,6,FALSE)</f>
        <v>187</v>
      </c>
      <c r="K380">
        <f t="shared" si="30"/>
        <v>187.06</v>
      </c>
      <c r="L380">
        <f>VLOOKUP(K380,Nodes!$A$2:$B$382,2,FALSE)</f>
        <v>242</v>
      </c>
      <c r="M380">
        <f t="shared" si="31"/>
        <v>30</v>
      </c>
      <c r="N380">
        <f t="shared" si="32"/>
        <v>242</v>
      </c>
      <c r="O380">
        <f t="shared" si="33"/>
        <v>49.000000000014055</v>
      </c>
      <c r="R380" s="1"/>
    </row>
    <row r="381" spans="2:18">
      <c r="B381" t="str">
        <f t="shared" si="29"/>
        <v>6</v>
      </c>
      <c r="C381">
        <f>IF(ISERR(VLOOKUP(VALUE(B381),Lignes!$A$2:$B$847,2)), VLOOKUP(B381,Lignes!$A$2:$B$847,2), VLOOKUP(VALUE(B381),Lignes!$A$2:$B$847,2))</f>
        <v>6</v>
      </c>
      <c r="E381" t="s">
        <v>236</v>
      </c>
      <c r="F381" s="2">
        <v>0.69401620370370365</v>
      </c>
      <c r="G381" s="2">
        <v>0.69429398148148147</v>
      </c>
      <c r="J381">
        <f>VLOOKUP(E381,Stations!$B$2:$G$300,6,FALSE)</f>
        <v>285</v>
      </c>
      <c r="K381">
        <f t="shared" si="30"/>
        <v>285.06</v>
      </c>
      <c r="L381">
        <f>VLOOKUP(K381,Nodes!$A$2:$B$382,2,FALSE)</f>
        <v>365</v>
      </c>
      <c r="M381">
        <f t="shared" si="31"/>
        <v>242</v>
      </c>
      <c r="N381">
        <f t="shared" si="32"/>
        <v>365</v>
      </c>
      <c r="O381">
        <f t="shared" si="33"/>
        <v>67.999999999994643</v>
      </c>
      <c r="R381" s="1"/>
    </row>
    <row r="382" spans="2:18">
      <c r="B382" t="str">
        <f t="shared" si="29"/>
        <v>6</v>
      </c>
      <c r="C382">
        <f>IF(ISERR(VLOOKUP(VALUE(B382),Lignes!$A$2:$B$847,2)), VLOOKUP(B382,Lignes!$A$2:$B$847,2), VLOOKUP(VALUE(B382),Lignes!$A$2:$B$847,2))</f>
        <v>6</v>
      </c>
      <c r="E382" t="s">
        <v>21</v>
      </c>
      <c r="F382" s="2">
        <v>0.69482638888888892</v>
      </c>
      <c r="G382" s="2">
        <v>0.69508101851851845</v>
      </c>
      <c r="J382">
        <f>VLOOKUP(E382,Stations!$B$2:$G$300,6,FALSE)</f>
        <v>28</v>
      </c>
      <c r="K382">
        <f t="shared" si="30"/>
        <v>28.06</v>
      </c>
      <c r="L382">
        <f>VLOOKUP(K382,Nodes!$A$2:$B$382,2,FALSE)</f>
        <v>34</v>
      </c>
      <c r="M382">
        <f t="shared" si="31"/>
        <v>365</v>
      </c>
      <c r="N382">
        <f t="shared" si="32"/>
        <v>34</v>
      </c>
      <c r="O382">
        <f t="shared" si="33"/>
        <v>46.000000000003993</v>
      </c>
      <c r="R382" s="1"/>
    </row>
    <row r="383" spans="2:18">
      <c r="B383" t="str">
        <f t="shared" si="29"/>
        <v>6</v>
      </c>
      <c r="C383">
        <f>IF(ISERR(VLOOKUP(VALUE(B383),Lignes!$A$2:$B$847,2)), VLOOKUP(B383,Lignes!$A$2:$B$847,2), VLOOKUP(VALUE(B383),Lignes!$A$2:$B$847,2))</f>
        <v>6</v>
      </c>
      <c r="E383" t="s">
        <v>102</v>
      </c>
      <c r="F383" s="2">
        <v>0.69557870370370367</v>
      </c>
      <c r="G383" s="2">
        <v>0.69593749999999999</v>
      </c>
      <c r="J383">
        <f>VLOOKUP(E383,Stations!$B$2:$G$300,6,FALSE)</f>
        <v>125</v>
      </c>
      <c r="K383">
        <f t="shared" si="30"/>
        <v>125.06</v>
      </c>
      <c r="L383">
        <f>VLOOKUP(K383,Nodes!$A$2:$B$382,2,FALSE)</f>
        <v>160</v>
      </c>
      <c r="M383">
        <f t="shared" si="31"/>
        <v>34</v>
      </c>
      <c r="N383">
        <f t="shared" si="32"/>
        <v>160</v>
      </c>
      <c r="O383">
        <f t="shared" si="33"/>
        <v>43.000000000003524</v>
      </c>
      <c r="R383" s="1"/>
    </row>
    <row r="384" spans="2:18">
      <c r="B384" t="str">
        <f t="shared" si="29"/>
        <v>6</v>
      </c>
      <c r="C384">
        <f>IF(ISERR(VLOOKUP(VALUE(B384),Lignes!$A$2:$B$847,2)), VLOOKUP(B384,Lignes!$A$2:$B$847,2), VLOOKUP(VALUE(B384),Lignes!$A$2:$B$847,2))</f>
        <v>6</v>
      </c>
      <c r="E384" t="s">
        <v>257</v>
      </c>
      <c r="F384" s="2">
        <v>0.69699074074074074</v>
      </c>
      <c r="J384">
        <f>VLOOKUP(E384,Stations!$B$2:$G$300,6,FALSE)</f>
        <v>49</v>
      </c>
      <c r="K384">
        <f t="shared" si="30"/>
        <v>49.06</v>
      </c>
      <c r="L384">
        <f>VLOOKUP(K384,Nodes!$A$2:$B$382,2,FALSE)</f>
        <v>60</v>
      </c>
      <c r="M384">
        <f t="shared" si="31"/>
        <v>160</v>
      </c>
      <c r="N384">
        <f t="shared" si="32"/>
        <v>60</v>
      </c>
      <c r="O384">
        <f t="shared" si="33"/>
        <v>91.000000000001435</v>
      </c>
      <c r="R384" s="1"/>
    </row>
    <row r="385" spans="1:18" hidden="1">
      <c r="A385" t="s">
        <v>548</v>
      </c>
      <c r="B385" t="e">
        <f t="shared" si="29"/>
        <v>#VALUE!</v>
      </c>
      <c r="D385" t="s">
        <v>549</v>
      </c>
      <c r="F385" s="2">
        <v>0.70025462962962959</v>
      </c>
      <c r="G385" s="2">
        <v>0.70075231481481481</v>
      </c>
      <c r="I385" t="s">
        <v>522</v>
      </c>
      <c r="O385" t="e">
        <f>VLOOKUP(E385,Stations!$B$2:$G$300,6,FALSE)</f>
        <v>#N/A</v>
      </c>
    </row>
    <row r="386" spans="1:18" hidden="1">
      <c r="B386" t="e">
        <f t="shared" si="29"/>
        <v>#VALUE!</v>
      </c>
      <c r="E386" t="s">
        <v>550</v>
      </c>
      <c r="F386" s="2">
        <v>0.70234953703703706</v>
      </c>
      <c r="G386" s="2">
        <v>0.70283564814814825</v>
      </c>
      <c r="O386" t="e">
        <f>VLOOKUP(E386,Stations!$B$2:$G$300,6,FALSE)</f>
        <v>#N/A</v>
      </c>
    </row>
    <row r="387" spans="1:18" hidden="1">
      <c r="B387" t="e">
        <f t="shared" ref="B387:B409" si="34">IF(A387="",B386,RIGHT(A387,LEN(A387)-6))</f>
        <v>#VALUE!</v>
      </c>
      <c r="E387" t="s">
        <v>556</v>
      </c>
      <c r="F387" s="2">
        <v>0.70414351851851853</v>
      </c>
      <c r="G387" s="2">
        <v>0.70517361111111121</v>
      </c>
      <c r="O387" t="e">
        <f>VLOOKUP(E387,Stations!$B$2:$G$300,6,FALSE)</f>
        <v>#N/A</v>
      </c>
    </row>
    <row r="388" spans="1:18" hidden="1">
      <c r="B388" t="e">
        <f t="shared" si="34"/>
        <v>#VALUE!</v>
      </c>
      <c r="E388" t="s">
        <v>84</v>
      </c>
      <c r="F388" s="2">
        <v>0.70689814814814811</v>
      </c>
      <c r="O388">
        <f>VLOOKUP(E388,Stations!$B$2:$G$300,6,FALSE)</f>
        <v>105</v>
      </c>
    </row>
    <row r="389" spans="1:18" hidden="1">
      <c r="A389" t="s">
        <v>551</v>
      </c>
      <c r="B389" t="str">
        <f t="shared" si="34"/>
        <v>14</v>
      </c>
      <c r="C389">
        <f>IF(ISERR(VLOOKUP(VALUE(B389),Lignes!$A$2:$B$847,2)), VLOOKUP(B389,Lignes!$A$2:$B$847,2), VLOOKUP(VALUE(B389),Lignes!$A$2:$B$847,2))</f>
        <v>15</v>
      </c>
      <c r="D389" t="s">
        <v>17</v>
      </c>
      <c r="E389" t="s">
        <v>84</v>
      </c>
      <c r="F389" s="2"/>
      <c r="G389" s="2">
        <v>0.70962962962962972</v>
      </c>
      <c r="H389">
        <v>16</v>
      </c>
      <c r="I389" t="s">
        <v>522</v>
      </c>
      <c r="J389">
        <f>VLOOKUP(E389,Stations!$B$2:$G$300,6,FALSE)</f>
        <v>105</v>
      </c>
      <c r="K389">
        <f>J389+C389/100</f>
        <v>105.15</v>
      </c>
      <c r="L389">
        <f>VLOOKUP(K389,Nodes!$A$2:$B$382,2,FALSE)</f>
        <v>132</v>
      </c>
      <c r="M389" t="str">
        <f>IF(F389="","",L388)</f>
        <v/>
      </c>
      <c r="N389" t="str">
        <f>IF(F389="","",L389)</f>
        <v/>
      </c>
      <c r="O389" t="str">
        <f>IF(F389="","",24*3600*(F389-G388))</f>
        <v/>
      </c>
      <c r="R389" s="1"/>
    </row>
    <row r="390" spans="1:18">
      <c r="B390" t="str">
        <f t="shared" si="34"/>
        <v>14</v>
      </c>
      <c r="C390">
        <f>IF(ISERR(VLOOKUP(VALUE(B390),Lignes!$A$2:$B$847,2)), VLOOKUP(B390,Lignes!$A$2:$B$847,2), VLOOKUP(VALUE(B390),Lignes!$A$2:$B$847,2))</f>
        <v>15</v>
      </c>
      <c r="E390" t="s">
        <v>16</v>
      </c>
      <c r="F390" s="2">
        <v>0.71026620370370364</v>
      </c>
      <c r="G390" s="2">
        <v>0.71050925925925934</v>
      </c>
      <c r="J390">
        <f>VLOOKUP(E390,Stations!$B$2:$G$300,6,FALSE)</f>
        <v>21</v>
      </c>
      <c r="K390">
        <f>J390+C390/100</f>
        <v>21.15</v>
      </c>
      <c r="L390">
        <f>VLOOKUP(K390,Nodes!$A$2:$B$382,2,FALSE)</f>
        <v>27</v>
      </c>
      <c r="M390">
        <f>IF(F390="","",L389)</f>
        <v>132</v>
      </c>
      <c r="N390">
        <f>IF(F390="","",L390)</f>
        <v>27</v>
      </c>
      <c r="O390">
        <f>IF(F390="","",24*3600*(F390-G389))</f>
        <v>54.999999999986215</v>
      </c>
      <c r="R390" s="1"/>
    </row>
    <row r="391" spans="1:18">
      <c r="B391" t="str">
        <f t="shared" si="34"/>
        <v>14</v>
      </c>
      <c r="C391">
        <f>IF(ISERR(VLOOKUP(VALUE(B391),Lignes!$A$2:$B$847,2)), VLOOKUP(B391,Lignes!$A$2:$B$847,2), VLOOKUP(VALUE(B391),Lignes!$A$2:$B$847,2))</f>
        <v>15</v>
      </c>
      <c r="E391" t="s">
        <v>53</v>
      </c>
      <c r="F391" s="2">
        <v>0.71130787037037047</v>
      </c>
      <c r="G391" s="2">
        <v>0.7115393518518518</v>
      </c>
      <c r="J391">
        <f>VLOOKUP(E391,Stations!$B$2:$G$300,6,FALSE)</f>
        <v>70</v>
      </c>
      <c r="K391">
        <f>J391+C391/100</f>
        <v>70.150000000000006</v>
      </c>
      <c r="L391">
        <f>VLOOKUP(K391,Nodes!$A$2:$B$382,2,FALSE)</f>
        <v>88</v>
      </c>
      <c r="M391">
        <f>IF(F391="","",L390)</f>
        <v>27</v>
      </c>
      <c r="N391">
        <f>IF(F391="","",L391)</f>
        <v>88</v>
      </c>
      <c r="O391">
        <f>IF(F391="","",24*3600*(F391-G390))</f>
        <v>69.000000000001194</v>
      </c>
      <c r="R391" s="1"/>
    </row>
    <row r="392" spans="1:18">
      <c r="B392" t="str">
        <f t="shared" si="34"/>
        <v>14</v>
      </c>
      <c r="C392">
        <f>IF(ISERR(VLOOKUP(VALUE(B392),Lignes!$A$2:$B$847,2)), VLOOKUP(B392,Lignes!$A$2:$B$847,2), VLOOKUP(VALUE(B392),Lignes!$A$2:$B$847,2))</f>
        <v>15</v>
      </c>
      <c r="E392" t="s">
        <v>17</v>
      </c>
      <c r="F392" s="2">
        <v>0.71228009259259262</v>
      </c>
      <c r="I392" t="s">
        <v>522</v>
      </c>
      <c r="J392">
        <f>VLOOKUP(E392,Stations!$B$2:$G$300,6,FALSE)</f>
        <v>22</v>
      </c>
      <c r="K392">
        <f>J392+C392/100</f>
        <v>22.15</v>
      </c>
      <c r="L392">
        <f>VLOOKUP(K392,Nodes!$A$2:$B$382,2,FALSE)</f>
        <v>28</v>
      </c>
      <c r="M392">
        <f>IF(F392="","",L391)</f>
        <v>88</v>
      </c>
      <c r="N392">
        <f>IF(F392="","",L392)</f>
        <v>28</v>
      </c>
      <c r="O392">
        <f>IF(F392="","",24*3600*(F392-G391))</f>
        <v>64.000000000006807</v>
      </c>
      <c r="R392" s="1"/>
    </row>
    <row r="393" spans="1:18" hidden="1">
      <c r="A393" t="s">
        <v>525</v>
      </c>
      <c r="B393" t="e">
        <f t="shared" si="34"/>
        <v>#VALUE!</v>
      </c>
      <c r="D393" t="s">
        <v>552</v>
      </c>
      <c r="F393" s="2">
        <v>0.71960648148148154</v>
      </c>
      <c r="G393" s="2">
        <v>0.72039351851851852</v>
      </c>
      <c r="I393" t="s">
        <v>522</v>
      </c>
      <c r="O393" t="e">
        <f>VLOOKUP(E393,Stations!$B$2:$G$300,6,FALSE)</f>
        <v>#N/A</v>
      </c>
    </row>
    <row r="394" spans="1:18" hidden="1">
      <c r="B394" t="e">
        <f t="shared" si="34"/>
        <v>#VALUE!</v>
      </c>
      <c r="E394" t="s">
        <v>82</v>
      </c>
      <c r="F394" s="2">
        <v>0.7219444444444445</v>
      </c>
      <c r="G394" s="2">
        <v>0.7228472222222222</v>
      </c>
      <c r="O394">
        <f>VLOOKUP(E394,Stations!$B$2:$G$300,6,FALSE)</f>
        <v>103</v>
      </c>
    </row>
    <row r="395" spans="1:18" hidden="1">
      <c r="B395" t="e">
        <f t="shared" si="34"/>
        <v>#VALUE!</v>
      </c>
      <c r="E395" t="s">
        <v>554</v>
      </c>
      <c r="F395" s="2">
        <v>0.72552083333333339</v>
      </c>
      <c r="G395" s="2">
        <v>0.72599537037037043</v>
      </c>
      <c r="O395" t="e">
        <f>VLOOKUP(E395,Stations!$B$2:$G$300,6,FALSE)</f>
        <v>#N/A</v>
      </c>
    </row>
    <row r="396" spans="1:18" hidden="1">
      <c r="B396" t="e">
        <f t="shared" si="34"/>
        <v>#VALUE!</v>
      </c>
      <c r="E396" t="s">
        <v>464</v>
      </c>
      <c r="F396" s="2">
        <v>0.72799768518518515</v>
      </c>
      <c r="O396" t="e">
        <f>VLOOKUP(E396,Stations!$B$2:$G$300,6,FALSE)</f>
        <v>#N/A</v>
      </c>
    </row>
    <row r="397" spans="1:18" hidden="1">
      <c r="A397" t="s">
        <v>542</v>
      </c>
      <c r="B397" t="str">
        <f t="shared" si="34"/>
        <v>12</v>
      </c>
      <c r="C397">
        <f>IF(ISERR(VLOOKUP(VALUE(B397),Lignes!$A$2:$B$847,2)), VLOOKUP(B397,Lignes!$A$2:$B$847,2), VLOOKUP(VALUE(B397),Lignes!$A$2:$B$847,2))</f>
        <v>13</v>
      </c>
      <c r="D397" t="s">
        <v>126</v>
      </c>
      <c r="E397" t="s">
        <v>553</v>
      </c>
      <c r="F397" s="2"/>
      <c r="G397" s="2">
        <v>0.73456018518518518</v>
      </c>
      <c r="H397">
        <v>17</v>
      </c>
      <c r="I397" t="s">
        <v>522</v>
      </c>
      <c r="J397">
        <f>VLOOKUP(E397,Stations!$B$2:$G$300,6,FALSE)</f>
        <v>10</v>
      </c>
      <c r="K397">
        <f t="shared" ref="K397:K409" si="35">J397+C397/100</f>
        <v>10.130000000000001</v>
      </c>
      <c r="L397">
        <f>VLOOKUP(K397,Nodes!$A$2:$B$382,2,FALSE)</f>
        <v>11</v>
      </c>
      <c r="M397" t="str">
        <f t="shared" ref="M397:M409" si="36">IF(F397="","",L396)</f>
        <v/>
      </c>
      <c r="N397" t="str">
        <f t="shared" ref="N397:N409" si="37">IF(F397="","",L397)</f>
        <v/>
      </c>
      <c r="O397" t="str">
        <f t="shared" ref="O397:O409" si="38">IF(F397="","",24*3600*(F397-G396))</f>
        <v/>
      </c>
      <c r="R397" s="1"/>
    </row>
    <row r="398" spans="1:18">
      <c r="B398" t="str">
        <f t="shared" si="34"/>
        <v>12</v>
      </c>
      <c r="C398">
        <f>IF(ISERR(VLOOKUP(VALUE(B398),Lignes!$A$2:$B$847,2)), VLOOKUP(B398,Lignes!$A$2:$B$847,2), VLOOKUP(VALUE(B398),Lignes!$A$2:$B$847,2))</f>
        <v>13</v>
      </c>
      <c r="E398" t="s">
        <v>230</v>
      </c>
      <c r="F398" s="2">
        <v>0.73506944444444444</v>
      </c>
      <c r="G398" s="2">
        <v>0.73526620370370377</v>
      </c>
      <c r="J398">
        <f>VLOOKUP(E398,Stations!$B$2:$G$300,6,FALSE)</f>
        <v>276</v>
      </c>
      <c r="K398">
        <f t="shared" si="35"/>
        <v>276.13</v>
      </c>
      <c r="L398">
        <f>VLOOKUP(K398,Nodes!$A$2:$B$382,2,FALSE)</f>
        <v>352</v>
      </c>
      <c r="M398">
        <f t="shared" si="36"/>
        <v>11</v>
      </c>
      <c r="N398">
        <f t="shared" si="37"/>
        <v>352</v>
      </c>
      <c r="O398">
        <f t="shared" si="38"/>
        <v>44.000000000000483</v>
      </c>
      <c r="R398" s="1"/>
    </row>
    <row r="399" spans="1:18">
      <c r="B399" t="str">
        <f t="shared" si="34"/>
        <v>12</v>
      </c>
      <c r="C399">
        <f>IF(ISERR(VLOOKUP(VALUE(B399),Lignes!$A$2:$B$847,2)), VLOOKUP(B399,Lignes!$A$2:$B$847,2), VLOOKUP(VALUE(B399),Lignes!$A$2:$B$847,2))</f>
        <v>13</v>
      </c>
      <c r="E399" t="s">
        <v>210</v>
      </c>
      <c r="F399" s="2">
        <v>0.73590277777777768</v>
      </c>
      <c r="G399" s="2">
        <v>0.73611111111111116</v>
      </c>
      <c r="J399">
        <f>VLOOKUP(E399,Stations!$B$2:$G$300,6,FALSE)</f>
        <v>251</v>
      </c>
      <c r="K399">
        <f t="shared" si="35"/>
        <v>251.13</v>
      </c>
      <c r="L399">
        <f>VLOOKUP(K399,Nodes!$A$2:$B$382,2,FALSE)</f>
        <v>323</v>
      </c>
      <c r="M399">
        <f t="shared" si="36"/>
        <v>352</v>
      </c>
      <c r="N399">
        <f t="shared" si="37"/>
        <v>323</v>
      </c>
      <c r="O399">
        <f t="shared" si="38"/>
        <v>54.999999999986215</v>
      </c>
      <c r="R399" s="1"/>
    </row>
    <row r="400" spans="1:18">
      <c r="B400" t="str">
        <f t="shared" si="34"/>
        <v>12</v>
      </c>
      <c r="C400">
        <f>IF(ISERR(VLOOKUP(VALUE(B400),Lignes!$A$2:$B$847,2)), VLOOKUP(B400,Lignes!$A$2:$B$847,2), VLOOKUP(VALUE(B400),Lignes!$A$2:$B$847,2))</f>
        <v>13</v>
      </c>
      <c r="E400" s="1" t="s">
        <v>447</v>
      </c>
      <c r="F400" s="2">
        <v>0.73664351851851861</v>
      </c>
      <c r="G400" s="2">
        <v>0.73692129629629621</v>
      </c>
      <c r="J400">
        <f>VLOOKUP(E400,Stations!$B$2:$G$300,6,FALSE)</f>
        <v>273</v>
      </c>
      <c r="K400">
        <f t="shared" si="35"/>
        <v>273.13</v>
      </c>
      <c r="L400">
        <f>VLOOKUP(K400,Nodes!$A$2:$B$382,2,FALSE)</f>
        <v>349</v>
      </c>
      <c r="M400">
        <f t="shared" si="36"/>
        <v>323</v>
      </c>
      <c r="N400">
        <f t="shared" si="37"/>
        <v>349</v>
      </c>
      <c r="O400">
        <f t="shared" si="38"/>
        <v>46.000000000003993</v>
      </c>
      <c r="R400" s="1"/>
    </row>
    <row r="401" spans="2:18">
      <c r="B401" t="str">
        <f t="shared" si="34"/>
        <v>12</v>
      </c>
      <c r="C401">
        <f>IF(ISERR(VLOOKUP(VALUE(B401),Lignes!$A$2:$B$847,2)), VLOOKUP(B401,Lignes!$A$2:$B$847,2), VLOOKUP(VALUE(B401),Lignes!$A$2:$B$847,2))</f>
        <v>13</v>
      </c>
      <c r="E401" t="s">
        <v>202</v>
      </c>
      <c r="F401" s="2">
        <v>0.73748842592592589</v>
      </c>
      <c r="G401" s="2">
        <v>0.73763888888888884</v>
      </c>
      <c r="J401">
        <f>VLOOKUP(E401,Stations!$B$2:$G$300,6,FALSE)</f>
        <v>241</v>
      </c>
      <c r="K401">
        <f t="shared" si="35"/>
        <v>241.13</v>
      </c>
      <c r="L401">
        <f>VLOOKUP(K401,Nodes!$A$2:$B$382,2,FALSE)</f>
        <v>307</v>
      </c>
      <c r="M401">
        <f t="shared" si="36"/>
        <v>349</v>
      </c>
      <c r="N401">
        <f t="shared" si="37"/>
        <v>307</v>
      </c>
      <c r="O401">
        <f t="shared" si="38"/>
        <v>49.000000000004462</v>
      </c>
      <c r="R401" s="1"/>
    </row>
    <row r="402" spans="2:18">
      <c r="B402" t="str">
        <f t="shared" si="34"/>
        <v>12</v>
      </c>
      <c r="C402">
        <f>IF(ISERR(VLOOKUP(VALUE(B402),Lignes!$A$2:$B$847,2)), VLOOKUP(B402,Lignes!$A$2:$B$847,2), VLOOKUP(VALUE(B402),Lignes!$A$2:$B$847,2))</f>
        <v>13</v>
      </c>
      <c r="E402" t="s">
        <v>143</v>
      </c>
      <c r="F402" s="2">
        <v>0.73822916666666671</v>
      </c>
      <c r="G402" s="2">
        <v>0.7383912037037037</v>
      </c>
      <c r="J402">
        <f>VLOOKUP(E402,Stations!$B$2:$G$300,6,FALSE)</f>
        <v>179</v>
      </c>
      <c r="K402">
        <f t="shared" si="35"/>
        <v>179.13</v>
      </c>
      <c r="L402">
        <f>VLOOKUP(K402,Nodes!$A$2:$B$382,2,FALSE)</f>
        <v>229</v>
      </c>
      <c r="M402">
        <f t="shared" si="36"/>
        <v>307</v>
      </c>
      <c r="N402">
        <f t="shared" si="37"/>
        <v>229</v>
      </c>
      <c r="O402">
        <f t="shared" si="38"/>
        <v>51.000000000007972</v>
      </c>
      <c r="R402" s="1"/>
    </row>
    <row r="403" spans="2:18">
      <c r="B403" t="str">
        <f t="shared" si="34"/>
        <v>12</v>
      </c>
      <c r="C403">
        <f>IF(ISERR(VLOOKUP(VALUE(B403),Lignes!$A$2:$B$847,2)), VLOOKUP(B403,Lignes!$A$2:$B$847,2), VLOOKUP(VALUE(B403),Lignes!$A$2:$B$847,2))</f>
        <v>13</v>
      </c>
      <c r="E403" t="s">
        <v>340</v>
      </c>
      <c r="F403" s="2">
        <v>0.73920138888888898</v>
      </c>
      <c r="G403" s="2">
        <v>0.73944444444444446</v>
      </c>
      <c r="J403">
        <f>VLOOKUP(E403,Stations!$B$2:$G$300,6,FALSE)</f>
        <v>174</v>
      </c>
      <c r="K403">
        <f t="shared" si="35"/>
        <v>174.13</v>
      </c>
      <c r="L403">
        <f>VLOOKUP(K403,Nodes!$A$2:$B$382,2,FALSE)</f>
        <v>220</v>
      </c>
      <c r="M403">
        <f t="shared" si="36"/>
        <v>229</v>
      </c>
      <c r="N403">
        <f t="shared" si="37"/>
        <v>220</v>
      </c>
      <c r="O403">
        <f t="shared" si="38"/>
        <v>70.000000000007745</v>
      </c>
      <c r="R403" s="1"/>
    </row>
    <row r="404" spans="2:18">
      <c r="B404" t="str">
        <f t="shared" si="34"/>
        <v>12</v>
      </c>
      <c r="C404">
        <f>IF(ISERR(VLOOKUP(VALUE(B404),Lignes!$A$2:$B$847,2)), VLOOKUP(B404,Lignes!$A$2:$B$847,2), VLOOKUP(VALUE(B404),Lignes!$A$2:$B$847,2))</f>
        <v>13</v>
      </c>
      <c r="E404" t="s">
        <v>73</v>
      </c>
      <c r="F404" s="2">
        <v>0.74009259259259252</v>
      </c>
      <c r="G404" s="2">
        <v>0.74025462962962962</v>
      </c>
      <c r="J404">
        <f>VLOOKUP(E404,Stations!$B$2:$G$300,6,FALSE)</f>
        <v>94</v>
      </c>
      <c r="K404">
        <f t="shared" si="35"/>
        <v>94.13</v>
      </c>
      <c r="L404">
        <f>VLOOKUP(K404,Nodes!$A$2:$B$382,2,FALSE)</f>
        <v>115</v>
      </c>
      <c r="M404">
        <f t="shared" si="36"/>
        <v>220</v>
      </c>
      <c r="N404">
        <f t="shared" si="37"/>
        <v>115</v>
      </c>
      <c r="O404">
        <f t="shared" si="38"/>
        <v>55.999999999992767</v>
      </c>
      <c r="R404" s="1"/>
    </row>
    <row r="405" spans="2:18">
      <c r="B405" t="str">
        <f t="shared" si="34"/>
        <v>12</v>
      </c>
      <c r="C405">
        <f>IF(ISERR(VLOOKUP(VALUE(B405),Lignes!$A$2:$B$847,2)), VLOOKUP(B405,Lignes!$A$2:$B$847,2), VLOOKUP(VALUE(B405),Lignes!$A$2:$B$847,2))</f>
        <v>13</v>
      </c>
      <c r="E405" t="s">
        <v>151</v>
      </c>
      <c r="F405" s="2">
        <v>0.74096064814814822</v>
      </c>
      <c r="G405" s="2">
        <v>0.74113425925925924</v>
      </c>
      <c r="J405">
        <f>VLOOKUP(E405,Stations!$B$2:$G$300,6,FALSE)</f>
        <v>188</v>
      </c>
      <c r="K405">
        <f t="shared" si="35"/>
        <v>188.13</v>
      </c>
      <c r="L405">
        <f>VLOOKUP(K405,Nodes!$A$2:$B$382,2,FALSE)</f>
        <v>244</v>
      </c>
      <c r="M405">
        <f t="shared" si="36"/>
        <v>115</v>
      </c>
      <c r="N405">
        <f t="shared" si="37"/>
        <v>244</v>
      </c>
      <c r="O405">
        <f t="shared" si="38"/>
        <v>61.000000000006338</v>
      </c>
      <c r="R405" s="1"/>
    </row>
    <row r="406" spans="2:18">
      <c r="B406" t="str">
        <f t="shared" si="34"/>
        <v>12</v>
      </c>
      <c r="C406">
        <f>IF(ISERR(VLOOKUP(VALUE(B406),Lignes!$A$2:$B$847,2)), VLOOKUP(B406,Lignes!$A$2:$B$847,2), VLOOKUP(VALUE(B406),Lignes!$A$2:$B$847,2))</f>
        <v>13</v>
      </c>
      <c r="E406" t="s">
        <v>244</v>
      </c>
      <c r="F406" s="2">
        <v>0.74167824074074085</v>
      </c>
      <c r="G406" s="2">
        <v>0.74182870370370368</v>
      </c>
      <c r="J406">
        <f>VLOOKUP(E406,Stations!$B$2:$G$300,6,FALSE)</f>
        <v>296</v>
      </c>
      <c r="K406">
        <f t="shared" si="35"/>
        <v>296.13</v>
      </c>
      <c r="L406">
        <f>VLOOKUP(K406,Nodes!$A$2:$B$382,2,FALSE)</f>
        <v>378</v>
      </c>
      <c r="M406">
        <f t="shared" si="36"/>
        <v>244</v>
      </c>
      <c r="N406">
        <f t="shared" si="37"/>
        <v>378</v>
      </c>
      <c r="O406">
        <f t="shared" si="38"/>
        <v>47.000000000010544</v>
      </c>
      <c r="R406" s="1"/>
    </row>
    <row r="407" spans="2:18">
      <c r="B407" t="str">
        <f t="shared" si="34"/>
        <v>12</v>
      </c>
      <c r="C407">
        <f>IF(ISERR(VLOOKUP(VALUE(B407),Lignes!$A$2:$B$847,2)), VLOOKUP(B407,Lignes!$A$2:$B$847,2), VLOOKUP(VALUE(B407),Lignes!$A$2:$B$847,2))</f>
        <v>13</v>
      </c>
      <c r="E407" t="s">
        <v>240</v>
      </c>
      <c r="F407" s="2">
        <v>0.74254629629629632</v>
      </c>
      <c r="G407" s="2">
        <v>0.74306712962962962</v>
      </c>
      <c r="J407">
        <f>VLOOKUP(E407,Stations!$B$2:$G$300,6,FALSE)</f>
        <v>289</v>
      </c>
      <c r="K407">
        <f t="shared" si="35"/>
        <v>289.13</v>
      </c>
      <c r="L407">
        <f>VLOOKUP(K407,Nodes!$A$2:$B$382,2,FALSE)</f>
        <v>370</v>
      </c>
      <c r="M407">
        <f t="shared" si="36"/>
        <v>378</v>
      </c>
      <c r="N407">
        <f t="shared" si="37"/>
        <v>370</v>
      </c>
      <c r="O407">
        <f t="shared" si="38"/>
        <v>62.000000000003297</v>
      </c>
      <c r="R407" s="1"/>
    </row>
    <row r="408" spans="2:18">
      <c r="B408" t="str">
        <f t="shared" si="34"/>
        <v>12</v>
      </c>
      <c r="C408">
        <f>IF(ISERR(VLOOKUP(VALUE(B408),Lignes!$A$2:$B$847,2)), VLOOKUP(B408,Lignes!$A$2:$B$847,2), VLOOKUP(VALUE(B408),Lignes!$A$2:$B$847,2))</f>
        <v>13</v>
      </c>
      <c r="E408" t="s">
        <v>49</v>
      </c>
      <c r="F408" s="2">
        <v>0.74370370370370376</v>
      </c>
      <c r="G408" s="2">
        <v>0.74393518518518509</v>
      </c>
      <c r="J408">
        <f>VLOOKUP(E408,Stations!$B$2:$G$300,6,FALSE)</f>
        <v>66</v>
      </c>
      <c r="K408">
        <f t="shared" si="35"/>
        <v>66.13</v>
      </c>
      <c r="L408">
        <f>VLOOKUP(K408,Nodes!$A$2:$B$382,2,FALSE)</f>
        <v>84</v>
      </c>
      <c r="M408">
        <f t="shared" si="36"/>
        <v>370</v>
      </c>
      <c r="N408">
        <f t="shared" si="37"/>
        <v>84</v>
      </c>
      <c r="O408">
        <f t="shared" si="38"/>
        <v>55.0000000000054</v>
      </c>
      <c r="R408" s="1"/>
    </row>
    <row r="409" spans="2:18">
      <c r="B409" t="str">
        <f t="shared" si="34"/>
        <v>12</v>
      </c>
      <c r="C409">
        <f>IF(ISERR(VLOOKUP(VALUE(B409),Lignes!$A$2:$B$847,2)), VLOOKUP(B409,Lignes!$A$2:$B$847,2), VLOOKUP(VALUE(B409),Lignes!$A$2:$B$847,2))</f>
        <v>13</v>
      </c>
      <c r="E409" t="s">
        <v>185</v>
      </c>
      <c r="F409" s="2">
        <v>0.74493055555555554</v>
      </c>
      <c r="J409">
        <f>VLOOKUP(E409,Stations!$B$2:$G$300,6,FALSE)</f>
        <v>223</v>
      </c>
      <c r="K409">
        <f t="shared" si="35"/>
        <v>223.13</v>
      </c>
      <c r="L409">
        <f>VLOOKUP(K409,Nodes!$A$2:$B$382,2,FALSE)</f>
        <v>285</v>
      </c>
      <c r="M409">
        <f t="shared" si="36"/>
        <v>84</v>
      </c>
      <c r="N409">
        <f t="shared" si="37"/>
        <v>285</v>
      </c>
      <c r="O409">
        <f t="shared" si="38"/>
        <v>86.000000000007049</v>
      </c>
      <c r="R409" s="1"/>
    </row>
  </sheetData>
  <autoFilter ref="A1:O409">
    <filterColumn colId="12">
      <customFilters>
        <customFilter operator="notEqual" val=" "/>
      </customFilters>
    </filterColumn>
  </autoFilter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03"/>
  <sheetViews>
    <sheetView topLeftCell="A241" workbookViewId="0">
      <selection activeCell="E2" sqref="E2"/>
    </sheetView>
  </sheetViews>
  <sheetFormatPr baseColWidth="10" defaultRowHeight="14" x14ac:dyDescent="0"/>
  <cols>
    <col min="1" max="1" width="38.5" bestFit="1" customWidth="1"/>
    <col min="2" max="2" width="13.5" style="1" bestFit="1" customWidth="1"/>
  </cols>
  <sheetData>
    <row r="2" spans="1:6" ht="15">
      <c r="A2" s="3" t="s">
        <v>812</v>
      </c>
      <c r="B2" s="6">
        <v>2545127</v>
      </c>
      <c r="C2">
        <f>VLOOKUP(A2,Stations!$B$2:$G$300,6,FALSE)</f>
        <v>0</v>
      </c>
      <c r="D2" s="1" t="s">
        <v>0</v>
      </c>
      <c r="E2">
        <v>0</v>
      </c>
      <c r="F2" s="6">
        <v>2545127</v>
      </c>
    </row>
    <row r="3" spans="1:6" ht="15">
      <c r="A3" s="4" t="s">
        <v>864</v>
      </c>
      <c r="B3" s="7">
        <v>5317934</v>
      </c>
      <c r="C3">
        <f>VLOOKUP(A3,Stations!$B$2:$G$300,6,FALSE)</f>
        <v>1</v>
      </c>
      <c r="D3" s="1" t="s">
        <v>1</v>
      </c>
      <c r="E3">
        <v>1</v>
      </c>
      <c r="F3" s="7">
        <v>5317934</v>
      </c>
    </row>
    <row r="4" spans="1:6" ht="15">
      <c r="A4" s="9" t="s">
        <v>603</v>
      </c>
      <c r="B4" s="7">
        <v>3926266</v>
      </c>
      <c r="C4">
        <f>VLOOKUP(A4,Stations!$B$2:$G$300,6,FALSE)</f>
        <v>2</v>
      </c>
      <c r="D4" s="1" t="s">
        <v>2</v>
      </c>
      <c r="E4">
        <v>2</v>
      </c>
      <c r="F4" s="7">
        <v>3926266</v>
      </c>
    </row>
    <row r="5" spans="1:6" ht="15">
      <c r="A5" s="11" t="s">
        <v>432</v>
      </c>
      <c r="B5" s="7">
        <v>4080301</v>
      </c>
      <c r="C5">
        <f>VLOOKUP(A5,Stations!$B$2:$G$300,6,FALSE)</f>
        <v>3</v>
      </c>
      <c r="D5" s="1" t="s">
        <v>432</v>
      </c>
      <c r="E5">
        <v>3</v>
      </c>
      <c r="F5" s="7">
        <v>4080301</v>
      </c>
    </row>
    <row r="6" spans="1:6" ht="15">
      <c r="A6" s="4" t="s">
        <v>629</v>
      </c>
      <c r="B6" s="7">
        <v>3702732</v>
      </c>
      <c r="C6">
        <f>VLOOKUP(A6,Stations!$B$2:$G$300,6,FALSE)</f>
        <v>4</v>
      </c>
      <c r="D6" s="1" t="s">
        <v>3</v>
      </c>
      <c r="E6">
        <v>4</v>
      </c>
      <c r="F6" s="7">
        <v>3702732</v>
      </c>
    </row>
    <row r="7" spans="1:6" ht="15">
      <c r="A7" s="9" t="s">
        <v>613</v>
      </c>
      <c r="B7" s="7">
        <v>6667509</v>
      </c>
      <c r="C7">
        <f>VLOOKUP(A7,Stations!$B$2:$G$300,6,FALSE)</f>
        <v>5</v>
      </c>
      <c r="D7" s="1" t="s">
        <v>4</v>
      </c>
      <c r="E7">
        <v>5</v>
      </c>
      <c r="F7" s="7">
        <v>6667509</v>
      </c>
    </row>
    <row r="8" spans="1:6" ht="15">
      <c r="A8" s="4" t="s">
        <v>577</v>
      </c>
      <c r="B8" s="7">
        <v>2820883</v>
      </c>
      <c r="C8">
        <f>VLOOKUP(A8,Stations!$B$2:$G$300,6,FALSE)</f>
        <v>6</v>
      </c>
      <c r="D8" s="1" t="s">
        <v>5</v>
      </c>
      <c r="E8">
        <v>6</v>
      </c>
      <c r="F8" s="7">
        <v>2820883</v>
      </c>
    </row>
    <row r="9" spans="1:6" ht="15">
      <c r="A9" s="4" t="s">
        <v>865</v>
      </c>
      <c r="B9" s="7">
        <v>3859066</v>
      </c>
      <c r="C9">
        <f>VLOOKUP(A9,Stations!$B$2:$G$300,6,FALSE)</f>
        <v>7</v>
      </c>
      <c r="D9" s="1" t="s">
        <v>6</v>
      </c>
      <c r="E9">
        <v>7</v>
      </c>
      <c r="F9" s="7">
        <v>3859066</v>
      </c>
    </row>
    <row r="10" spans="1:6" ht="15">
      <c r="A10" s="9" t="s">
        <v>866</v>
      </c>
      <c r="B10" s="7">
        <v>1085710</v>
      </c>
      <c r="C10">
        <f>VLOOKUP(A10,Stations!$B$2:$G$300,6,FALSE)</f>
        <v>10</v>
      </c>
      <c r="D10" s="1" t="s">
        <v>7</v>
      </c>
      <c r="E10">
        <v>10</v>
      </c>
      <c r="F10" s="7">
        <v>1085710</v>
      </c>
    </row>
    <row r="11" spans="1:6" ht="15">
      <c r="A11" s="12" t="s">
        <v>385</v>
      </c>
      <c r="B11" s="7">
        <v>7356008</v>
      </c>
      <c r="C11">
        <f>VLOOKUP(A11,Stations!$B$2:$G$300,6,FALSE)</f>
        <v>11</v>
      </c>
      <c r="D11" t="s">
        <v>385</v>
      </c>
      <c r="E11">
        <v>11</v>
      </c>
      <c r="F11" s="7">
        <v>7356008</v>
      </c>
    </row>
    <row r="12" spans="1:6" ht="15">
      <c r="A12" s="11" t="s">
        <v>8</v>
      </c>
      <c r="B12" s="7">
        <v>1479756</v>
      </c>
      <c r="C12">
        <f>VLOOKUP(A12,Stations!$B$2:$G$300,6,FALSE)</f>
        <v>12</v>
      </c>
      <c r="D12" s="1" t="s">
        <v>8</v>
      </c>
      <c r="E12">
        <v>12</v>
      </c>
      <c r="F12" s="7">
        <v>1479756</v>
      </c>
    </row>
    <row r="13" spans="1:6" ht="15">
      <c r="A13" s="4" t="s">
        <v>597</v>
      </c>
      <c r="B13" s="7">
        <v>1922250</v>
      </c>
      <c r="C13">
        <f>VLOOKUP(A13,Stations!$B$2:$G$300,6,FALSE)</f>
        <v>13</v>
      </c>
      <c r="D13" s="1" t="s">
        <v>9</v>
      </c>
      <c r="E13">
        <v>13</v>
      </c>
      <c r="F13" s="7">
        <v>1922250</v>
      </c>
    </row>
    <row r="14" spans="1:6" ht="15">
      <c r="A14" s="4" t="s">
        <v>751</v>
      </c>
      <c r="B14" s="7">
        <v>4263152</v>
      </c>
      <c r="C14">
        <f>VLOOKUP(A14,Stations!$B$2:$G$300,6,FALSE)</f>
        <v>14</v>
      </c>
      <c r="D14" s="1" t="s">
        <v>10</v>
      </c>
      <c r="E14">
        <v>14</v>
      </c>
      <c r="F14" s="7">
        <v>4263152</v>
      </c>
    </row>
    <row r="15" spans="1:6" ht="15">
      <c r="A15" s="10" t="s">
        <v>294</v>
      </c>
      <c r="B15" s="7">
        <v>9323474</v>
      </c>
      <c r="C15">
        <f>VLOOKUP(A15,Stations!$B$2:$G$300,6,FALSE)</f>
        <v>15</v>
      </c>
      <c r="D15" t="s">
        <v>294</v>
      </c>
      <c r="E15">
        <v>15</v>
      </c>
      <c r="F15" s="7">
        <v>9323474</v>
      </c>
    </row>
    <row r="16" spans="1:6" ht="15">
      <c r="A16" s="9" t="s">
        <v>847</v>
      </c>
      <c r="B16" s="7">
        <v>5415515</v>
      </c>
      <c r="C16">
        <f>VLOOKUP(A16,Stations!$B$2:$G$300,6,FALSE)</f>
        <v>16</v>
      </c>
      <c r="D16" s="1" t="s">
        <v>11</v>
      </c>
      <c r="E16">
        <v>16</v>
      </c>
      <c r="F16" s="7">
        <v>5415515</v>
      </c>
    </row>
    <row r="17" spans="1:6" ht="15">
      <c r="A17" s="4" t="s">
        <v>589</v>
      </c>
      <c r="B17" s="7">
        <v>12517181</v>
      </c>
      <c r="C17">
        <f>VLOOKUP(A17,Stations!$B$2:$G$300,6,FALSE)</f>
        <v>17</v>
      </c>
      <c r="D17" s="1" t="s">
        <v>12</v>
      </c>
      <c r="E17">
        <v>17</v>
      </c>
      <c r="F17" s="7">
        <v>12517181</v>
      </c>
    </row>
    <row r="18" spans="1:6" ht="15">
      <c r="A18" s="4" t="s">
        <v>867</v>
      </c>
      <c r="B18" s="7">
        <v>2369793</v>
      </c>
      <c r="C18">
        <f>VLOOKUP(A18,Stations!$B$2:$G$300,6,FALSE)</f>
        <v>18</v>
      </c>
      <c r="D18" s="1" t="s">
        <v>13</v>
      </c>
      <c r="E18">
        <v>18</v>
      </c>
      <c r="F18" s="7">
        <v>2369793</v>
      </c>
    </row>
    <row r="19" spans="1:6" ht="15">
      <c r="A19" s="4" t="s">
        <v>617</v>
      </c>
      <c r="B19" s="7">
        <v>11794952</v>
      </c>
      <c r="C19">
        <f>VLOOKUP(A19,Stations!$B$2:$G$300,6,FALSE)</f>
        <v>19</v>
      </c>
      <c r="D19" s="1" t="s">
        <v>14</v>
      </c>
      <c r="E19">
        <v>19</v>
      </c>
      <c r="F19" s="7">
        <v>11794952</v>
      </c>
    </row>
    <row r="20" spans="1:6" ht="15">
      <c r="A20" s="4" t="s">
        <v>861</v>
      </c>
      <c r="B20" s="7">
        <v>2531531</v>
      </c>
      <c r="C20">
        <f>VLOOKUP(A20,Stations!$B$2:$G$300,6,FALSE)</f>
        <v>20</v>
      </c>
      <c r="D20" s="1" t="s">
        <v>15</v>
      </c>
      <c r="E20">
        <v>20</v>
      </c>
      <c r="F20" s="7">
        <v>2531531</v>
      </c>
    </row>
    <row r="21" spans="1:6" ht="15">
      <c r="A21" s="4" t="s">
        <v>694</v>
      </c>
      <c r="B21" s="7">
        <v>5565249</v>
      </c>
      <c r="C21">
        <f>VLOOKUP(A21,Stations!$B$2:$G$300,6,FALSE)</f>
        <v>21</v>
      </c>
      <c r="D21" s="1" t="s">
        <v>16</v>
      </c>
      <c r="E21">
        <v>21</v>
      </c>
      <c r="F21" s="7">
        <v>5565249</v>
      </c>
    </row>
    <row r="22" spans="1:6" ht="15">
      <c r="A22" s="11" t="s">
        <v>17</v>
      </c>
      <c r="B22" s="7">
        <v>15826727</v>
      </c>
      <c r="C22">
        <f>VLOOKUP(A22,Stations!$B$2:$G$300,6,FALSE)</f>
        <v>22</v>
      </c>
      <c r="D22" s="1" t="s">
        <v>17</v>
      </c>
      <c r="E22">
        <v>22</v>
      </c>
      <c r="F22" s="7">
        <v>15826727</v>
      </c>
    </row>
    <row r="23" spans="1:6" ht="15">
      <c r="A23" s="9" t="s">
        <v>766</v>
      </c>
      <c r="B23" s="7">
        <v>2643194</v>
      </c>
      <c r="C23">
        <f>VLOOKUP(A23,Stations!$B$2:$G$300,6,FALSE)</f>
        <v>23</v>
      </c>
      <c r="D23" s="1" t="s">
        <v>18</v>
      </c>
      <c r="E23">
        <v>23</v>
      </c>
      <c r="F23" s="7">
        <v>2643194</v>
      </c>
    </row>
    <row r="24" spans="1:6" ht="15">
      <c r="A24" s="4" t="s">
        <v>695</v>
      </c>
      <c r="B24" s="7">
        <v>7825821</v>
      </c>
      <c r="C24">
        <f>VLOOKUP(A24,Stations!$B$2:$G$300,6,FALSE)</f>
        <v>24</v>
      </c>
      <c r="D24" s="1" t="s">
        <v>19</v>
      </c>
      <c r="E24">
        <v>24</v>
      </c>
      <c r="F24" s="7">
        <v>7825821</v>
      </c>
    </row>
    <row r="25" spans="1:6" ht="15">
      <c r="A25" s="4" t="s">
        <v>606</v>
      </c>
      <c r="B25" s="7">
        <v>4252071</v>
      </c>
      <c r="C25">
        <f>VLOOKUP(A25,Stations!$B$2:$G$300,6,FALSE)</f>
        <v>25</v>
      </c>
      <c r="D25" s="1" t="s">
        <v>20</v>
      </c>
      <c r="E25">
        <v>25</v>
      </c>
      <c r="F25" s="7">
        <v>4252071</v>
      </c>
    </row>
    <row r="26" spans="1:6" ht="15">
      <c r="A26" s="4" t="s">
        <v>675</v>
      </c>
      <c r="B26" s="7">
        <v>6722182</v>
      </c>
      <c r="C26" t="e">
        <f>VLOOKUP(A26,Stations!$B$2:$G$300,6,FALSE)</f>
        <v>#N/A</v>
      </c>
      <c r="D26" t="s">
        <v>357</v>
      </c>
      <c r="E26">
        <v>26</v>
      </c>
      <c r="F26" s="7">
        <v>6722182</v>
      </c>
    </row>
    <row r="27" spans="1:6" ht="15">
      <c r="A27" s="4" t="s">
        <v>666</v>
      </c>
      <c r="B27" s="7">
        <v>2251347</v>
      </c>
      <c r="C27" t="e">
        <f>VLOOKUP(A27,Stations!$B$2:$G$300,6,FALSE)</f>
        <v>#N/A</v>
      </c>
      <c r="D27" t="s">
        <v>358</v>
      </c>
      <c r="E27">
        <v>27</v>
      </c>
      <c r="F27" s="7">
        <v>2251347</v>
      </c>
    </row>
    <row r="28" spans="1:6" ht="15">
      <c r="A28" s="4" t="s">
        <v>868</v>
      </c>
      <c r="B28" s="7">
        <v>2145714</v>
      </c>
      <c r="C28">
        <f>VLOOKUP(A28,Stations!$B$2:$G$300,6,FALSE)</f>
        <v>28</v>
      </c>
      <c r="D28" s="1" t="s">
        <v>21</v>
      </c>
      <c r="E28">
        <v>28</v>
      </c>
      <c r="F28" s="7">
        <v>2145714</v>
      </c>
    </row>
    <row r="29" spans="1:6" ht="15">
      <c r="A29" s="4" t="s">
        <v>857</v>
      </c>
      <c r="B29" s="7">
        <v>582328</v>
      </c>
      <c r="C29">
        <f>VLOOKUP(A29,Stations!$B$2:$G$300,6,FALSE)</f>
        <v>29</v>
      </c>
      <c r="D29" s="1" t="s">
        <v>22</v>
      </c>
      <c r="E29">
        <v>29</v>
      </c>
      <c r="F29" s="7">
        <v>582328</v>
      </c>
    </row>
    <row r="30" spans="1:6" ht="15">
      <c r="A30" s="4" t="s">
        <v>754</v>
      </c>
      <c r="B30" s="7">
        <v>5196140</v>
      </c>
      <c r="C30">
        <f>VLOOKUP(A30,Stations!$B$2:$G$300,6,FALSE)</f>
        <v>30</v>
      </c>
      <c r="D30" s="1" t="s">
        <v>23</v>
      </c>
      <c r="E30">
        <v>30</v>
      </c>
      <c r="F30" s="7">
        <v>5196140</v>
      </c>
    </row>
    <row r="31" spans="1:6" ht="15">
      <c r="A31" s="4" t="s">
        <v>859</v>
      </c>
      <c r="B31" s="7">
        <v>1096111</v>
      </c>
      <c r="C31">
        <f>VLOOKUP(A31,Stations!$B$2:$G$300,6,FALSE)</f>
        <v>31</v>
      </c>
      <c r="D31" s="1" t="s">
        <v>24</v>
      </c>
      <c r="E31">
        <v>31</v>
      </c>
      <c r="F31" s="7">
        <v>1096111</v>
      </c>
    </row>
    <row r="32" spans="1:6" ht="15">
      <c r="A32" s="4" t="s">
        <v>745</v>
      </c>
      <c r="B32" s="7">
        <v>2826775</v>
      </c>
      <c r="C32">
        <f>VLOOKUP(A32,Stations!$B$2:$G$300,6,FALSE)</f>
        <v>32</v>
      </c>
      <c r="D32" s="1" t="s">
        <v>25</v>
      </c>
      <c r="E32">
        <v>32</v>
      </c>
      <c r="F32" s="7">
        <v>2826775</v>
      </c>
    </row>
    <row r="33" spans="1:6" ht="15">
      <c r="A33" s="4" t="s">
        <v>797</v>
      </c>
      <c r="B33" s="7">
        <v>3748047</v>
      </c>
      <c r="C33" t="e">
        <f>VLOOKUP(A33,Stations!$B$2:$G$300,6,FALSE)</f>
        <v>#N/A</v>
      </c>
      <c r="D33" s="1" t="s">
        <v>506</v>
      </c>
      <c r="E33">
        <v>33</v>
      </c>
      <c r="F33" s="7">
        <v>3748047</v>
      </c>
    </row>
    <row r="34" spans="1:6" ht="15">
      <c r="A34" s="4" t="s">
        <v>795</v>
      </c>
      <c r="B34" s="7">
        <v>2900015</v>
      </c>
      <c r="C34" t="e">
        <f>VLOOKUP(A34,Stations!$B$2:$G$300,6,FALSE)</f>
        <v>#N/A</v>
      </c>
      <c r="D34" s="1" t="s">
        <v>442</v>
      </c>
      <c r="E34">
        <v>34</v>
      </c>
      <c r="F34" s="7">
        <v>2900015</v>
      </c>
    </row>
    <row r="35" spans="1:6" ht="15">
      <c r="A35" s="4" t="s">
        <v>626</v>
      </c>
      <c r="B35" s="7">
        <v>3350796</v>
      </c>
      <c r="C35">
        <f>VLOOKUP(A35,Stations!$B$2:$G$300,6,FALSE)</f>
        <v>35</v>
      </c>
      <c r="D35" s="1" t="s">
        <v>26</v>
      </c>
      <c r="E35">
        <v>35</v>
      </c>
      <c r="F35" s="7">
        <v>3350796</v>
      </c>
    </row>
    <row r="36" spans="1:6" ht="15">
      <c r="A36" s="4" t="s">
        <v>667</v>
      </c>
      <c r="B36" s="7">
        <v>2448167</v>
      </c>
      <c r="C36" t="e">
        <f>VLOOKUP(A36,Stations!$B$2:$G$300,6,FALSE)</f>
        <v>#N/A</v>
      </c>
      <c r="D36" t="s">
        <v>361</v>
      </c>
      <c r="E36">
        <v>36</v>
      </c>
      <c r="F36" s="7">
        <v>2448167</v>
      </c>
    </row>
    <row r="37" spans="1:6" ht="15">
      <c r="A37" s="4" t="s">
        <v>836</v>
      </c>
      <c r="B37" s="7">
        <v>3401859</v>
      </c>
      <c r="C37">
        <f>VLOOKUP(A37,Stations!$B$2:$G$300,6,FALSE)</f>
        <v>37</v>
      </c>
      <c r="D37" s="1" t="s">
        <v>27</v>
      </c>
      <c r="E37">
        <v>37</v>
      </c>
      <c r="F37" s="7">
        <v>3401859</v>
      </c>
    </row>
    <row r="38" spans="1:6" ht="15">
      <c r="A38" s="4" t="s">
        <v>856</v>
      </c>
      <c r="B38" s="7">
        <v>575182</v>
      </c>
      <c r="C38" t="e">
        <f>VLOOKUP(A38,Stations!$B$2:$G$300,6,FALSE)</f>
        <v>#N/A</v>
      </c>
      <c r="D38" s="1" t="s">
        <v>28</v>
      </c>
      <c r="E38">
        <v>38</v>
      </c>
      <c r="F38" s="7">
        <v>575182</v>
      </c>
    </row>
    <row r="39" spans="1:6" ht="15">
      <c r="A39" s="4" t="s">
        <v>759</v>
      </c>
      <c r="B39" s="7">
        <v>1853733</v>
      </c>
      <c r="C39">
        <f>VLOOKUP(A39,Stations!$B$2:$G$300,6,FALSE)</f>
        <v>39</v>
      </c>
      <c r="D39" s="1" t="s">
        <v>29</v>
      </c>
      <c r="E39">
        <v>39</v>
      </c>
      <c r="F39" s="7">
        <v>1853733</v>
      </c>
    </row>
    <row r="40" spans="1:6" ht="15">
      <c r="A40" s="4" t="s">
        <v>719</v>
      </c>
      <c r="B40" s="7">
        <v>3650405</v>
      </c>
      <c r="C40">
        <f>VLOOKUP(A40,Stations!$B$2:$G$300,6,FALSE)</f>
        <v>40</v>
      </c>
      <c r="D40" s="1" t="s">
        <v>30</v>
      </c>
      <c r="E40">
        <v>40</v>
      </c>
      <c r="F40" s="7">
        <v>3650405</v>
      </c>
    </row>
    <row r="41" spans="1:6" ht="15">
      <c r="A41" s="4" t="s">
        <v>688</v>
      </c>
      <c r="B41" s="7">
        <v>3155480</v>
      </c>
      <c r="C41">
        <f>VLOOKUP(A41,Stations!$B$2:$G$300,6,FALSE)</f>
        <v>41</v>
      </c>
      <c r="D41" s="1" t="s">
        <v>31</v>
      </c>
      <c r="E41">
        <v>41</v>
      </c>
      <c r="F41" s="7">
        <v>3155480</v>
      </c>
    </row>
    <row r="42" spans="1:6" ht="15">
      <c r="A42" s="4" t="s">
        <v>663</v>
      </c>
      <c r="B42" s="7">
        <v>1234237</v>
      </c>
      <c r="C42">
        <f>VLOOKUP(A42,Stations!$B$2:$G$300,6,FALSE)</f>
        <v>42</v>
      </c>
      <c r="D42" s="1" t="s">
        <v>32</v>
      </c>
      <c r="E42">
        <v>42</v>
      </c>
      <c r="F42" s="7">
        <v>1234237</v>
      </c>
    </row>
    <row r="43" spans="1:6" ht="15">
      <c r="A43" s="4" t="s">
        <v>790</v>
      </c>
      <c r="B43" s="7">
        <v>1661863</v>
      </c>
      <c r="C43">
        <f>VLOOKUP(A43,Stations!$B$2:$G$300,6,FALSE)</f>
        <v>43</v>
      </c>
      <c r="D43" s="1" t="s">
        <v>33</v>
      </c>
      <c r="E43">
        <v>43</v>
      </c>
      <c r="F43" s="7">
        <v>1661863</v>
      </c>
    </row>
    <row r="44" spans="1:6" ht="15">
      <c r="A44" s="4" t="s">
        <v>830</v>
      </c>
      <c r="B44" s="7">
        <v>2754091</v>
      </c>
      <c r="C44">
        <f>VLOOKUP(A44,Stations!$B$2:$G$300,6,FALSE)</f>
        <v>44</v>
      </c>
      <c r="D44" s="1" t="s">
        <v>34</v>
      </c>
      <c r="E44">
        <v>44</v>
      </c>
      <c r="F44" s="7">
        <v>2754091</v>
      </c>
    </row>
    <row r="45" spans="1:6" ht="15">
      <c r="A45" s="4" t="s">
        <v>720</v>
      </c>
      <c r="B45" s="7">
        <v>3766777</v>
      </c>
      <c r="C45" t="e">
        <f>VLOOKUP(A45,Stations!$B$2:$G$300,6,FALSE)</f>
        <v>#N/A</v>
      </c>
      <c r="D45" t="s">
        <v>390</v>
      </c>
      <c r="E45">
        <v>45</v>
      </c>
      <c r="F45" s="7">
        <v>3766777</v>
      </c>
    </row>
    <row r="46" spans="1:6" ht="15">
      <c r="A46" s="10" t="s">
        <v>259</v>
      </c>
      <c r="B46" s="7">
        <v>4502691</v>
      </c>
      <c r="C46">
        <f>VLOOKUP(A46,Stations!$B$2:$G$300,6,FALSE)</f>
        <v>46</v>
      </c>
      <c r="D46" t="s">
        <v>259</v>
      </c>
      <c r="E46">
        <v>46</v>
      </c>
      <c r="F46" s="7">
        <v>4502691</v>
      </c>
    </row>
    <row r="47" spans="1:6" ht="15">
      <c r="A47" s="4" t="s">
        <v>785</v>
      </c>
      <c r="B47" s="7">
        <v>636141</v>
      </c>
      <c r="C47">
        <f>VLOOKUP(A47,Stations!$B$2:$G$300,6,FALSE)</f>
        <v>47</v>
      </c>
      <c r="D47" s="1" t="s">
        <v>35</v>
      </c>
      <c r="E47">
        <v>47</v>
      </c>
      <c r="F47" s="7">
        <v>636141</v>
      </c>
    </row>
    <row r="48" spans="1:6" ht="15">
      <c r="A48" s="4" t="s">
        <v>747</v>
      </c>
      <c r="B48" s="7">
        <v>2975899</v>
      </c>
      <c r="C48" t="e">
        <f>VLOOKUP(A48,Stations!$B$2:$G$300,6,FALSE)</f>
        <v>#N/A</v>
      </c>
      <c r="D48" t="s">
        <v>411</v>
      </c>
      <c r="E48">
        <v>48</v>
      </c>
      <c r="F48" s="7">
        <v>2975899</v>
      </c>
    </row>
    <row r="49" spans="1:6" ht="15">
      <c r="A49" s="4" t="s">
        <v>586</v>
      </c>
      <c r="B49" s="7">
        <v>8980015</v>
      </c>
      <c r="C49" t="e">
        <f>VLOOKUP(A49,Stations!$B$2:$G$300,6,FALSE)</f>
        <v>#N/A</v>
      </c>
      <c r="D49" t="s">
        <v>257</v>
      </c>
      <c r="E49">
        <v>49</v>
      </c>
      <c r="F49" s="7">
        <v>8980015</v>
      </c>
    </row>
    <row r="50" spans="1:6" ht="15">
      <c r="A50" s="4" t="s">
        <v>798</v>
      </c>
      <c r="B50" s="7">
        <v>3892728</v>
      </c>
      <c r="C50">
        <f>VLOOKUP(A50,Stations!$B$2:$G$300,6,FALSE)</f>
        <v>50</v>
      </c>
      <c r="D50" s="1" t="s">
        <v>36</v>
      </c>
      <c r="E50">
        <v>50</v>
      </c>
      <c r="F50" s="7">
        <v>3892728</v>
      </c>
    </row>
    <row r="51" spans="1:6" ht="15">
      <c r="A51" s="4" t="s">
        <v>773</v>
      </c>
      <c r="B51" s="7">
        <v>3924516</v>
      </c>
      <c r="C51">
        <f>VLOOKUP(A51,Stations!$B$2:$G$300,6,FALSE)</f>
        <v>51</v>
      </c>
      <c r="D51" s="1" t="s">
        <v>37</v>
      </c>
      <c r="E51">
        <v>51</v>
      </c>
      <c r="F51" s="7">
        <v>3924516</v>
      </c>
    </row>
    <row r="52" spans="1:6" ht="15">
      <c r="A52" s="4" t="s">
        <v>650</v>
      </c>
      <c r="B52" s="7">
        <v>4842822</v>
      </c>
      <c r="C52" t="e">
        <f>VLOOKUP(A52,Stations!$B$2:$G$300,6,FALSE)</f>
        <v>#N/A</v>
      </c>
      <c r="D52" s="1" t="s">
        <v>38</v>
      </c>
      <c r="E52">
        <v>52</v>
      </c>
      <c r="F52" s="7">
        <v>4842822</v>
      </c>
    </row>
    <row r="53" spans="1:6" ht="15">
      <c r="A53" s="4" t="s">
        <v>862</v>
      </c>
      <c r="B53" s="7">
        <v>4858849</v>
      </c>
      <c r="C53">
        <f>VLOOKUP(A53,Stations!$B$2:$G$300,6,FALSE)</f>
        <v>52</v>
      </c>
      <c r="D53" s="1" t="s">
        <v>39</v>
      </c>
      <c r="E53">
        <v>53</v>
      </c>
      <c r="F53" s="7">
        <v>4858849</v>
      </c>
    </row>
    <row r="54" spans="1:6" ht="15">
      <c r="A54" s="4" t="s">
        <v>653</v>
      </c>
      <c r="B54" s="7">
        <v>6798017</v>
      </c>
      <c r="C54" t="e">
        <f>VLOOKUP(A54,Stations!$B$2:$G$300,6,FALSE)</f>
        <v>#N/A</v>
      </c>
      <c r="D54" s="1" t="s">
        <v>40</v>
      </c>
      <c r="E54">
        <v>54</v>
      </c>
      <c r="F54" s="7">
        <v>6798017</v>
      </c>
    </row>
    <row r="55" spans="1:6" ht="15">
      <c r="A55" s="4" t="s">
        <v>700</v>
      </c>
      <c r="B55" s="7">
        <v>1600022</v>
      </c>
      <c r="C55" t="e">
        <f>VLOOKUP(A55,Stations!$B$2:$G$300,6,FALSE)</f>
        <v>#N/A</v>
      </c>
      <c r="D55" s="1" t="s">
        <v>41</v>
      </c>
      <c r="E55">
        <v>55</v>
      </c>
      <c r="F55" s="7">
        <v>1600022</v>
      </c>
    </row>
    <row r="56" spans="1:6" ht="15">
      <c r="A56" s="4" t="s">
        <v>593</v>
      </c>
      <c r="B56" s="7">
        <v>14440964</v>
      </c>
      <c r="C56" t="e">
        <f>VLOOKUP(A56,Stations!$B$2:$G$300,6,FALSE)</f>
        <v>#N/A</v>
      </c>
      <c r="D56" s="1" t="s">
        <v>42</v>
      </c>
      <c r="E56">
        <v>56</v>
      </c>
      <c r="F56" s="7">
        <v>14440964</v>
      </c>
    </row>
    <row r="57" spans="1:6" ht="15">
      <c r="A57" s="4" t="s">
        <v>848</v>
      </c>
      <c r="B57" s="7">
        <v>6540563</v>
      </c>
      <c r="C57" t="e">
        <f>VLOOKUP(A57,Stations!$B$2:$G$300,6,FALSE)</f>
        <v>#N/A</v>
      </c>
      <c r="D57" s="1" t="s">
        <v>479</v>
      </c>
      <c r="E57">
        <v>57</v>
      </c>
      <c r="F57" s="7">
        <v>6540563</v>
      </c>
    </row>
    <row r="58" spans="1:6" ht="15">
      <c r="A58" s="4" t="s">
        <v>728</v>
      </c>
      <c r="B58" s="7">
        <v>7778782</v>
      </c>
      <c r="C58" t="e">
        <f>VLOOKUP(A58,Stations!$B$2:$G$300,6,FALSE)</f>
        <v>#N/A</v>
      </c>
      <c r="D58" t="s">
        <v>386</v>
      </c>
      <c r="E58">
        <v>58</v>
      </c>
      <c r="F58" s="7">
        <v>7778782</v>
      </c>
    </row>
    <row r="59" spans="1:6" ht="15">
      <c r="A59" s="4" t="s">
        <v>731</v>
      </c>
      <c r="B59" s="7">
        <v>1448436</v>
      </c>
      <c r="C59">
        <f>VLOOKUP(A59,Stations!$B$2:$G$300,6,FALSE)</f>
        <v>59</v>
      </c>
      <c r="D59" s="1" t="s">
        <v>43</v>
      </c>
      <c r="E59">
        <v>59</v>
      </c>
      <c r="F59" s="7">
        <v>1448436</v>
      </c>
    </row>
    <row r="60" spans="1:6" ht="15">
      <c r="A60" s="4" t="s">
        <v>686</v>
      </c>
      <c r="B60" s="7">
        <v>2999174</v>
      </c>
      <c r="C60">
        <f>VLOOKUP(A60,Stations!$B$2:$G$300,6,FALSE)</f>
        <v>60</v>
      </c>
      <c r="D60" s="1" t="s">
        <v>44</v>
      </c>
      <c r="E60">
        <v>60</v>
      </c>
      <c r="F60" s="7">
        <v>2999174</v>
      </c>
    </row>
    <row r="61" spans="1:6" ht="15">
      <c r="A61" s="4" t="s">
        <v>643</v>
      </c>
      <c r="B61" s="7">
        <v>2364993</v>
      </c>
      <c r="C61" t="e">
        <f>VLOOKUP(A61,Stations!$B$2:$G$300,6,FALSE)</f>
        <v>#N/A</v>
      </c>
      <c r="D61" s="1" t="s">
        <v>45</v>
      </c>
      <c r="E61">
        <v>61</v>
      </c>
      <c r="F61" s="7">
        <v>2364993</v>
      </c>
    </row>
    <row r="62" spans="1:6" ht="15">
      <c r="A62" s="4" t="s">
        <v>794</v>
      </c>
      <c r="B62" s="7">
        <v>2744528</v>
      </c>
      <c r="C62" t="e">
        <f>VLOOKUP(A62,Stations!$B$2:$G$300,6,FALSE)</f>
        <v>#N/A</v>
      </c>
      <c r="D62" s="1" t="s">
        <v>448</v>
      </c>
      <c r="E62">
        <v>62</v>
      </c>
      <c r="F62" s="7">
        <v>2744528</v>
      </c>
    </row>
    <row r="63" spans="1:6" ht="15">
      <c r="A63" s="4" t="s">
        <v>608</v>
      </c>
      <c r="B63" s="7">
        <v>4554566</v>
      </c>
      <c r="C63">
        <f>VLOOKUP(A63,Stations!$B$2:$G$300,6,FALSE)</f>
        <v>63</v>
      </c>
      <c r="D63" s="1" t="s">
        <v>46</v>
      </c>
      <c r="E63">
        <v>63</v>
      </c>
      <c r="F63" s="7">
        <v>4554566</v>
      </c>
    </row>
    <row r="64" spans="1:6" ht="15">
      <c r="A64" s="4" t="s">
        <v>744</v>
      </c>
      <c r="B64" s="7">
        <v>2700300</v>
      </c>
      <c r="C64">
        <f>VLOOKUP(A64,Stations!$B$2:$G$300,6,FALSE)</f>
        <v>64</v>
      </c>
      <c r="D64" s="1" t="s">
        <v>47</v>
      </c>
      <c r="E64">
        <v>64</v>
      </c>
      <c r="F64" s="7">
        <v>2700300</v>
      </c>
    </row>
    <row r="65" spans="1:6" ht="15">
      <c r="A65" s="4" t="s">
        <v>583</v>
      </c>
      <c r="B65" s="7">
        <v>6866631</v>
      </c>
      <c r="C65">
        <f>VLOOKUP(A65,Stations!$B$2:$G$300,6,FALSE)</f>
        <v>65</v>
      </c>
      <c r="D65" s="1" t="s">
        <v>48</v>
      </c>
      <c r="E65">
        <v>65</v>
      </c>
      <c r="F65" s="7">
        <v>6866631</v>
      </c>
    </row>
    <row r="66" spans="1:6" ht="15">
      <c r="A66" s="4" t="s">
        <v>823</v>
      </c>
      <c r="B66" s="7">
        <v>5780845</v>
      </c>
      <c r="C66">
        <f>VLOOKUP(A66,Stations!$B$2:$G$300,6,FALSE)</f>
        <v>66</v>
      </c>
      <c r="D66" s="1" t="s">
        <v>49</v>
      </c>
      <c r="E66">
        <v>66</v>
      </c>
      <c r="F66" s="7">
        <v>5780845</v>
      </c>
    </row>
    <row r="67" spans="1:6" ht="15">
      <c r="A67" s="4" t="s">
        <v>713</v>
      </c>
      <c r="B67" s="7">
        <v>3090833</v>
      </c>
      <c r="C67">
        <f>VLOOKUP(A67,Stations!$B$2:$G$300,6,FALSE)</f>
        <v>67</v>
      </c>
      <c r="D67" s="1" t="s">
        <v>50</v>
      </c>
      <c r="E67">
        <v>67</v>
      </c>
      <c r="F67" s="7">
        <v>3090833</v>
      </c>
    </row>
    <row r="68" spans="1:6" ht="15">
      <c r="A68" s="4" t="s">
        <v>817</v>
      </c>
      <c r="B68" s="7">
        <v>3385005</v>
      </c>
      <c r="C68">
        <f>VLOOKUP(A68,Stations!$B$2:$G$300,6,FALSE)</f>
        <v>68</v>
      </c>
      <c r="D68" s="1" t="s">
        <v>51</v>
      </c>
      <c r="E68">
        <v>68</v>
      </c>
      <c r="F68" s="7">
        <v>3385005</v>
      </c>
    </row>
    <row r="69" spans="1:6" ht="15">
      <c r="A69" s="4" t="s">
        <v>683</v>
      </c>
      <c r="B69" s="7">
        <v>2604292</v>
      </c>
      <c r="C69">
        <f>VLOOKUP(A69,Stations!$B$2:$G$300,6,FALSE)</f>
        <v>69</v>
      </c>
      <c r="D69" s="1" t="s">
        <v>52</v>
      </c>
      <c r="E69">
        <v>69</v>
      </c>
      <c r="F69" s="7">
        <v>2604292</v>
      </c>
    </row>
    <row r="70" spans="1:6" ht="15">
      <c r="A70" s="4" t="s">
        <v>850</v>
      </c>
      <c r="B70" s="7">
        <v>5550822</v>
      </c>
      <c r="C70" t="e">
        <f>VLOOKUP(A70,Stations!$B$2:$G$300,6,FALSE)</f>
        <v>#N/A</v>
      </c>
      <c r="D70" s="1" t="s">
        <v>53</v>
      </c>
      <c r="E70">
        <v>70</v>
      </c>
      <c r="F70" s="7">
        <v>5550822</v>
      </c>
    </row>
    <row r="71" spans="1:6" ht="15">
      <c r="A71" s="4" t="s">
        <v>598</v>
      </c>
      <c r="B71" s="7">
        <v>2685096</v>
      </c>
      <c r="C71">
        <f>VLOOKUP(A71,Stations!$B$2:$G$300,6,FALSE)</f>
        <v>71</v>
      </c>
      <c r="D71" s="1" t="s">
        <v>54</v>
      </c>
      <c r="E71">
        <v>71</v>
      </c>
      <c r="F71" s="7">
        <v>2685096</v>
      </c>
    </row>
    <row r="72" spans="1:6" ht="15">
      <c r="A72" s="4" t="s">
        <v>601</v>
      </c>
      <c r="B72" s="7">
        <v>3324335</v>
      </c>
      <c r="C72">
        <f>VLOOKUP(A72,Stations!$B$2:$G$300,6,FALSE)</f>
        <v>72</v>
      </c>
      <c r="D72" s="1" t="s">
        <v>55</v>
      </c>
      <c r="E72">
        <v>72</v>
      </c>
      <c r="F72" s="7">
        <v>3324335</v>
      </c>
    </row>
    <row r="73" spans="1:6" ht="15">
      <c r="A73" s="4" t="s">
        <v>739</v>
      </c>
      <c r="B73" s="7">
        <v>2109885</v>
      </c>
      <c r="C73" t="e">
        <f>VLOOKUP(A73,Stations!$B$2:$G$300,6,FALSE)</f>
        <v>#N/A</v>
      </c>
      <c r="D73" s="1" t="s">
        <v>415</v>
      </c>
      <c r="E73">
        <v>73</v>
      </c>
      <c r="F73" s="7">
        <v>2109885</v>
      </c>
    </row>
    <row r="74" spans="1:6" ht="15">
      <c r="A74" s="4" t="s">
        <v>753</v>
      </c>
      <c r="B74" s="7">
        <v>4865573</v>
      </c>
      <c r="C74" t="e">
        <f>VLOOKUP(A301,Stations!$B$2:$G$300,6,FALSE)</f>
        <v>#N/A</v>
      </c>
      <c r="D74" s="1" t="s">
        <v>418</v>
      </c>
      <c r="E74">
        <v>74</v>
      </c>
      <c r="F74" s="7">
        <v>4865573</v>
      </c>
    </row>
    <row r="75" spans="1:6" ht="15">
      <c r="A75" s="4" t="s">
        <v>748</v>
      </c>
      <c r="B75" s="7">
        <v>3116625</v>
      </c>
      <c r="C75" t="e">
        <f>VLOOKUP(A74,Stations!$B$2:$G$300,6,FALSE)</f>
        <v>#N/A</v>
      </c>
      <c r="D75" s="1" t="s">
        <v>417</v>
      </c>
      <c r="E75">
        <v>75</v>
      </c>
      <c r="F75" s="7">
        <v>3116625</v>
      </c>
    </row>
    <row r="76" spans="1:6" ht="15">
      <c r="A76" s="4" t="s">
        <v>727</v>
      </c>
      <c r="B76" s="7">
        <v>7183997</v>
      </c>
      <c r="C76" t="e">
        <f>VLOOKUP(A75,Stations!$B$2:$G$300,6,FALSE)</f>
        <v>#N/A</v>
      </c>
      <c r="D76" s="1" t="s">
        <v>56</v>
      </c>
      <c r="E76">
        <v>76</v>
      </c>
      <c r="F76" s="7">
        <v>7183997</v>
      </c>
    </row>
    <row r="77" spans="1:6" ht="15">
      <c r="A77" s="4" t="s">
        <v>779</v>
      </c>
      <c r="B77" s="7">
        <v>4978787</v>
      </c>
      <c r="C77" t="e">
        <f>VLOOKUP(A76,Stations!$B$2:$G$300,6,FALSE)</f>
        <v>#N/A</v>
      </c>
      <c r="D77" s="1" t="s">
        <v>57</v>
      </c>
      <c r="E77">
        <v>77</v>
      </c>
      <c r="F77" s="7">
        <v>4978787</v>
      </c>
    </row>
    <row r="78" spans="1:6" ht="15">
      <c r="A78" s="4" t="s">
        <v>858</v>
      </c>
      <c r="B78" s="7">
        <v>679746</v>
      </c>
      <c r="C78">
        <f>VLOOKUP(A77,Stations!$B$2:$G$300,6,FALSE)</f>
        <v>77</v>
      </c>
      <c r="D78" s="1" t="s">
        <v>58</v>
      </c>
      <c r="E78">
        <v>78</v>
      </c>
      <c r="F78" s="7">
        <v>679746</v>
      </c>
    </row>
    <row r="79" spans="1:6" ht="15">
      <c r="A79" s="4" t="s">
        <v>693</v>
      </c>
      <c r="B79" s="7">
        <v>5435445</v>
      </c>
      <c r="C79">
        <f>VLOOKUP(A78,Stations!$B$2:$G$300,6,FALSE)</f>
        <v>78</v>
      </c>
      <c r="D79" s="1" t="s">
        <v>59</v>
      </c>
      <c r="E79">
        <v>79</v>
      </c>
      <c r="F79" s="7">
        <v>5435445</v>
      </c>
    </row>
    <row r="80" spans="1:6" ht="15">
      <c r="A80" s="4" t="s">
        <v>648</v>
      </c>
      <c r="B80" s="7">
        <v>4335086</v>
      </c>
      <c r="C80">
        <f>VLOOKUP(A79,Stations!$B$2:$G$300,6,FALSE)</f>
        <v>79</v>
      </c>
      <c r="D80" s="1" t="s">
        <v>60</v>
      </c>
      <c r="E80">
        <v>80</v>
      </c>
      <c r="F80" s="7">
        <v>4335086</v>
      </c>
    </row>
    <row r="81" spans="1:6" ht="15">
      <c r="A81" s="4" t="s">
        <v>685</v>
      </c>
      <c r="B81" s="7">
        <v>2694014</v>
      </c>
      <c r="C81">
        <f>VLOOKUP(A80,Stations!$B$2:$G$300,6,FALSE)</f>
        <v>80</v>
      </c>
      <c r="D81" s="1" t="s">
        <v>61</v>
      </c>
      <c r="E81">
        <v>81</v>
      </c>
      <c r="F81" s="7">
        <v>2694014</v>
      </c>
    </row>
    <row r="82" spans="1:6" ht="15">
      <c r="A82" s="4" t="s">
        <v>689</v>
      </c>
      <c r="B82" s="7">
        <v>3855503</v>
      </c>
      <c r="C82">
        <f>VLOOKUP(A81,Stations!$B$2:$G$300,6,FALSE)</f>
        <v>81</v>
      </c>
      <c r="D82" s="1" t="s">
        <v>62</v>
      </c>
      <c r="E82">
        <v>82</v>
      </c>
      <c r="F82" s="7">
        <v>3855503</v>
      </c>
    </row>
    <row r="83" spans="1:6" ht="15">
      <c r="A83" s="4" t="s">
        <v>796</v>
      </c>
      <c r="B83" s="7">
        <v>3218029</v>
      </c>
      <c r="C83">
        <f>VLOOKUP(A82,Stations!$B$2:$G$300,6,FALSE)</f>
        <v>82</v>
      </c>
      <c r="D83" s="1" t="s">
        <v>63</v>
      </c>
      <c r="E83">
        <v>83</v>
      </c>
      <c r="F83" s="7">
        <v>3218029</v>
      </c>
    </row>
    <row r="84" spans="1:6" ht="15">
      <c r="A84" s="4" t="s">
        <v>752</v>
      </c>
      <c r="B84" s="7">
        <v>4403029</v>
      </c>
      <c r="C84">
        <f>VLOOKUP(A83,Stations!$B$2:$G$300,6,FALSE)</f>
        <v>83</v>
      </c>
      <c r="D84" s="1" t="s">
        <v>64</v>
      </c>
      <c r="E84">
        <v>84</v>
      </c>
      <c r="F84" s="7">
        <v>4403029</v>
      </c>
    </row>
    <row r="85" spans="1:6" ht="15">
      <c r="A85" s="4" t="s">
        <v>749</v>
      </c>
      <c r="B85" s="7">
        <v>3371386</v>
      </c>
      <c r="C85" t="e">
        <f>VLOOKUP(A84,Stations!$B$2:$G$300,6,FALSE)</f>
        <v>#N/A</v>
      </c>
      <c r="D85" s="1" t="s">
        <v>65</v>
      </c>
      <c r="E85">
        <v>85</v>
      </c>
      <c r="F85" s="7">
        <v>3371386</v>
      </c>
    </row>
    <row r="86" spans="1:6" ht="15">
      <c r="A86" s="4" t="s">
        <v>681</v>
      </c>
      <c r="B86" s="7">
        <v>2224650</v>
      </c>
      <c r="C86" t="e">
        <f>VLOOKUP(A85,Stations!$B$2:$G$300,6,FALSE)</f>
        <v>#N/A</v>
      </c>
      <c r="D86" s="1" t="s">
        <v>66</v>
      </c>
      <c r="E86">
        <v>86</v>
      </c>
      <c r="F86" s="7">
        <v>2224650</v>
      </c>
    </row>
    <row r="87" spans="1:6" ht="15">
      <c r="A87" s="4" t="s">
        <v>784</v>
      </c>
      <c r="B87" s="7">
        <v>178152</v>
      </c>
      <c r="C87">
        <f>VLOOKUP(A86,Stations!$B$2:$G$300,6,FALSE)</f>
        <v>86</v>
      </c>
      <c r="D87" s="1" t="s">
        <v>67</v>
      </c>
      <c r="E87">
        <v>87</v>
      </c>
      <c r="F87" s="7">
        <v>178152</v>
      </c>
    </row>
    <row r="88" spans="1:6" ht="15">
      <c r="A88" s="4" t="s">
        <v>669</v>
      </c>
      <c r="B88" s="7">
        <v>3632300</v>
      </c>
      <c r="C88" t="e">
        <f>VLOOKUP(A87,Stations!$B$2:$G$300,6,FALSE)</f>
        <v>#N/A</v>
      </c>
      <c r="D88" s="1" t="s">
        <v>68</v>
      </c>
      <c r="E88">
        <v>88</v>
      </c>
      <c r="F88" s="7">
        <v>3632300</v>
      </c>
    </row>
    <row r="89" spans="1:6" ht="15">
      <c r="A89" s="4" t="s">
        <v>584</v>
      </c>
      <c r="B89" s="7">
        <v>8721277</v>
      </c>
      <c r="C89" t="e">
        <f>VLOOKUP(A88,Stations!$B$2:$G$300,6,FALSE)</f>
        <v>#N/A</v>
      </c>
      <c r="D89" s="1" t="s">
        <v>69</v>
      </c>
      <c r="E89">
        <v>89</v>
      </c>
      <c r="F89" s="7">
        <v>8721277</v>
      </c>
    </row>
    <row r="90" spans="1:6" ht="15">
      <c r="A90" s="4" t="s">
        <v>645</v>
      </c>
      <c r="B90" s="7">
        <v>2661074</v>
      </c>
      <c r="C90" t="e">
        <f>VLOOKUP(A89,Stations!$B$2:$G$300,6,FALSE)</f>
        <v>#N/A</v>
      </c>
      <c r="D90" s="1" t="s">
        <v>70</v>
      </c>
      <c r="E90">
        <v>90</v>
      </c>
      <c r="F90" s="7">
        <v>2661074</v>
      </c>
    </row>
    <row r="91" spans="1:6" ht="15">
      <c r="A91" s="4" t="s">
        <v>619</v>
      </c>
      <c r="B91" s="7">
        <v>1536565</v>
      </c>
      <c r="C91" t="e">
        <f>VLOOKUP(A90,Stations!$B$2:$G$300,6,FALSE)</f>
        <v>#N/A</v>
      </c>
      <c r="D91" s="1" t="s">
        <v>71</v>
      </c>
      <c r="E91">
        <v>91</v>
      </c>
      <c r="F91" s="7">
        <v>1536565</v>
      </c>
    </row>
    <row r="92" spans="1:6" ht="15">
      <c r="A92" s="4" t="s">
        <v>761</v>
      </c>
      <c r="B92" s="7">
        <v>1985640</v>
      </c>
      <c r="C92">
        <f>VLOOKUP(A91,Stations!$B$2:$G$300,6,FALSE)</f>
        <v>91</v>
      </c>
      <c r="D92" s="1" t="s">
        <v>72</v>
      </c>
      <c r="E92">
        <v>92</v>
      </c>
      <c r="F92" s="7">
        <v>1985640</v>
      </c>
    </row>
    <row r="93" spans="1:6" ht="15">
      <c r="A93" s="4" t="s">
        <v>746</v>
      </c>
      <c r="B93" s="7">
        <v>2974641</v>
      </c>
      <c r="C93">
        <f>VLOOKUP(A92,Stations!$B$2:$G$300,6,FALSE)</f>
        <v>92</v>
      </c>
      <c r="D93" t="s">
        <v>409</v>
      </c>
      <c r="E93">
        <v>93</v>
      </c>
      <c r="F93" s="7">
        <v>2974641</v>
      </c>
    </row>
    <row r="94" spans="1:6" ht="15">
      <c r="A94" s="4" t="s">
        <v>806</v>
      </c>
      <c r="B94" s="7">
        <v>926922</v>
      </c>
      <c r="C94" t="e">
        <f>VLOOKUP(A93,Stations!$B$2:$G$300,6,FALSE)</f>
        <v>#N/A</v>
      </c>
      <c r="D94" s="1" t="s">
        <v>73</v>
      </c>
      <c r="E94">
        <v>94</v>
      </c>
      <c r="F94" s="7">
        <v>926922</v>
      </c>
    </row>
    <row r="95" spans="1:6" ht="15">
      <c r="A95" s="4" t="s">
        <v>736</v>
      </c>
      <c r="B95" s="7">
        <v>1932459</v>
      </c>
      <c r="C95" t="e">
        <f>VLOOKUP(A94,Stations!$B$2:$G$300,6,FALSE)</f>
        <v>#N/A</v>
      </c>
      <c r="D95" s="1" t="s">
        <v>74</v>
      </c>
      <c r="E95">
        <v>95</v>
      </c>
      <c r="F95" s="7">
        <v>1932459</v>
      </c>
    </row>
    <row r="96" spans="1:6" ht="15">
      <c r="A96" s="4" t="s">
        <v>733</v>
      </c>
      <c r="B96" s="7">
        <v>1663111</v>
      </c>
      <c r="C96" t="e">
        <f>VLOOKUP(A95,Stations!$B$2:$G$300,6,FALSE)</f>
        <v>#N/A</v>
      </c>
      <c r="D96" s="1" t="s">
        <v>75</v>
      </c>
      <c r="E96">
        <v>96</v>
      </c>
      <c r="F96" s="7">
        <v>1663111</v>
      </c>
    </row>
    <row r="97" spans="1:6" ht="15">
      <c r="A97" s="4" t="s">
        <v>716</v>
      </c>
      <c r="B97" s="7">
        <v>3455421</v>
      </c>
      <c r="C97">
        <f>VLOOKUP(A96,Stations!$B$2:$G$300,6,FALSE)</f>
        <v>96</v>
      </c>
      <c r="D97" s="1" t="s">
        <v>76</v>
      </c>
      <c r="E97">
        <v>97</v>
      </c>
      <c r="F97" s="7">
        <v>3455421</v>
      </c>
    </row>
    <row r="98" spans="1:6" ht="15">
      <c r="A98" s="4" t="s">
        <v>590</v>
      </c>
      <c r="B98" s="7">
        <v>12640577</v>
      </c>
      <c r="C98">
        <f>VLOOKUP(A97,Stations!$B$2:$G$300,6,FALSE)</f>
        <v>97</v>
      </c>
      <c r="D98" s="1" t="s">
        <v>77</v>
      </c>
      <c r="E98">
        <v>98</v>
      </c>
      <c r="F98" s="7">
        <v>12640577</v>
      </c>
    </row>
    <row r="99" spans="1:6" ht="15">
      <c r="A99" s="4" t="s">
        <v>846</v>
      </c>
      <c r="B99" s="7">
        <v>5377830</v>
      </c>
      <c r="C99">
        <f>VLOOKUP(A98,Stations!$B$2:$G$300,6,FALSE)</f>
        <v>98</v>
      </c>
      <c r="D99" s="1" t="s">
        <v>78</v>
      </c>
      <c r="E99">
        <v>99</v>
      </c>
      <c r="F99" s="7">
        <v>5377830</v>
      </c>
    </row>
    <row r="100" spans="1:6" ht="15">
      <c r="A100" s="4" t="s">
        <v>833</v>
      </c>
      <c r="B100" s="7">
        <v>3223366</v>
      </c>
      <c r="C100" t="e">
        <f>VLOOKUP(A303,Stations!$B$2:$G$300,6,FALSE)</f>
        <v>#N/A</v>
      </c>
      <c r="D100" s="1" t="s">
        <v>79</v>
      </c>
      <c r="E100">
        <v>100</v>
      </c>
      <c r="F100" s="7">
        <v>3223366</v>
      </c>
    </row>
    <row r="101" spans="1:6" ht="15">
      <c r="A101" s="4" t="s">
        <v>634</v>
      </c>
      <c r="B101" s="7">
        <v>6314009</v>
      </c>
      <c r="C101" t="e">
        <f>VLOOKUP(A99,Stations!$B$2:$G$300,6,FALSE)</f>
        <v>#N/A</v>
      </c>
      <c r="D101" s="1" t="s">
        <v>80</v>
      </c>
      <c r="E101">
        <v>101</v>
      </c>
      <c r="F101" s="7">
        <v>6314009</v>
      </c>
    </row>
    <row r="102" spans="1:6" ht="15">
      <c r="A102" s="4" t="s">
        <v>635</v>
      </c>
      <c r="B102" s="7">
        <v>7576845</v>
      </c>
      <c r="C102" t="e">
        <f>VLOOKUP(A100,Stations!$B$2:$G$300,6,FALSE)</f>
        <v>#N/A</v>
      </c>
      <c r="D102" s="1" t="s">
        <v>81</v>
      </c>
      <c r="E102">
        <v>102</v>
      </c>
      <c r="F102" s="7">
        <v>7576845</v>
      </c>
    </row>
    <row r="103" spans="1:6" ht="15">
      <c r="A103" s="4" t="s">
        <v>676</v>
      </c>
      <c r="B103" s="7">
        <v>9063260</v>
      </c>
      <c r="C103">
        <f>VLOOKUP(A101,Stations!$B$2:$G$300,6,FALSE)</f>
        <v>101</v>
      </c>
      <c r="D103" s="1" t="s">
        <v>82</v>
      </c>
      <c r="E103">
        <v>103</v>
      </c>
      <c r="F103" s="7">
        <v>9063260</v>
      </c>
    </row>
    <row r="104" spans="1:6" ht="15">
      <c r="A104" s="4" t="s">
        <v>659</v>
      </c>
      <c r="B104" s="7">
        <v>19671320</v>
      </c>
      <c r="C104">
        <f>VLOOKUP(A102,Stations!$B$2:$G$300,6,FALSE)</f>
        <v>102</v>
      </c>
      <c r="D104" s="1" t="s">
        <v>83</v>
      </c>
      <c r="E104">
        <v>104</v>
      </c>
      <c r="F104" s="7">
        <v>19671320</v>
      </c>
    </row>
    <row r="105" spans="1:6" ht="15">
      <c r="A105" s="4" t="s">
        <v>594</v>
      </c>
      <c r="B105" s="7">
        <v>34523049</v>
      </c>
      <c r="C105">
        <f>VLOOKUP(A103,Stations!$B$2:$G$300,6,FALSE)</f>
        <v>103</v>
      </c>
      <c r="D105" s="1" t="s">
        <v>84</v>
      </c>
      <c r="E105">
        <v>105</v>
      </c>
      <c r="F105" s="7">
        <v>34523049</v>
      </c>
    </row>
    <row r="106" spans="1:6" ht="15">
      <c r="A106" s="4" t="s">
        <v>661</v>
      </c>
      <c r="B106" s="7">
        <v>48146629</v>
      </c>
      <c r="C106">
        <f>VLOOKUP(A104,Stations!$B$2:$G$300,6,FALSE)</f>
        <v>104</v>
      </c>
      <c r="D106" s="1" t="s">
        <v>85</v>
      </c>
      <c r="E106">
        <v>106</v>
      </c>
      <c r="F106" s="7">
        <v>48146629</v>
      </c>
    </row>
    <row r="107" spans="1:6" ht="15">
      <c r="A107" s="4" t="s">
        <v>832</v>
      </c>
      <c r="B107" s="7">
        <v>3088530</v>
      </c>
      <c r="C107" t="e">
        <f>VLOOKUP(A105,Stations!$B$2:$G$300,6,FALSE)</f>
        <v>#N/A</v>
      </c>
      <c r="D107" s="1" t="s">
        <v>86</v>
      </c>
      <c r="E107">
        <v>107</v>
      </c>
      <c r="F107" s="7">
        <v>3088530</v>
      </c>
    </row>
    <row r="108" spans="1:6" ht="15">
      <c r="A108" s="4" t="s">
        <v>580</v>
      </c>
      <c r="B108" s="7">
        <v>6192199</v>
      </c>
      <c r="C108">
        <f>VLOOKUP(A106,Stations!$B$2:$G$300,6,FALSE)</f>
        <v>106</v>
      </c>
      <c r="D108" s="1" t="s">
        <v>87</v>
      </c>
      <c r="E108">
        <v>108</v>
      </c>
      <c r="F108" s="7">
        <v>6192199</v>
      </c>
    </row>
    <row r="109" spans="1:6" ht="15">
      <c r="A109" s="4" t="s">
        <v>691</v>
      </c>
      <c r="B109" s="7">
        <v>4739497</v>
      </c>
      <c r="C109">
        <f>VLOOKUP(A107,Stations!$B$2:$G$300,6,FALSE)</f>
        <v>107</v>
      </c>
      <c r="D109" s="1" t="s">
        <v>88</v>
      </c>
      <c r="E109">
        <v>109</v>
      </c>
      <c r="F109" s="7">
        <v>4739497</v>
      </c>
    </row>
    <row r="110" spans="1:6" ht="15">
      <c r="A110" s="4" t="s">
        <v>803</v>
      </c>
      <c r="B110" s="7">
        <v>3648533</v>
      </c>
      <c r="C110">
        <f>VLOOKUP(A108,Stations!$B$2:$G$300,6,FALSE)</f>
        <v>108</v>
      </c>
      <c r="D110" s="1" t="s">
        <v>89</v>
      </c>
      <c r="E110">
        <v>110</v>
      </c>
      <c r="F110" s="7">
        <v>3648533</v>
      </c>
    </row>
    <row r="111" spans="1:6" ht="15">
      <c r="A111" s="4" t="s">
        <v>756</v>
      </c>
      <c r="B111" s="7">
        <v>6826718</v>
      </c>
      <c r="C111" t="e">
        <f>VLOOKUP(A109,Stations!$B$2:$G$300,6,FALSE)</f>
        <v>#N/A</v>
      </c>
      <c r="D111" s="1" t="s">
        <v>90</v>
      </c>
      <c r="E111">
        <v>111</v>
      </c>
      <c r="F111" s="7">
        <v>6826718</v>
      </c>
    </row>
    <row r="112" spans="1:6" ht="15">
      <c r="A112" s="4" t="s">
        <v>842</v>
      </c>
      <c r="B112" s="7">
        <v>4524101</v>
      </c>
      <c r="C112">
        <f>VLOOKUP(A110,Stations!$B$2:$G$300,6,FALSE)</f>
        <v>110</v>
      </c>
      <c r="D112" s="1" t="s">
        <v>91</v>
      </c>
      <c r="E112">
        <v>112</v>
      </c>
      <c r="F112" s="7">
        <v>4524101</v>
      </c>
    </row>
    <row r="113" spans="1:6" ht="15">
      <c r="A113" s="4" t="s">
        <v>636</v>
      </c>
      <c r="B113" s="7">
        <v>8343415</v>
      </c>
      <c r="C113">
        <f>VLOOKUP(A111,Stations!$B$2:$G$300,6,FALSE)</f>
        <v>111</v>
      </c>
      <c r="D113" t="s">
        <v>315</v>
      </c>
      <c r="E113">
        <v>113</v>
      </c>
      <c r="F113" s="7">
        <v>8343415</v>
      </c>
    </row>
    <row r="114" spans="1:6" ht="15">
      <c r="A114" s="4" t="s">
        <v>674</v>
      </c>
      <c r="B114" s="7">
        <v>5217935</v>
      </c>
      <c r="C114" t="e">
        <f>VLOOKUP(A112,Stations!$B$2:$G$300,6,FALSE)</f>
        <v>#N/A</v>
      </c>
      <c r="D114" s="1" t="s">
        <v>92</v>
      </c>
      <c r="E114">
        <v>114</v>
      </c>
      <c r="F114" s="7">
        <v>5217935</v>
      </c>
    </row>
    <row r="115" spans="1:6" ht="15">
      <c r="A115" s="4" t="s">
        <v>591</v>
      </c>
      <c r="B115" s="7">
        <v>12760823</v>
      </c>
      <c r="C115" t="e">
        <f>VLOOKUP(A113,Stations!$B$2:$G$300,6,FALSE)</f>
        <v>#N/A</v>
      </c>
      <c r="D115" s="1" t="s">
        <v>93</v>
      </c>
      <c r="E115">
        <v>115</v>
      </c>
      <c r="F115" s="7">
        <v>12760823</v>
      </c>
    </row>
    <row r="116" spans="1:6" ht="15">
      <c r="A116" s="4" t="s">
        <v>763</v>
      </c>
      <c r="B116" s="7">
        <v>2115003</v>
      </c>
      <c r="C116">
        <f>VLOOKUP(A114,Stations!$B$2:$G$300,6,FALSE)</f>
        <v>114</v>
      </c>
      <c r="D116" s="1" t="s">
        <v>94</v>
      </c>
      <c r="E116">
        <v>116</v>
      </c>
      <c r="F116" s="7">
        <v>2115003</v>
      </c>
    </row>
    <row r="117" spans="1:6" ht="15">
      <c r="A117" s="4" t="s">
        <v>757</v>
      </c>
      <c r="B117" s="7">
        <v>6931062</v>
      </c>
      <c r="C117" t="e">
        <f>VLOOKUP(A115,Stations!$B$2:$G$300,6,FALSE)</f>
        <v>#N/A</v>
      </c>
      <c r="D117" s="1" t="s">
        <v>95</v>
      </c>
      <c r="E117">
        <v>117</v>
      </c>
      <c r="F117" s="7">
        <v>6931062</v>
      </c>
    </row>
    <row r="118" spans="1:6" ht="15">
      <c r="A118" s="4" t="s">
        <v>668</v>
      </c>
      <c r="B118" s="7">
        <v>2622801</v>
      </c>
      <c r="C118" t="e">
        <f>VLOOKUP(A116,Stations!$B$2:$G$300,6,FALSE)</f>
        <v>#N/A</v>
      </c>
      <c r="D118" s="1" t="s">
        <v>96</v>
      </c>
      <c r="E118">
        <v>118</v>
      </c>
      <c r="F118" s="7">
        <v>2622801</v>
      </c>
    </row>
    <row r="119" spans="1:6" ht="15">
      <c r="A119" s="4" t="s">
        <v>762</v>
      </c>
      <c r="B119" s="7">
        <v>2065058</v>
      </c>
      <c r="C119">
        <f>VLOOKUP(A117,Stations!$B$2:$G$300,6,FALSE)</f>
        <v>117</v>
      </c>
      <c r="D119" s="1" t="s">
        <v>97</v>
      </c>
      <c r="E119">
        <v>119</v>
      </c>
      <c r="F119" s="7">
        <v>2065058</v>
      </c>
    </row>
    <row r="120" spans="1:6" ht="15">
      <c r="A120" s="4" t="s">
        <v>610</v>
      </c>
      <c r="B120" s="7">
        <v>6046012</v>
      </c>
      <c r="C120">
        <f>VLOOKUP(A118,Stations!$B$2:$G$300,6,FALSE)</f>
        <v>118</v>
      </c>
      <c r="D120" s="1" t="s">
        <v>98</v>
      </c>
      <c r="E120">
        <v>120</v>
      </c>
      <c r="F120" s="7">
        <v>6046012</v>
      </c>
    </row>
    <row r="121" spans="1:6" ht="15">
      <c r="A121" s="4" t="s">
        <v>792</v>
      </c>
      <c r="B121" s="7">
        <v>2473278</v>
      </c>
      <c r="C121">
        <f>VLOOKUP(A119,Stations!$B$2:$G$300,6,FALSE)</f>
        <v>119</v>
      </c>
      <c r="D121" s="1" t="s">
        <v>505</v>
      </c>
      <c r="E121">
        <v>121</v>
      </c>
      <c r="F121" s="7">
        <v>2473278</v>
      </c>
    </row>
    <row r="122" spans="1:6" ht="15">
      <c r="A122" s="4" t="s">
        <v>802</v>
      </c>
      <c r="B122" s="7">
        <v>3418732</v>
      </c>
      <c r="C122" t="e">
        <f>VLOOKUP(A120,Stations!$B$2:$G$300,6,FALSE)</f>
        <v>#N/A</v>
      </c>
      <c r="D122" s="1" t="s">
        <v>99</v>
      </c>
      <c r="E122">
        <v>122</v>
      </c>
      <c r="F122" s="7">
        <v>3418732</v>
      </c>
    </row>
    <row r="123" spans="1:6" ht="15">
      <c r="A123" s="4" t="s">
        <v>822</v>
      </c>
      <c r="B123" s="7">
        <v>4384318</v>
      </c>
      <c r="C123" t="e">
        <f>VLOOKUP(A121,Stations!$B$2:$G$300,6,FALSE)</f>
        <v>#N/A</v>
      </c>
      <c r="D123" s="1" t="s">
        <v>100</v>
      </c>
      <c r="E123">
        <v>123</v>
      </c>
      <c r="F123" s="7">
        <v>4384318</v>
      </c>
    </row>
    <row r="124" spans="1:6" ht="15">
      <c r="A124" s="4" t="s">
        <v>722</v>
      </c>
      <c r="B124" s="7">
        <v>4080680</v>
      </c>
      <c r="C124">
        <f>VLOOKUP(A122,Stations!$B$2:$G$300,6,FALSE)</f>
        <v>122</v>
      </c>
      <c r="D124" s="1" t="s">
        <v>101</v>
      </c>
      <c r="E124">
        <v>124</v>
      </c>
      <c r="F124" s="7">
        <v>4080680</v>
      </c>
    </row>
    <row r="125" spans="1:6" ht="15">
      <c r="A125" s="4" t="s">
        <v>678</v>
      </c>
      <c r="B125" s="7">
        <v>1150016</v>
      </c>
      <c r="C125">
        <f>VLOOKUP(A123,Stations!$B$2:$G$300,6,FALSE)</f>
        <v>123</v>
      </c>
      <c r="D125" s="1" t="s">
        <v>102</v>
      </c>
      <c r="E125">
        <v>125</v>
      </c>
      <c r="F125" s="7">
        <v>1150016</v>
      </c>
    </row>
    <row r="126" spans="1:6" ht="15">
      <c r="A126" s="4" t="s">
        <v>614</v>
      </c>
      <c r="B126" s="7">
        <v>6903632</v>
      </c>
      <c r="C126">
        <f>VLOOKUP(A124,Stations!$B$2:$G$300,6,FALSE)</f>
        <v>124</v>
      </c>
      <c r="D126" s="1" t="s">
        <v>103</v>
      </c>
      <c r="E126">
        <v>126</v>
      </c>
      <c r="F126" s="7">
        <v>6903632</v>
      </c>
    </row>
    <row r="127" spans="1:6" ht="15">
      <c r="A127" s="4" t="s">
        <v>726</v>
      </c>
      <c r="B127" s="7">
        <v>5707118</v>
      </c>
      <c r="C127" t="e">
        <f>VLOOKUP(A125,Stations!$B$2:$G$300,6,FALSE)</f>
        <v>#N/A</v>
      </c>
      <c r="D127" t="s">
        <v>382</v>
      </c>
      <c r="E127">
        <v>127</v>
      </c>
      <c r="F127" s="7">
        <v>5707118</v>
      </c>
    </row>
    <row r="128" spans="1:6" ht="15">
      <c r="A128" s="4" t="s">
        <v>592</v>
      </c>
      <c r="B128" s="7">
        <v>13853216</v>
      </c>
      <c r="C128">
        <f>VLOOKUP(A126,Stations!$B$2:$G$300,6,FALSE)</f>
        <v>126</v>
      </c>
      <c r="D128" s="1" t="s">
        <v>104</v>
      </c>
      <c r="E128">
        <v>128</v>
      </c>
      <c r="F128" s="7">
        <v>13853216</v>
      </c>
    </row>
    <row r="129" spans="1:6" ht="15">
      <c r="A129" s="4" t="s">
        <v>831</v>
      </c>
      <c r="B129" s="7">
        <v>2975434</v>
      </c>
      <c r="C129" t="e">
        <f>VLOOKUP(A127,Stations!$B$2:$G$300,6,FALSE)</f>
        <v>#N/A</v>
      </c>
      <c r="D129" s="1" t="s">
        <v>105</v>
      </c>
      <c r="E129">
        <v>129</v>
      </c>
      <c r="F129" s="7">
        <v>2975434</v>
      </c>
    </row>
    <row r="130" spans="1:6" ht="15">
      <c r="A130" s="4" t="s">
        <v>696</v>
      </c>
      <c r="B130" s="7">
        <v>8099346</v>
      </c>
      <c r="C130" t="e">
        <f>VLOOKUP(A128,Stations!$B$2:$G$300,6,FALSE)</f>
        <v>#N/A</v>
      </c>
      <c r="D130" t="s">
        <v>375</v>
      </c>
      <c r="E130">
        <v>130</v>
      </c>
      <c r="F130" s="7">
        <v>8099346</v>
      </c>
    </row>
    <row r="131" spans="1:6" ht="15">
      <c r="A131" s="4" t="s">
        <v>774</v>
      </c>
      <c r="B131" s="7">
        <v>4112862</v>
      </c>
      <c r="C131">
        <f>VLOOKUP(A129,Stations!$B$2:$G$300,6,FALSE)</f>
        <v>129</v>
      </c>
      <c r="D131" s="1" t="s">
        <v>106</v>
      </c>
      <c r="E131">
        <v>131</v>
      </c>
      <c r="F131" s="7">
        <v>4112862</v>
      </c>
    </row>
    <row r="132" spans="1:6" ht="15">
      <c r="A132" s="4" t="s">
        <v>738</v>
      </c>
      <c r="B132" s="7">
        <v>2055583</v>
      </c>
      <c r="C132" t="e">
        <f>VLOOKUP(A130,Stations!$B$2:$G$300,6,FALSE)</f>
        <v>#N/A</v>
      </c>
      <c r="D132" s="1" t="s">
        <v>107</v>
      </c>
      <c r="E132">
        <v>132</v>
      </c>
      <c r="F132" s="7">
        <v>2055583</v>
      </c>
    </row>
    <row r="133" spans="1:6" ht="15">
      <c r="A133" s="4" t="s">
        <v>816</v>
      </c>
      <c r="B133" s="7">
        <v>3054528</v>
      </c>
      <c r="C133">
        <f>VLOOKUP(A131,Stations!$B$2:$G$300,6,FALSE)</f>
        <v>131</v>
      </c>
      <c r="D133" s="1" t="s">
        <v>462</v>
      </c>
      <c r="E133">
        <v>133</v>
      </c>
      <c r="F133" s="7">
        <v>3054528</v>
      </c>
    </row>
    <row r="134" spans="1:6" ht="15">
      <c r="A134" s="4" t="s">
        <v>673</v>
      </c>
      <c r="B134" s="7">
        <v>4518075</v>
      </c>
      <c r="C134">
        <f>VLOOKUP(A132,Stations!$B$2:$G$300,6,FALSE)</f>
        <v>132</v>
      </c>
      <c r="D134" s="1" t="s">
        <v>108</v>
      </c>
      <c r="E134">
        <v>134</v>
      </c>
      <c r="F134" s="7">
        <v>4518075</v>
      </c>
    </row>
    <row r="135" spans="1:6" ht="15">
      <c r="A135" s="4" t="s">
        <v>723</v>
      </c>
      <c r="B135" s="7">
        <v>4492364</v>
      </c>
      <c r="C135" t="e">
        <f>VLOOKUP(A133,Stations!$B$2:$G$300,6,FALSE)</f>
        <v>#N/A</v>
      </c>
      <c r="D135" s="1" t="s">
        <v>109</v>
      </c>
      <c r="E135">
        <v>135</v>
      </c>
      <c r="F135" s="7">
        <v>4492364</v>
      </c>
    </row>
    <row r="136" spans="1:6" ht="15">
      <c r="A136" s="4" t="s">
        <v>706</v>
      </c>
      <c r="B136" s="7">
        <v>2235088</v>
      </c>
      <c r="C136" t="e">
        <f>VLOOKUP(A134,Stations!$B$2:$G$300,6,FALSE)</f>
        <v>#N/A</v>
      </c>
      <c r="D136" s="1" t="s">
        <v>110</v>
      </c>
      <c r="E136">
        <v>136</v>
      </c>
      <c r="F136" s="7">
        <v>2235088</v>
      </c>
    </row>
    <row r="137" spans="1:6" ht="15">
      <c r="A137" s="4" t="s">
        <v>750</v>
      </c>
      <c r="B137" s="7">
        <v>3829461</v>
      </c>
      <c r="C137" t="e">
        <f>VLOOKUP(A135,Stations!$B$2:$G$300,6,FALSE)</f>
        <v>#N/A</v>
      </c>
      <c r="D137" s="1" t="s">
        <v>111</v>
      </c>
      <c r="E137">
        <v>137</v>
      </c>
      <c r="F137" s="7">
        <v>3829461</v>
      </c>
    </row>
    <row r="138" spans="1:6" ht="15">
      <c r="A138" s="4" t="s">
        <v>829</v>
      </c>
      <c r="B138" s="7">
        <v>2367677</v>
      </c>
      <c r="C138">
        <f>VLOOKUP(A136,Stations!$B$2:$G$300,6,FALSE)</f>
        <v>136</v>
      </c>
      <c r="D138" s="1" t="s">
        <v>508</v>
      </c>
      <c r="E138">
        <v>8</v>
      </c>
      <c r="F138" s="7">
        <v>2367677</v>
      </c>
    </row>
    <row r="139" spans="1:6" ht="15">
      <c r="A139" s="4" t="s">
        <v>835</v>
      </c>
      <c r="B139" s="7">
        <v>3377106</v>
      </c>
      <c r="C139">
        <f>VLOOKUP(A137,Stations!$B$2:$G$300,6,FALSE)</f>
        <v>137</v>
      </c>
      <c r="D139" s="1" t="s">
        <v>507</v>
      </c>
      <c r="E139">
        <v>9</v>
      </c>
      <c r="F139" s="7">
        <v>3377106</v>
      </c>
    </row>
    <row r="140" spans="1:6" ht="15">
      <c r="A140" s="4" t="s">
        <v>721</v>
      </c>
      <c r="B140" s="7">
        <v>3830231</v>
      </c>
      <c r="C140" t="e">
        <f>VLOOKUP(A138,Stations!$B$2:$G$300,6,FALSE)</f>
        <v>#N/A</v>
      </c>
      <c r="D140" s="1" t="s">
        <v>112</v>
      </c>
      <c r="E140">
        <v>138</v>
      </c>
      <c r="F140" s="7">
        <v>3830231</v>
      </c>
    </row>
    <row r="141" spans="1:6" ht="15">
      <c r="A141" s="4" t="s">
        <v>658</v>
      </c>
      <c r="B141" s="7">
        <v>13113834</v>
      </c>
      <c r="C141" t="e">
        <f>VLOOKUP(A139,Stations!$B$2:$G$300,6,FALSE)</f>
        <v>#N/A</v>
      </c>
      <c r="D141" s="1" t="s">
        <v>113</v>
      </c>
      <c r="E141">
        <v>139</v>
      </c>
      <c r="F141" s="7">
        <v>13113834</v>
      </c>
    </row>
    <row r="142" spans="1:6" ht="15">
      <c r="A142" s="4" t="s">
        <v>579</v>
      </c>
      <c r="B142" s="7">
        <v>5430088</v>
      </c>
      <c r="C142">
        <f>VLOOKUP(A140,Stations!$B$2:$G$300,6,FALSE)</f>
        <v>138</v>
      </c>
      <c r="D142" s="1" t="s">
        <v>114</v>
      </c>
      <c r="E142">
        <v>140</v>
      </c>
      <c r="F142" s="7">
        <v>5430088</v>
      </c>
    </row>
    <row r="143" spans="1:6" ht="15">
      <c r="A143" s="4" t="s">
        <v>742</v>
      </c>
      <c r="B143" s="7">
        <v>2607263</v>
      </c>
      <c r="C143">
        <f>VLOOKUP(A141,Stations!$B$2:$G$300,6,FALSE)</f>
        <v>139</v>
      </c>
      <c r="D143" s="1" t="s">
        <v>115</v>
      </c>
      <c r="E143">
        <v>141</v>
      </c>
      <c r="F143" s="7">
        <v>2607263</v>
      </c>
    </row>
    <row r="144" spans="1:6" ht="15">
      <c r="A144" s="4" t="s">
        <v>826</v>
      </c>
      <c r="B144" s="7">
        <v>1731063</v>
      </c>
      <c r="C144">
        <f>VLOOKUP(A142,Stations!$B$2:$G$300,6,FALSE)</f>
        <v>140</v>
      </c>
      <c r="D144" s="1" t="s">
        <v>116</v>
      </c>
      <c r="E144">
        <v>142</v>
      </c>
      <c r="F144" s="7">
        <v>1731063</v>
      </c>
    </row>
    <row r="145" spans="1:6" ht="15">
      <c r="A145" s="4" t="s">
        <v>709</v>
      </c>
      <c r="B145" s="7">
        <v>2523039</v>
      </c>
      <c r="C145" t="e">
        <f>VLOOKUP(A143,Stations!$B$2:$G$300,6,FALSE)</f>
        <v>#N/A</v>
      </c>
      <c r="D145" s="1" t="s">
        <v>117</v>
      </c>
      <c r="E145">
        <v>143</v>
      </c>
      <c r="F145" s="7">
        <v>2523039</v>
      </c>
    </row>
    <row r="146" spans="1:6" ht="15">
      <c r="A146" s="4" t="s">
        <v>624</v>
      </c>
      <c r="B146" s="7">
        <v>3240270</v>
      </c>
      <c r="C146" t="e">
        <f>VLOOKUP(A144,Stations!$B$2:$G$300,6,FALSE)</f>
        <v>#N/A</v>
      </c>
      <c r="D146" s="1" t="s">
        <v>118</v>
      </c>
      <c r="E146">
        <v>144</v>
      </c>
      <c r="F146" s="7">
        <v>3240270</v>
      </c>
    </row>
    <row r="147" spans="1:6" ht="15">
      <c r="A147" s="4" t="s">
        <v>741</v>
      </c>
      <c r="B147" s="7">
        <v>2441226</v>
      </c>
      <c r="C147">
        <f>VLOOKUP(A145,Stations!$B$2:$G$300,6,FALSE)</f>
        <v>143</v>
      </c>
      <c r="D147" s="1" t="s">
        <v>119</v>
      </c>
      <c r="E147">
        <v>145</v>
      </c>
      <c r="F147" s="7">
        <v>2441226</v>
      </c>
    </row>
    <row r="148" spans="1:6" ht="15">
      <c r="A148" s="10" t="s">
        <v>262</v>
      </c>
      <c r="B148" s="7">
        <v>2582023</v>
      </c>
      <c r="C148">
        <f>VLOOKUP(A146,Stations!$B$2:$G$300,6,FALSE)</f>
        <v>144</v>
      </c>
      <c r="D148" t="s">
        <v>262</v>
      </c>
      <c r="E148">
        <v>146</v>
      </c>
      <c r="F148" s="7">
        <v>2582023</v>
      </c>
    </row>
    <row r="149" spans="1:6" ht="15">
      <c r="A149" s="4" t="s">
        <v>791</v>
      </c>
      <c r="B149" s="7">
        <v>1915829</v>
      </c>
      <c r="C149">
        <f>VLOOKUP(A147,Stations!$B$2:$G$300,6,FALSE)</f>
        <v>145</v>
      </c>
      <c r="D149" s="1" t="s">
        <v>120</v>
      </c>
      <c r="E149">
        <v>147</v>
      </c>
      <c r="F149" s="7">
        <v>1915829</v>
      </c>
    </row>
    <row r="150" spans="1:6" ht="15">
      <c r="A150" s="4" t="s">
        <v>758</v>
      </c>
      <c r="B150" s="7">
        <v>7412746</v>
      </c>
      <c r="C150">
        <f>VLOOKUP(A148,Stations!$B$2:$G$300,6,FALSE)</f>
        <v>146</v>
      </c>
      <c r="D150" s="1" t="s">
        <v>121</v>
      </c>
      <c r="E150">
        <v>148</v>
      </c>
      <c r="F150" s="7">
        <v>7412746</v>
      </c>
    </row>
    <row r="151" spans="1:6" ht="15">
      <c r="A151" s="4" t="s">
        <v>821</v>
      </c>
      <c r="B151" s="7">
        <v>4194027</v>
      </c>
      <c r="C151">
        <f>VLOOKUP(A149,Stations!$B$2:$G$300,6,FALSE)</f>
        <v>147</v>
      </c>
      <c r="D151" s="1" t="s">
        <v>122</v>
      </c>
      <c r="E151">
        <v>149</v>
      </c>
      <c r="F151" s="7">
        <v>4194027</v>
      </c>
    </row>
    <row r="152" spans="1:6" ht="15">
      <c r="A152" s="4" t="s">
        <v>712</v>
      </c>
      <c r="B152" s="7">
        <v>2973671</v>
      </c>
      <c r="C152">
        <f>VLOOKUP(A150,Stations!$B$2:$G$300,6,FALSE)</f>
        <v>148</v>
      </c>
      <c r="D152" s="1" t="s">
        <v>123</v>
      </c>
      <c r="E152">
        <v>150</v>
      </c>
      <c r="F152" s="7">
        <v>2973671</v>
      </c>
    </row>
    <row r="153" spans="1:6" ht="15">
      <c r="A153" s="4" t="s">
        <v>849</v>
      </c>
      <c r="B153" s="7">
        <v>6892451</v>
      </c>
      <c r="C153">
        <f>VLOOKUP(A151,Stations!$B$2:$G$300,6,FALSE)</f>
        <v>153</v>
      </c>
      <c r="D153" s="1" t="s">
        <v>124</v>
      </c>
      <c r="E153">
        <v>151</v>
      </c>
      <c r="F153" s="7">
        <v>6892451</v>
      </c>
    </row>
    <row r="154" spans="1:6" ht="15">
      <c r="A154" s="4" t="s">
        <v>783</v>
      </c>
      <c r="B154" s="7">
        <v>6300355</v>
      </c>
      <c r="C154">
        <f>VLOOKUP(A152,Stations!$B$2:$G$300,6,FALSE)</f>
        <v>154</v>
      </c>
      <c r="D154" s="1" t="s">
        <v>125</v>
      </c>
      <c r="E154">
        <v>152</v>
      </c>
      <c r="F154" s="7">
        <v>6300355</v>
      </c>
    </row>
    <row r="155" spans="1:6" ht="15">
      <c r="A155" s="4" t="s">
        <v>838</v>
      </c>
      <c r="B155" s="7">
        <v>3732408</v>
      </c>
      <c r="C155">
        <f>VLOOKUP(A153,Stations!$B$2:$G$300,6,FALSE)</f>
        <v>149</v>
      </c>
      <c r="D155" s="1" t="s">
        <v>126</v>
      </c>
      <c r="E155">
        <v>153</v>
      </c>
      <c r="F155" s="7">
        <v>3732408</v>
      </c>
    </row>
    <row r="156" spans="1:6" ht="15">
      <c r="A156" s="4" t="s">
        <v>805</v>
      </c>
      <c r="B156" s="7">
        <v>4602681</v>
      </c>
      <c r="C156">
        <f>VLOOKUP(A154,Stations!$B$2:$G$300,6,FALSE)</f>
        <v>150</v>
      </c>
      <c r="D156" s="1" t="s">
        <v>127</v>
      </c>
      <c r="E156">
        <v>154</v>
      </c>
      <c r="F156" s="7">
        <v>4602681</v>
      </c>
    </row>
    <row r="157" spans="1:6" ht="15">
      <c r="A157" s="4" t="s">
        <v>705</v>
      </c>
      <c r="B157" s="7">
        <v>2155971</v>
      </c>
      <c r="C157">
        <f>VLOOKUP(A155,Stations!$B$2:$G$300,6,FALSE)</f>
        <v>151</v>
      </c>
      <c r="D157" s="1" t="s">
        <v>128</v>
      </c>
      <c r="E157">
        <v>155</v>
      </c>
      <c r="F157" s="7">
        <v>2155971</v>
      </c>
    </row>
    <row r="158" spans="1:6" ht="15">
      <c r="A158" s="4" t="s">
        <v>737</v>
      </c>
      <c r="B158" s="7">
        <v>1976516</v>
      </c>
      <c r="C158">
        <f>VLOOKUP(A156,Stations!$B$2:$G$300,6,FALSE)</f>
        <v>152</v>
      </c>
      <c r="D158" t="s">
        <v>414</v>
      </c>
      <c r="E158">
        <v>156</v>
      </c>
      <c r="F158" s="7">
        <v>1976516</v>
      </c>
    </row>
    <row r="159" spans="1:6" ht="15">
      <c r="A159" s="4" t="s">
        <v>732</v>
      </c>
      <c r="B159" s="7">
        <v>1523038</v>
      </c>
      <c r="C159">
        <f>VLOOKUP(A157,Stations!$B$2:$G$300,6,FALSE)</f>
        <v>155</v>
      </c>
      <c r="D159" s="1" t="s">
        <v>413</v>
      </c>
      <c r="E159">
        <v>157</v>
      </c>
      <c r="F159" s="7">
        <v>1523038</v>
      </c>
    </row>
    <row r="160" spans="1:6" ht="15">
      <c r="A160" s="4" t="s">
        <v>840</v>
      </c>
      <c r="B160" s="7">
        <v>3912036</v>
      </c>
      <c r="C160" t="e">
        <f>VLOOKUP(A158,Stations!$B$2:$G$300,6,FALSE)</f>
        <v>#N/A</v>
      </c>
      <c r="D160" s="1" t="s">
        <v>477</v>
      </c>
      <c r="E160">
        <v>158</v>
      </c>
      <c r="F160" s="7">
        <v>3912036</v>
      </c>
    </row>
    <row r="161" spans="1:6" ht="15">
      <c r="A161" s="4" t="s">
        <v>827</v>
      </c>
      <c r="B161" s="7">
        <v>1846661</v>
      </c>
      <c r="C161" t="e">
        <f>VLOOKUP(A159,Stations!$B$2:$G$300,6,FALSE)</f>
        <v>#N/A</v>
      </c>
      <c r="D161" s="1" t="s">
        <v>502</v>
      </c>
      <c r="E161">
        <v>159</v>
      </c>
      <c r="F161" s="7">
        <v>1846661</v>
      </c>
    </row>
    <row r="162" spans="1:6" ht="15">
      <c r="A162" s="4" t="s">
        <v>621</v>
      </c>
      <c r="B162" s="7">
        <v>2546859</v>
      </c>
      <c r="C162" t="e">
        <f>VLOOKUP(A160,Stations!$B$2:$G$300,6,FALSE)</f>
        <v>#N/A</v>
      </c>
      <c r="D162" s="1" t="s">
        <v>129</v>
      </c>
      <c r="E162">
        <v>160</v>
      </c>
      <c r="F162" s="7">
        <v>2546859</v>
      </c>
    </row>
    <row r="163" spans="1:6" ht="15">
      <c r="A163" s="4" t="s">
        <v>771</v>
      </c>
      <c r="B163" s="7">
        <v>2986282</v>
      </c>
      <c r="C163" t="e">
        <f>VLOOKUP(A161,Stations!$B$2:$G$300,6,FALSE)</f>
        <v>#N/A</v>
      </c>
      <c r="D163" s="1" t="s">
        <v>130</v>
      </c>
      <c r="E163">
        <v>161</v>
      </c>
      <c r="F163" s="7">
        <v>2986282</v>
      </c>
    </row>
    <row r="164" spans="1:6" ht="15">
      <c r="A164" s="4" t="s">
        <v>651</v>
      </c>
      <c r="B164" s="7">
        <v>6064992</v>
      </c>
      <c r="C164">
        <f>VLOOKUP(A162,Stations!$B$2:$G$300,6,FALSE)</f>
        <v>160</v>
      </c>
      <c r="D164" t="s">
        <v>335</v>
      </c>
      <c r="E164">
        <v>162</v>
      </c>
      <c r="F164" s="7">
        <v>6064992</v>
      </c>
    </row>
    <row r="165" spans="1:6" ht="15">
      <c r="A165" s="4" t="s">
        <v>782</v>
      </c>
      <c r="B165" s="7">
        <v>5816044</v>
      </c>
      <c r="C165" t="e">
        <f>VLOOKUP(A163,Stations!$B$2:$G$300,6,FALSE)</f>
        <v>#N/A</v>
      </c>
      <c r="D165" s="1" t="s">
        <v>131</v>
      </c>
      <c r="E165">
        <v>163</v>
      </c>
      <c r="F165" s="7">
        <v>5816044</v>
      </c>
    </row>
    <row r="166" spans="1:6" ht="15">
      <c r="A166" s="4" t="s">
        <v>819</v>
      </c>
      <c r="B166" s="7">
        <v>3586107</v>
      </c>
      <c r="C166" t="e">
        <f>VLOOKUP(A164,Stations!$B$2:$G$300,6,FALSE)</f>
        <v>#N/A</v>
      </c>
      <c r="D166" s="1" t="s">
        <v>132</v>
      </c>
      <c r="E166">
        <v>164</v>
      </c>
      <c r="F166" s="7">
        <v>3586107</v>
      </c>
    </row>
    <row r="167" spans="1:6" ht="15">
      <c r="A167" s="4" t="s">
        <v>793</v>
      </c>
      <c r="B167" s="7">
        <v>2549853</v>
      </c>
      <c r="C167">
        <f>VLOOKUP(A165,Stations!$B$2:$G$300,6,FALSE)</f>
        <v>163</v>
      </c>
      <c r="D167" s="1" t="s">
        <v>449</v>
      </c>
      <c r="E167">
        <v>165</v>
      </c>
      <c r="F167" s="7">
        <v>2549853</v>
      </c>
    </row>
    <row r="168" spans="1:6" ht="15">
      <c r="A168" s="4" t="s">
        <v>607</v>
      </c>
      <c r="B168" s="7">
        <v>4294888</v>
      </c>
      <c r="C168" t="e">
        <f>VLOOKUP(A166,Stations!$B$2:$G$300,6,FALSE)</f>
        <v>#N/A</v>
      </c>
      <c r="D168" s="1" t="s">
        <v>133</v>
      </c>
      <c r="E168">
        <v>166</v>
      </c>
      <c r="F168" s="7">
        <v>4294888</v>
      </c>
    </row>
    <row r="169" spans="1:6" ht="15">
      <c r="A169" s="4" t="s">
        <v>740</v>
      </c>
      <c r="B169" s="7">
        <v>2111494</v>
      </c>
      <c r="C169" t="e">
        <f>VLOOKUP(A167,Stations!$B$2:$G$300,6,FALSE)</f>
        <v>#N/A</v>
      </c>
      <c r="D169" s="1" t="s">
        <v>134</v>
      </c>
      <c r="E169">
        <v>167</v>
      </c>
      <c r="F169" s="7">
        <v>2111494</v>
      </c>
    </row>
    <row r="170" spans="1:6" ht="15">
      <c r="A170" s="4" t="s">
        <v>764</v>
      </c>
      <c r="B170" s="7">
        <v>2206285</v>
      </c>
      <c r="C170" t="e">
        <f>VLOOKUP(A168,Stations!$B$2:$G$300,6,FALSE)</f>
        <v>#N/A</v>
      </c>
      <c r="D170" t="s">
        <v>431</v>
      </c>
      <c r="E170">
        <v>168</v>
      </c>
      <c r="F170" s="7">
        <v>2206285</v>
      </c>
    </row>
    <row r="171" spans="1:6" ht="15">
      <c r="A171" s="4" t="s">
        <v>760</v>
      </c>
      <c r="B171" s="7">
        <v>1939507</v>
      </c>
      <c r="C171">
        <f>VLOOKUP(A169,Stations!$B$2:$G$300,6,FALSE)</f>
        <v>167</v>
      </c>
      <c r="D171" s="1" t="s">
        <v>430</v>
      </c>
      <c r="E171">
        <v>169</v>
      </c>
      <c r="F171" s="7">
        <v>1939507</v>
      </c>
    </row>
    <row r="172" spans="1:6" ht="15">
      <c r="A172" s="4" t="s">
        <v>788</v>
      </c>
      <c r="B172" s="7">
        <v>1387272</v>
      </c>
      <c r="C172" t="e">
        <f>VLOOKUP(A170,Stations!$B$2:$G$300,6,FALSE)</f>
        <v>#N/A</v>
      </c>
      <c r="D172" s="1" t="s">
        <v>135</v>
      </c>
      <c r="E172">
        <v>170</v>
      </c>
      <c r="F172" s="7">
        <v>1387272</v>
      </c>
    </row>
    <row r="173" spans="1:6" ht="15">
      <c r="A173" s="4" t="s">
        <v>781</v>
      </c>
      <c r="B173" s="7">
        <v>5769023</v>
      </c>
      <c r="C173" t="e">
        <f>VLOOKUP(A171,Stations!$B$2:$G$300,6,FALSE)</f>
        <v>#N/A</v>
      </c>
      <c r="D173" s="1" t="s">
        <v>136</v>
      </c>
      <c r="E173">
        <v>171</v>
      </c>
      <c r="F173" s="7">
        <v>5769023</v>
      </c>
    </row>
    <row r="174" spans="1:6" ht="15">
      <c r="A174" s="4" t="s">
        <v>595</v>
      </c>
      <c r="B174" s="7">
        <v>1605664</v>
      </c>
      <c r="C174">
        <f>VLOOKUP(A172,Stations!$B$2:$G$300,6,FALSE)</f>
        <v>170</v>
      </c>
      <c r="D174" s="1" t="s">
        <v>137</v>
      </c>
      <c r="E174">
        <v>172</v>
      </c>
      <c r="F174" s="7">
        <v>1605664</v>
      </c>
    </row>
    <row r="175" spans="1:6" ht="15">
      <c r="A175" s="4" t="s">
        <v>735</v>
      </c>
      <c r="B175" s="7">
        <v>1793225</v>
      </c>
      <c r="C175">
        <f>VLOOKUP(A173,Stations!$B$2:$G$300,6,FALSE)</f>
        <v>171</v>
      </c>
      <c r="D175" s="1" t="s">
        <v>138</v>
      </c>
      <c r="E175">
        <v>173</v>
      </c>
      <c r="F175" s="7">
        <v>1793225</v>
      </c>
    </row>
    <row r="176" spans="1:6" ht="15">
      <c r="A176" s="4" t="s">
        <v>660</v>
      </c>
      <c r="B176" s="7">
        <v>31152275</v>
      </c>
      <c r="C176">
        <f>VLOOKUP(A174,Stations!$B$2:$G$300,6,FALSE)</f>
        <v>172</v>
      </c>
      <c r="D176" t="s">
        <v>340</v>
      </c>
      <c r="E176">
        <v>174</v>
      </c>
      <c r="F176" s="7">
        <v>31152275</v>
      </c>
    </row>
    <row r="177" spans="1:6" ht="15">
      <c r="A177" s="4" t="s">
        <v>640</v>
      </c>
      <c r="B177" s="7">
        <v>1690457</v>
      </c>
      <c r="C177">
        <f>VLOOKUP(A175,Stations!$B$2:$G$300,6,FALSE)</f>
        <v>173</v>
      </c>
      <c r="D177" s="1" t="s">
        <v>139</v>
      </c>
      <c r="E177">
        <v>175</v>
      </c>
      <c r="F177" s="7">
        <v>1690457</v>
      </c>
    </row>
    <row r="178" spans="1:6" ht="15">
      <c r="A178" s="4" t="s">
        <v>587</v>
      </c>
      <c r="B178" s="7">
        <v>9481963</v>
      </c>
      <c r="C178" t="e">
        <f>VLOOKUP(A176,Stations!$B$2:$G$300,6,FALSE)</f>
        <v>#N/A</v>
      </c>
      <c r="D178" s="1" t="s">
        <v>140</v>
      </c>
      <c r="E178">
        <v>176</v>
      </c>
      <c r="F178" s="7">
        <v>9481963</v>
      </c>
    </row>
    <row r="179" spans="1:6" ht="15">
      <c r="A179" s="4" t="s">
        <v>684</v>
      </c>
      <c r="B179" s="7">
        <v>2626967</v>
      </c>
      <c r="C179">
        <f>VLOOKUP(A177,Stations!$B$2:$G$300,6,FALSE)</f>
        <v>175</v>
      </c>
      <c r="D179" s="1" t="s">
        <v>141</v>
      </c>
      <c r="E179">
        <v>177</v>
      </c>
      <c r="F179" s="7">
        <v>2626967</v>
      </c>
    </row>
    <row r="180" spans="1:6" ht="15">
      <c r="A180" s="4" t="s">
        <v>815</v>
      </c>
      <c r="B180" s="7">
        <v>2849349</v>
      </c>
      <c r="C180">
        <f>VLOOKUP(A178,Stations!$B$2:$G$300,6,FALSE)</f>
        <v>176</v>
      </c>
      <c r="D180" s="1" t="s">
        <v>142</v>
      </c>
      <c r="E180">
        <v>178</v>
      </c>
      <c r="F180" s="7">
        <v>2849349</v>
      </c>
    </row>
    <row r="181" spans="1:6" ht="15">
      <c r="A181" s="4" t="s">
        <v>809</v>
      </c>
      <c r="B181" s="7">
        <v>2030493</v>
      </c>
      <c r="C181">
        <f>VLOOKUP(A179,Stations!$B$2:$G$300,6,FALSE)</f>
        <v>177</v>
      </c>
      <c r="D181" s="1" t="s">
        <v>143</v>
      </c>
      <c r="E181">
        <v>179</v>
      </c>
      <c r="F181" s="7">
        <v>2030493</v>
      </c>
    </row>
    <row r="182" spans="1:6" ht="15">
      <c r="A182" s="4" t="s">
        <v>671</v>
      </c>
      <c r="B182" s="7">
        <v>4198870</v>
      </c>
      <c r="C182">
        <f>VLOOKUP(A180,Stations!$B$2:$G$300,6,FALSE)</f>
        <v>178</v>
      </c>
      <c r="D182" s="1" t="s">
        <v>144</v>
      </c>
      <c r="E182">
        <v>180</v>
      </c>
      <c r="F182" s="7">
        <v>4198870</v>
      </c>
    </row>
    <row r="183" spans="1:6" ht="15">
      <c r="A183" s="4" t="s">
        <v>652</v>
      </c>
      <c r="B183" s="7">
        <v>6239672</v>
      </c>
      <c r="C183">
        <f>VLOOKUP(A181,Stations!$B$2:$G$300,6,FALSE)</f>
        <v>179</v>
      </c>
      <c r="D183" s="1" t="s">
        <v>145</v>
      </c>
      <c r="E183">
        <v>181</v>
      </c>
      <c r="F183" s="7">
        <v>6239672</v>
      </c>
    </row>
    <row r="184" spans="1:6" ht="15">
      <c r="A184" s="4" t="s">
        <v>851</v>
      </c>
      <c r="B184" s="7">
        <v>7245724</v>
      </c>
      <c r="C184">
        <f>VLOOKUP(A182,Stations!$B$2:$G$300,6,FALSE)</f>
        <v>180</v>
      </c>
      <c r="D184" s="1" t="s">
        <v>146</v>
      </c>
      <c r="E184">
        <v>182</v>
      </c>
      <c r="F184" s="7">
        <v>7245724</v>
      </c>
    </row>
    <row r="185" spans="1:6" ht="15">
      <c r="A185" s="4" t="s">
        <v>637</v>
      </c>
      <c r="B185" s="7">
        <v>12389715</v>
      </c>
      <c r="C185" t="e">
        <f>VLOOKUP(A183,Stations!$B$2:$G$300,6,FALSE)</f>
        <v>#N/A</v>
      </c>
      <c r="D185" s="1" t="s">
        <v>147</v>
      </c>
      <c r="E185">
        <v>183</v>
      </c>
      <c r="F185" s="7">
        <v>12389715</v>
      </c>
    </row>
    <row r="186" spans="1:6" ht="15">
      <c r="A186" s="4" t="s">
        <v>670</v>
      </c>
      <c r="B186" s="7">
        <v>3887042</v>
      </c>
      <c r="C186">
        <f>VLOOKUP(A184,Stations!$B$2:$G$300,6,FALSE)</f>
        <v>182</v>
      </c>
      <c r="D186" s="1" t="s">
        <v>148</v>
      </c>
      <c r="E186">
        <v>184</v>
      </c>
      <c r="F186" s="7">
        <v>3887042</v>
      </c>
    </row>
    <row r="187" spans="1:6" ht="15">
      <c r="A187" s="4" t="s">
        <v>588</v>
      </c>
      <c r="B187" s="7">
        <v>9559535</v>
      </c>
      <c r="C187" t="e">
        <f>VLOOKUP(A185,Stations!$B$2:$G$300,6,FALSE)</f>
        <v>#N/A</v>
      </c>
      <c r="D187" t="s">
        <v>261</v>
      </c>
      <c r="E187">
        <v>185</v>
      </c>
      <c r="F187" s="7">
        <v>9559535</v>
      </c>
    </row>
    <row r="188" spans="1:6" ht="15">
      <c r="A188" s="4" t="s">
        <v>627</v>
      </c>
      <c r="B188" s="7">
        <v>3357432</v>
      </c>
      <c r="C188">
        <f>VLOOKUP(A186,Stations!$B$2:$G$300,6,FALSE)</f>
        <v>184</v>
      </c>
      <c r="D188" s="1" t="s">
        <v>149</v>
      </c>
      <c r="E188">
        <v>186</v>
      </c>
      <c r="F188" s="7">
        <v>3357432</v>
      </c>
    </row>
    <row r="189" spans="1:6" ht="15">
      <c r="A189" s="4" t="s">
        <v>690</v>
      </c>
      <c r="B189" s="7">
        <v>3918954</v>
      </c>
      <c r="C189" t="e">
        <f>VLOOKUP(A187,Stations!$B$2:$G$300,6,FALSE)</f>
        <v>#N/A</v>
      </c>
      <c r="D189" s="1" t="s">
        <v>150</v>
      </c>
      <c r="E189">
        <v>187</v>
      </c>
      <c r="F189" s="7">
        <v>3918954</v>
      </c>
    </row>
    <row r="190" spans="1:6" ht="15">
      <c r="A190" s="4" t="s">
        <v>692</v>
      </c>
      <c r="B190" s="7">
        <v>5089504</v>
      </c>
      <c r="C190">
        <f>VLOOKUP(A188,Stations!$B$2:$G$300,6,FALSE)</f>
        <v>186</v>
      </c>
      <c r="D190" s="1" t="s">
        <v>151</v>
      </c>
      <c r="E190">
        <v>188</v>
      </c>
      <c r="F190" s="7">
        <v>5089504</v>
      </c>
    </row>
    <row r="191" spans="1:6" ht="15">
      <c r="A191" s="4" t="s">
        <v>852</v>
      </c>
      <c r="B191" s="7">
        <v>364642</v>
      </c>
      <c r="C191">
        <f>VLOOKUP(A189,Stations!$B$2:$G$300,6,FALSE)</f>
        <v>187</v>
      </c>
      <c r="D191" s="1" t="s">
        <v>152</v>
      </c>
      <c r="E191">
        <v>189</v>
      </c>
      <c r="F191" s="7">
        <v>364642</v>
      </c>
    </row>
    <row r="192" spans="1:6" ht="15">
      <c r="A192" s="4" t="s">
        <v>609</v>
      </c>
      <c r="B192" s="7">
        <v>4880201</v>
      </c>
      <c r="C192">
        <f>VLOOKUP(A190,Stations!$B$2:$G$300,6,FALSE)</f>
        <v>188</v>
      </c>
      <c r="D192" s="1" t="s">
        <v>153</v>
      </c>
      <c r="E192">
        <v>190</v>
      </c>
      <c r="F192" s="7">
        <v>4880201</v>
      </c>
    </row>
    <row r="193" spans="1:6" ht="15">
      <c r="A193" s="4" t="s">
        <v>630</v>
      </c>
      <c r="B193" s="7">
        <v>4678888</v>
      </c>
      <c r="C193">
        <f>VLOOKUP(A191,Stations!$B$2:$G$300,6,FALSE)</f>
        <v>189</v>
      </c>
      <c r="D193" s="1" t="s">
        <v>154</v>
      </c>
      <c r="E193">
        <v>191</v>
      </c>
      <c r="F193" s="7">
        <v>4678888</v>
      </c>
    </row>
    <row r="194" spans="1:6" ht="15">
      <c r="A194" s="4" t="s">
        <v>834</v>
      </c>
      <c r="B194" s="7">
        <v>3275971</v>
      </c>
      <c r="C194" t="e">
        <f>VLOOKUP(A192,Stations!$B$2:$G$300,6,FALSE)</f>
        <v>#N/A</v>
      </c>
      <c r="D194" s="1" t="s">
        <v>155</v>
      </c>
      <c r="E194">
        <v>192</v>
      </c>
      <c r="F194" s="7">
        <v>3275971</v>
      </c>
    </row>
    <row r="195" spans="1:6" ht="15">
      <c r="A195" s="4" t="s">
        <v>596</v>
      </c>
      <c r="B195" s="7">
        <v>1813811</v>
      </c>
      <c r="C195">
        <f>VLOOKUP(A193,Stations!$B$2:$G$300,6,FALSE)</f>
        <v>191</v>
      </c>
      <c r="D195" s="1" t="s">
        <v>156</v>
      </c>
      <c r="E195">
        <v>193</v>
      </c>
      <c r="F195" s="7">
        <v>1813811</v>
      </c>
    </row>
    <row r="196" spans="1:6" ht="15">
      <c r="A196" s="4" t="s">
        <v>679</v>
      </c>
      <c r="B196" s="7">
        <v>1496432</v>
      </c>
      <c r="C196">
        <f>VLOOKUP(A194,Stations!$B$2:$G$300,6,FALSE)</f>
        <v>192</v>
      </c>
      <c r="D196" s="1" t="s">
        <v>157</v>
      </c>
      <c r="E196">
        <v>194</v>
      </c>
      <c r="F196" s="7">
        <v>1496432</v>
      </c>
    </row>
    <row r="197" spans="1:6" ht="15">
      <c r="A197" s="4" t="s">
        <v>698</v>
      </c>
      <c r="B197" s="7">
        <v>1416989</v>
      </c>
      <c r="C197">
        <f>VLOOKUP(A195,Stations!$B$2:$G$300,6,FALSE)</f>
        <v>193</v>
      </c>
      <c r="D197" s="1" t="s">
        <v>158</v>
      </c>
      <c r="E197">
        <v>195</v>
      </c>
      <c r="F197" s="7">
        <v>1416989</v>
      </c>
    </row>
    <row r="198" spans="1:6" ht="15">
      <c r="A198" s="4" t="s">
        <v>611</v>
      </c>
      <c r="B198" s="7">
        <v>6172069</v>
      </c>
      <c r="C198">
        <f>VLOOKUP(A196,Stations!$B$2:$G$300,6,FALSE)</f>
        <v>194</v>
      </c>
      <c r="D198" s="1" t="s">
        <v>159</v>
      </c>
      <c r="E198">
        <v>196</v>
      </c>
      <c r="F198" s="7">
        <v>6172069</v>
      </c>
    </row>
    <row r="199" spans="1:6" ht="15">
      <c r="A199" s="4" t="s">
        <v>616</v>
      </c>
      <c r="B199" s="7">
        <v>9255747</v>
      </c>
      <c r="C199" t="e">
        <f>VLOOKUP(A197,Stations!$B$2:$G$300,6,FALSE)</f>
        <v>#N/A</v>
      </c>
      <c r="D199" s="1" t="s">
        <v>160</v>
      </c>
      <c r="E199">
        <v>197</v>
      </c>
      <c r="F199" s="7">
        <v>9255747</v>
      </c>
    </row>
    <row r="200" spans="1:6" ht="15">
      <c r="A200" s="4" t="s">
        <v>677</v>
      </c>
      <c r="B200" s="7">
        <v>12168442</v>
      </c>
      <c r="C200">
        <f>VLOOKUP(A198,Stations!$B$2:$G$300,6,FALSE)</f>
        <v>196</v>
      </c>
      <c r="D200" s="1" t="s">
        <v>161</v>
      </c>
      <c r="E200">
        <v>198</v>
      </c>
      <c r="F200" s="7">
        <v>12168442</v>
      </c>
    </row>
    <row r="201" spans="1:6" ht="15">
      <c r="A201" s="4" t="s">
        <v>860</v>
      </c>
      <c r="B201" s="7">
        <v>3265485</v>
      </c>
      <c r="C201" t="e">
        <f>VLOOKUP(A199,Stations!$B$2:$G$300,6,FALSE)</f>
        <v>#N/A</v>
      </c>
      <c r="D201" s="1" t="s">
        <v>162</v>
      </c>
      <c r="E201">
        <v>199</v>
      </c>
      <c r="F201" s="7">
        <v>3265485</v>
      </c>
    </row>
    <row r="202" spans="1:6" ht="15">
      <c r="A202" s="4" t="s">
        <v>711</v>
      </c>
      <c r="B202" s="7">
        <v>2927184</v>
      </c>
      <c r="C202">
        <f>VLOOKUP(A200,Stations!$B$2:$G$300,6,FALSE)</f>
        <v>199</v>
      </c>
      <c r="D202" s="1" t="s">
        <v>163</v>
      </c>
      <c r="E202">
        <v>200</v>
      </c>
      <c r="F202" s="7">
        <v>2927184</v>
      </c>
    </row>
    <row r="203" spans="1:6" ht="15">
      <c r="A203" s="4" t="s">
        <v>843</v>
      </c>
      <c r="B203" s="7">
        <v>4645997</v>
      </c>
      <c r="C203" t="e">
        <f>VLOOKUP(A201,Stations!$B$2:$G$300,6,FALSE)</f>
        <v>#N/A</v>
      </c>
      <c r="D203" s="1" t="s">
        <v>164</v>
      </c>
      <c r="E203">
        <v>201</v>
      </c>
      <c r="F203" s="7">
        <v>4645997</v>
      </c>
    </row>
    <row r="204" spans="1:6" ht="15">
      <c r="A204" s="4" t="s">
        <v>717</v>
      </c>
      <c r="B204" s="7">
        <v>3570062</v>
      </c>
      <c r="C204">
        <f>VLOOKUP(A202,Stations!$B$2:$G$300,6,FALSE)</f>
        <v>200</v>
      </c>
      <c r="D204" s="1" t="s">
        <v>165</v>
      </c>
      <c r="E204">
        <v>202</v>
      </c>
      <c r="F204" s="7">
        <v>3570062</v>
      </c>
    </row>
    <row r="205" spans="1:6" ht="15">
      <c r="A205" s="4" t="s">
        <v>632</v>
      </c>
      <c r="B205" s="7">
        <v>5085695</v>
      </c>
      <c r="C205">
        <f>VLOOKUP(A203,Stations!$B$2:$G$300,6,FALSE)</f>
        <v>201</v>
      </c>
      <c r="D205" t="s">
        <v>312</v>
      </c>
      <c r="E205">
        <v>203</v>
      </c>
      <c r="F205" s="7">
        <v>5085695</v>
      </c>
    </row>
    <row r="206" spans="1:6" ht="15">
      <c r="A206" s="4" t="s">
        <v>582</v>
      </c>
      <c r="B206" s="7">
        <v>6794402</v>
      </c>
      <c r="C206" t="e">
        <f>VLOOKUP(A204,Stations!$B$2:$G$300,6,FALSE)</f>
        <v>#N/A</v>
      </c>
      <c r="D206" s="1" t="s">
        <v>166</v>
      </c>
      <c r="E206">
        <v>204</v>
      </c>
      <c r="F206" s="7">
        <v>6794402</v>
      </c>
    </row>
    <row r="207" spans="1:6" ht="15">
      <c r="A207" s="4" t="s">
        <v>776</v>
      </c>
      <c r="B207" s="7">
        <v>4352829</v>
      </c>
      <c r="C207" t="e">
        <f>VLOOKUP(A205,Stations!$B$2:$G$300,6,FALSE)</f>
        <v>#N/A</v>
      </c>
      <c r="D207" s="1" t="s">
        <v>167</v>
      </c>
      <c r="E207">
        <v>205</v>
      </c>
      <c r="F207" s="7">
        <v>4352829</v>
      </c>
    </row>
    <row r="208" spans="1:6" ht="15">
      <c r="A208" s="4" t="s">
        <v>699</v>
      </c>
      <c r="B208" s="7">
        <v>1595098</v>
      </c>
      <c r="C208">
        <f>VLOOKUP(A206,Stations!$B$2:$G$300,6,FALSE)</f>
        <v>204</v>
      </c>
      <c r="D208" s="1" t="s">
        <v>168</v>
      </c>
      <c r="E208">
        <v>206</v>
      </c>
      <c r="F208" s="7">
        <v>1595098</v>
      </c>
    </row>
    <row r="209" spans="1:6" ht="15">
      <c r="A209" s="4" t="s">
        <v>702</v>
      </c>
      <c r="B209" s="7">
        <v>1612517</v>
      </c>
      <c r="C209" t="e">
        <f>VLOOKUP(A207,Stations!$B$2:$G$300,6,FALSE)</f>
        <v>#N/A</v>
      </c>
      <c r="D209" s="1" t="s">
        <v>169</v>
      </c>
      <c r="E209">
        <v>207</v>
      </c>
      <c r="F209" s="7">
        <v>1612517</v>
      </c>
    </row>
    <row r="210" spans="1:6" ht="15">
      <c r="A210" s="4" t="s">
        <v>786</v>
      </c>
      <c r="B210" s="7">
        <v>721009</v>
      </c>
      <c r="C210">
        <f>VLOOKUP(A208,Stations!$B$2:$G$300,6,FALSE)</f>
        <v>206</v>
      </c>
      <c r="D210" s="1" t="s">
        <v>170</v>
      </c>
      <c r="E210">
        <v>208</v>
      </c>
      <c r="F210" s="7">
        <v>721009</v>
      </c>
    </row>
    <row r="211" spans="1:6" ht="15">
      <c r="A211" s="4" t="s">
        <v>710</v>
      </c>
      <c r="B211" s="7">
        <v>2562120</v>
      </c>
      <c r="C211" t="e">
        <f>VLOOKUP(A209,Stations!$B$2:$G$300,6,FALSE)</f>
        <v>#N/A</v>
      </c>
      <c r="D211" s="1" t="s">
        <v>171</v>
      </c>
      <c r="E211">
        <v>209</v>
      </c>
      <c r="F211" s="7">
        <v>2562120</v>
      </c>
    </row>
    <row r="212" spans="1:6" ht="15">
      <c r="A212" s="4" t="s">
        <v>703</v>
      </c>
      <c r="B212" s="7">
        <v>1903789</v>
      </c>
      <c r="C212">
        <f>VLOOKUP(A210,Stations!$B$2:$G$300,6,FALSE)</f>
        <v>209</v>
      </c>
      <c r="D212" s="1" t="s">
        <v>172</v>
      </c>
      <c r="E212">
        <v>210</v>
      </c>
      <c r="F212" s="7">
        <v>1903789</v>
      </c>
    </row>
    <row r="213" spans="1:6" ht="15">
      <c r="A213" s="4" t="s">
        <v>657</v>
      </c>
      <c r="B213" s="7">
        <v>9598097</v>
      </c>
      <c r="C213">
        <f>VLOOKUP(A211,Stations!$B$2:$G$300,6,FALSE)</f>
        <v>226</v>
      </c>
      <c r="D213" s="1" t="s">
        <v>173</v>
      </c>
      <c r="E213">
        <v>211</v>
      </c>
      <c r="F213" s="7">
        <v>9598097</v>
      </c>
    </row>
    <row r="214" spans="1:6" ht="15">
      <c r="A214" s="4" t="s">
        <v>600</v>
      </c>
      <c r="B214" s="7">
        <v>2840152</v>
      </c>
      <c r="C214">
        <f>VLOOKUP(A212,Stations!$B$2:$G$300,6,FALSE)</f>
        <v>227</v>
      </c>
      <c r="D214" s="1" t="s">
        <v>174</v>
      </c>
      <c r="E214">
        <v>212</v>
      </c>
      <c r="F214" s="7">
        <v>2840152</v>
      </c>
    </row>
    <row r="215" spans="1:6" ht="15">
      <c r="A215" s="4" t="s">
        <v>631</v>
      </c>
      <c r="B215" s="7">
        <v>4751655</v>
      </c>
      <c r="C215" t="e">
        <f>VLOOKUP(A213,Stations!$B$2:$G$300,6,FALSE)</f>
        <v>#N/A</v>
      </c>
      <c r="D215" s="1" t="s">
        <v>175</v>
      </c>
      <c r="E215">
        <v>213</v>
      </c>
      <c r="F215" s="7">
        <v>4751655</v>
      </c>
    </row>
    <row r="216" spans="1:6" ht="15">
      <c r="A216" s="4" t="s">
        <v>628</v>
      </c>
      <c r="B216" s="7">
        <v>3559682</v>
      </c>
      <c r="C216">
        <f>VLOOKUP(A214,Stations!$B$2:$G$300,6,FALSE)</f>
        <v>208</v>
      </c>
      <c r="D216" s="1" t="s">
        <v>176</v>
      </c>
      <c r="E216">
        <v>214</v>
      </c>
      <c r="F216" s="7">
        <v>3559682</v>
      </c>
    </row>
    <row r="217" spans="1:6" ht="15">
      <c r="A217" s="4" t="s">
        <v>730</v>
      </c>
      <c r="B217" s="7">
        <v>957771</v>
      </c>
      <c r="C217">
        <f>VLOOKUP(A215,Stations!$B$2:$G$300,6,FALSE)</f>
        <v>210</v>
      </c>
      <c r="D217" s="1" t="s">
        <v>177</v>
      </c>
      <c r="E217">
        <v>215</v>
      </c>
      <c r="F217" s="7">
        <v>957771</v>
      </c>
    </row>
    <row r="218" spans="1:6" ht="15">
      <c r="A218" s="4" t="s">
        <v>714</v>
      </c>
      <c r="B218" s="7">
        <v>3116890</v>
      </c>
      <c r="C218">
        <f>VLOOKUP(A216,Stations!$B$2:$G$300,6,FALSE)</f>
        <v>211</v>
      </c>
      <c r="D218" s="1" t="s">
        <v>178</v>
      </c>
      <c r="E218">
        <v>216</v>
      </c>
      <c r="F218" s="7">
        <v>3116890</v>
      </c>
    </row>
    <row r="219" spans="1:6" ht="15">
      <c r="A219" s="4" t="s">
        <v>841</v>
      </c>
      <c r="B219" s="7">
        <v>4156619</v>
      </c>
      <c r="C219">
        <f>VLOOKUP(A217,Stations!$B$2:$G$300,6,FALSE)</f>
        <v>212</v>
      </c>
      <c r="D219" s="1" t="s">
        <v>179</v>
      </c>
      <c r="E219">
        <v>217</v>
      </c>
      <c r="F219" s="7">
        <v>4156619</v>
      </c>
    </row>
    <row r="220" spans="1:6" ht="15">
      <c r="A220" s="4" t="s">
        <v>655</v>
      </c>
      <c r="B220" s="7">
        <v>9000298</v>
      </c>
      <c r="C220">
        <f>VLOOKUP(A218,Stations!$B$2:$G$300,6,FALSE)</f>
        <v>213</v>
      </c>
      <c r="D220" s="1" t="s">
        <v>180</v>
      </c>
      <c r="E220">
        <v>218</v>
      </c>
      <c r="F220" s="7">
        <v>9000298</v>
      </c>
    </row>
    <row r="221" spans="1:6" ht="15">
      <c r="A221" s="4" t="s">
        <v>818</v>
      </c>
      <c r="B221" s="7">
        <v>3431552</v>
      </c>
      <c r="C221">
        <f>VLOOKUP(A219,Stations!$B$2:$G$300,6,FALSE)</f>
        <v>214</v>
      </c>
      <c r="D221" s="1" t="s">
        <v>181</v>
      </c>
      <c r="E221">
        <v>219</v>
      </c>
      <c r="F221" s="7">
        <v>3431552</v>
      </c>
    </row>
    <row r="222" spans="1:6" ht="15">
      <c r="A222" s="4" t="s">
        <v>715</v>
      </c>
      <c r="B222" s="7">
        <v>3209252</v>
      </c>
      <c r="C222">
        <f>VLOOKUP(A220,Stations!$B$2:$G$300,6,FALSE)</f>
        <v>215</v>
      </c>
      <c r="D222" s="1" t="s">
        <v>182</v>
      </c>
      <c r="E222">
        <v>220</v>
      </c>
      <c r="F222" s="7">
        <v>3209252</v>
      </c>
    </row>
    <row r="223" spans="1:6" ht="15">
      <c r="A223" s="4" t="s">
        <v>777</v>
      </c>
      <c r="B223" s="7">
        <v>4822893</v>
      </c>
      <c r="C223">
        <f>VLOOKUP(A221,Stations!$B$2:$G$300,6,FALSE)</f>
        <v>216</v>
      </c>
      <c r="D223" s="1" t="s">
        <v>183</v>
      </c>
      <c r="E223">
        <v>221</v>
      </c>
      <c r="F223" s="7">
        <v>4822893</v>
      </c>
    </row>
    <row r="224" spans="1:6" ht="15">
      <c r="A224" s="4" t="s">
        <v>672</v>
      </c>
      <c r="B224" s="7">
        <v>4477959</v>
      </c>
      <c r="C224">
        <f>VLOOKUP(A222,Stations!$B$2:$G$300,6,FALSE)</f>
        <v>217</v>
      </c>
      <c r="D224" s="1" t="s">
        <v>184</v>
      </c>
      <c r="E224">
        <v>222</v>
      </c>
      <c r="F224" s="7">
        <v>4477959</v>
      </c>
    </row>
    <row r="225" spans="1:6" ht="15">
      <c r="A225" s="4" t="s">
        <v>778</v>
      </c>
      <c r="B225" s="7">
        <v>4932701</v>
      </c>
      <c r="C225">
        <f>VLOOKUP(A223,Stations!$B$2:$G$300,6,FALSE)</f>
        <v>218</v>
      </c>
      <c r="D225" s="1" t="s">
        <v>185</v>
      </c>
      <c r="E225">
        <v>223</v>
      </c>
      <c r="F225" s="7">
        <v>4932701</v>
      </c>
    </row>
    <row r="226" spans="1:6" ht="15">
      <c r="A226" s="4" t="s">
        <v>839</v>
      </c>
      <c r="B226" s="7">
        <v>3814464</v>
      </c>
      <c r="C226">
        <f>VLOOKUP(A224,Stations!$B$2:$G$300,6,FALSE)</f>
        <v>219</v>
      </c>
      <c r="D226" s="1" t="s">
        <v>186</v>
      </c>
      <c r="E226">
        <v>224</v>
      </c>
      <c r="F226" s="7">
        <v>3814464</v>
      </c>
    </row>
    <row r="227" spans="1:6" ht="15">
      <c r="A227" s="4" t="s">
        <v>844</v>
      </c>
      <c r="B227" s="7">
        <v>4715395</v>
      </c>
      <c r="C227">
        <f>VLOOKUP(A225,Stations!$B$2:$G$300,6,FALSE)</f>
        <v>220</v>
      </c>
      <c r="D227" s="1" t="s">
        <v>187</v>
      </c>
      <c r="E227">
        <v>225</v>
      </c>
      <c r="F227" s="7">
        <v>4715395</v>
      </c>
    </row>
    <row r="228" spans="1:6" ht="15">
      <c r="A228" s="4" t="s">
        <v>824</v>
      </c>
      <c r="B228" s="7">
        <v>6275922</v>
      </c>
      <c r="C228">
        <f>VLOOKUP(A226,Stations!$B$2:$G$300,6,FALSE)</f>
        <v>221</v>
      </c>
      <c r="D228" s="1" t="s">
        <v>188</v>
      </c>
      <c r="E228">
        <v>226</v>
      </c>
      <c r="F228" s="7">
        <v>6275922</v>
      </c>
    </row>
    <row r="229" spans="1:6" ht="15">
      <c r="A229" s="4" t="s">
        <v>578</v>
      </c>
      <c r="B229" s="7">
        <v>4363767</v>
      </c>
      <c r="C229">
        <f>VLOOKUP(A227,Stations!$B$2:$G$300,6,FALSE)</f>
        <v>222</v>
      </c>
      <c r="D229" s="1" t="s">
        <v>189</v>
      </c>
      <c r="E229">
        <v>227</v>
      </c>
      <c r="F229" s="7">
        <v>4363767</v>
      </c>
    </row>
    <row r="230" spans="1:6" ht="15">
      <c r="A230" s="4" t="s">
        <v>854</v>
      </c>
      <c r="B230" s="7">
        <v>3899020</v>
      </c>
      <c r="C230">
        <f>VLOOKUP(A228,Stations!$B$2:$G$300,6,FALSE)</f>
        <v>223</v>
      </c>
      <c r="D230" s="1" t="s">
        <v>190</v>
      </c>
      <c r="E230">
        <v>228</v>
      </c>
      <c r="F230" s="7">
        <v>3899020</v>
      </c>
    </row>
    <row r="231" spans="1:6" ht="15">
      <c r="A231" s="4" t="s">
        <v>743</v>
      </c>
      <c r="B231" s="7">
        <v>2675992</v>
      </c>
      <c r="C231">
        <f>VLOOKUP(A229,Stations!$B$2:$G$300,6,FALSE)</f>
        <v>224</v>
      </c>
      <c r="D231" s="1" t="s">
        <v>191</v>
      </c>
      <c r="E231">
        <v>229</v>
      </c>
      <c r="F231" s="7">
        <v>2675992</v>
      </c>
    </row>
    <row r="232" spans="1:6" ht="15">
      <c r="A232" s="4" t="s">
        <v>585</v>
      </c>
      <c r="B232" s="7">
        <v>8852329</v>
      </c>
      <c r="C232">
        <f>VLOOKUP(A230,Stations!$B$2:$G$300,6,FALSE)</f>
        <v>225</v>
      </c>
      <c r="D232" s="1" t="s">
        <v>192</v>
      </c>
      <c r="E232">
        <v>230</v>
      </c>
      <c r="F232" s="7">
        <v>8852329</v>
      </c>
    </row>
    <row r="233" spans="1:6" ht="15">
      <c r="A233" s="4" t="s">
        <v>855</v>
      </c>
      <c r="B233" s="7">
        <v>451729</v>
      </c>
      <c r="C233" t="e">
        <f>VLOOKUP(A231,Stations!$B$2:$G$300,6,FALSE)</f>
        <v>#N/A</v>
      </c>
      <c r="D233" s="1" t="s">
        <v>193</v>
      </c>
      <c r="E233">
        <v>231</v>
      </c>
      <c r="F233" s="7">
        <v>451729</v>
      </c>
    </row>
    <row r="234" spans="1:6" ht="15">
      <c r="A234" s="4" t="s">
        <v>724</v>
      </c>
      <c r="B234" s="7">
        <v>5084082</v>
      </c>
      <c r="C234">
        <f>VLOOKUP(A232,Stations!$B$2:$G$300,6,FALSE)</f>
        <v>230</v>
      </c>
      <c r="D234" s="1" t="s">
        <v>194</v>
      </c>
      <c r="E234">
        <v>232</v>
      </c>
      <c r="F234" s="7">
        <v>5084082</v>
      </c>
    </row>
    <row r="235" spans="1:6" ht="15">
      <c r="A235" s="4" t="s">
        <v>801</v>
      </c>
      <c r="B235" s="7">
        <v>3279317</v>
      </c>
      <c r="C235" t="e">
        <f>VLOOKUP(A233,Stations!$B$2:$G$300,6,FALSE)</f>
        <v>#N/A</v>
      </c>
      <c r="D235" s="1" t="s">
        <v>195</v>
      </c>
      <c r="E235">
        <v>233</v>
      </c>
      <c r="F235" s="7">
        <v>3279317</v>
      </c>
    </row>
    <row r="236" spans="1:6" ht="15">
      <c r="A236" s="4" t="s">
        <v>687</v>
      </c>
      <c r="B236" s="7">
        <v>3085406</v>
      </c>
      <c r="C236">
        <f>VLOOKUP(A234,Stations!$B$2:$G$300,6,FALSE)</f>
        <v>232</v>
      </c>
      <c r="D236" s="1" t="s">
        <v>196</v>
      </c>
      <c r="E236">
        <v>234</v>
      </c>
      <c r="F236" s="7">
        <v>3085406</v>
      </c>
    </row>
    <row r="237" spans="1:6" ht="15">
      <c r="A237" s="4" t="s">
        <v>662</v>
      </c>
      <c r="B237" s="7">
        <v>1201924</v>
      </c>
      <c r="C237" t="e">
        <f>VLOOKUP(A235,Stations!$B$2:$G$300,6,FALSE)</f>
        <v>#N/A</v>
      </c>
      <c r="D237" s="1" t="s">
        <v>197</v>
      </c>
      <c r="E237">
        <v>235</v>
      </c>
      <c r="F237" s="7">
        <v>1201924</v>
      </c>
    </row>
    <row r="238" spans="1:6" ht="15">
      <c r="A238" s="4" t="s">
        <v>620</v>
      </c>
      <c r="B238" s="7">
        <v>1751431</v>
      </c>
      <c r="C238">
        <f>VLOOKUP(A236,Stations!$B$2:$G$300,6,FALSE)</f>
        <v>234</v>
      </c>
      <c r="D238" s="1" t="s">
        <v>198</v>
      </c>
      <c r="E238">
        <v>236</v>
      </c>
      <c r="F238" s="7">
        <v>1751431</v>
      </c>
    </row>
    <row r="239" spans="1:6" ht="15">
      <c r="A239" s="4" t="s">
        <v>804</v>
      </c>
      <c r="B239" s="7">
        <v>4491306</v>
      </c>
      <c r="C239" t="e">
        <f>VLOOKUP(A237,Stations!$B$2:$G$300,6,FALSE)</f>
        <v>#N/A</v>
      </c>
      <c r="D239" s="1" t="s">
        <v>199</v>
      </c>
      <c r="E239">
        <v>237</v>
      </c>
      <c r="F239" s="7">
        <v>4491306</v>
      </c>
    </row>
    <row r="240" spans="1:6" ht="15">
      <c r="A240" s="4" t="s">
        <v>765</v>
      </c>
      <c r="B240" s="7">
        <v>2315446</v>
      </c>
      <c r="C240">
        <f>VLOOKUP(A238,Stations!$B$2:$G$300,6,FALSE)</f>
        <v>236</v>
      </c>
      <c r="D240" s="1" t="s">
        <v>200</v>
      </c>
      <c r="E240">
        <v>238</v>
      </c>
      <c r="F240" s="7">
        <v>2315446</v>
      </c>
    </row>
    <row r="241" spans="1:6" ht="15">
      <c r="A241" s="4" t="s">
        <v>641</v>
      </c>
      <c r="B241" s="7">
        <v>1785546</v>
      </c>
      <c r="C241">
        <f>VLOOKUP(A239,Stations!$B$2:$G$300,6,FALSE)</f>
        <v>237</v>
      </c>
      <c r="D241" s="1" t="s">
        <v>201</v>
      </c>
      <c r="E241">
        <v>239</v>
      </c>
      <c r="F241" s="7">
        <v>1785546</v>
      </c>
    </row>
    <row r="242" spans="1:6" ht="15">
      <c r="A242" s="4" t="s">
        <v>633</v>
      </c>
      <c r="B242" s="7">
        <v>5860077</v>
      </c>
      <c r="C242">
        <f>VLOOKUP(A240,Stations!$B$2:$G$300,6,FALSE)</f>
        <v>238</v>
      </c>
      <c r="D242" t="s">
        <v>318</v>
      </c>
      <c r="E242">
        <v>240</v>
      </c>
      <c r="F242" s="7">
        <v>5860077</v>
      </c>
    </row>
    <row r="243" spans="1:6" ht="15">
      <c r="A243" s="4" t="s">
        <v>808</v>
      </c>
      <c r="B243" s="7">
        <v>1307167</v>
      </c>
      <c r="C243">
        <f>VLOOKUP(A241,Stations!$B$2:$G$300,6,FALSE)</f>
        <v>239</v>
      </c>
      <c r="D243" s="1" t="s">
        <v>202</v>
      </c>
      <c r="E243">
        <v>241</v>
      </c>
      <c r="F243" s="7">
        <v>1307167</v>
      </c>
    </row>
    <row r="244" spans="1:6" ht="15">
      <c r="A244" s="4" t="s">
        <v>638</v>
      </c>
      <c r="B244" s="7">
        <v>17095806</v>
      </c>
      <c r="C244" t="e">
        <f>VLOOKUP(A242,Stations!$B$2:$G$300,6,FALSE)</f>
        <v>#N/A</v>
      </c>
      <c r="D244" s="1" t="s">
        <v>203</v>
      </c>
      <c r="E244">
        <v>242</v>
      </c>
      <c r="F244" s="7">
        <v>17095806</v>
      </c>
    </row>
    <row r="245" spans="1:6" ht="15">
      <c r="A245" s="10" t="s">
        <v>266</v>
      </c>
      <c r="B245" s="7">
        <v>5451933</v>
      </c>
      <c r="C245">
        <f>VLOOKUP(A243,Stations!$B$2:$G$300,6,FALSE)</f>
        <v>241</v>
      </c>
      <c r="D245" t="s">
        <v>266</v>
      </c>
      <c r="E245">
        <v>243</v>
      </c>
      <c r="F245" s="7">
        <v>5451933</v>
      </c>
    </row>
    <row r="246" spans="1:6" ht="15">
      <c r="A246" s="4" t="s">
        <v>664</v>
      </c>
      <c r="B246" s="7">
        <v>1640016</v>
      </c>
      <c r="C246" t="e">
        <f>VLOOKUP(A244,Stations!$B$2:$G$300,6,FALSE)</f>
        <v>#N/A</v>
      </c>
      <c r="D246" s="1" t="s">
        <v>204</v>
      </c>
      <c r="E246">
        <v>244</v>
      </c>
      <c r="F246" s="7">
        <v>1640016</v>
      </c>
    </row>
    <row r="247" spans="1:6" ht="15">
      <c r="A247" s="4" t="s">
        <v>755</v>
      </c>
      <c r="B247" s="7">
        <v>5297670</v>
      </c>
      <c r="C247">
        <f>VLOOKUP(A245,Stations!$B$2:$G$300,6,FALSE)</f>
        <v>243</v>
      </c>
      <c r="D247" t="s">
        <v>407</v>
      </c>
      <c r="E247">
        <v>245</v>
      </c>
      <c r="F247" s="7">
        <v>5297670</v>
      </c>
    </row>
    <row r="248" spans="1:6" ht="15">
      <c r="A248" s="4" t="s">
        <v>708</v>
      </c>
      <c r="B248" s="7">
        <v>2519241</v>
      </c>
      <c r="C248" t="e">
        <f>VLOOKUP(A246,Stations!$B$2:$G$300,6,FALSE)</f>
        <v>#N/A</v>
      </c>
      <c r="D248" s="1" t="s">
        <v>205</v>
      </c>
      <c r="E248">
        <v>246</v>
      </c>
      <c r="F248" s="7">
        <v>2519241</v>
      </c>
    </row>
    <row r="249" spans="1:6" ht="15">
      <c r="A249" s="4" t="s">
        <v>775</v>
      </c>
      <c r="B249" s="7">
        <v>4317097</v>
      </c>
      <c r="C249" t="e">
        <f>VLOOKUP(A247,Stations!$B$2:$G$300,6,FALSE)</f>
        <v>#N/A</v>
      </c>
      <c r="D249" s="1" t="s">
        <v>206</v>
      </c>
      <c r="E249">
        <v>247</v>
      </c>
      <c r="F249" s="7">
        <v>4317097</v>
      </c>
    </row>
    <row r="250" spans="1:6" ht="15">
      <c r="A250" s="4" t="s">
        <v>599</v>
      </c>
      <c r="B250" s="7">
        <v>2747395</v>
      </c>
      <c r="C250">
        <f>VLOOKUP(A248,Stations!$B$2:$G$300,6,FALSE)</f>
        <v>246</v>
      </c>
      <c r="D250" s="1" t="s">
        <v>207</v>
      </c>
      <c r="E250">
        <v>248</v>
      </c>
      <c r="F250" s="7">
        <v>2747395</v>
      </c>
    </row>
    <row r="251" spans="1:6" ht="15">
      <c r="A251" s="4" t="s">
        <v>772</v>
      </c>
      <c r="B251" s="7">
        <v>3081914</v>
      </c>
      <c r="C251">
        <f>VLOOKUP(A249,Stations!$B$2:$G$300,6,FALSE)</f>
        <v>247</v>
      </c>
      <c r="D251" s="1" t="s">
        <v>208</v>
      </c>
      <c r="E251">
        <v>249</v>
      </c>
      <c r="F251" s="7">
        <v>3081914</v>
      </c>
    </row>
    <row r="252" spans="1:6" ht="15">
      <c r="A252" s="4" t="s">
        <v>767</v>
      </c>
      <c r="B252" s="7">
        <v>2669336</v>
      </c>
      <c r="C252">
        <f>VLOOKUP(A250,Stations!$B$2:$G$300,6,FALSE)</f>
        <v>248</v>
      </c>
      <c r="D252" s="1" t="s">
        <v>209</v>
      </c>
      <c r="E252">
        <v>250</v>
      </c>
      <c r="F252" s="7">
        <v>2669336</v>
      </c>
    </row>
    <row r="253" spans="1:6" ht="15">
      <c r="A253" s="4" t="s">
        <v>814</v>
      </c>
      <c r="B253" s="7">
        <v>2563169</v>
      </c>
      <c r="C253">
        <f>VLOOKUP(A251,Stations!$B$2:$G$300,6,FALSE)</f>
        <v>249</v>
      </c>
      <c r="D253" s="1" t="s">
        <v>210</v>
      </c>
      <c r="E253">
        <v>251</v>
      </c>
      <c r="F253" s="7">
        <v>2563169</v>
      </c>
    </row>
    <row r="254" spans="1:6" ht="15">
      <c r="A254" s="4" t="s">
        <v>768</v>
      </c>
      <c r="B254" s="7">
        <v>2758716</v>
      </c>
      <c r="C254">
        <f>VLOOKUP(A252,Stations!$B$2:$G$300,6,FALSE)</f>
        <v>250</v>
      </c>
      <c r="D254" s="1" t="s">
        <v>212</v>
      </c>
      <c r="E254">
        <v>253</v>
      </c>
      <c r="F254" s="7">
        <v>2758716</v>
      </c>
    </row>
    <row r="255" spans="1:6" ht="15">
      <c r="A255" s="4" t="s">
        <v>770</v>
      </c>
      <c r="B255" s="7">
        <v>2923768</v>
      </c>
      <c r="C255">
        <f>VLOOKUP(A253,Stations!$B$2:$G$300,6,FALSE)</f>
        <v>251</v>
      </c>
      <c r="D255" s="1" t="s">
        <v>213</v>
      </c>
      <c r="E255">
        <v>254</v>
      </c>
      <c r="F255" s="7">
        <v>2923768</v>
      </c>
    </row>
    <row r="256" spans="1:6" ht="15">
      <c r="A256" s="4" t="s">
        <v>837</v>
      </c>
      <c r="B256" s="7">
        <v>3517853</v>
      </c>
      <c r="C256">
        <f>VLOOKUP(A254,Stations!$B$2:$G$300,6,FALSE)</f>
        <v>253</v>
      </c>
      <c r="D256" s="1" t="s">
        <v>475</v>
      </c>
      <c r="E256">
        <v>255</v>
      </c>
      <c r="F256" s="7">
        <v>3517853</v>
      </c>
    </row>
    <row r="257" spans="1:6" ht="15">
      <c r="A257" s="4" t="s">
        <v>845</v>
      </c>
      <c r="B257" s="7">
        <v>5365746</v>
      </c>
      <c r="C257">
        <f>VLOOKUP(A255,Stations!$B$2:$G$300,6,FALSE)</f>
        <v>254</v>
      </c>
      <c r="D257" s="1" t="s">
        <v>503</v>
      </c>
      <c r="E257">
        <v>256</v>
      </c>
      <c r="F257" s="7">
        <v>5365746</v>
      </c>
    </row>
    <row r="258" spans="1:6" ht="15">
      <c r="A258" s="4" t="s">
        <v>853</v>
      </c>
      <c r="B258" s="7">
        <v>979912</v>
      </c>
      <c r="C258" t="e">
        <f>VLOOKUP(A256,Stations!$B$2:$G$300,6,FALSE)</f>
        <v>#N/A</v>
      </c>
      <c r="D258" s="1" t="s">
        <v>214</v>
      </c>
      <c r="E258">
        <v>257</v>
      </c>
      <c r="F258" s="7">
        <v>979912</v>
      </c>
    </row>
    <row r="259" spans="1:6" ht="15">
      <c r="A259" s="4" t="s">
        <v>828</v>
      </c>
      <c r="B259" s="7">
        <v>1850407</v>
      </c>
      <c r="C259" t="e">
        <f>VLOOKUP(A257,Stations!$B$2:$G$300,6,FALSE)</f>
        <v>#N/A</v>
      </c>
      <c r="D259" s="1" t="s">
        <v>215</v>
      </c>
      <c r="E259">
        <v>258</v>
      </c>
      <c r="F259" s="7">
        <v>1850407</v>
      </c>
    </row>
    <row r="260" spans="1:6" ht="15">
      <c r="A260" s="4" t="s">
        <v>807</v>
      </c>
      <c r="B260" s="7">
        <v>1254251</v>
      </c>
      <c r="C260">
        <f>VLOOKUP(A258,Stations!$B$2:$G$300,6,FALSE)</f>
        <v>257</v>
      </c>
      <c r="D260" s="1" t="s">
        <v>216</v>
      </c>
      <c r="E260">
        <v>259</v>
      </c>
      <c r="F260" s="7">
        <v>1254251</v>
      </c>
    </row>
    <row r="261" spans="1:6" ht="15">
      <c r="A261" s="4" t="s">
        <v>649</v>
      </c>
      <c r="B261" s="7">
        <v>4548167</v>
      </c>
      <c r="C261" t="e">
        <f>VLOOKUP(A259,Stations!$B$2:$G$300,6,FALSE)</f>
        <v>#N/A</v>
      </c>
      <c r="D261" s="1" t="s">
        <v>217</v>
      </c>
      <c r="E261">
        <v>260</v>
      </c>
      <c r="F261" s="7">
        <v>4548167</v>
      </c>
    </row>
    <row r="262" spans="1:6" ht="15">
      <c r="A262" s="4" t="s">
        <v>680</v>
      </c>
      <c r="B262" s="7">
        <v>1937457</v>
      </c>
      <c r="C262">
        <f>VLOOKUP(A260,Stations!$B$2:$G$300,6,FALSE)</f>
        <v>259</v>
      </c>
      <c r="D262" s="1" t="s">
        <v>218</v>
      </c>
      <c r="E262">
        <v>261</v>
      </c>
      <c r="F262" s="7">
        <v>1937457</v>
      </c>
    </row>
    <row r="263" spans="1:6" ht="15">
      <c r="A263" s="4" t="s">
        <v>639</v>
      </c>
      <c r="B263" s="7">
        <v>46790941</v>
      </c>
      <c r="C263" t="e">
        <f>VLOOKUP(A261,Stations!$B$2:$G$300,6,FALSE)</f>
        <v>#N/A</v>
      </c>
      <c r="D263" s="1" t="s">
        <v>219</v>
      </c>
      <c r="E263">
        <v>262</v>
      </c>
      <c r="F263" s="7">
        <v>46790941</v>
      </c>
    </row>
    <row r="264" spans="1:6" ht="15">
      <c r="A264" s="4" t="s">
        <v>863</v>
      </c>
      <c r="B264" s="7">
        <v>5973612</v>
      </c>
      <c r="C264">
        <f>VLOOKUP(A262,Stations!$B$2:$G$300,6,FALSE)</f>
        <v>261</v>
      </c>
      <c r="D264" s="1" t="s">
        <v>220</v>
      </c>
      <c r="E264">
        <v>263</v>
      </c>
      <c r="F264" s="7">
        <v>5973612</v>
      </c>
    </row>
    <row r="265" spans="1:6" ht="15">
      <c r="A265" s="4" t="s">
        <v>665</v>
      </c>
      <c r="B265" s="7">
        <v>2023002</v>
      </c>
      <c r="C265" t="e">
        <f>VLOOKUP(A263,Stations!$B$2:$G$300,6,FALSE)</f>
        <v>#N/A</v>
      </c>
      <c r="D265" s="1" t="s">
        <v>221</v>
      </c>
      <c r="E265">
        <v>264</v>
      </c>
      <c r="F265" s="7">
        <v>2023002</v>
      </c>
    </row>
    <row r="266" spans="1:6" ht="15">
      <c r="A266" s="4" t="s">
        <v>623</v>
      </c>
      <c r="B266" s="7">
        <v>2846171</v>
      </c>
      <c r="C266" t="e">
        <f>VLOOKUP(A264,Stations!$B$2:$G$300,6,FALSE)</f>
        <v>#N/A</v>
      </c>
      <c r="D266" s="1" t="s">
        <v>211</v>
      </c>
      <c r="E266">
        <v>252</v>
      </c>
      <c r="F266" s="7">
        <v>2846171</v>
      </c>
    </row>
    <row r="267" spans="1:6" ht="15">
      <c r="A267" s="4" t="s">
        <v>656</v>
      </c>
      <c r="B267" s="7">
        <v>9159024</v>
      </c>
      <c r="C267">
        <f>VLOOKUP(A265,Stations!$B$2:$G$300,6,FALSE)</f>
        <v>264</v>
      </c>
      <c r="D267" s="1" t="s">
        <v>222</v>
      </c>
      <c r="E267">
        <v>265</v>
      </c>
      <c r="F267" s="7">
        <v>9159024</v>
      </c>
    </row>
    <row r="268" spans="1:6" ht="15">
      <c r="A268" s="4" t="s">
        <v>581</v>
      </c>
      <c r="B268" s="7">
        <v>6265848</v>
      </c>
      <c r="C268" t="e">
        <f>VLOOKUP(A266,Stations!$B$2:$G$300,6,FALSE)</f>
        <v>#N/A</v>
      </c>
      <c r="D268" s="1" t="s">
        <v>223</v>
      </c>
      <c r="E268">
        <v>266</v>
      </c>
      <c r="F268" s="7">
        <v>6265848</v>
      </c>
    </row>
    <row r="269" spans="1:6" ht="15">
      <c r="A269" s="4" t="s">
        <v>769</v>
      </c>
      <c r="B269" s="7">
        <v>2813350</v>
      </c>
      <c r="C269">
        <f>VLOOKUP(A267,Stations!$B$2:$G$300,6,FALSE)</f>
        <v>265</v>
      </c>
      <c r="D269" s="1" t="s">
        <v>224</v>
      </c>
      <c r="E269">
        <v>267</v>
      </c>
      <c r="F269" s="7">
        <v>2813350</v>
      </c>
    </row>
    <row r="270" spans="1:6" ht="15">
      <c r="A270" s="4" t="s">
        <v>647</v>
      </c>
      <c r="B270" s="7">
        <v>3404889</v>
      </c>
      <c r="C270">
        <f>VLOOKUP(A268,Stations!$B$2:$G$300,6,FALSE)</f>
        <v>266</v>
      </c>
      <c r="D270" s="1" t="s">
        <v>225</v>
      </c>
      <c r="E270">
        <v>268</v>
      </c>
      <c r="F270" s="7">
        <v>3404889</v>
      </c>
    </row>
    <row r="271" spans="1:6" ht="15">
      <c r="A271" s="4" t="s">
        <v>734</v>
      </c>
      <c r="B271" s="7">
        <v>1680231</v>
      </c>
      <c r="C271">
        <f>VLOOKUP(A269,Stations!$B$2:$G$300,6,FALSE)</f>
        <v>267</v>
      </c>
      <c r="D271" t="s">
        <v>408</v>
      </c>
      <c r="E271">
        <v>269</v>
      </c>
      <c r="F271" s="7">
        <v>1680231</v>
      </c>
    </row>
    <row r="272" spans="1:6" ht="15">
      <c r="A272" s="4" t="s">
        <v>644</v>
      </c>
      <c r="B272" s="7">
        <v>2432022</v>
      </c>
      <c r="C272">
        <f>VLOOKUP(A270,Stations!$B$2:$G$300,6,FALSE)</f>
        <v>268</v>
      </c>
      <c r="D272" s="1" t="s">
        <v>226</v>
      </c>
      <c r="E272">
        <v>270</v>
      </c>
      <c r="F272" s="7">
        <v>2432022</v>
      </c>
    </row>
    <row r="273" spans="1:6" ht="15">
      <c r="A273" s="4" t="s">
        <v>789</v>
      </c>
      <c r="B273" s="7">
        <v>1627318</v>
      </c>
      <c r="C273" t="e">
        <f>VLOOKUP(A271,Stations!$B$2:$G$300,6,FALSE)</f>
        <v>#N/A</v>
      </c>
      <c r="D273" s="1" t="s">
        <v>227</v>
      </c>
      <c r="E273">
        <v>271</v>
      </c>
      <c r="F273" s="7">
        <v>1627318</v>
      </c>
    </row>
    <row r="274" spans="1:6" ht="15">
      <c r="A274" s="4" t="s">
        <v>625</v>
      </c>
      <c r="B274" s="7">
        <v>3318660</v>
      </c>
      <c r="C274">
        <f>VLOOKUP(A272,Stations!$B$2:$G$300,6,FALSE)</f>
        <v>270</v>
      </c>
      <c r="D274" s="1" t="s">
        <v>228</v>
      </c>
      <c r="E274">
        <v>272</v>
      </c>
      <c r="F274" s="7">
        <v>3318660</v>
      </c>
    </row>
    <row r="275" spans="1:6" ht="15">
      <c r="A275" s="4" t="s">
        <v>799</v>
      </c>
      <c r="B275" s="7">
        <v>5618445</v>
      </c>
      <c r="C275" t="e">
        <f>VLOOKUP(A273,Stations!$B$2:$G$300,6,FALSE)</f>
        <v>#N/A</v>
      </c>
      <c r="D275" s="1" t="s">
        <v>447</v>
      </c>
      <c r="E275">
        <v>273</v>
      </c>
      <c r="F275" s="7">
        <v>5618445</v>
      </c>
    </row>
    <row r="276" spans="1:6" ht="15">
      <c r="A276" s="4" t="s">
        <v>682</v>
      </c>
      <c r="B276" s="7">
        <v>2416242</v>
      </c>
      <c r="C276">
        <f>VLOOKUP(A274,Stations!$B$2:$G$300,6,FALSE)</f>
        <v>272</v>
      </c>
      <c r="D276" t="s">
        <v>376</v>
      </c>
      <c r="E276">
        <v>274</v>
      </c>
      <c r="F276" s="7">
        <v>2416242</v>
      </c>
    </row>
    <row r="277" spans="1:6" ht="15">
      <c r="A277" s="4" t="s">
        <v>646</v>
      </c>
      <c r="B277" s="7">
        <v>2996051</v>
      </c>
      <c r="C277" t="e">
        <f>VLOOKUP(A275,Stations!$B$2:$G$300,6,FALSE)</f>
        <v>#N/A</v>
      </c>
      <c r="D277" s="1" t="s">
        <v>229</v>
      </c>
      <c r="E277">
        <v>275</v>
      </c>
      <c r="F277" s="7">
        <v>2996051</v>
      </c>
    </row>
    <row r="278" spans="1:6" ht="15">
      <c r="A278" s="4" t="s">
        <v>811</v>
      </c>
      <c r="B278" s="7">
        <v>2449915</v>
      </c>
      <c r="C278" t="e">
        <f>VLOOKUP(A276,Stations!$B$2:$G$300,6,FALSE)</f>
        <v>#N/A</v>
      </c>
      <c r="D278" s="1" t="s">
        <v>230</v>
      </c>
      <c r="E278">
        <v>276</v>
      </c>
      <c r="F278" s="7">
        <v>2449915</v>
      </c>
    </row>
    <row r="279" spans="1:6" ht="15">
      <c r="A279" s="4" t="s">
        <v>615</v>
      </c>
      <c r="B279" s="7">
        <v>6906194</v>
      </c>
      <c r="C279">
        <f>VLOOKUP(A277,Stations!$B$2:$G$300,6,FALSE)</f>
        <v>275</v>
      </c>
      <c r="D279" s="1" t="s">
        <v>231</v>
      </c>
      <c r="E279">
        <v>277</v>
      </c>
      <c r="F279" s="7">
        <v>6906194</v>
      </c>
    </row>
    <row r="280" spans="1:6" ht="15">
      <c r="A280" s="4" t="s">
        <v>654</v>
      </c>
      <c r="B280" s="7">
        <v>7346063</v>
      </c>
      <c r="C280" t="e">
        <f>VLOOKUP(A278,Stations!$B$2:$G$300,6,FALSE)</f>
        <v>#N/A</v>
      </c>
      <c r="D280" t="s">
        <v>338</v>
      </c>
      <c r="E280">
        <v>278</v>
      </c>
      <c r="F280" s="7">
        <v>7346063</v>
      </c>
    </row>
    <row r="281" spans="1:6" ht="15">
      <c r="A281" s="4" t="s">
        <v>701</v>
      </c>
      <c r="B281" s="7">
        <v>1606960</v>
      </c>
      <c r="C281">
        <f>VLOOKUP(A279,Stations!$B$2:$G$300,6,FALSE)</f>
        <v>277</v>
      </c>
      <c r="D281" t="s">
        <v>388</v>
      </c>
      <c r="E281">
        <v>279</v>
      </c>
      <c r="F281" s="7">
        <v>1606960</v>
      </c>
    </row>
    <row r="282" spans="1:6" ht="15">
      <c r="A282" s="4" t="s">
        <v>800</v>
      </c>
      <c r="B282" s="7">
        <v>2160412</v>
      </c>
      <c r="C282" t="e">
        <f>VLOOKUP(A280,Stations!$B$2:$G$300,6,FALSE)</f>
        <v>#N/A</v>
      </c>
      <c r="D282" s="1" t="s">
        <v>232</v>
      </c>
      <c r="E282">
        <v>280</v>
      </c>
      <c r="F282" s="7">
        <v>2160412</v>
      </c>
    </row>
    <row r="283" spans="1:6" ht="15">
      <c r="A283" s="4" t="s">
        <v>618</v>
      </c>
      <c r="B283" s="7">
        <v>1268036</v>
      </c>
      <c r="C283" t="e">
        <f>VLOOKUP(A281,Stations!$B$2:$G$300,6,FALSE)</f>
        <v>#N/A</v>
      </c>
      <c r="D283" s="1" t="s">
        <v>233</v>
      </c>
      <c r="E283">
        <v>281</v>
      </c>
      <c r="F283" s="7">
        <v>1268036</v>
      </c>
    </row>
    <row r="284" spans="1:6" ht="15">
      <c r="A284" s="4" t="s">
        <v>604</v>
      </c>
      <c r="B284" s="7">
        <v>3930362</v>
      </c>
      <c r="C284" t="e">
        <f>VLOOKUP(A282,Stations!$B$2:$G$300,6,FALSE)</f>
        <v>#N/A</v>
      </c>
      <c r="D284" s="1" t="s">
        <v>234</v>
      </c>
      <c r="E284">
        <v>282</v>
      </c>
      <c r="F284" s="7">
        <v>3930362</v>
      </c>
    </row>
    <row r="285" spans="1:6" ht="15">
      <c r="A285" s="4" t="s">
        <v>718</v>
      </c>
      <c r="B285" s="7">
        <v>3612890</v>
      </c>
      <c r="C285">
        <f>VLOOKUP(A283,Stations!$B$2:$G$300,6,FALSE)</f>
        <v>281</v>
      </c>
      <c r="D285" s="1" t="s">
        <v>235</v>
      </c>
      <c r="E285">
        <v>283</v>
      </c>
      <c r="F285" s="7">
        <v>3612890</v>
      </c>
    </row>
    <row r="286" spans="1:6" ht="15">
      <c r="A286" s="4" t="s">
        <v>810</v>
      </c>
      <c r="B286" s="7">
        <v>2192391</v>
      </c>
      <c r="C286">
        <f>VLOOKUP(A284,Stations!$B$2:$G$300,6,FALSE)</f>
        <v>282</v>
      </c>
      <c r="D286" s="1" t="s">
        <v>504</v>
      </c>
      <c r="E286">
        <v>284</v>
      </c>
      <c r="F286" s="7">
        <v>2192391</v>
      </c>
    </row>
    <row r="287" spans="1:6" ht="15">
      <c r="A287" s="4" t="s">
        <v>697</v>
      </c>
      <c r="B287" s="7">
        <v>8455619</v>
      </c>
      <c r="C287">
        <f>VLOOKUP(A285,Stations!$B$2:$G$300,6,FALSE)</f>
        <v>283</v>
      </c>
      <c r="D287" s="1" t="s">
        <v>236</v>
      </c>
      <c r="E287">
        <v>285</v>
      </c>
      <c r="F287" s="7">
        <v>8455619</v>
      </c>
    </row>
    <row r="288" spans="1:6" ht="15">
      <c r="A288" s="4" t="s">
        <v>576</v>
      </c>
      <c r="B288" s="7">
        <v>2473945</v>
      </c>
      <c r="C288" t="e">
        <f>VLOOKUP(A286,Stations!$B$2:$G$300,6,FALSE)</f>
        <v>#N/A</v>
      </c>
      <c r="D288" s="1" t="s">
        <v>237</v>
      </c>
      <c r="E288">
        <v>286</v>
      </c>
      <c r="F288" s="7">
        <v>2473945</v>
      </c>
    </row>
    <row r="289" spans="1:6" ht="15">
      <c r="A289" s="4" t="s">
        <v>787</v>
      </c>
      <c r="B289" s="7">
        <v>928476</v>
      </c>
      <c r="C289" t="e">
        <f>VLOOKUP(A287,Stations!$B$2:$G$300,6,FALSE)</f>
        <v>#N/A</v>
      </c>
      <c r="D289" s="1" t="s">
        <v>238</v>
      </c>
      <c r="E289">
        <v>287</v>
      </c>
      <c r="F289" s="7">
        <v>928476</v>
      </c>
    </row>
    <row r="290" spans="1:6" ht="15">
      <c r="A290" s="4" t="s">
        <v>825</v>
      </c>
      <c r="B290" s="7">
        <v>1517830</v>
      </c>
      <c r="C290">
        <f>VLOOKUP(A288,Stations!$B$2:$G$300,6,FALSE)</f>
        <v>286</v>
      </c>
      <c r="D290" s="1" t="s">
        <v>239</v>
      </c>
      <c r="E290">
        <v>288</v>
      </c>
      <c r="F290" s="7">
        <v>1517830</v>
      </c>
    </row>
    <row r="291" spans="1:6" ht="15">
      <c r="A291" s="4" t="s">
        <v>820</v>
      </c>
      <c r="B291" s="7">
        <v>3853128</v>
      </c>
      <c r="C291">
        <f>VLOOKUP(A289,Stations!$B$2:$G$300,6,FALSE)</f>
        <v>287</v>
      </c>
      <c r="D291" s="1" t="s">
        <v>240</v>
      </c>
      <c r="E291">
        <v>289</v>
      </c>
      <c r="F291" s="7">
        <v>3853128</v>
      </c>
    </row>
    <row r="292" spans="1:6" ht="15">
      <c r="A292" s="4" t="s">
        <v>642</v>
      </c>
      <c r="B292" s="7">
        <v>2242491</v>
      </c>
      <c r="C292">
        <f>VLOOKUP(A290,Stations!$B$2:$G$300,6,FALSE)</f>
        <v>288</v>
      </c>
      <c r="D292" s="1" t="s">
        <v>241</v>
      </c>
      <c r="E292">
        <v>290</v>
      </c>
      <c r="F292" s="7">
        <v>2242491</v>
      </c>
    </row>
    <row r="293" spans="1:6" ht="15">
      <c r="A293" s="4" t="s">
        <v>605</v>
      </c>
      <c r="B293" s="7">
        <v>3966843</v>
      </c>
      <c r="C293">
        <f>VLOOKUP(A291,Stations!$B$2:$G$300,6,FALSE)</f>
        <v>289</v>
      </c>
      <c r="D293" s="1" t="s">
        <v>242</v>
      </c>
      <c r="E293">
        <v>291</v>
      </c>
      <c r="F293" s="7">
        <v>3966843</v>
      </c>
    </row>
    <row r="294" spans="1:6" ht="15">
      <c r="A294" s="4" t="s">
        <v>707</v>
      </c>
      <c r="B294" s="7">
        <v>2392154</v>
      </c>
      <c r="C294">
        <f>VLOOKUP(A292,Stations!$B$2:$G$300,6,FALSE)</f>
        <v>290</v>
      </c>
      <c r="D294" t="s">
        <v>391</v>
      </c>
      <c r="E294">
        <v>292</v>
      </c>
      <c r="F294" s="7">
        <v>2392154</v>
      </c>
    </row>
    <row r="295" spans="1:6" ht="15">
      <c r="A295" s="4" t="s">
        <v>725</v>
      </c>
      <c r="B295" s="7">
        <v>5650185</v>
      </c>
      <c r="C295">
        <f>VLOOKUP(A293,Stations!$B$2:$G$300,6,FALSE)</f>
        <v>291</v>
      </c>
      <c r="D295" t="s">
        <v>394</v>
      </c>
      <c r="E295">
        <v>293</v>
      </c>
      <c r="F295" s="7">
        <v>5650185</v>
      </c>
    </row>
    <row r="296" spans="1:6" ht="15">
      <c r="A296" s="4" t="s">
        <v>704</v>
      </c>
      <c r="B296" s="7">
        <v>2118126</v>
      </c>
      <c r="C296" t="e">
        <f>VLOOKUP(A294,Stations!$B$2:$G$300,6,FALSE)</f>
        <v>#N/A</v>
      </c>
      <c r="D296" t="s">
        <v>393</v>
      </c>
      <c r="E296">
        <v>294</v>
      </c>
      <c r="F296" s="7">
        <v>2118126</v>
      </c>
    </row>
    <row r="297" spans="1:6" ht="15">
      <c r="A297" s="4" t="s">
        <v>612</v>
      </c>
      <c r="B297" s="7">
        <v>6193182</v>
      </c>
      <c r="C297" t="e">
        <f>VLOOKUP(A295,Stations!$B$2:$G$300,6,FALSE)</f>
        <v>#N/A</v>
      </c>
      <c r="D297" s="1" t="s">
        <v>243</v>
      </c>
      <c r="E297">
        <v>295</v>
      </c>
      <c r="F297" s="7">
        <v>6193182</v>
      </c>
    </row>
    <row r="298" spans="1:6" ht="15">
      <c r="A298" s="4" t="s">
        <v>813</v>
      </c>
      <c r="B298" s="7">
        <v>2547550</v>
      </c>
      <c r="C298" t="e">
        <f>VLOOKUP(A296,Stations!$B$2:$G$300,6,FALSE)</f>
        <v>#N/A</v>
      </c>
      <c r="D298" s="1" t="s">
        <v>244</v>
      </c>
      <c r="E298">
        <v>296</v>
      </c>
      <c r="F298" s="7">
        <v>2547550</v>
      </c>
    </row>
    <row r="299" spans="1:6" ht="15">
      <c r="A299" s="4" t="s">
        <v>780</v>
      </c>
      <c r="B299" s="7">
        <v>5273953</v>
      </c>
      <c r="C299">
        <f>VLOOKUP(A297,Stations!$B$2:$G$300,6,FALSE)</f>
        <v>295</v>
      </c>
      <c r="D299" s="1" t="s">
        <v>245</v>
      </c>
      <c r="E299">
        <v>297</v>
      </c>
      <c r="F299" s="7">
        <v>5273953</v>
      </c>
    </row>
    <row r="300" spans="1:6" ht="15">
      <c r="A300" s="5" t="s">
        <v>622</v>
      </c>
      <c r="B300" s="8">
        <v>2575735</v>
      </c>
      <c r="C300">
        <f>VLOOKUP(A298,Stations!$B$2:$G$300,6,FALSE)</f>
        <v>296</v>
      </c>
      <c r="D300" s="1" t="s">
        <v>246</v>
      </c>
      <c r="E300">
        <v>298</v>
      </c>
      <c r="F300" s="8">
        <v>2575735</v>
      </c>
    </row>
    <row r="301" spans="1:6" ht="15">
      <c r="A301" s="4" t="s">
        <v>729</v>
      </c>
      <c r="B301" s="7">
        <v>389235</v>
      </c>
      <c r="C301">
        <f>VLOOKUP(A299,Stations!$B$2:$G$300,6,FALSE)</f>
        <v>297</v>
      </c>
    </row>
    <row r="302" spans="1:6">
      <c r="B302"/>
      <c r="C302">
        <f>VLOOKUP(A300,Stations!$B$2:$G$300,6,FALSE)</f>
        <v>298</v>
      </c>
    </row>
    <row r="303" spans="1:6" ht="15">
      <c r="A303" s="4" t="s">
        <v>602</v>
      </c>
      <c r="B303" s="7">
        <v>3488052</v>
      </c>
    </row>
  </sheetData>
  <sortState ref="A1:C301">
    <sortCondition ref="A1:A301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topLeftCell="A4" workbookViewId="0">
      <selection activeCell="B2" sqref="B2"/>
    </sheetView>
  </sheetViews>
  <sheetFormatPr baseColWidth="10" defaultRowHeight="14" x14ac:dyDescent="0"/>
  <sheetData>
    <row r="1" spans="1:2" ht="17">
      <c r="A1" s="13">
        <v>4</v>
      </c>
    </row>
    <row r="2" spans="1:2" ht="17">
      <c r="A2" s="13">
        <v>8</v>
      </c>
      <c r="B2" t="str">
        <f>VLOOKUP(A2,Stations!$A$2:$B$300,2,FALSE)</f>
        <v>Asnières — Gennevilliers — Les Agnettes</v>
      </c>
    </row>
    <row r="3" spans="1:2" ht="17">
      <c r="A3" s="13">
        <v>9</v>
      </c>
      <c r="B3" t="str">
        <f>VLOOKUP(A3,Stations!$A$2:$B$300,2,FALSE)</f>
        <v>Asnières — Gennevilliers — Les Courtilles</v>
      </c>
    </row>
    <row r="4" spans="1:2" ht="17">
      <c r="A4" s="13">
        <v>11</v>
      </c>
      <c r="B4" t="str">
        <f>VLOOKUP(A4,Stations!$A$2:$B$300,2,FALSE)</f>
        <v>Aubervilliers — Pantin — Quatre Chemins</v>
      </c>
    </row>
    <row r="5" spans="1:2" ht="17">
      <c r="A5" s="13">
        <v>16</v>
      </c>
      <c r="B5" t="str">
        <f>VLOOKUP(A5,Stations!$A$2:$B$300,2,FALSE)</f>
        <v>Basilique de Saint-Denis</v>
      </c>
    </row>
    <row r="6" spans="1:2" ht="17">
      <c r="A6" s="13">
        <v>20</v>
      </c>
      <c r="B6" t="str">
        <f>VLOOKUP(A6,Stations!$A$2:$B$300,2,FALSE)</f>
        <v>Bérault</v>
      </c>
    </row>
    <row r="7" spans="1:2" ht="17">
      <c r="A7" s="13">
        <v>23</v>
      </c>
      <c r="B7" t="str">
        <f>VLOOKUP(A7,Stations!$A$2:$B$300,2,FALSE)</f>
        <v>Billancourt</v>
      </c>
    </row>
    <row r="8" spans="1:2" ht="17">
      <c r="A8" s="13">
        <v>26</v>
      </c>
      <c r="B8" t="str">
        <f>VLOOKUP(A8,Stations!$A$2:$B$300,2,FALSE)</f>
        <v>Bobigny — Pablo Picasso</v>
      </c>
    </row>
    <row r="9" spans="1:2" ht="17">
      <c r="A9" s="13">
        <v>27</v>
      </c>
      <c r="B9" t="str">
        <f>VLOOKUP(A9,Stations!$A$2:$B$300,2,FALSE)</f>
        <v>Bobigny — Pantin — Raymond Queneau</v>
      </c>
    </row>
    <row r="10" spans="1:2" ht="17">
      <c r="A10" s="13">
        <v>34</v>
      </c>
      <c r="B10" t="str">
        <f>VLOOKUP(A10,Stations!$A$2:$B$300,2,FALSE)</f>
        <v>Boulogne — Pont de Saint-Cloud</v>
      </c>
    </row>
    <row r="11" spans="1:2" ht="17">
      <c r="A11" s="13">
        <v>44</v>
      </c>
      <c r="B11" t="str">
        <f>VLOOKUP(A11,Stations!$A$2:$B$300,2,FALSE)</f>
        <v>Carrefour Pleyel</v>
      </c>
    </row>
    <row r="12" spans="1:2" ht="17">
      <c r="A12" s="13">
        <v>48</v>
      </c>
      <c r="B12" t="str">
        <f>VLOOKUP(A12,Stations!$A$2:$B$300,2,FALSE)</f>
        <v>Charenton — Écoles</v>
      </c>
    </row>
    <row r="13" spans="1:2" ht="17">
      <c r="A13" s="13">
        <v>52</v>
      </c>
      <c r="B13" t="str">
        <f>VLOOKUP(A13,Stations!$A$2:$B$300,2,FALSE)</f>
        <v>Château de Vincennes</v>
      </c>
    </row>
    <row r="14" spans="1:2" ht="17">
      <c r="A14" s="13">
        <v>57</v>
      </c>
      <c r="B14" t="str">
        <f>VLOOKUP(A14,Stations!$A$2:$B$300,2,FALSE)</f>
        <v>Châtillon — Montrouge</v>
      </c>
    </row>
    <row r="15" spans="1:2" ht="17">
      <c r="A15" s="13">
        <v>68</v>
      </c>
      <c r="B15" t="str">
        <f>VLOOKUP(A15,Stations!$A$2:$B$300,2,FALSE)</f>
        <v>Corentin Celton</v>
      </c>
    </row>
    <row r="16" spans="1:2" ht="17">
      <c r="A16" s="13">
        <v>73</v>
      </c>
      <c r="B16" t="str">
        <f>VLOOKUP(A16,Stations!$A$2:$B$300,2,FALSE)</f>
        <v>Créteil — L'Échat</v>
      </c>
    </row>
    <row r="17" spans="1:2" ht="17">
      <c r="A17" s="13">
        <v>74</v>
      </c>
      <c r="B17" t="str">
        <f>VLOOKUP(A17,Stations!$A$2:$B$300,2,FALSE)</f>
        <v>Créteil — Préfecture</v>
      </c>
    </row>
    <row r="18" spans="1:2" ht="17">
      <c r="A18" s="13">
        <v>75</v>
      </c>
      <c r="B18" t="str">
        <f>VLOOKUP(A18,Stations!$A$2:$B$300,2,FALSE)</f>
        <v>Créteil — Université</v>
      </c>
    </row>
    <row r="19" spans="1:2" ht="17">
      <c r="A19" s="13">
        <v>77</v>
      </c>
      <c r="B19" t="str">
        <f>VLOOKUP(A19,Stations!$A$2:$B$300,2,FALSE)</f>
        <v>Croix de Chavaux</v>
      </c>
    </row>
    <row r="20" spans="1:2" ht="17">
      <c r="A20" s="13">
        <v>85</v>
      </c>
      <c r="B20" t="str">
        <f>VLOOKUP(A20,Stations!$A$2:$B$300,2,FALSE)</f>
        <v>École Vétérinaire de Maisons-Alfort</v>
      </c>
    </row>
    <row r="21" spans="1:2" ht="17">
      <c r="A21" s="13">
        <v>88</v>
      </c>
      <c r="B21" t="str">
        <f>VLOOKUP(A21,Stations!$A$2:$B$300,2,FALSE)</f>
        <v>Église de Pantin</v>
      </c>
    </row>
    <row r="22" spans="1:2" ht="17">
      <c r="A22" s="13">
        <v>89</v>
      </c>
      <c r="B22" t="str">
        <f>VLOOKUP(A22,Stations!$A$2:$B$300,2,FALSE)</f>
        <v>Esplanade de la Défense</v>
      </c>
    </row>
    <row r="23" spans="1:2" ht="17">
      <c r="A23" s="13">
        <v>97</v>
      </c>
      <c r="B23" t="str">
        <f>VLOOKUP(A23,Stations!$A$2:$B$300,2,FALSE)</f>
        <v>Fort d'Aubervilliers</v>
      </c>
    </row>
    <row r="24" spans="1:2" ht="17">
      <c r="A24" s="13">
        <v>99</v>
      </c>
      <c r="B24" t="str">
        <f>VLOOKUP(A24,Stations!$A$2:$B$300,2,FALSE)</f>
        <v>Gabriel Péri</v>
      </c>
    </row>
    <row r="25" spans="1:2" ht="17">
      <c r="A25" s="13">
        <v>101</v>
      </c>
      <c r="B25" t="str">
        <f>VLOOKUP(A25,Stations!$A$2:$B$300,2,FALSE)</f>
        <v>Gallieni</v>
      </c>
    </row>
    <row r="26" spans="1:2" ht="17">
      <c r="A26" s="13">
        <v>107</v>
      </c>
      <c r="B26" t="str">
        <f>VLOOKUP(A26,Stations!$A$2:$B$300,2,FALSE)</f>
        <v>Garibaldi</v>
      </c>
    </row>
    <row r="27" spans="1:2" ht="17">
      <c r="A27" s="13">
        <v>114</v>
      </c>
      <c r="B27" t="str">
        <f>VLOOKUP(A27,Stations!$A$2:$B$300,2,FALSE)</f>
        <v>Hoche</v>
      </c>
    </row>
    <row r="28" spans="1:2" ht="17">
      <c r="A28" s="13">
        <v>127</v>
      </c>
      <c r="B28" t="str">
        <f>VLOOKUP(A28,Stations!$A$2:$B$300,2,FALSE)</f>
        <v>La Courneuve — 8 Mai 1945</v>
      </c>
    </row>
    <row r="29" spans="1:2" ht="17">
      <c r="A29" s="13">
        <v>128</v>
      </c>
      <c r="B29" t="str">
        <f>VLOOKUP(A29,Stations!$A$2:$B$300,2,FALSE)</f>
        <v>La Défense - Grande arche</v>
      </c>
    </row>
    <row r="30" spans="1:2" ht="17">
      <c r="A30" s="13">
        <v>135</v>
      </c>
      <c r="B30" t="str">
        <f>VLOOKUP(A30,Stations!$A$2:$B$300,2,FALSE)</f>
        <v>Le Kremlin-Bicêtre</v>
      </c>
    </row>
    <row r="31" spans="1:2" ht="17">
      <c r="A31" s="13">
        <v>140</v>
      </c>
      <c r="B31" t="str">
        <f>VLOOKUP(A31,Stations!$A$2:$B$300,2,FALSE)</f>
        <v>Les Sablons</v>
      </c>
    </row>
    <row r="32" spans="1:2" ht="17">
      <c r="A32" s="13">
        <v>141</v>
      </c>
      <c r="B32" t="str">
        <f>VLOOKUP(A32,Stations!$A$2:$B$300,2,FALSE)</f>
        <v>Liberté</v>
      </c>
    </row>
    <row r="33" spans="1:2" ht="17">
      <c r="A33" s="13">
        <v>144</v>
      </c>
      <c r="B33" t="str">
        <f>VLOOKUP(A33,Stations!$A$2:$B$300,2,FALSE)</f>
        <v>Louise Michel</v>
      </c>
    </row>
    <row r="34" spans="1:2" ht="17">
      <c r="A34" s="13">
        <v>149</v>
      </c>
      <c r="B34" t="str">
        <f>VLOOKUP(A34,Stations!$A$2:$B$300,2,FALSE)</f>
        <v>Mairie de Clichy</v>
      </c>
    </row>
    <row r="35" spans="1:2" ht="17">
      <c r="A35" s="13">
        <v>150</v>
      </c>
      <c r="B35" t="str">
        <f>VLOOKUP(A35,Stations!$A$2:$B$300,2,FALSE)</f>
        <v>Mairie de Montreuil</v>
      </c>
    </row>
    <row r="36" spans="1:2" ht="17">
      <c r="A36" s="13">
        <v>151</v>
      </c>
      <c r="B36" t="str">
        <f>VLOOKUP(A36,Stations!$A$2:$B$300,2,FALSE)</f>
        <v>Mairie de Saint-Ouen</v>
      </c>
    </row>
    <row r="37" spans="1:2" ht="17">
      <c r="A37" s="13">
        <v>152</v>
      </c>
      <c r="B37" t="str">
        <f>VLOOKUP(A37,Stations!$A$2:$B$300,2,FALSE)</f>
        <v>Mairie des Lilas</v>
      </c>
    </row>
    <row r="38" spans="1:2" ht="17">
      <c r="A38" s="13">
        <v>153</v>
      </c>
      <c r="B38" t="str">
        <f>VLOOKUP(A38,Stations!$A$2:$B$300,2,FALSE)</f>
        <v>Mairie d'Issy</v>
      </c>
    </row>
    <row r="39" spans="1:2" ht="17">
      <c r="A39" s="13">
        <v>154</v>
      </c>
      <c r="B39" t="str">
        <f>VLOOKUP(A39,Stations!$A$2:$B$300,2,FALSE)</f>
        <v>Mairie d'Ivry</v>
      </c>
    </row>
    <row r="40" spans="1:2" ht="17">
      <c r="A40" s="13">
        <v>156</v>
      </c>
      <c r="B40" t="str">
        <f>VLOOKUP(A40,Stations!$A$2:$B$300,2,FALSE)</f>
        <v>Maisons-Alfort — Les Juilliottes</v>
      </c>
    </row>
    <row r="41" spans="1:2" ht="17">
      <c r="A41" s="13">
        <v>157</v>
      </c>
      <c r="B41" t="str">
        <f>VLOOKUP(A41,Stations!$A$2:$B$300,2,FALSE)</f>
        <v>Maisons-Alfort — Stade</v>
      </c>
    </row>
    <row r="42" spans="1:2" ht="17">
      <c r="A42" s="13">
        <v>158</v>
      </c>
      <c r="B42" t="str">
        <f>VLOOKUP(A42,Stations!$A$2:$B$300,2,FALSE)</f>
        <v>Malakoff — Plateau de Vanves</v>
      </c>
    </row>
    <row r="43" spans="1:2" ht="17">
      <c r="A43" s="13">
        <v>159</v>
      </c>
      <c r="B43" t="str">
        <f>VLOOKUP(A43,Stations!$A$2:$B$300,2,FALSE)</f>
        <v>Malakoff — Rue Étienne-Dolet</v>
      </c>
    </row>
    <row r="44" spans="1:2" ht="17">
      <c r="A44" s="13">
        <v>163</v>
      </c>
      <c r="B44" t="str">
        <f>VLOOKUP(A44,Stations!$A$2:$B$300,2,FALSE)</f>
        <v>Marcel Sembat</v>
      </c>
    </row>
    <row r="45" spans="1:2" ht="17">
      <c r="A45" s="13">
        <v>182</v>
      </c>
      <c r="B45" t="str">
        <f>VLOOKUP(A45,Stations!$A$2:$B$300,2,FALSE)</f>
        <v>Olympiades</v>
      </c>
    </row>
    <row r="46" spans="1:2" ht="17">
      <c r="A46" s="13">
        <v>195</v>
      </c>
      <c r="B46" t="str">
        <f>VLOOKUP(A46,Stations!$A$2:$B$300,2,FALSE)</f>
        <v>Pierre et Marie Curie</v>
      </c>
    </row>
    <row r="47" spans="1:2" ht="17">
      <c r="A47" s="13">
        <v>203</v>
      </c>
      <c r="B47" t="str">
        <f>VLOOKUP(A47,Stations!$A$2:$B$300,2,FALSE)</f>
        <v>Pont de Levallois — Bécon</v>
      </c>
    </row>
    <row r="48" spans="1:2" ht="17">
      <c r="A48" s="13">
        <v>204</v>
      </c>
      <c r="B48" t="str">
        <f>VLOOKUP(A48,Stations!$A$2:$B$300,2,FALSE)</f>
        <v>Pont de Neuilly</v>
      </c>
    </row>
    <row r="49" spans="1:2" ht="17">
      <c r="A49" s="13">
        <v>205</v>
      </c>
      <c r="B49" t="str">
        <f>VLOOKUP(A49,Stations!$A$2:$B$300,2,FALSE)</f>
        <v>Pont de Sèvres</v>
      </c>
    </row>
    <row r="50" spans="1:2" ht="17">
      <c r="A50" s="13">
        <v>247</v>
      </c>
      <c r="B50" t="str">
        <f>VLOOKUP(A50,Stations!$A$2:$B$300,2,FALSE)</f>
        <v>Robespierre</v>
      </c>
    </row>
    <row r="51" spans="1:2" ht="17">
      <c r="A51" s="13">
        <v>255</v>
      </c>
      <c r="B51" t="str">
        <f>VLOOKUP(A51,Stations!$A$2:$B$300,2,FALSE)</f>
        <v>Saint-Denis — Porte de Paris</v>
      </c>
    </row>
    <row r="52" spans="1:2" ht="17">
      <c r="A52" s="13">
        <v>256</v>
      </c>
      <c r="B52" t="str">
        <f>VLOOKUP(A52,Stations!$A$2:$B$300,2,FALSE)</f>
        <v>Saint-Denis — Université</v>
      </c>
    </row>
    <row r="53" spans="1:2" ht="17">
      <c r="A53" s="13">
        <v>263</v>
      </c>
      <c r="B53" t="str">
        <f>VLOOKUP(A53,Stations!$A$2:$B$300,2,FALSE)</f>
        <v>Saint-Mandé</v>
      </c>
    </row>
    <row r="54" spans="1:2" ht="17">
      <c r="A54" s="13">
        <v>292</v>
      </c>
      <c r="B54" t="str">
        <f>VLOOKUP(A54,Stations!$A$2:$B$300,2,FALSE)</f>
        <v>Villejuif — Léo Lagrange</v>
      </c>
    </row>
    <row r="55" spans="1:2" ht="17">
      <c r="A55" s="13">
        <v>293</v>
      </c>
      <c r="B55" t="str">
        <f>VLOOKUP(A55,Stations!$A$2:$B$300,2,FALSE)</f>
        <v>Villejuif — Louis Aragon</v>
      </c>
    </row>
    <row r="56" spans="1:2" ht="17">
      <c r="A56" s="13">
        <v>294</v>
      </c>
      <c r="B56" t="str">
        <f>VLOOKUP(A56,Stations!$A$2:$B$300,2,FALSE)</f>
        <v>Villejuif — Paul Vaillant-Couturier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77"/>
  <sheetViews>
    <sheetView workbookViewId="0">
      <selection activeCell="A702" sqref="A702"/>
    </sheetView>
  </sheetViews>
  <sheetFormatPr baseColWidth="10" defaultRowHeight="14" x14ac:dyDescent="0"/>
  <sheetData>
    <row r="1" spans="1:15" ht="16">
      <c r="B1" t="s">
        <v>565</v>
      </c>
      <c r="C1" t="s">
        <v>566</v>
      </c>
      <c r="D1" t="s">
        <v>567</v>
      </c>
      <c r="E1" t="s">
        <v>985</v>
      </c>
      <c r="F1" t="s">
        <v>574</v>
      </c>
      <c r="G1" t="s">
        <v>575</v>
      </c>
      <c r="H1" t="s">
        <v>986</v>
      </c>
      <c r="I1" t="s">
        <v>574</v>
      </c>
      <c r="J1" t="s">
        <v>575</v>
      </c>
      <c r="K1" t="s">
        <v>987</v>
      </c>
      <c r="N1" s="14" t="s">
        <v>988</v>
      </c>
    </row>
    <row r="2" spans="1:15">
      <c r="A2" t="str">
        <f>B2&amp;","&amp;C2</f>
        <v>282,113</v>
      </c>
      <c r="B2">
        <v>282</v>
      </c>
      <c r="C2">
        <v>113</v>
      </c>
      <c r="D2">
        <v>80.999999999998266</v>
      </c>
      <c r="E2">
        <f>VLOOKUP(B2,Nodes!$B$2:$C$681,2,FALSE)</f>
        <v>220</v>
      </c>
      <c r="F2">
        <f>VLOOKUP(E2,Stations!$A$1:$D$300,3,FALSE)</f>
        <v>2.2569560000000002</v>
      </c>
      <c r="G2">
        <f>VLOOKUP(E2,Stations!$A$1:$D$300,4,FALSE)</f>
        <v>48.838082</v>
      </c>
      <c r="H2">
        <f>VLOOKUP(C2,Nodes!$B$2:$C$681,2,FALSE)</f>
        <v>92</v>
      </c>
      <c r="I2">
        <f>VLOOKUP(H2,Stations!$A$1:$D$300,3,FALSE)</f>
        <v>2.2595492005348201</v>
      </c>
      <c r="J2">
        <f>VLOOKUP(H2,Stations!$A$1:$D$300,4,FALSE)</f>
        <v>48.842405224087003</v>
      </c>
      <c r="K2">
        <f>1000*SQRT((F2-I2)^2+(G2-J2)^2)</f>
        <v>5.041324778292875</v>
      </c>
      <c r="L2">
        <f>K2</f>
        <v>5.041324778292875</v>
      </c>
      <c r="M2">
        <v>80.999999999998266</v>
      </c>
      <c r="N2" s="14">
        <f>0.1991*K2*K2+1.441*K2+45.121</f>
        <v>57.445666649597769</v>
      </c>
      <c r="O2">
        <f>(M2-N2)^2</f>
        <v>554.80661958178916</v>
      </c>
    </row>
    <row r="3" spans="1:15">
      <c r="A3" t="str">
        <f t="shared" ref="A3:A66" si="0">B3&amp;","&amp;C3</f>
        <v>113,211</v>
      </c>
      <c r="B3">
        <v>113</v>
      </c>
      <c r="C3">
        <v>211</v>
      </c>
      <c r="D3">
        <v>42.000000000001769</v>
      </c>
      <c r="E3">
        <f>VLOOKUP(B3,Nodes!$B$2:$C$681,2,FALSE)</f>
        <v>92</v>
      </c>
      <c r="F3">
        <f>VLOOKUP(E3,Stations!$A$1:$D$300,3,FALSE)</f>
        <v>2.2595492005348201</v>
      </c>
      <c r="G3">
        <f>VLOOKUP(E3,Stations!$A$1:$D$300,4,FALSE)</f>
        <v>48.842405224087003</v>
      </c>
      <c r="H3">
        <f>VLOOKUP(C3,Nodes!$B$2:$C$681,2,FALSE)</f>
        <v>169</v>
      </c>
      <c r="I3">
        <f>VLOOKUP(H3,Stations!$A$1:$D$300,3,FALSE)</f>
        <v>2.2611940000000001</v>
      </c>
      <c r="J3">
        <f>VLOOKUP(H3,Stations!$A$1:$D$300,4,FALSE)</f>
        <v>48.84496</v>
      </c>
      <c r="K3">
        <f t="shared" ref="K3:K66" si="1">1000*SQRT((F3-I3)^2+(G3-J3)^2)</f>
        <v>3.0384609996329166</v>
      </c>
      <c r="L3">
        <f t="shared" ref="L3:L66" si="2">K3</f>
        <v>3.0384609996329166</v>
      </c>
      <c r="M3">
        <v>42.000000000001769</v>
      </c>
      <c r="N3" s="14">
        <f t="shared" ref="N3:N66" si="3">0.1991*K3*K3+1.441*K3+45.121</f>
        <v>51.337562329007426</v>
      </c>
      <c r="O3">
        <f t="shared" ref="O3:O66" si="4">(M3-N3)^2</f>
        <v>87.190070248065538</v>
      </c>
    </row>
    <row r="4" spans="1:15">
      <c r="A4" t="str">
        <f t="shared" si="0"/>
        <v>211,209</v>
      </c>
      <c r="B4">
        <v>211</v>
      </c>
      <c r="C4">
        <v>209</v>
      </c>
      <c r="D4">
        <v>41.999999999999375</v>
      </c>
      <c r="E4">
        <f>VLOOKUP(B4,Nodes!$B$2:$C$681,2,FALSE)</f>
        <v>169</v>
      </c>
      <c r="F4">
        <f>VLOOKUP(E4,Stations!$A$1:$D$300,3,FALSE)</f>
        <v>2.2611940000000001</v>
      </c>
      <c r="G4">
        <f>VLOOKUP(E4,Stations!$A$1:$D$300,4,FALSE)</f>
        <v>48.84496</v>
      </c>
      <c r="H4">
        <f>VLOOKUP(C4,Nodes!$B$2:$C$681,2,FALSE)</f>
        <v>168</v>
      </c>
      <c r="I4">
        <f>VLOOKUP(H4,Stations!$A$1:$D$300,3,FALSE)</f>
        <v>2.2638702392578098</v>
      </c>
      <c r="J4">
        <f>VLOOKUP(H4,Stations!$A$1:$D$300,4,FALSE)</f>
        <v>48.847771292585101</v>
      </c>
      <c r="K4">
        <f t="shared" si="1"/>
        <v>3.8814459372871259</v>
      </c>
      <c r="L4">
        <f t="shared" si="2"/>
        <v>3.8814459372871259</v>
      </c>
      <c r="M4">
        <v>41.999999999999375</v>
      </c>
      <c r="N4" s="14">
        <f t="shared" si="3"/>
        <v>53.713729048139626</v>
      </c>
      <c r="O4">
        <f t="shared" si="4"/>
        <v>137.21144821324472</v>
      </c>
    </row>
    <row r="5" spans="1:15">
      <c r="A5" t="str">
        <f t="shared" si="0"/>
        <v>209,151</v>
      </c>
      <c r="B5">
        <v>209</v>
      </c>
      <c r="C5">
        <v>151</v>
      </c>
      <c r="D5">
        <v>70.000000000002956</v>
      </c>
      <c r="E5">
        <f>VLOOKUP(B5,Nodes!$B$2:$C$681,2,FALSE)</f>
        <v>168</v>
      </c>
      <c r="F5">
        <f>VLOOKUP(E5,Stations!$A$1:$D$300,3,FALSE)</f>
        <v>2.2638702392578098</v>
      </c>
      <c r="G5">
        <f>VLOOKUP(E5,Stations!$A$1:$D$300,4,FALSE)</f>
        <v>48.847771292585101</v>
      </c>
      <c r="H5">
        <f>VLOOKUP(C5,Nodes!$B$2:$C$681,2,FALSE)</f>
        <v>119</v>
      </c>
      <c r="I5">
        <f>VLOOKUP(H5,Stations!$A$1:$D$300,3,FALSE)</f>
        <v>2.2678560018539402</v>
      </c>
      <c r="J5">
        <f>VLOOKUP(H5,Stations!$A$1:$D$300,4,FALSE)</f>
        <v>48.851897831750499</v>
      </c>
      <c r="K5">
        <f t="shared" si="1"/>
        <v>5.7371272389825192</v>
      </c>
      <c r="L5">
        <f t="shared" si="2"/>
        <v>5.7371272389825192</v>
      </c>
      <c r="M5">
        <v>70.000000000002956</v>
      </c>
      <c r="N5" s="14">
        <f t="shared" si="3"/>
        <v>59.941502976568202</v>
      </c>
      <c r="O5">
        <f t="shared" si="4"/>
        <v>101.1733623704458</v>
      </c>
    </row>
    <row r="6" spans="1:15">
      <c r="A6" t="str">
        <f t="shared" si="0"/>
        <v>151,302</v>
      </c>
      <c r="B6">
        <v>151</v>
      </c>
      <c r="C6">
        <v>302</v>
      </c>
      <c r="D6">
        <v>47.000000000000952</v>
      </c>
      <c r="E6">
        <f>VLOOKUP(B6,Nodes!$B$2:$C$681,2,FALSE)</f>
        <v>119</v>
      </c>
      <c r="F6">
        <f>VLOOKUP(E6,Stations!$A$1:$D$300,3,FALSE)</f>
        <v>2.2678560018539402</v>
      </c>
      <c r="G6">
        <f>VLOOKUP(E6,Stations!$A$1:$D$300,4,FALSE)</f>
        <v>48.851897831750499</v>
      </c>
      <c r="H6">
        <f>VLOOKUP(C6,Nodes!$B$2:$C$681,2,FALSE)</f>
        <v>238</v>
      </c>
      <c r="I6">
        <f>VLOOKUP(H6,Stations!$A$1:$D$300,3,FALSE)</f>
        <v>2.26963430643081</v>
      </c>
      <c r="J6">
        <f>VLOOKUP(H6,Stations!$A$1:$D$300,4,FALSE)</f>
        <v>48.855019867415002</v>
      </c>
      <c r="K6">
        <f t="shared" si="1"/>
        <v>3.5929756273246154</v>
      </c>
      <c r="L6">
        <f t="shared" si="2"/>
        <v>3.5929756273246154</v>
      </c>
      <c r="M6">
        <v>47.000000000000952</v>
      </c>
      <c r="N6" s="14">
        <f t="shared" si="3"/>
        <v>52.868754124211819</v>
      </c>
      <c r="O6">
        <f t="shared" si="4"/>
        <v>34.442274970442057</v>
      </c>
    </row>
    <row r="7" spans="1:15">
      <c r="A7" t="str">
        <f t="shared" si="0"/>
        <v>302,168</v>
      </c>
      <c r="B7">
        <v>302</v>
      </c>
      <c r="C7">
        <v>168</v>
      </c>
      <c r="D7">
        <v>50.000000000001421</v>
      </c>
      <c r="E7">
        <f>VLOOKUP(B7,Nodes!$B$2:$C$681,2,FALSE)</f>
        <v>238</v>
      </c>
      <c r="F7">
        <f>VLOOKUP(E7,Stations!$A$1:$D$300,3,FALSE)</f>
        <v>2.26963430643081</v>
      </c>
      <c r="G7">
        <f>VLOOKUP(E7,Stations!$A$1:$D$300,4,FALSE)</f>
        <v>48.855019867415002</v>
      </c>
      <c r="H7">
        <f>VLOOKUP(C7,Nodes!$B$2:$C$681,2,FALSE)</f>
        <v>131</v>
      </c>
      <c r="I7">
        <f>VLOOKUP(H7,Stations!$A$1:$D$300,3,FALSE)</f>
        <v>2.2737193107604901</v>
      </c>
      <c r="J7">
        <f>VLOOKUP(H7,Stations!$A$1:$D$300,4,FALSE)</f>
        <v>48.857718180045097</v>
      </c>
      <c r="K7">
        <f t="shared" si="1"/>
        <v>4.8957278747121897</v>
      </c>
      <c r="L7">
        <f t="shared" si="2"/>
        <v>4.8957278747121897</v>
      </c>
      <c r="M7">
        <v>50.000000000001421</v>
      </c>
      <c r="N7" s="14">
        <f t="shared" si="3"/>
        <v>56.947802815826144</v>
      </c>
      <c r="O7">
        <f t="shared" si="4"/>
        <v>48.271963967581947</v>
      </c>
    </row>
    <row r="8" spans="1:15">
      <c r="A8" t="str">
        <f t="shared" si="0"/>
        <v>168,321</v>
      </c>
      <c r="B8">
        <v>168</v>
      </c>
      <c r="C8">
        <v>321</v>
      </c>
      <c r="D8">
        <v>97.999999999999332</v>
      </c>
      <c r="E8">
        <f>VLOOKUP(B8,Nodes!$B$2:$C$681,2,FALSE)</f>
        <v>131</v>
      </c>
      <c r="F8">
        <f>VLOOKUP(E8,Stations!$A$1:$D$300,3,FALSE)</f>
        <v>2.2737193107604901</v>
      </c>
      <c r="G8">
        <f>VLOOKUP(E8,Stations!$A$1:$D$300,4,FALSE)</f>
        <v>48.857718180045097</v>
      </c>
      <c r="H8">
        <f>VLOOKUP(C8,Nodes!$B$2:$C$681,2,FALSE)</f>
        <v>249</v>
      </c>
      <c r="I8">
        <f>VLOOKUP(H8,Stations!$A$1:$D$300,3,FALSE)</f>
        <v>2.2790515422821001</v>
      </c>
      <c r="J8">
        <f>VLOOKUP(H8,Stations!$A$1:$D$300,4,FALSE)</f>
        <v>48.863911925049401</v>
      </c>
      <c r="K8">
        <f t="shared" si="1"/>
        <v>8.172831221699294</v>
      </c>
      <c r="L8">
        <f t="shared" si="2"/>
        <v>8.172831221699294</v>
      </c>
      <c r="M8">
        <v>97.999999999999332</v>
      </c>
      <c r="N8" s="14">
        <f t="shared" si="3"/>
        <v>70.196968172984697</v>
      </c>
      <c r="O8">
        <f t="shared" si="4"/>
        <v>773.0085787739888</v>
      </c>
    </row>
    <row r="9" spans="1:15">
      <c r="A9" t="str">
        <f t="shared" si="0"/>
        <v>321,366</v>
      </c>
      <c r="B9">
        <v>321</v>
      </c>
      <c r="C9">
        <v>366</v>
      </c>
      <c r="D9">
        <v>61.000000000001542</v>
      </c>
      <c r="E9">
        <f>VLOOKUP(B9,Nodes!$B$2:$C$681,2,FALSE)</f>
        <v>249</v>
      </c>
      <c r="F9">
        <f>VLOOKUP(E9,Stations!$A$1:$D$300,3,FALSE)</f>
        <v>2.2790515422821001</v>
      </c>
      <c r="G9">
        <f>VLOOKUP(E9,Stations!$A$1:$D$300,4,FALSE)</f>
        <v>48.863911925049401</v>
      </c>
      <c r="H9">
        <f>VLOOKUP(C9,Nodes!$B$2:$C$681,2,FALSE)</f>
        <v>285</v>
      </c>
      <c r="I9">
        <f>VLOOKUP(H9,Stations!$A$1:$D$300,3,FALSE)</f>
        <v>2.2870606184005702</v>
      </c>
      <c r="J9">
        <f>VLOOKUP(H9,Stations!$A$1:$D$300,4,FALSE)</f>
        <v>48.863301407600702</v>
      </c>
      <c r="K9">
        <f t="shared" si="1"/>
        <v>8.0323117361451093</v>
      </c>
      <c r="L9">
        <f t="shared" si="2"/>
        <v>8.0323117361451093</v>
      </c>
      <c r="M9">
        <v>61.000000000001542</v>
      </c>
      <c r="N9" s="14">
        <f t="shared" si="3"/>
        <v>69.541101348464039</v>
      </c>
      <c r="O9">
        <f t="shared" si="4"/>
        <v>72.950412244707891</v>
      </c>
    </row>
    <row r="10" spans="1:15">
      <c r="A10" t="str">
        <f t="shared" si="0"/>
        <v>366,147</v>
      </c>
      <c r="B10">
        <v>366</v>
      </c>
      <c r="C10">
        <v>147</v>
      </c>
      <c r="D10">
        <v>63.000000000000256</v>
      </c>
      <c r="E10">
        <f>VLOOKUP(B10,Nodes!$B$2:$C$681,2,FALSE)</f>
        <v>285</v>
      </c>
      <c r="F10">
        <f>VLOOKUP(E10,Stations!$A$1:$D$300,3,FALSE)</f>
        <v>2.2870606184005702</v>
      </c>
      <c r="G10">
        <f>VLOOKUP(E10,Stations!$A$1:$D$300,4,FALSE)</f>
        <v>48.863301407600702</v>
      </c>
      <c r="H10">
        <f>VLOOKUP(C10,Nodes!$B$2:$C$681,2,FALSE)</f>
        <v>116</v>
      </c>
      <c r="I10">
        <f>VLOOKUP(H10,Stations!$A$1:$D$300,3,FALSE)</f>
        <v>2.2933799028396602</v>
      </c>
      <c r="J10">
        <f>VLOOKUP(H10,Stations!$A$1:$D$300,4,FALSE)</f>
        <v>48.864465972010201</v>
      </c>
      <c r="K10">
        <f t="shared" si="1"/>
        <v>6.4256957666854095</v>
      </c>
      <c r="L10">
        <f t="shared" si="2"/>
        <v>6.4256957666854095</v>
      </c>
      <c r="M10">
        <v>63.000000000000256</v>
      </c>
      <c r="N10" s="14">
        <f t="shared" si="3"/>
        <v>62.601180207516038</v>
      </c>
      <c r="O10">
        <f t="shared" si="4"/>
        <v>0.15905722687715493</v>
      </c>
    </row>
    <row r="11" spans="1:15">
      <c r="A11" t="str">
        <f t="shared" si="0"/>
        <v>147,3</v>
      </c>
      <c r="B11">
        <v>147</v>
      </c>
      <c r="C11">
        <v>3</v>
      </c>
      <c r="D11">
        <v>60.999999999999147</v>
      </c>
      <c r="E11">
        <f>VLOOKUP(B11,Nodes!$B$2:$C$681,2,FALSE)</f>
        <v>116</v>
      </c>
      <c r="F11">
        <f>VLOOKUP(E11,Stations!$A$1:$D$300,3,FALSE)</f>
        <v>2.2933799028396602</v>
      </c>
      <c r="G11">
        <f>VLOOKUP(E11,Stations!$A$1:$D$300,4,FALSE)</f>
        <v>48.864465972010201</v>
      </c>
      <c r="H11">
        <f>VLOOKUP(C11,Nodes!$B$2:$C$681,2,FALSE)</f>
        <v>3</v>
      </c>
      <c r="I11">
        <f>VLOOKUP(H11,Stations!$A$1:$D$300,3,FALSE)</f>
        <v>2.3002340000000001</v>
      </c>
      <c r="J11">
        <f>VLOOKUP(H11,Stations!$A$1:$D$300,4,FALSE)</f>
        <v>48.864904000000003</v>
      </c>
      <c r="K11">
        <f t="shared" si="1"/>
        <v>6.8680795280215854</v>
      </c>
      <c r="L11">
        <f t="shared" si="2"/>
        <v>6.8680795280215854</v>
      </c>
      <c r="M11">
        <v>60.999999999999147</v>
      </c>
      <c r="N11" s="14">
        <f t="shared" si="3"/>
        <v>64.40955241576205</v>
      </c>
      <c r="O11">
        <f t="shared" si="4"/>
        <v>11.625047675834647</v>
      </c>
    </row>
    <row r="12" spans="1:15">
      <c r="A12" t="str">
        <f t="shared" si="0"/>
        <v>3,120</v>
      </c>
      <c r="B12">
        <v>3</v>
      </c>
      <c r="C12">
        <v>120</v>
      </c>
      <c r="D12">
        <v>82.999999999999389</v>
      </c>
      <c r="E12">
        <f>VLOOKUP(B12,Nodes!$B$2:$C$681,2,FALSE)</f>
        <v>3</v>
      </c>
      <c r="F12">
        <f>VLOOKUP(E12,Stations!$A$1:$D$300,3,FALSE)</f>
        <v>2.3002340000000001</v>
      </c>
      <c r="G12">
        <f>VLOOKUP(E12,Stations!$A$1:$D$300,4,FALSE)</f>
        <v>48.864904000000003</v>
      </c>
      <c r="H12">
        <f>VLOOKUP(C12,Nodes!$B$2:$C$681,2,FALSE)</f>
        <v>98</v>
      </c>
      <c r="I12">
        <f>VLOOKUP(H12,Stations!$A$1:$D$300,3,FALSE)</f>
        <v>2.3098900000000002</v>
      </c>
      <c r="J12">
        <f>VLOOKUP(H12,Stations!$A$1:$D$300,4,FALSE)</f>
        <v>48.868977000000001</v>
      </c>
      <c r="K12">
        <f t="shared" si="1"/>
        <v>10.479869512545831</v>
      </c>
      <c r="L12">
        <f t="shared" si="2"/>
        <v>10.479869512545831</v>
      </c>
      <c r="M12">
        <v>82.999999999999389</v>
      </c>
      <c r="N12" s="14">
        <f t="shared" si="3"/>
        <v>82.089180069076065</v>
      </c>
      <c r="O12">
        <f t="shared" si="4"/>
        <v>0.8295929465671692</v>
      </c>
    </row>
    <row r="13" spans="1:15">
      <c r="A13" t="str">
        <f t="shared" si="0"/>
        <v>120,342</v>
      </c>
      <c r="B13">
        <v>120</v>
      </c>
      <c r="C13">
        <v>342</v>
      </c>
      <c r="D13">
        <v>55.000000000002998</v>
      </c>
      <c r="E13">
        <f>VLOOKUP(B13,Nodes!$B$2:$C$681,2,FALSE)</f>
        <v>98</v>
      </c>
      <c r="F13">
        <f>VLOOKUP(E13,Stations!$A$1:$D$300,3,FALSE)</f>
        <v>2.3098900000000002</v>
      </c>
      <c r="G13">
        <f>VLOOKUP(E13,Stations!$A$1:$D$300,4,FALSE)</f>
        <v>48.868977000000001</v>
      </c>
      <c r="H13">
        <f>VLOOKUP(C13,Nodes!$B$2:$C$681,2,FALSE)</f>
        <v>267</v>
      </c>
      <c r="I13">
        <f>VLOOKUP(H13,Stations!$A$1:$D$300,3,FALSE)</f>
        <v>2.31003642082214</v>
      </c>
      <c r="J13">
        <f>VLOOKUP(H13,Stations!$A$1:$D$300,4,FALSE)</f>
        <v>48.8719414772291</v>
      </c>
      <c r="K13">
        <f t="shared" si="1"/>
        <v>2.9680910193261334</v>
      </c>
      <c r="L13">
        <f t="shared" si="2"/>
        <v>2.9680910193261334</v>
      </c>
      <c r="M13">
        <v>55.000000000002998</v>
      </c>
      <c r="N13" s="14">
        <f t="shared" si="3"/>
        <v>51.152003410780743</v>
      </c>
      <c r="O13">
        <f t="shared" si="4"/>
        <v>14.807077750666108</v>
      </c>
    </row>
    <row r="14" spans="1:15">
      <c r="A14" t="str">
        <f t="shared" si="0"/>
        <v>342,214</v>
      </c>
      <c r="B14">
        <v>342</v>
      </c>
      <c r="C14">
        <v>214</v>
      </c>
      <c r="D14">
        <v>57.00000000000172</v>
      </c>
      <c r="E14">
        <f>VLOOKUP(B14,Nodes!$B$2:$C$681,2,FALSE)</f>
        <v>267</v>
      </c>
      <c r="F14">
        <f>VLOOKUP(E14,Stations!$A$1:$D$300,3,FALSE)</f>
        <v>2.31003642082214</v>
      </c>
      <c r="G14">
        <f>VLOOKUP(E14,Stations!$A$1:$D$300,4,FALSE)</f>
        <v>48.8719414772291</v>
      </c>
      <c r="H14">
        <f>VLOOKUP(C14,Nodes!$B$2:$C$681,2,FALSE)</f>
        <v>171</v>
      </c>
      <c r="I14">
        <f>VLOOKUP(H14,Stations!$A$1:$D$300,3,FALSE)</f>
        <v>2.3144647479057299</v>
      </c>
      <c r="J14">
        <f>VLOOKUP(H14,Stations!$A$1:$D$300,4,FALSE)</f>
        <v>48.873666842330202</v>
      </c>
      <c r="K14">
        <f t="shared" si="1"/>
        <v>4.7525746171265393</v>
      </c>
      <c r="L14">
        <f t="shared" si="2"/>
        <v>4.7525746171265393</v>
      </c>
      <c r="M14">
        <v>57.00000000000172</v>
      </c>
      <c r="N14" s="14">
        <f t="shared" si="3"/>
        <v>56.466524852608217</v>
      </c>
      <c r="O14">
        <f t="shared" si="4"/>
        <v>0.28459573288651963</v>
      </c>
    </row>
    <row r="15" spans="1:15">
      <c r="A15" t="str">
        <f t="shared" si="0"/>
        <v>214,326</v>
      </c>
      <c r="B15">
        <v>214</v>
      </c>
      <c r="C15">
        <v>326</v>
      </c>
      <c r="D15">
        <v>64.999999999996575</v>
      </c>
      <c r="E15">
        <f>VLOOKUP(B15,Nodes!$B$2:$C$681,2,FALSE)</f>
        <v>171</v>
      </c>
      <c r="F15">
        <f>VLOOKUP(E15,Stations!$A$1:$D$300,3,FALSE)</f>
        <v>2.3144647479057299</v>
      </c>
      <c r="G15">
        <f>VLOOKUP(E15,Stations!$A$1:$D$300,4,FALSE)</f>
        <v>48.873666842330202</v>
      </c>
      <c r="H15">
        <f>VLOOKUP(C15,Nodes!$B$2:$C$681,2,FALSE)</f>
        <v>254</v>
      </c>
      <c r="I15">
        <f>VLOOKUP(H15,Stations!$A$1:$D$300,3,FALSE)</f>
        <v>2.3221331834793002</v>
      </c>
      <c r="J15">
        <f>VLOOKUP(H15,Stations!$A$1:$D$300,4,FALSE)</f>
        <v>48.8744412966822</v>
      </c>
      <c r="K15">
        <f t="shared" si="1"/>
        <v>7.7074433951425823</v>
      </c>
      <c r="L15">
        <f t="shared" si="2"/>
        <v>7.7074433951425823</v>
      </c>
      <c r="M15">
        <v>64.999999999996575</v>
      </c>
      <c r="N15" s="14">
        <f t="shared" si="3"/>
        <v>68.054898454945473</v>
      </c>
      <c r="O15">
        <f t="shared" si="4"/>
        <v>9.332404570049162</v>
      </c>
    </row>
    <row r="16" spans="1:15">
      <c r="A16" t="str">
        <f t="shared" si="0"/>
        <v>326,143</v>
      </c>
      <c r="B16">
        <v>326</v>
      </c>
      <c r="C16">
        <v>143</v>
      </c>
      <c r="D16">
        <v>62.000000000000895</v>
      </c>
      <c r="E16">
        <f>VLOOKUP(B16,Nodes!$B$2:$C$681,2,FALSE)</f>
        <v>254</v>
      </c>
      <c r="F16">
        <f>VLOOKUP(E16,Stations!$A$1:$D$300,3,FALSE)</f>
        <v>2.3221331834793002</v>
      </c>
      <c r="G16">
        <f>VLOOKUP(E16,Stations!$A$1:$D$300,4,FALSE)</f>
        <v>48.8744412966822</v>
      </c>
      <c r="H16">
        <f>VLOOKUP(C16,Nodes!$B$2:$C$681,2,FALSE)</f>
        <v>113</v>
      </c>
      <c r="I16">
        <f>VLOOKUP(H16,Stations!$A$1:$D$300,3,FALSE)</f>
        <v>2.32858389616012</v>
      </c>
      <c r="J16">
        <f>VLOOKUP(H16,Stations!$A$1:$D$300,4,FALSE)</f>
        <v>48.873448969753802</v>
      </c>
      <c r="K16">
        <f t="shared" si="1"/>
        <v>6.5265922826013396</v>
      </c>
      <c r="L16">
        <f t="shared" si="2"/>
        <v>6.5265922826013396</v>
      </c>
      <c r="M16">
        <v>62.000000000000895</v>
      </c>
      <c r="N16" s="14">
        <f t="shared" si="3"/>
        <v>63.006764077749821</v>
      </c>
      <c r="O16">
        <f t="shared" si="4"/>
        <v>1.0135739082456454</v>
      </c>
    </row>
    <row r="17" spans="1:15">
      <c r="A17" t="str">
        <f t="shared" si="0"/>
        <v>143,74</v>
      </c>
      <c r="B17">
        <v>143</v>
      </c>
      <c r="C17">
        <v>74</v>
      </c>
      <c r="D17">
        <v>55.000000000002998</v>
      </c>
      <c r="E17">
        <f>VLOOKUP(B17,Nodes!$B$2:$C$681,2,FALSE)</f>
        <v>113</v>
      </c>
      <c r="F17">
        <f>VLOOKUP(E17,Stations!$A$1:$D$300,3,FALSE)</f>
        <v>2.32858389616012</v>
      </c>
      <c r="G17">
        <f>VLOOKUP(E17,Stations!$A$1:$D$300,4,FALSE)</f>
        <v>48.873448969753802</v>
      </c>
      <c r="H17">
        <f>VLOOKUP(C17,Nodes!$B$2:$C$681,2,FALSE)</f>
        <v>58</v>
      </c>
      <c r="I17">
        <f>VLOOKUP(H17,Stations!$A$1:$D$300,3,FALSE)</f>
        <v>2.3339322209358202</v>
      </c>
      <c r="J17">
        <f>VLOOKUP(H17,Stations!$A$1:$D$300,4,FALSE)</f>
        <v>48.873072321401999</v>
      </c>
      <c r="K17">
        <f t="shared" si="1"/>
        <v>5.3615708413939043</v>
      </c>
      <c r="L17">
        <f t="shared" si="2"/>
        <v>5.3615708413939043</v>
      </c>
      <c r="M17">
        <v>55.000000000002998</v>
      </c>
      <c r="N17" s="14">
        <f t="shared" si="3"/>
        <v>58.570440162207127</v>
      </c>
      <c r="O17">
        <f t="shared" si="4"/>
        <v>12.748042951880246</v>
      </c>
    </row>
    <row r="18" spans="1:15">
      <c r="A18" t="str">
        <f t="shared" si="0"/>
        <v>74,317</v>
      </c>
      <c r="B18">
        <v>74</v>
      </c>
      <c r="C18">
        <v>317</v>
      </c>
      <c r="D18">
        <v>51.000000000003176</v>
      </c>
      <c r="E18">
        <f>VLOOKUP(B18,Nodes!$B$2:$C$681,2,FALSE)</f>
        <v>58</v>
      </c>
      <c r="F18">
        <f>VLOOKUP(E18,Stations!$A$1:$D$300,3,FALSE)</f>
        <v>2.3339322209358202</v>
      </c>
      <c r="G18">
        <f>VLOOKUP(E18,Stations!$A$1:$D$300,4,FALSE)</f>
        <v>48.873072321401999</v>
      </c>
      <c r="H18">
        <f>VLOOKUP(C18,Nodes!$B$2:$C$681,2,FALSE)</f>
        <v>245</v>
      </c>
      <c r="I18">
        <f>VLOOKUP(H18,Stations!$A$1:$D$300,3,FALSE)</f>
        <v>2.3387414216995199</v>
      </c>
      <c r="J18">
        <f>VLOOKUP(H18,Stations!$A$1:$D$300,4,FALSE)</f>
        <v>48.871987346600797</v>
      </c>
      <c r="K18">
        <f t="shared" si="1"/>
        <v>4.9300691987855005</v>
      </c>
      <c r="L18">
        <f t="shared" si="2"/>
        <v>4.9300691987855005</v>
      </c>
      <c r="M18">
        <v>51.000000000003176</v>
      </c>
      <c r="N18" s="14">
        <f t="shared" si="3"/>
        <v>57.064471152338278</v>
      </c>
      <c r="O18">
        <f t="shared" si="4"/>
        <v>36.777810357504642</v>
      </c>
    </row>
    <row r="19" spans="1:15">
      <c r="A19" t="str">
        <f t="shared" si="0"/>
        <v>317,140</v>
      </c>
      <c r="B19">
        <v>317</v>
      </c>
      <c r="C19">
        <v>140</v>
      </c>
      <c r="D19">
        <v>52.00000000000253</v>
      </c>
      <c r="E19">
        <f>VLOOKUP(B19,Nodes!$B$2:$C$681,2,FALSE)</f>
        <v>245</v>
      </c>
      <c r="F19">
        <f>VLOOKUP(E19,Stations!$A$1:$D$300,3,FALSE)</f>
        <v>2.3387414216995199</v>
      </c>
      <c r="G19">
        <f>VLOOKUP(E19,Stations!$A$1:$D$300,4,FALSE)</f>
        <v>48.871987346600797</v>
      </c>
      <c r="H19">
        <f>VLOOKUP(C19,Nodes!$B$2:$C$681,2,FALSE)</f>
        <v>111</v>
      </c>
      <c r="I19">
        <f>VLOOKUP(H19,Stations!$A$1:$D$300,3,FALSE)</f>
        <v>2.3457178473472502</v>
      </c>
      <c r="J19">
        <f>VLOOKUP(H19,Stations!$A$1:$D$300,4,FALSE)</f>
        <v>48.871136992179899</v>
      </c>
      <c r="K19">
        <f t="shared" si="1"/>
        <v>7.0280592953851091</v>
      </c>
      <c r="L19">
        <f t="shared" si="2"/>
        <v>7.0280592953851091</v>
      </c>
      <c r="M19">
        <v>52.00000000000253</v>
      </c>
      <c r="N19" s="14">
        <f t="shared" si="3"/>
        <v>65.082702680826245</v>
      </c>
      <c r="O19">
        <f t="shared" si="4"/>
        <v>171.15710943483202</v>
      </c>
    </row>
    <row r="20" spans="1:15">
      <c r="A20" t="str">
        <f t="shared" si="0"/>
        <v>140,37</v>
      </c>
      <c r="B20">
        <v>140</v>
      </c>
      <c r="C20">
        <v>37</v>
      </c>
      <c r="D20">
        <v>48.999999999999666</v>
      </c>
      <c r="E20">
        <f>VLOOKUP(B20,Nodes!$B$2:$C$681,2,FALSE)</f>
        <v>111</v>
      </c>
      <c r="F20">
        <f>VLOOKUP(E20,Stations!$A$1:$D$300,3,FALSE)</f>
        <v>2.3457178473472502</v>
      </c>
      <c r="G20">
        <f>VLOOKUP(E20,Stations!$A$1:$D$300,4,FALSE)</f>
        <v>48.871136992179899</v>
      </c>
      <c r="H20">
        <f>VLOOKUP(C20,Nodes!$B$2:$C$681,2,FALSE)</f>
        <v>30</v>
      </c>
      <c r="I20">
        <f>VLOOKUP(H20,Stations!$A$1:$D$300,3,FALSE)</f>
        <v>2.3502132296562102</v>
      </c>
      <c r="J20">
        <f>VLOOKUP(H20,Stations!$A$1:$D$300,4,FALSE)</f>
        <v>48.870066089599398</v>
      </c>
      <c r="K20">
        <f t="shared" si="1"/>
        <v>4.6211789016045079</v>
      </c>
      <c r="L20">
        <f t="shared" si="2"/>
        <v>4.6211789016045079</v>
      </c>
      <c r="M20">
        <v>48.999999999999666</v>
      </c>
      <c r="N20" s="14">
        <f t="shared" si="3"/>
        <v>56.031957920342457</v>
      </c>
      <c r="O20">
        <f t="shared" si="4"/>
        <v>49.448432193471703</v>
      </c>
    </row>
    <row r="21" spans="1:15">
      <c r="A21" t="str">
        <f t="shared" si="0"/>
        <v>37,358</v>
      </c>
      <c r="B21">
        <v>37</v>
      </c>
      <c r="C21">
        <v>358</v>
      </c>
      <c r="D21">
        <v>59.999999999997385</v>
      </c>
      <c r="E21">
        <f>VLOOKUP(B21,Nodes!$B$2:$C$681,2,FALSE)</f>
        <v>30</v>
      </c>
      <c r="F21">
        <f>VLOOKUP(E21,Stations!$A$1:$D$300,3,FALSE)</f>
        <v>2.3502132296562102</v>
      </c>
      <c r="G21">
        <f>VLOOKUP(E21,Stations!$A$1:$D$300,4,FALSE)</f>
        <v>48.870066089599398</v>
      </c>
      <c r="H21">
        <f>VLOOKUP(C21,Nodes!$B$2:$C$681,2,FALSE)</f>
        <v>278</v>
      </c>
      <c r="I21">
        <f>VLOOKUP(H21,Stations!$A$1:$D$300,3,FALSE)</f>
        <v>2.3540085554122898</v>
      </c>
      <c r="J21">
        <f>VLOOKUP(H21,Stations!$A$1:$D$300,4,FALSE)</f>
        <v>48.869591497765398</v>
      </c>
      <c r="K21">
        <f t="shared" si="1"/>
        <v>3.8248836588398851</v>
      </c>
      <c r="L21">
        <f t="shared" si="2"/>
        <v>3.8248836588398851</v>
      </c>
      <c r="M21">
        <v>59.999999999997385</v>
      </c>
      <c r="N21" s="14">
        <f t="shared" si="3"/>
        <v>53.545437591617059</v>
      </c>
      <c r="O21">
        <f t="shared" si="4"/>
        <v>41.661375883676435</v>
      </c>
    </row>
    <row r="22" spans="1:15">
      <c r="A22" t="str">
        <f t="shared" si="0"/>
        <v>358,311</v>
      </c>
      <c r="B22">
        <v>358</v>
      </c>
      <c r="C22">
        <v>311</v>
      </c>
      <c r="D22">
        <v>87.000000000001606</v>
      </c>
      <c r="E22">
        <f>VLOOKUP(B22,Nodes!$B$2:$C$681,2,FALSE)</f>
        <v>278</v>
      </c>
      <c r="F22">
        <f>VLOOKUP(E22,Stations!$A$1:$D$300,3,FALSE)</f>
        <v>2.3540085554122898</v>
      </c>
      <c r="G22">
        <f>VLOOKUP(E22,Stations!$A$1:$D$300,4,FALSE)</f>
        <v>48.869591497765398</v>
      </c>
      <c r="H22">
        <f>VLOOKUP(C22,Nodes!$B$2:$C$681,2,FALSE)</f>
        <v>242</v>
      </c>
      <c r="I22">
        <f>VLOOKUP(H22,Stations!$A$1:$D$300,3,FALSE)</f>
        <v>2.3635840415954501</v>
      </c>
      <c r="J22">
        <f>VLOOKUP(H22,Stations!$A$1:$D$300,4,FALSE)</f>
        <v>48.8669873375501</v>
      </c>
      <c r="K22">
        <f t="shared" si="1"/>
        <v>9.9232850443206448</v>
      </c>
      <c r="L22">
        <f t="shared" si="2"/>
        <v>9.9232850443206448</v>
      </c>
      <c r="M22">
        <v>87.000000000001606</v>
      </c>
      <c r="N22" s="14">
        <f t="shared" si="3"/>
        <v>79.026146535569865</v>
      </c>
      <c r="O22">
        <f t="shared" si="4"/>
        <v>63.582339072230077</v>
      </c>
    </row>
    <row r="23" spans="1:15">
      <c r="A23" t="str">
        <f t="shared" si="0"/>
        <v>311,231</v>
      </c>
      <c r="B23">
        <v>311</v>
      </c>
      <c r="C23">
        <v>231</v>
      </c>
      <c r="D23">
        <v>75.000000000004533</v>
      </c>
      <c r="E23">
        <f>VLOOKUP(B23,Nodes!$B$2:$C$681,2,FALSE)</f>
        <v>242</v>
      </c>
      <c r="F23">
        <f>VLOOKUP(E23,Stations!$A$1:$D$300,3,FALSE)</f>
        <v>2.3635840415954501</v>
      </c>
      <c r="G23">
        <f>VLOOKUP(E23,Stations!$A$1:$D$300,4,FALSE)</f>
        <v>48.8669873375501</v>
      </c>
      <c r="H23">
        <f>VLOOKUP(C23,Nodes!$B$2:$C$681,2,FALSE)</f>
        <v>180</v>
      </c>
      <c r="I23">
        <f>VLOOKUP(H23,Stations!$A$1:$D$300,3,FALSE)</f>
        <v>2.3688769999999999</v>
      </c>
      <c r="J23">
        <f>VLOOKUP(H23,Stations!$A$1:$D$300,4,FALSE)</f>
        <v>48.864545</v>
      </c>
      <c r="K23">
        <f t="shared" si="1"/>
        <v>5.8292728003519896</v>
      </c>
      <c r="L23">
        <f t="shared" si="2"/>
        <v>5.8292728003519896</v>
      </c>
      <c r="M23">
        <v>75.000000000004533</v>
      </c>
      <c r="N23" s="14">
        <f t="shared" si="3"/>
        <v>60.286484002249097</v>
      </c>
      <c r="O23">
        <f t="shared" si="4"/>
        <v>216.48755301620517</v>
      </c>
    </row>
    <row r="24" spans="1:15">
      <c r="A24" t="str">
        <f t="shared" si="0"/>
        <v>231,325</v>
      </c>
      <c r="B24">
        <v>231</v>
      </c>
      <c r="C24">
        <v>325</v>
      </c>
      <c r="D24">
        <v>68.000000000004235</v>
      </c>
      <c r="E24">
        <f>VLOOKUP(B24,Nodes!$B$2:$C$681,2,FALSE)</f>
        <v>180</v>
      </c>
      <c r="F24">
        <f>VLOOKUP(E24,Stations!$A$1:$D$300,3,FALSE)</f>
        <v>2.3688769999999999</v>
      </c>
      <c r="G24">
        <f>VLOOKUP(E24,Stations!$A$1:$D$300,4,FALSE)</f>
        <v>48.864545</v>
      </c>
      <c r="H24">
        <f>VLOOKUP(C24,Nodes!$B$2:$C$681,2,FALSE)</f>
        <v>253</v>
      </c>
      <c r="I24">
        <f>VLOOKUP(H24,Stations!$A$1:$D$300,3,FALSE)</f>
        <v>2.3742109537124598</v>
      </c>
      <c r="J24">
        <f>VLOOKUP(H24,Stations!$A$1:$D$300,4,FALSE)</f>
        <v>48.861295117176397</v>
      </c>
      <c r="K24">
        <f t="shared" si="1"/>
        <v>6.246022780443127</v>
      </c>
      <c r="L24">
        <f t="shared" si="2"/>
        <v>6.246022780443127</v>
      </c>
      <c r="M24">
        <v>68.000000000004235</v>
      </c>
      <c r="N24" s="14">
        <f t="shared" si="3"/>
        <v>61.888967420865015</v>
      </c>
      <c r="O24">
        <f t="shared" si="4"/>
        <v>37.344719183300946</v>
      </c>
    </row>
    <row r="25" spans="1:15">
      <c r="A25" t="str">
        <f t="shared" si="0"/>
        <v>325,379</v>
      </c>
      <c r="B25">
        <v>325</v>
      </c>
      <c r="C25">
        <v>379</v>
      </c>
      <c r="D25">
        <v>63.999999999997215</v>
      </c>
      <c r="E25">
        <f>VLOOKUP(B25,Nodes!$B$2:$C$681,2,FALSE)</f>
        <v>253</v>
      </c>
      <c r="F25">
        <f>VLOOKUP(E25,Stations!$A$1:$D$300,3,FALSE)</f>
        <v>2.3742109537124598</v>
      </c>
      <c r="G25">
        <f>VLOOKUP(E25,Stations!$A$1:$D$300,4,FALSE)</f>
        <v>48.861295117176397</v>
      </c>
      <c r="H25">
        <f>VLOOKUP(C25,Nodes!$B$2:$C$681,2,FALSE)</f>
        <v>297</v>
      </c>
      <c r="I25">
        <f>VLOOKUP(H25,Stations!$A$1:$D$300,3,FALSE)</f>
        <v>2.3801064491271902</v>
      </c>
      <c r="J25">
        <f>VLOOKUP(H25,Stations!$A$1:$D$300,4,FALSE)</f>
        <v>48.857802886000599</v>
      </c>
      <c r="K25">
        <f t="shared" si="1"/>
        <v>6.8521926979852692</v>
      </c>
      <c r="L25">
        <f t="shared" si="2"/>
        <v>6.8521926979852692</v>
      </c>
      <c r="M25">
        <v>63.999999999997215</v>
      </c>
      <c r="N25" s="14">
        <f t="shared" si="3"/>
        <v>64.343261341568009</v>
      </c>
      <c r="O25">
        <f t="shared" si="4"/>
        <v>0.11782834861698185</v>
      </c>
    </row>
    <row r="26" spans="1:15">
      <c r="A26" t="str">
        <f t="shared" si="0"/>
        <v>379,62</v>
      </c>
      <c r="B26">
        <v>379</v>
      </c>
      <c r="C26">
        <v>62</v>
      </c>
      <c r="D26">
        <v>52.999999999997094</v>
      </c>
      <c r="E26">
        <f>VLOOKUP(B26,Nodes!$B$2:$C$681,2,FALSE)</f>
        <v>297</v>
      </c>
      <c r="F26">
        <f>VLOOKUP(E26,Stations!$A$1:$D$300,3,FALSE)</f>
        <v>2.3801064491271902</v>
      </c>
      <c r="G26">
        <f>VLOOKUP(E26,Stations!$A$1:$D$300,4,FALSE)</f>
        <v>48.857802886000599</v>
      </c>
      <c r="H26">
        <f>VLOOKUP(C26,Nodes!$B$2:$C$681,2,FALSE)</f>
        <v>51</v>
      </c>
      <c r="I26">
        <f>VLOOKUP(H26,Stations!$A$1:$D$300,3,FALSE)</f>
        <v>2.3846393823623599</v>
      </c>
      <c r="J26">
        <f>VLOOKUP(H26,Stations!$A$1:$D$300,4,FALSE)</f>
        <v>48.855102813135403</v>
      </c>
      <c r="K26">
        <f t="shared" si="1"/>
        <v>5.2761612173882941</v>
      </c>
      <c r="L26">
        <f t="shared" si="2"/>
        <v>5.2761612173882941</v>
      </c>
      <c r="M26">
        <v>52.999999999997094</v>
      </c>
      <c r="N26" s="14">
        <f t="shared" si="3"/>
        <v>58.266469663158318</v>
      </c>
      <c r="O26">
        <f t="shared" si="4"/>
        <v>27.735702712997501</v>
      </c>
    </row>
    <row r="27" spans="1:15">
      <c r="A27" t="str">
        <f t="shared" si="0"/>
        <v>62,322</v>
      </c>
      <c r="B27">
        <v>62</v>
      </c>
      <c r="C27">
        <v>322</v>
      </c>
      <c r="D27">
        <v>61.000000000001542</v>
      </c>
      <c r="E27">
        <f>VLOOKUP(B27,Nodes!$B$2:$C$681,2,FALSE)</f>
        <v>51</v>
      </c>
      <c r="F27">
        <f>VLOOKUP(E27,Stations!$A$1:$D$300,3,FALSE)</f>
        <v>2.3846393823623599</v>
      </c>
      <c r="G27">
        <f>VLOOKUP(E27,Stations!$A$1:$D$300,4,FALSE)</f>
        <v>48.855102813135403</v>
      </c>
      <c r="H27">
        <f>VLOOKUP(C27,Nodes!$B$2:$C$681,2,FALSE)</f>
        <v>250</v>
      </c>
      <c r="I27">
        <f>VLOOKUP(H27,Stations!$A$1:$D$300,3,FALSE)</f>
        <v>2.39015132188797</v>
      </c>
      <c r="J27">
        <f>VLOOKUP(H27,Stations!$A$1:$D$300,4,FALSE)</f>
        <v>48.851811350885797</v>
      </c>
      <c r="K27">
        <f t="shared" si="1"/>
        <v>6.4199066250660435</v>
      </c>
      <c r="L27">
        <f t="shared" si="2"/>
        <v>6.4199066250660435</v>
      </c>
      <c r="M27">
        <v>61.000000000001542</v>
      </c>
      <c r="N27" s="14">
        <f t="shared" si="3"/>
        <v>62.578031980666438</v>
      </c>
      <c r="O27">
        <f t="shared" si="4"/>
        <v>2.4901849320011751</v>
      </c>
    </row>
    <row r="28" spans="1:15">
      <c r="A28" t="str">
        <f t="shared" si="0"/>
        <v>322,226</v>
      </c>
      <c r="B28">
        <v>322</v>
      </c>
      <c r="C28">
        <v>226</v>
      </c>
      <c r="D28">
        <v>69.000000000001194</v>
      </c>
      <c r="E28">
        <f>VLOOKUP(B28,Nodes!$B$2:$C$681,2,FALSE)</f>
        <v>250</v>
      </c>
      <c r="F28">
        <f>VLOOKUP(E28,Stations!$A$1:$D$300,3,FALSE)</f>
        <v>2.39015132188797</v>
      </c>
      <c r="G28">
        <f>VLOOKUP(E28,Stations!$A$1:$D$300,4,FALSE)</f>
        <v>48.851811350885797</v>
      </c>
      <c r="H28">
        <f>VLOOKUP(C28,Nodes!$B$2:$C$681,2,FALSE)</f>
        <v>176</v>
      </c>
      <c r="I28">
        <f>VLOOKUP(H28,Stations!$A$1:$D$300,3,FALSE)</f>
        <v>2.3957999999999999</v>
      </c>
      <c r="J28">
        <f>VLOOKUP(H28,Stations!$A$1:$D$300,4,FALSE)</f>
        <v>48.848388999999997</v>
      </c>
      <c r="K28">
        <f t="shared" si="1"/>
        <v>6.6045476755684307</v>
      </c>
      <c r="L28">
        <f t="shared" si="2"/>
        <v>6.6045476755684307</v>
      </c>
      <c r="M28">
        <v>69.000000000001194</v>
      </c>
      <c r="N28" s="14">
        <f t="shared" si="3"/>
        <v>63.322905155266412</v>
      </c>
      <c r="O28">
        <f t="shared" si="4"/>
        <v>32.229405876114235</v>
      </c>
    </row>
    <row r="29" spans="1:15">
      <c r="A29" t="str">
        <f t="shared" si="0"/>
        <v>226,47</v>
      </c>
      <c r="B29">
        <v>226</v>
      </c>
      <c r="C29">
        <v>47</v>
      </c>
      <c r="D29">
        <v>64.999999999998977</v>
      </c>
      <c r="E29">
        <f>VLOOKUP(B29,Nodes!$B$2:$C$681,2,FALSE)</f>
        <v>176</v>
      </c>
      <c r="F29">
        <f>VLOOKUP(E29,Stations!$A$1:$D$300,3,FALSE)</f>
        <v>2.3957999999999999</v>
      </c>
      <c r="G29">
        <f>VLOOKUP(E29,Stations!$A$1:$D$300,4,FALSE)</f>
        <v>48.848388999999997</v>
      </c>
      <c r="H29">
        <f>VLOOKUP(C29,Nodes!$B$2:$C$681,2,FALSE)</f>
        <v>39</v>
      </c>
      <c r="I29">
        <f>VLOOKUP(H29,Stations!$A$1:$D$300,3,FALSE)</f>
        <v>2.4020450000000002</v>
      </c>
      <c r="J29">
        <f>VLOOKUP(H29,Stations!$A$1:$D$300,4,FALSE)</f>
        <v>48.851976000000001</v>
      </c>
      <c r="K29">
        <f t="shared" si="1"/>
        <v>7.201846568764557</v>
      </c>
      <c r="L29">
        <f t="shared" si="2"/>
        <v>7.201846568764557</v>
      </c>
      <c r="M29">
        <v>64.999999999998977</v>
      </c>
      <c r="N29" s="14">
        <f t="shared" si="3"/>
        <v>65.825499770994867</v>
      </c>
      <c r="O29">
        <f t="shared" si="4"/>
        <v>0.68144987191426687</v>
      </c>
    </row>
    <row r="30" spans="1:15">
      <c r="A30" t="str">
        <f t="shared" si="0"/>
        <v>47,201</v>
      </c>
      <c r="B30">
        <v>47</v>
      </c>
      <c r="C30">
        <v>201</v>
      </c>
      <c r="D30">
        <v>52.000000000000135</v>
      </c>
      <c r="E30">
        <f>VLOOKUP(B30,Nodes!$B$2:$C$681,2,FALSE)</f>
        <v>39</v>
      </c>
      <c r="F30">
        <f>VLOOKUP(E30,Stations!$A$1:$D$300,3,FALSE)</f>
        <v>2.4020450000000002</v>
      </c>
      <c r="G30">
        <f>VLOOKUP(E30,Stations!$A$1:$D$300,4,FALSE)</f>
        <v>48.851976000000001</v>
      </c>
      <c r="H30">
        <f>VLOOKUP(C30,Nodes!$B$2:$C$681,2,FALSE)</f>
        <v>161</v>
      </c>
      <c r="I30">
        <f>VLOOKUP(H30,Stations!$A$1:$D$300,3,FALSE)</f>
        <v>2.4069902300834598</v>
      </c>
      <c r="J30">
        <f>VLOOKUP(H30,Stations!$A$1:$D$300,4,FALSE)</f>
        <v>48.852850876283703</v>
      </c>
      <c r="K30">
        <f t="shared" si="1"/>
        <v>5.0220224103581739</v>
      </c>
      <c r="L30">
        <f t="shared" si="2"/>
        <v>5.0220224103581739</v>
      </c>
      <c r="M30">
        <v>52.000000000000135</v>
      </c>
      <c r="N30" s="14">
        <f t="shared" si="3"/>
        <v>57.379177473172952</v>
      </c>
      <c r="O30">
        <f t="shared" si="4"/>
        <v>28.935550287889889</v>
      </c>
    </row>
    <row r="31" spans="1:15">
      <c r="A31" t="str">
        <f t="shared" si="0"/>
        <v>201,280</v>
      </c>
      <c r="B31">
        <v>201</v>
      </c>
      <c r="C31">
        <v>280</v>
      </c>
      <c r="D31">
        <v>64.999999999998977</v>
      </c>
      <c r="E31">
        <f>VLOOKUP(B31,Nodes!$B$2:$C$681,2,FALSE)</f>
        <v>161</v>
      </c>
      <c r="F31">
        <f>VLOOKUP(E31,Stations!$A$1:$D$300,3,FALSE)</f>
        <v>2.4069902300834598</v>
      </c>
      <c r="G31">
        <f>VLOOKUP(E31,Stations!$A$1:$D$300,4,FALSE)</f>
        <v>48.852850876283703</v>
      </c>
      <c r="H31">
        <f>VLOOKUP(C31,Nodes!$B$2:$C$681,2,FALSE)</f>
        <v>218</v>
      </c>
      <c r="I31">
        <f>VLOOKUP(H31,Stations!$A$1:$D$300,3,FALSE)</f>
        <v>2.4122446775436401</v>
      </c>
      <c r="J31">
        <f>VLOOKUP(H31,Stations!$A$1:$D$300,4,FALSE)</f>
        <v>48.853791548745399</v>
      </c>
      <c r="K31">
        <f t="shared" si="1"/>
        <v>5.3379848999399755</v>
      </c>
      <c r="L31">
        <f t="shared" si="2"/>
        <v>5.3379848999399755</v>
      </c>
      <c r="M31">
        <v>64.999999999998977</v>
      </c>
      <c r="N31" s="14">
        <f t="shared" si="3"/>
        <v>58.486208124698152</v>
      </c>
      <c r="O31">
        <f t="shared" si="4"/>
        <v>42.429484594735037</v>
      </c>
    </row>
    <row r="32" spans="1:15">
      <c r="A32" t="str">
        <f t="shared" si="0"/>
        <v>280,201</v>
      </c>
      <c r="B32">
        <v>280</v>
      </c>
      <c r="C32">
        <v>201</v>
      </c>
      <c r="D32">
        <v>60.999999999996746</v>
      </c>
      <c r="E32">
        <f>VLOOKUP(B32,Nodes!$B$2:$C$681,2,FALSE)</f>
        <v>218</v>
      </c>
      <c r="F32">
        <f>VLOOKUP(E32,Stations!$A$1:$D$300,3,FALSE)</f>
        <v>2.4122446775436401</v>
      </c>
      <c r="G32">
        <f>VLOOKUP(E32,Stations!$A$1:$D$300,4,FALSE)</f>
        <v>48.853791548745399</v>
      </c>
      <c r="H32">
        <f>VLOOKUP(C32,Nodes!$B$2:$C$681,2,FALSE)</f>
        <v>161</v>
      </c>
      <c r="I32">
        <f>VLOOKUP(H32,Stations!$A$1:$D$300,3,FALSE)</f>
        <v>2.4069902300834598</v>
      </c>
      <c r="J32">
        <f>VLOOKUP(H32,Stations!$A$1:$D$300,4,FALSE)</f>
        <v>48.852850876283703</v>
      </c>
      <c r="K32">
        <f t="shared" si="1"/>
        <v>5.3379848999399755</v>
      </c>
      <c r="L32">
        <f t="shared" si="2"/>
        <v>5.3379848999399755</v>
      </c>
      <c r="M32">
        <v>60.999999999996746</v>
      </c>
      <c r="N32" s="14">
        <f t="shared" si="3"/>
        <v>58.486208124698152</v>
      </c>
      <c r="O32">
        <f t="shared" si="4"/>
        <v>6.3191495923172214</v>
      </c>
    </row>
    <row r="33" spans="1:15">
      <c r="A33" t="str">
        <f t="shared" si="0"/>
        <v>201,47</v>
      </c>
      <c r="B33">
        <v>201</v>
      </c>
      <c r="C33">
        <v>47</v>
      </c>
      <c r="D33">
        <v>41.000000000000014</v>
      </c>
      <c r="E33">
        <f>VLOOKUP(B33,Nodes!$B$2:$C$681,2,FALSE)</f>
        <v>161</v>
      </c>
      <c r="F33">
        <f>VLOOKUP(E33,Stations!$A$1:$D$300,3,FALSE)</f>
        <v>2.4069902300834598</v>
      </c>
      <c r="G33">
        <f>VLOOKUP(E33,Stations!$A$1:$D$300,4,FALSE)</f>
        <v>48.852850876283703</v>
      </c>
      <c r="H33">
        <f>VLOOKUP(C33,Nodes!$B$2:$C$681,2,FALSE)</f>
        <v>39</v>
      </c>
      <c r="I33">
        <f>VLOOKUP(H33,Stations!$A$1:$D$300,3,FALSE)</f>
        <v>2.4020450000000002</v>
      </c>
      <c r="J33">
        <f>VLOOKUP(H33,Stations!$A$1:$D$300,4,FALSE)</f>
        <v>48.851976000000001</v>
      </c>
      <c r="K33">
        <f t="shared" si="1"/>
        <v>5.0220224103581739</v>
      </c>
      <c r="L33">
        <f t="shared" si="2"/>
        <v>5.0220224103581739</v>
      </c>
      <c r="M33">
        <v>41.000000000000014</v>
      </c>
      <c r="N33" s="14">
        <f t="shared" si="3"/>
        <v>57.379177473172952</v>
      </c>
      <c r="O33">
        <f t="shared" si="4"/>
        <v>268.27745469769582</v>
      </c>
    </row>
    <row r="34" spans="1:15">
      <c r="A34" t="str">
        <f t="shared" si="0"/>
        <v>47,226</v>
      </c>
      <c r="B34">
        <v>47</v>
      </c>
      <c r="C34">
        <v>226</v>
      </c>
      <c r="D34">
        <v>67.999999999999432</v>
      </c>
      <c r="E34">
        <f>VLOOKUP(B34,Nodes!$B$2:$C$681,2,FALSE)</f>
        <v>39</v>
      </c>
      <c r="F34">
        <f>VLOOKUP(E34,Stations!$A$1:$D$300,3,FALSE)</f>
        <v>2.4020450000000002</v>
      </c>
      <c r="G34">
        <f>VLOOKUP(E34,Stations!$A$1:$D$300,4,FALSE)</f>
        <v>48.851976000000001</v>
      </c>
      <c r="H34">
        <f>VLOOKUP(C34,Nodes!$B$2:$C$681,2,FALSE)</f>
        <v>176</v>
      </c>
      <c r="I34">
        <f>VLOOKUP(H34,Stations!$A$1:$D$300,3,FALSE)</f>
        <v>2.3957999999999999</v>
      </c>
      <c r="J34">
        <f>VLOOKUP(H34,Stations!$A$1:$D$300,4,FALSE)</f>
        <v>48.848388999999997</v>
      </c>
      <c r="K34">
        <f t="shared" si="1"/>
        <v>7.201846568764557</v>
      </c>
      <c r="L34">
        <f t="shared" si="2"/>
        <v>7.201846568764557</v>
      </c>
      <c r="M34">
        <v>67.999999999999432</v>
      </c>
      <c r="N34" s="14">
        <f t="shared" si="3"/>
        <v>65.825499770994867</v>
      </c>
      <c r="O34">
        <f t="shared" si="4"/>
        <v>4.7284512459409047</v>
      </c>
    </row>
    <row r="35" spans="1:15">
      <c r="A35" t="str">
        <f t="shared" si="0"/>
        <v>224,14</v>
      </c>
      <c r="B35">
        <v>224</v>
      </c>
      <c r="C35">
        <v>14</v>
      </c>
      <c r="D35">
        <v>94.999999999998863</v>
      </c>
      <c r="E35">
        <f>VLOOKUP(B35,Nodes!$B$2:$C$681,2,FALSE)</f>
        <v>176</v>
      </c>
      <c r="F35">
        <f>VLOOKUP(E35,Stations!$A$1:$D$300,3,FALSE)</f>
        <v>2.3957999999999999</v>
      </c>
      <c r="G35">
        <f>VLOOKUP(E35,Stations!$A$1:$D$300,4,FALSE)</f>
        <v>48.848388999999997</v>
      </c>
      <c r="H35">
        <f>VLOOKUP(C35,Nodes!$B$2:$C$681,2,FALSE)</f>
        <v>13</v>
      </c>
      <c r="I35">
        <f>VLOOKUP(H35,Stations!$A$1:$D$300,3,FALSE)</f>
        <v>2.3978626728057799</v>
      </c>
      <c r="J35">
        <f>VLOOKUP(H35,Stations!$A$1:$D$300,4,FALSE)</f>
        <v>48.8519401896706</v>
      </c>
      <c r="K35">
        <f t="shared" si="1"/>
        <v>4.106770894547096</v>
      </c>
      <c r="L35">
        <f t="shared" si="2"/>
        <v>4.106770894547096</v>
      </c>
      <c r="M35">
        <v>94.999999999998863</v>
      </c>
      <c r="N35" s="14">
        <f t="shared" si="3"/>
        <v>54.396791284639932</v>
      </c>
      <c r="O35">
        <f t="shared" si="4"/>
        <v>1648.6205579829996</v>
      </c>
    </row>
    <row r="36" spans="1:15">
      <c r="A36" t="str">
        <f t="shared" si="0"/>
        <v>14,2</v>
      </c>
      <c r="B36">
        <v>14</v>
      </c>
      <c r="C36">
        <v>2</v>
      </c>
      <c r="D36">
        <v>55.0000000000054</v>
      </c>
      <c r="E36">
        <f>VLOOKUP(B36,Nodes!$B$2:$C$681,2,FALSE)</f>
        <v>13</v>
      </c>
      <c r="F36">
        <f>VLOOKUP(E36,Stations!$A$1:$D$300,3,FALSE)</f>
        <v>2.3978626728057799</v>
      </c>
      <c r="G36">
        <f>VLOOKUP(E36,Stations!$A$1:$D$300,4,FALSE)</f>
        <v>48.8519401896706</v>
      </c>
      <c r="H36">
        <f>VLOOKUP(C36,Nodes!$B$2:$C$681,2,FALSE)</f>
        <v>2</v>
      </c>
      <c r="I36">
        <f>VLOOKUP(H36,Stations!$A$1:$D$300,3,FALSE)</f>
        <v>2.39479</v>
      </c>
      <c r="J36">
        <f>VLOOKUP(H36,Stations!$A$1:$D$300,4,FALSE)</f>
        <v>48.855907000000002</v>
      </c>
      <c r="K36">
        <f t="shared" si="1"/>
        <v>5.0176590518716484</v>
      </c>
      <c r="L36">
        <f t="shared" si="2"/>
        <v>5.0176590518716484</v>
      </c>
      <c r="M36">
        <v>55.0000000000054</v>
      </c>
      <c r="N36" s="14">
        <f t="shared" si="3"/>
        <v>57.364167953788197</v>
      </c>
      <c r="O36">
        <f t="shared" si="4"/>
        <v>5.5892901136935365</v>
      </c>
    </row>
    <row r="37" spans="1:15">
      <c r="A37" t="str">
        <f t="shared" si="0"/>
        <v>2,250</v>
      </c>
      <c r="B37">
        <v>2</v>
      </c>
      <c r="C37">
        <v>250</v>
      </c>
      <c r="D37">
        <v>52.000000000000135</v>
      </c>
      <c r="E37">
        <f>VLOOKUP(B37,Nodes!$B$2:$C$681,2,FALSE)</f>
        <v>2</v>
      </c>
      <c r="F37">
        <f>VLOOKUP(E37,Stations!$A$1:$D$300,3,FALSE)</f>
        <v>2.39479</v>
      </c>
      <c r="G37">
        <f>VLOOKUP(E37,Stations!$A$1:$D$300,4,FALSE)</f>
        <v>48.855907000000002</v>
      </c>
      <c r="H37">
        <f>VLOOKUP(C37,Nodes!$B$2:$C$681,2,FALSE)</f>
        <v>193</v>
      </c>
      <c r="I37">
        <f>VLOOKUP(H37,Stations!$A$1:$D$300,3,FALSE)</f>
        <v>2.3909379999999998</v>
      </c>
      <c r="J37">
        <f>VLOOKUP(H37,Stations!$A$1:$D$300,4,FALSE)</f>
        <v>48.858021000000001</v>
      </c>
      <c r="K37">
        <f t="shared" si="1"/>
        <v>4.3939617658778669</v>
      </c>
      <c r="L37">
        <f t="shared" si="2"/>
        <v>4.3939617658778669</v>
      </c>
      <c r="M37">
        <v>52.000000000000135</v>
      </c>
      <c r="N37" s="14">
        <f t="shared" si="3"/>
        <v>55.296702694629317</v>
      </c>
      <c r="O37">
        <f t="shared" si="4"/>
        <v>10.868248656775313</v>
      </c>
    </row>
    <row r="38" spans="1:15">
      <c r="A38" t="str">
        <f t="shared" si="0"/>
        <v>250,246</v>
      </c>
      <c r="B38">
        <v>250</v>
      </c>
      <c r="C38">
        <v>246</v>
      </c>
      <c r="D38">
        <v>63.000000000000256</v>
      </c>
      <c r="E38">
        <f>VLOOKUP(B38,Nodes!$B$2:$C$681,2,FALSE)</f>
        <v>193</v>
      </c>
      <c r="F38">
        <f>VLOOKUP(E38,Stations!$A$1:$D$300,3,FALSE)</f>
        <v>2.3909379999999998</v>
      </c>
      <c r="G38">
        <f>VLOOKUP(E38,Stations!$A$1:$D$300,4,FALSE)</f>
        <v>48.858021000000001</v>
      </c>
      <c r="H38">
        <f>VLOOKUP(C38,Nodes!$B$2:$C$681,2,FALSE)</f>
        <v>190</v>
      </c>
      <c r="I38">
        <f>VLOOKUP(H38,Stations!$A$1:$D$300,3,FALSE)</f>
        <v>2.3873880000000001</v>
      </c>
      <c r="J38">
        <f>VLOOKUP(H38,Stations!$A$1:$D$300,4,FALSE)</f>
        <v>48.862921</v>
      </c>
      <c r="K38">
        <f t="shared" si="1"/>
        <v>6.0508263898405277</v>
      </c>
      <c r="L38">
        <f t="shared" si="2"/>
        <v>6.0508263898405277</v>
      </c>
      <c r="M38">
        <v>63.000000000000256</v>
      </c>
      <c r="N38" s="14">
        <f t="shared" si="3"/>
        <v>61.129789577758324</v>
      </c>
      <c r="O38">
        <f t="shared" si="4"/>
        <v>3.4976870234623463</v>
      </c>
    </row>
    <row r="39" spans="1:15">
      <c r="A39" t="str">
        <f t="shared" si="0"/>
        <v>246,207</v>
      </c>
      <c r="B39">
        <v>246</v>
      </c>
      <c r="C39">
        <v>207</v>
      </c>
      <c r="D39">
        <v>59.999999999999787</v>
      </c>
      <c r="E39">
        <f>VLOOKUP(B39,Nodes!$B$2:$C$681,2,FALSE)</f>
        <v>190</v>
      </c>
      <c r="F39">
        <f>VLOOKUP(E39,Stations!$A$1:$D$300,3,FALSE)</f>
        <v>2.3873880000000001</v>
      </c>
      <c r="G39">
        <f>VLOOKUP(E39,Stations!$A$1:$D$300,4,FALSE)</f>
        <v>48.862921</v>
      </c>
      <c r="H39">
        <f>VLOOKUP(C39,Nodes!$B$2:$C$681,2,FALSE)</f>
        <v>166</v>
      </c>
      <c r="I39">
        <f>VLOOKUP(H39,Stations!$A$1:$D$300,3,FALSE)</f>
        <v>2.3836179999999998</v>
      </c>
      <c r="J39">
        <f>VLOOKUP(H39,Stations!$A$1:$D$300,4,FALSE)</f>
        <v>48.866247999999999</v>
      </c>
      <c r="K39">
        <f t="shared" si="1"/>
        <v>5.028103916984386</v>
      </c>
      <c r="L39">
        <f t="shared" si="2"/>
        <v>5.028103916984386</v>
      </c>
      <c r="M39">
        <v>59.999999999999787</v>
      </c>
      <c r="N39" s="14">
        <f t="shared" si="3"/>
        <v>57.400109898273257</v>
      </c>
      <c r="O39">
        <f t="shared" si="4"/>
        <v>6.759428541055585</v>
      </c>
    </row>
    <row r="40" spans="1:15">
      <c r="A40" t="str">
        <f t="shared" si="0"/>
        <v>207,90</v>
      </c>
      <c r="B40">
        <v>207</v>
      </c>
      <c r="C40">
        <v>90</v>
      </c>
      <c r="D40">
        <v>56.000000000002359</v>
      </c>
      <c r="E40">
        <f>VLOOKUP(B40,Nodes!$B$2:$C$681,2,FALSE)</f>
        <v>166</v>
      </c>
      <c r="F40">
        <f>VLOOKUP(E40,Stations!$A$1:$D$300,3,FALSE)</f>
        <v>2.3836179999999998</v>
      </c>
      <c r="G40">
        <f>VLOOKUP(E40,Stations!$A$1:$D$300,4,FALSE)</f>
        <v>48.866247999999999</v>
      </c>
      <c r="H40">
        <f>VLOOKUP(C40,Nodes!$B$2:$C$681,2,FALSE)</f>
        <v>72</v>
      </c>
      <c r="I40">
        <f>VLOOKUP(H40,Stations!$A$1:$D$300,3,FALSE)</f>
        <v>2.379861</v>
      </c>
      <c r="J40">
        <f>VLOOKUP(H40,Stations!$A$1:$D$300,4,FALSE)</f>
        <v>48.869520999999999</v>
      </c>
      <c r="K40">
        <f t="shared" si="1"/>
        <v>4.9827279676898826</v>
      </c>
      <c r="L40">
        <f t="shared" si="2"/>
        <v>4.9827279676898826</v>
      </c>
      <c r="M40">
        <v>56.000000000002359</v>
      </c>
      <c r="N40" s="14">
        <f t="shared" si="3"/>
        <v>57.244281781240915</v>
      </c>
      <c r="O40">
        <f t="shared" si="4"/>
        <v>1.5482371511221926</v>
      </c>
    </row>
    <row r="41" spans="1:15">
      <c r="A41" t="str">
        <f t="shared" si="0"/>
        <v>90,23</v>
      </c>
      <c r="B41">
        <v>90</v>
      </c>
      <c r="C41">
        <v>23</v>
      </c>
      <c r="D41">
        <v>54.999999999995808</v>
      </c>
      <c r="E41">
        <f>VLOOKUP(B41,Nodes!$B$2:$C$681,2,FALSE)</f>
        <v>72</v>
      </c>
      <c r="F41">
        <f>VLOOKUP(E41,Stations!$A$1:$D$300,3,FALSE)</f>
        <v>2.379861</v>
      </c>
      <c r="G41">
        <f>VLOOKUP(E41,Stations!$A$1:$D$300,4,FALSE)</f>
        <v>48.869520999999999</v>
      </c>
      <c r="H41">
        <f>VLOOKUP(C41,Nodes!$B$2:$C$681,2,FALSE)</f>
        <v>19</v>
      </c>
      <c r="I41">
        <f>VLOOKUP(H41,Stations!$A$1:$D$300,3,FALSE)</f>
        <v>2.3769468069076498</v>
      </c>
      <c r="J41">
        <f>VLOOKUP(H41,Stations!$A$1:$D$300,4,FALSE)</f>
        <v>48.872082613623199</v>
      </c>
      <c r="K41">
        <f t="shared" si="1"/>
        <v>3.8799981616061214</v>
      </c>
      <c r="L41">
        <f t="shared" si="2"/>
        <v>3.8799981616061214</v>
      </c>
      <c r="M41">
        <v>54.999999999995808</v>
      </c>
      <c r="N41" s="14">
        <f t="shared" si="3"/>
        <v>53.709405550527137</v>
      </c>
      <c r="O41">
        <f t="shared" si="4"/>
        <v>1.6656340329993413</v>
      </c>
    </row>
    <row r="42" spans="1:15">
      <c r="A42" t="str">
        <f t="shared" si="0"/>
        <v>23,79</v>
      </c>
      <c r="B42">
        <v>23</v>
      </c>
      <c r="C42">
        <v>79</v>
      </c>
      <c r="D42">
        <v>64.000000000002018</v>
      </c>
      <c r="E42">
        <f>VLOOKUP(B42,Nodes!$B$2:$C$681,2,FALSE)</f>
        <v>19</v>
      </c>
      <c r="F42">
        <f>VLOOKUP(E42,Stations!$A$1:$D$300,3,FALSE)</f>
        <v>2.3769468069076498</v>
      </c>
      <c r="G42">
        <f>VLOOKUP(E42,Stations!$A$1:$D$300,4,FALSE)</f>
        <v>48.872082613623199</v>
      </c>
      <c r="H42">
        <f>VLOOKUP(C42,Nodes!$B$2:$C$681,2,FALSE)</f>
        <v>63</v>
      </c>
      <c r="I42">
        <f>VLOOKUP(H42,Stations!$A$1:$D$300,3,FALSE)</f>
        <v>2.3711600000000002</v>
      </c>
      <c r="J42">
        <f>VLOOKUP(H42,Stations!$A$1:$D$300,4,FALSE)</f>
        <v>48.877136</v>
      </c>
      <c r="K42">
        <f t="shared" si="1"/>
        <v>7.6826979674889877</v>
      </c>
      <c r="L42">
        <f t="shared" si="2"/>
        <v>7.6826979674889877</v>
      </c>
      <c r="M42">
        <v>64.000000000002018</v>
      </c>
      <c r="N42" s="14">
        <f t="shared" si="3"/>
        <v>67.943415919829818</v>
      </c>
      <c r="O42">
        <f t="shared" si="4"/>
        <v>15.550529116751331</v>
      </c>
    </row>
    <row r="43" spans="1:15">
      <c r="A43" t="str">
        <f t="shared" si="0"/>
        <v>79,152</v>
      </c>
      <c r="B43">
        <v>79</v>
      </c>
      <c r="C43">
        <v>152</v>
      </c>
      <c r="D43">
        <v>59.999999999999787</v>
      </c>
      <c r="E43">
        <f>VLOOKUP(B43,Nodes!$B$2:$C$681,2,FALSE)</f>
        <v>63</v>
      </c>
      <c r="F43">
        <f>VLOOKUP(E43,Stations!$A$1:$D$300,3,FALSE)</f>
        <v>2.3711600000000002</v>
      </c>
      <c r="G43">
        <f>VLOOKUP(E43,Stations!$A$1:$D$300,4,FALSE)</f>
        <v>48.877136</v>
      </c>
      <c r="H43">
        <f>VLOOKUP(C43,Nodes!$B$2:$C$681,2,FALSE)</f>
        <v>120</v>
      </c>
      <c r="I43">
        <f>VLOOKUP(H43,Stations!$A$1:$D$300,3,FALSE)</f>
        <v>2.3701983690261801</v>
      </c>
      <c r="J43">
        <f>VLOOKUP(H43,Stations!$A$1:$D$300,4,FALSE)</f>
        <v>48.8817900777183</v>
      </c>
      <c r="K43">
        <f t="shared" si="1"/>
        <v>4.7523860888804235</v>
      </c>
      <c r="L43">
        <f t="shared" si="2"/>
        <v>4.7523860888804235</v>
      </c>
      <c r="M43">
        <v>59.999999999999787</v>
      </c>
      <c r="N43" s="14">
        <f t="shared" si="3"/>
        <v>56.46589640544952</v>
      </c>
      <c r="O43">
        <f t="shared" si="4"/>
        <v>12.489888217013117</v>
      </c>
    </row>
    <row r="44" spans="1:15">
      <c r="A44" t="str">
        <f t="shared" si="0"/>
        <v>152,353</v>
      </c>
      <c r="B44">
        <v>152</v>
      </c>
      <c r="C44">
        <v>353</v>
      </c>
      <c r="D44">
        <v>59.999999999999787</v>
      </c>
      <c r="E44">
        <f>VLOOKUP(B44,Nodes!$B$2:$C$681,2,FALSE)</f>
        <v>120</v>
      </c>
      <c r="F44">
        <f>VLOOKUP(E44,Stations!$A$1:$D$300,3,FALSE)</f>
        <v>2.3701983690261801</v>
      </c>
      <c r="G44">
        <f>VLOOKUP(E44,Stations!$A$1:$D$300,4,FALSE)</f>
        <v>48.8817900777183</v>
      </c>
      <c r="H44">
        <f>VLOOKUP(C44,Nodes!$B$2:$C$681,2,FALSE)</f>
        <v>277</v>
      </c>
      <c r="I44">
        <f>VLOOKUP(H44,Stations!$A$1:$D$300,3,FALSE)</f>
        <v>2.3658236861228898</v>
      </c>
      <c r="J44">
        <f>VLOOKUP(H44,Stations!$A$1:$D$300,4,FALSE)</f>
        <v>48.884262948456403</v>
      </c>
      <c r="K44">
        <f t="shared" si="1"/>
        <v>5.025230362053656</v>
      </c>
      <c r="L44">
        <f t="shared" si="2"/>
        <v>5.025230362053656</v>
      </c>
      <c r="M44">
        <v>59.999999999999787</v>
      </c>
      <c r="N44" s="14">
        <f t="shared" si="3"/>
        <v>57.390217343887969</v>
      </c>
      <c r="O44">
        <f t="shared" si="4"/>
        <v>6.8109655121420571</v>
      </c>
    </row>
    <row r="45" spans="1:15">
      <c r="A45" t="str">
        <f t="shared" si="0"/>
        <v>353,161</v>
      </c>
      <c r="B45">
        <v>353</v>
      </c>
      <c r="C45">
        <v>161</v>
      </c>
      <c r="D45">
        <v>52.000000000000135</v>
      </c>
      <c r="E45">
        <f>VLOOKUP(B45,Nodes!$B$2:$C$681,2,FALSE)</f>
        <v>277</v>
      </c>
      <c r="F45">
        <f>VLOOKUP(E45,Stations!$A$1:$D$300,3,FALSE)</f>
        <v>2.3658236861228898</v>
      </c>
      <c r="G45">
        <f>VLOOKUP(E45,Stations!$A$1:$D$300,4,FALSE)</f>
        <v>48.884262948456403</v>
      </c>
      <c r="H45">
        <f>VLOOKUP(C45,Nodes!$B$2:$C$681,2,FALSE)</f>
        <v>126</v>
      </c>
      <c r="I45">
        <f>VLOOKUP(H45,Stations!$A$1:$D$300,3,FALSE)</f>
        <v>2.3602876067161498</v>
      </c>
      <c r="J45">
        <f>VLOOKUP(H45,Stations!$A$1:$D$300,4,FALSE)</f>
        <v>48.884411105160403</v>
      </c>
      <c r="K45">
        <f t="shared" si="1"/>
        <v>5.5380615387219718</v>
      </c>
      <c r="L45">
        <f t="shared" si="2"/>
        <v>5.5380615387219718</v>
      </c>
      <c r="M45">
        <v>52.000000000000135</v>
      </c>
      <c r="N45" s="14">
        <f t="shared" si="3"/>
        <v>59.207768685586672</v>
      </c>
      <c r="O45">
        <f t="shared" si="4"/>
        <v>51.951929424921872</v>
      </c>
    </row>
    <row r="46" spans="1:15">
      <c r="A46" t="str">
        <f t="shared" si="0"/>
        <v>161,16</v>
      </c>
      <c r="B46">
        <v>161</v>
      </c>
      <c r="C46">
        <v>16</v>
      </c>
      <c r="D46">
        <v>80.000000000001307</v>
      </c>
      <c r="E46">
        <f>VLOOKUP(B46,Nodes!$B$2:$C$681,2,FALSE)</f>
        <v>126</v>
      </c>
      <c r="F46">
        <f>VLOOKUP(E46,Stations!$A$1:$D$300,3,FALSE)</f>
        <v>2.3602876067161498</v>
      </c>
      <c r="G46">
        <f>VLOOKUP(E46,Stations!$A$1:$D$300,4,FALSE)</f>
        <v>48.884411105160403</v>
      </c>
      <c r="H46">
        <f>VLOOKUP(C46,Nodes!$B$2:$C$681,2,FALSE)</f>
        <v>15</v>
      </c>
      <c r="I46">
        <f>VLOOKUP(H46,Stations!$A$1:$D$300,3,FALSE)</f>
        <v>2.3505159999999998</v>
      </c>
      <c r="J46">
        <f>VLOOKUP(H46,Stations!$A$1:$D$300,4,FALSE)</f>
        <v>48.88364</v>
      </c>
      <c r="K46">
        <f t="shared" si="1"/>
        <v>9.8019845431171593</v>
      </c>
      <c r="L46">
        <f t="shared" si="2"/>
        <v>9.8019845431171593</v>
      </c>
      <c r="M46">
        <v>80.000000000001307</v>
      </c>
      <c r="N46" s="14">
        <f t="shared" si="3"/>
        <v>78.374968912448225</v>
      </c>
      <c r="O46">
        <f t="shared" si="4"/>
        <v>2.6407260355139552</v>
      </c>
    </row>
    <row r="47" spans="1:15">
      <c r="A47" t="str">
        <f t="shared" si="0"/>
        <v>16,5</v>
      </c>
      <c r="B47">
        <v>16</v>
      </c>
      <c r="C47">
        <v>5</v>
      </c>
      <c r="D47">
        <v>56.000000000002359</v>
      </c>
      <c r="E47">
        <f>VLOOKUP(B47,Nodes!$B$2:$C$681,2,FALSE)</f>
        <v>15</v>
      </c>
      <c r="F47">
        <f>VLOOKUP(E47,Stations!$A$1:$D$300,3,FALSE)</f>
        <v>2.3505159999999998</v>
      </c>
      <c r="G47">
        <f>VLOOKUP(E47,Stations!$A$1:$D$300,4,FALSE)</f>
        <v>48.88364</v>
      </c>
      <c r="H47">
        <f>VLOOKUP(C47,Nodes!$B$2:$C$681,2,FALSE)</f>
        <v>5</v>
      </c>
      <c r="I47">
        <f>VLOOKUP(H47,Stations!$A$1:$D$300,3,FALSE)</f>
        <v>2.3448488116264299</v>
      </c>
      <c r="J47">
        <f>VLOOKUP(H47,Stations!$A$1:$D$300,4,FALSE)</f>
        <v>48.883007126385998</v>
      </c>
      <c r="K47">
        <f t="shared" si="1"/>
        <v>5.7024164240106385</v>
      </c>
      <c r="L47">
        <f t="shared" si="2"/>
        <v>5.7024164240106385</v>
      </c>
      <c r="M47">
        <v>56.000000000002359</v>
      </c>
      <c r="N47" s="14">
        <f t="shared" si="3"/>
        <v>59.812426883799041</v>
      </c>
      <c r="O47">
        <f t="shared" si="4"/>
        <v>14.534598744295682</v>
      </c>
    </row>
    <row r="48" spans="1:15">
      <c r="A48" t="str">
        <f t="shared" si="0"/>
        <v>5,253</v>
      </c>
      <c r="B48">
        <v>5</v>
      </c>
      <c r="C48">
        <v>253</v>
      </c>
      <c r="D48">
        <v>52.999999999997094</v>
      </c>
      <c r="E48">
        <f>VLOOKUP(B48,Nodes!$B$2:$C$681,2,FALSE)</f>
        <v>5</v>
      </c>
      <c r="F48">
        <f>VLOOKUP(E48,Stations!$A$1:$D$300,3,FALSE)</f>
        <v>2.3448488116264299</v>
      </c>
      <c r="G48">
        <f>VLOOKUP(E48,Stations!$A$1:$D$300,4,FALSE)</f>
        <v>48.883007126385998</v>
      </c>
      <c r="H48">
        <f>VLOOKUP(C48,Nodes!$B$2:$C$681,2,FALSE)</f>
        <v>196</v>
      </c>
      <c r="I48">
        <f>VLOOKUP(H48,Stations!$A$1:$D$300,3,FALSE)</f>
        <v>2.3375729999999999</v>
      </c>
      <c r="J48">
        <f>VLOOKUP(H48,Stations!$A$1:$D$300,4,FALSE)</f>
        <v>48.882255000000001</v>
      </c>
      <c r="K48">
        <f t="shared" si="1"/>
        <v>7.3145833048647946</v>
      </c>
      <c r="L48">
        <f t="shared" si="2"/>
        <v>7.3145833048647946</v>
      </c>
      <c r="M48">
        <v>52.999999999997094</v>
      </c>
      <c r="N48" s="14">
        <f t="shared" si="3"/>
        <v>66.313787511040104</v>
      </c>
      <c r="O48">
        <f t="shared" si="4"/>
        <v>177.25693788920483</v>
      </c>
    </row>
    <row r="49" spans="1:15">
      <c r="A49" t="str">
        <f t="shared" si="0"/>
        <v>253,31</v>
      </c>
      <c r="B49">
        <v>253</v>
      </c>
      <c r="C49">
        <v>31</v>
      </c>
      <c r="D49">
        <v>53.999999999998849</v>
      </c>
      <c r="E49">
        <f>VLOOKUP(B49,Nodes!$B$2:$C$681,2,FALSE)</f>
        <v>196</v>
      </c>
      <c r="F49">
        <f>VLOOKUP(E49,Stations!$A$1:$D$300,3,FALSE)</f>
        <v>2.3375729999999999</v>
      </c>
      <c r="G49">
        <f>VLOOKUP(E49,Stations!$A$1:$D$300,4,FALSE)</f>
        <v>48.882255000000001</v>
      </c>
      <c r="H49">
        <f>VLOOKUP(C49,Nodes!$B$2:$C$681,2,FALSE)</f>
        <v>25</v>
      </c>
      <c r="I49">
        <f>VLOOKUP(H49,Stations!$A$1:$D$300,3,FALSE)</f>
        <v>2.3337029999999999</v>
      </c>
      <c r="J49">
        <f>VLOOKUP(H49,Stations!$A$1:$D$300,4,FALSE)</f>
        <v>48.883459000000002</v>
      </c>
      <c r="K49">
        <f t="shared" si="1"/>
        <v>4.0529638537746022</v>
      </c>
      <c r="L49">
        <f t="shared" si="2"/>
        <v>4.0529638537746022</v>
      </c>
      <c r="M49">
        <v>53.999999999998849</v>
      </c>
      <c r="N49" s="14">
        <f t="shared" si="3"/>
        <v>54.231840248889895</v>
      </c>
      <c r="O49">
        <f t="shared" si="4"/>
        <v>5.3749901005862383E-2</v>
      </c>
    </row>
    <row r="50" spans="1:15">
      <c r="A50" t="str">
        <f t="shared" si="0"/>
        <v>31,255</v>
      </c>
      <c r="B50">
        <v>31</v>
      </c>
      <c r="C50">
        <v>255</v>
      </c>
      <c r="D50">
        <v>52.000000000000135</v>
      </c>
      <c r="E50">
        <f>VLOOKUP(B50,Nodes!$B$2:$C$681,2,FALSE)</f>
        <v>25</v>
      </c>
      <c r="F50">
        <f>VLOOKUP(E50,Stations!$A$1:$D$300,3,FALSE)</f>
        <v>2.3337029999999999</v>
      </c>
      <c r="G50">
        <f>VLOOKUP(E50,Stations!$A$1:$D$300,4,FALSE)</f>
        <v>48.883459000000002</v>
      </c>
      <c r="H50">
        <f>VLOOKUP(C50,Nodes!$B$2:$C$681,2,FALSE)</f>
        <v>197</v>
      </c>
      <c r="I50">
        <f>VLOOKUP(H50,Stations!$A$1:$D$300,3,FALSE)</f>
        <v>2.3276249999999998</v>
      </c>
      <c r="J50">
        <f>VLOOKUP(H50,Stations!$A$1:$D$300,4,FALSE)</f>
        <v>48.883808999999999</v>
      </c>
      <c r="K50">
        <f t="shared" si="1"/>
        <v>6.0880689877824574</v>
      </c>
      <c r="L50">
        <f t="shared" si="2"/>
        <v>6.0880689877824574</v>
      </c>
      <c r="M50">
        <v>52.000000000000135</v>
      </c>
      <c r="N50" s="14">
        <f t="shared" si="3"/>
        <v>61.273466085794226</v>
      </c>
      <c r="O50">
        <f t="shared" si="4"/>
        <v>85.997173244373172</v>
      </c>
    </row>
    <row r="51" spans="1:15">
      <c r="A51" t="str">
        <f t="shared" si="0"/>
        <v>255,320</v>
      </c>
      <c r="B51">
        <v>255</v>
      </c>
      <c r="C51">
        <v>320</v>
      </c>
      <c r="D51">
        <v>58.000000000001073</v>
      </c>
      <c r="E51">
        <f>VLOOKUP(B51,Nodes!$B$2:$C$681,2,FALSE)</f>
        <v>197</v>
      </c>
      <c r="F51">
        <f>VLOOKUP(E51,Stations!$A$1:$D$300,3,FALSE)</f>
        <v>2.3276249999999998</v>
      </c>
      <c r="G51">
        <f>VLOOKUP(E51,Stations!$A$1:$D$300,4,FALSE)</f>
        <v>48.883808999999999</v>
      </c>
      <c r="H51">
        <f>VLOOKUP(C51,Nodes!$B$2:$C$681,2,FALSE)</f>
        <v>248</v>
      </c>
      <c r="I51">
        <f>VLOOKUP(H51,Stations!$A$1:$D$300,3,FALSE)</f>
        <v>2.3220519999999998</v>
      </c>
      <c r="J51">
        <f>VLOOKUP(H51,Stations!$A$1:$D$300,4,FALSE)</f>
        <v>48.882424999999998</v>
      </c>
      <c r="K51">
        <f t="shared" si="1"/>
        <v>5.7422804703362411</v>
      </c>
      <c r="L51">
        <f t="shared" si="2"/>
        <v>5.7422804703362411</v>
      </c>
      <c r="M51">
        <v>58.000000000001073</v>
      </c>
      <c r="N51" s="14">
        <f t="shared" si="3"/>
        <v>59.960706751255522</v>
      </c>
      <c r="O51">
        <f t="shared" si="4"/>
        <v>3.8443709644147757</v>
      </c>
    </row>
    <row r="52" spans="1:15">
      <c r="A52" t="str">
        <f t="shared" si="0"/>
        <v>320,376</v>
      </c>
      <c r="B52">
        <v>320</v>
      </c>
      <c r="C52">
        <v>376</v>
      </c>
      <c r="D52">
        <v>72.999999999998622</v>
      </c>
      <c r="E52">
        <f>VLOOKUP(B52,Nodes!$B$2:$C$681,2,FALSE)</f>
        <v>248</v>
      </c>
      <c r="F52">
        <f>VLOOKUP(E52,Stations!$A$1:$D$300,3,FALSE)</f>
        <v>2.3220519999999998</v>
      </c>
      <c r="G52">
        <f>VLOOKUP(E52,Stations!$A$1:$D$300,4,FALSE)</f>
        <v>48.882424999999998</v>
      </c>
      <c r="H52">
        <f>VLOOKUP(C52,Nodes!$B$2:$C$681,2,FALSE)</f>
        <v>295</v>
      </c>
      <c r="I52">
        <f>VLOOKUP(H52,Stations!$A$1:$D$300,3,FALSE)</f>
        <v>2.3148670792579602</v>
      </c>
      <c r="J52">
        <f>VLOOKUP(H52,Stations!$A$1:$D$300,4,FALSE)</f>
        <v>48.881130389686497</v>
      </c>
      <c r="K52">
        <f t="shared" si="1"/>
        <v>7.3006233934653224</v>
      </c>
      <c r="L52">
        <f t="shared" si="2"/>
        <v>7.3006233934653224</v>
      </c>
      <c r="M52">
        <v>72.999999999998622</v>
      </c>
      <c r="N52" s="14">
        <f t="shared" si="3"/>
        <v>66.253049504886263</v>
      </c>
      <c r="O52">
        <f t="shared" si="4"/>
        <v>45.521340983496899</v>
      </c>
    </row>
    <row r="53" spans="1:15">
      <c r="A53" t="str">
        <f t="shared" si="0"/>
        <v>376,216</v>
      </c>
      <c r="B53">
        <v>376</v>
      </c>
      <c r="C53">
        <v>216</v>
      </c>
      <c r="D53">
        <v>61.999999999998501</v>
      </c>
      <c r="E53">
        <f>VLOOKUP(B53,Nodes!$B$2:$C$681,2,FALSE)</f>
        <v>295</v>
      </c>
      <c r="F53">
        <f>VLOOKUP(E53,Stations!$A$1:$D$300,3,FALSE)</f>
        <v>2.3148670792579602</v>
      </c>
      <c r="G53">
        <f>VLOOKUP(E53,Stations!$A$1:$D$300,4,FALSE)</f>
        <v>48.881130389686497</v>
      </c>
      <c r="H53">
        <f>VLOOKUP(C53,Nodes!$B$2:$C$681,2,FALSE)</f>
        <v>172</v>
      </c>
      <c r="I53">
        <f>VLOOKUP(H53,Stations!$A$1:$D$300,3,FALSE)</f>
        <v>2.3086030000000002</v>
      </c>
      <c r="J53">
        <f>VLOOKUP(H53,Stations!$A$1:$D$300,4,FALSE)</f>
        <v>48.880319</v>
      </c>
      <c r="K53">
        <f t="shared" si="1"/>
        <v>6.3164105450293997</v>
      </c>
      <c r="L53">
        <f t="shared" si="2"/>
        <v>6.3164105450293997</v>
      </c>
      <c r="M53">
        <v>61.999999999998501</v>
      </c>
      <c r="N53" s="14">
        <f t="shared" si="3"/>
        <v>62.16644869210306</v>
      </c>
      <c r="O53">
        <f t="shared" si="4"/>
        <v>2.7705167103318405E-2</v>
      </c>
    </row>
    <row r="54" spans="1:15">
      <c r="A54" t="str">
        <f t="shared" si="0"/>
        <v>216,89</v>
      </c>
      <c r="B54">
        <v>216</v>
      </c>
      <c r="C54">
        <v>89</v>
      </c>
      <c r="D54">
        <v>37.999999999999545</v>
      </c>
      <c r="E54">
        <f>VLOOKUP(B54,Nodes!$B$2:$C$681,2,FALSE)</f>
        <v>172</v>
      </c>
      <c r="F54">
        <f>VLOOKUP(E54,Stations!$A$1:$D$300,3,FALSE)</f>
        <v>2.3086030000000002</v>
      </c>
      <c r="G54">
        <f>VLOOKUP(E54,Stations!$A$1:$D$300,4,FALSE)</f>
        <v>48.880319</v>
      </c>
      <c r="H54">
        <f>VLOOKUP(C54,Nodes!$B$2:$C$681,2,FALSE)</f>
        <v>71</v>
      </c>
      <c r="I54">
        <f>VLOOKUP(H54,Stations!$A$1:$D$300,3,FALSE)</f>
        <v>2.3043390000000001</v>
      </c>
      <c r="J54">
        <f>VLOOKUP(H54,Stations!$A$1:$D$300,4,FALSE)</f>
        <v>48.879401000000001</v>
      </c>
      <c r="K54">
        <f t="shared" si="1"/>
        <v>4.3616992101700331</v>
      </c>
      <c r="L54">
        <f t="shared" si="2"/>
        <v>4.3616992101700331</v>
      </c>
      <c r="M54">
        <v>37.999999999999545</v>
      </c>
      <c r="N54" s="14">
        <f t="shared" si="3"/>
        <v>55.1939705838546</v>
      </c>
      <c r="O54">
        <f t="shared" si="4"/>
        <v>295.63262443847293</v>
      </c>
    </row>
    <row r="55" spans="1:15">
      <c r="A55" t="str">
        <f t="shared" si="0"/>
        <v>89,362</v>
      </c>
      <c r="B55">
        <v>89</v>
      </c>
      <c r="C55">
        <v>362</v>
      </c>
      <c r="D55">
        <v>58.999999999998032</v>
      </c>
      <c r="E55">
        <f>VLOOKUP(B55,Nodes!$B$2:$C$681,2,FALSE)</f>
        <v>71</v>
      </c>
      <c r="F55">
        <f>VLOOKUP(E55,Stations!$A$1:$D$300,3,FALSE)</f>
        <v>2.3043390000000001</v>
      </c>
      <c r="G55">
        <f>VLOOKUP(E55,Stations!$A$1:$D$300,4,FALSE)</f>
        <v>48.879401000000001</v>
      </c>
      <c r="H55">
        <f>VLOOKUP(C55,Nodes!$B$2:$C$681,2,FALSE)</f>
        <v>282</v>
      </c>
      <c r="I55">
        <f>VLOOKUP(H55,Stations!$A$1:$D$300,3,FALSE)</f>
        <v>2.2986710000000001</v>
      </c>
      <c r="J55">
        <f>VLOOKUP(H55,Stations!$A$1:$D$300,4,FALSE)</f>
        <v>48.878177999999998</v>
      </c>
      <c r="K55">
        <f t="shared" si="1"/>
        <v>5.7984440154241046</v>
      </c>
      <c r="L55">
        <f t="shared" si="2"/>
        <v>5.7984440154241046</v>
      </c>
      <c r="M55">
        <v>58.999999999998032</v>
      </c>
      <c r="N55" s="14">
        <f t="shared" si="3"/>
        <v>60.170688668527653</v>
      </c>
      <c r="O55">
        <f t="shared" si="4"/>
        <v>1.3705119586236572</v>
      </c>
    </row>
    <row r="56" spans="1:15">
      <c r="A56" t="str">
        <f t="shared" si="0"/>
        <v>362,59</v>
      </c>
      <c r="B56">
        <v>362</v>
      </c>
      <c r="C56">
        <v>59</v>
      </c>
      <c r="D56">
        <v>47.000000000000952</v>
      </c>
      <c r="E56">
        <f>VLOOKUP(B56,Nodes!$B$2:$C$681,2,FALSE)</f>
        <v>282</v>
      </c>
      <c r="F56">
        <f>VLOOKUP(E56,Stations!$A$1:$D$300,3,FALSE)</f>
        <v>2.2986710000000001</v>
      </c>
      <c r="G56">
        <f>VLOOKUP(E56,Stations!$A$1:$D$300,4,FALSE)</f>
        <v>48.878177999999998</v>
      </c>
      <c r="H56">
        <f>VLOOKUP(C56,Nodes!$B$2:$C$681,2,FALSE)</f>
        <v>49</v>
      </c>
      <c r="I56">
        <f>VLOOKUP(H56,Stations!$A$1:$D$300,3,FALSE)</f>
        <v>2.2949809999999999</v>
      </c>
      <c r="J56">
        <f>VLOOKUP(H56,Stations!$A$1:$D$300,4,FALSE)</f>
        <v>48.873773</v>
      </c>
      <c r="K56">
        <f t="shared" si="1"/>
        <v>5.7463140359701592</v>
      </c>
      <c r="L56">
        <f t="shared" si="2"/>
        <v>5.7463140359701592</v>
      </c>
      <c r="M56">
        <v>47.000000000000952</v>
      </c>
      <c r="N56" s="14">
        <f t="shared" si="3"/>
        <v>59.975745413330543</v>
      </c>
      <c r="O56">
        <f t="shared" si="4"/>
        <v>168.36996903154392</v>
      </c>
    </row>
    <row r="57" spans="1:15">
      <c r="A57" t="str">
        <f t="shared" si="0"/>
        <v>59,372</v>
      </c>
      <c r="B57">
        <v>59</v>
      </c>
      <c r="C57">
        <v>372</v>
      </c>
      <c r="D57">
        <v>100.00000000000284</v>
      </c>
      <c r="E57">
        <f>VLOOKUP(B57,Nodes!$B$2:$C$681,2,FALSE)</f>
        <v>49</v>
      </c>
      <c r="F57">
        <f>VLOOKUP(E57,Stations!$A$1:$D$300,3,FALSE)</f>
        <v>2.2949809999999999</v>
      </c>
      <c r="G57">
        <f>VLOOKUP(E57,Stations!$A$1:$D$300,4,FALSE)</f>
        <v>48.873773</v>
      </c>
      <c r="H57">
        <f>VLOOKUP(C57,Nodes!$B$2:$C$681,2,FALSE)</f>
        <v>291</v>
      </c>
      <c r="I57">
        <f>VLOOKUP(H57,Stations!$A$1:$D$300,3,FALSE)</f>
        <v>2.285199</v>
      </c>
      <c r="J57">
        <f>VLOOKUP(H57,Stations!$A$1:$D$300,4,FALSE)</f>
        <v>48.869816999999998</v>
      </c>
      <c r="K57">
        <f t="shared" si="1"/>
        <v>10.551656741953716</v>
      </c>
      <c r="L57">
        <f t="shared" si="2"/>
        <v>10.551656741953716</v>
      </c>
      <c r="M57">
        <v>100.00000000000284</v>
      </c>
      <c r="N57" s="14">
        <f t="shared" si="3"/>
        <v>82.493225651158752</v>
      </c>
      <c r="O57">
        <f t="shared" si="4"/>
        <v>306.48714810134538</v>
      </c>
    </row>
    <row r="58" spans="1:15">
      <c r="A58" t="str">
        <f t="shared" si="0"/>
        <v>372,270</v>
      </c>
      <c r="B58">
        <v>372</v>
      </c>
      <c r="C58">
        <v>270</v>
      </c>
      <c r="D58">
        <v>89.000000000002728</v>
      </c>
      <c r="E58">
        <f>VLOOKUP(B58,Nodes!$B$2:$C$681,2,FALSE)</f>
        <v>291</v>
      </c>
      <c r="F58">
        <f>VLOOKUP(E58,Stations!$A$1:$D$300,3,FALSE)</f>
        <v>2.285199</v>
      </c>
      <c r="G58">
        <f>VLOOKUP(E58,Stations!$A$1:$D$300,4,FALSE)</f>
        <v>48.869816999999998</v>
      </c>
      <c r="H58">
        <f>VLOOKUP(C58,Nodes!$B$2:$C$681,2,FALSE)</f>
        <v>208</v>
      </c>
      <c r="I58">
        <f>VLOOKUP(H58,Stations!$A$1:$D$300,3,FALSE)</f>
        <v>2.2767680000000001</v>
      </c>
      <c r="J58">
        <f>VLOOKUP(H58,Stations!$A$1:$D$300,4,FALSE)</f>
        <v>48.871544999999998</v>
      </c>
      <c r="K58">
        <f t="shared" si="1"/>
        <v>8.6062619644069276</v>
      </c>
      <c r="L58">
        <f t="shared" si="2"/>
        <v>8.6062619644069276</v>
      </c>
      <c r="M58">
        <v>89.000000000002728</v>
      </c>
      <c r="N58" s="14">
        <f t="shared" si="3"/>
        <v>72.269511520209875</v>
      </c>
      <c r="O58">
        <f t="shared" si="4"/>
        <v>279.90924477248137</v>
      </c>
    </row>
    <row r="59" spans="1:15">
      <c r="A59" t="str">
        <f t="shared" si="0"/>
        <v>248,273</v>
      </c>
      <c r="B59">
        <v>248</v>
      </c>
      <c r="C59">
        <v>273</v>
      </c>
      <c r="D59">
        <v>64.000000000002018</v>
      </c>
      <c r="E59">
        <f>VLOOKUP(B59,Nodes!$B$2:$C$681,2,FALSE)</f>
        <v>191</v>
      </c>
      <c r="F59">
        <f>VLOOKUP(E59,Stations!$A$1:$D$300,3,FALSE)</f>
        <v>2.2992110000000001</v>
      </c>
      <c r="G59">
        <f>VLOOKUP(E59,Stations!$A$1:$D$300,4,FALSE)</f>
        <v>48.884647999999999</v>
      </c>
      <c r="H59">
        <f>VLOOKUP(C59,Nodes!$B$2:$C$681,2,FALSE)</f>
        <v>211</v>
      </c>
      <c r="I59">
        <f>VLOOKUP(H59,Stations!$A$1:$D$300,3,FALSE)</f>
        <v>2.2934869999999998</v>
      </c>
      <c r="J59">
        <f>VLOOKUP(H59,Stations!$A$1:$D$300,4,FALSE)</f>
        <v>48.885851000000002</v>
      </c>
      <c r="K59">
        <f t="shared" si="1"/>
        <v>5.8490499228517869</v>
      </c>
      <c r="L59">
        <f t="shared" si="2"/>
        <v>5.8490499228517869</v>
      </c>
      <c r="M59">
        <v>64.000000000002018</v>
      </c>
      <c r="N59" s="14">
        <f t="shared" si="3"/>
        <v>60.360967692331911</v>
      </c>
      <c r="O59">
        <f t="shared" si="4"/>
        <v>13.24255613626682</v>
      </c>
    </row>
    <row r="60" spans="1:15">
      <c r="A60" t="str">
        <f t="shared" si="0"/>
        <v>273,248</v>
      </c>
      <c r="B60">
        <v>273</v>
      </c>
      <c r="C60">
        <v>248</v>
      </c>
      <c r="D60">
        <v>64.000000000002018</v>
      </c>
      <c r="E60">
        <f>VLOOKUP(B60,Nodes!$B$2:$C$681,2,FALSE)</f>
        <v>211</v>
      </c>
      <c r="F60">
        <f>VLOOKUP(E60,Stations!$A$1:$D$300,3,FALSE)</f>
        <v>2.2934869999999998</v>
      </c>
      <c r="G60">
        <f>VLOOKUP(E60,Stations!$A$1:$D$300,4,FALSE)</f>
        <v>48.885851000000002</v>
      </c>
      <c r="H60">
        <f>VLOOKUP(C60,Nodes!$B$2:$C$681,2,FALSE)</f>
        <v>191</v>
      </c>
      <c r="I60">
        <f>VLOOKUP(H60,Stations!$A$1:$D$300,3,FALSE)</f>
        <v>2.2992110000000001</v>
      </c>
      <c r="J60">
        <f>VLOOKUP(H60,Stations!$A$1:$D$300,4,FALSE)</f>
        <v>48.884647999999999</v>
      </c>
      <c r="K60">
        <f t="shared" si="1"/>
        <v>5.8490499228517869</v>
      </c>
      <c r="L60">
        <f t="shared" si="2"/>
        <v>5.8490499228517869</v>
      </c>
      <c r="M60">
        <v>64.000000000002018</v>
      </c>
      <c r="N60" s="14">
        <f t="shared" si="3"/>
        <v>60.360967692331911</v>
      </c>
      <c r="O60">
        <f t="shared" si="4"/>
        <v>13.24255613626682</v>
      </c>
    </row>
    <row r="61" spans="1:15">
      <c r="A61" t="str">
        <f t="shared" si="0"/>
        <v>248,380</v>
      </c>
      <c r="B61">
        <v>248</v>
      </c>
      <c r="C61">
        <v>380</v>
      </c>
      <c r="D61">
        <v>47.000000000000952</v>
      </c>
      <c r="E61">
        <f>VLOOKUP(B61,Nodes!$B$2:$C$681,2,FALSE)</f>
        <v>191</v>
      </c>
      <c r="F61">
        <f>VLOOKUP(E61,Stations!$A$1:$D$300,3,FALSE)</f>
        <v>2.2992110000000001</v>
      </c>
      <c r="G61">
        <f>VLOOKUP(E61,Stations!$A$1:$D$300,4,FALSE)</f>
        <v>48.884647999999999</v>
      </c>
      <c r="H61">
        <f>VLOOKUP(C61,Nodes!$B$2:$C$681,2,FALSE)</f>
        <v>298</v>
      </c>
      <c r="I61">
        <f>VLOOKUP(H61,Stations!$A$1:$D$300,3,FALSE)</f>
        <v>2.303668</v>
      </c>
      <c r="J61">
        <f>VLOOKUP(H61,Stations!$A$1:$D$300,4,FALSE)</f>
        <v>48.884056999999999</v>
      </c>
      <c r="K61">
        <f t="shared" si="1"/>
        <v>4.496012677918003</v>
      </c>
      <c r="L61">
        <f t="shared" si="2"/>
        <v>4.496012677918003</v>
      </c>
      <c r="M61">
        <v>47.000000000000952</v>
      </c>
      <c r="N61" s="14">
        <f t="shared" si="3"/>
        <v>55.624387551879728</v>
      </c>
      <c r="O61">
        <f t="shared" si="4"/>
        <v>74.380060645001592</v>
      </c>
    </row>
    <row r="62" spans="1:15">
      <c r="A62" t="str">
        <f t="shared" si="0"/>
        <v>380,200</v>
      </c>
      <c r="B62">
        <v>380</v>
      </c>
      <c r="C62">
        <v>200</v>
      </c>
      <c r="D62">
        <v>45.999999999999197</v>
      </c>
      <c r="E62">
        <f>VLOOKUP(B62,Nodes!$B$2:$C$681,2,FALSE)</f>
        <v>298</v>
      </c>
      <c r="F62">
        <f>VLOOKUP(E62,Stations!$A$1:$D$300,3,FALSE)</f>
        <v>2.303668</v>
      </c>
      <c r="G62">
        <f>VLOOKUP(E62,Stations!$A$1:$D$300,4,FALSE)</f>
        <v>48.884056999999999</v>
      </c>
      <c r="H62">
        <f>VLOOKUP(C62,Nodes!$B$2:$C$681,2,FALSE)</f>
        <v>160</v>
      </c>
      <c r="I62">
        <f>VLOOKUP(H62,Stations!$A$1:$D$300,3,FALSE)</f>
        <v>2.3110019999999998</v>
      </c>
      <c r="J62">
        <f>VLOOKUP(H62,Stations!$A$1:$D$300,4,FALSE)</f>
        <v>48.882475999999997</v>
      </c>
      <c r="K62">
        <f t="shared" si="1"/>
        <v>7.5024740586023437</v>
      </c>
      <c r="L62">
        <f t="shared" si="2"/>
        <v>7.5024740586023437</v>
      </c>
      <c r="M62">
        <v>45.999999999999197</v>
      </c>
      <c r="N62" s="14">
        <f t="shared" si="3"/>
        <v>67.138830113146213</v>
      </c>
      <c r="O62">
        <f t="shared" si="4"/>
        <v>446.8501385524911</v>
      </c>
    </row>
    <row r="63" spans="1:15">
      <c r="A63" t="str">
        <f t="shared" si="0"/>
        <v>200,377</v>
      </c>
      <c r="B63">
        <v>200</v>
      </c>
      <c r="C63">
        <v>377</v>
      </c>
      <c r="D63">
        <v>78.000000000002601</v>
      </c>
      <c r="E63">
        <f>VLOOKUP(B63,Nodes!$B$2:$C$681,2,FALSE)</f>
        <v>160</v>
      </c>
      <c r="F63">
        <f>VLOOKUP(E63,Stations!$A$1:$D$300,3,FALSE)</f>
        <v>2.3110019999999998</v>
      </c>
      <c r="G63">
        <f>VLOOKUP(E63,Stations!$A$1:$D$300,4,FALSE)</f>
        <v>48.882475999999997</v>
      </c>
      <c r="H63">
        <f>VLOOKUP(C63,Nodes!$B$2:$C$681,2,FALSE)</f>
        <v>295</v>
      </c>
      <c r="I63">
        <f>VLOOKUP(H63,Stations!$A$1:$D$300,3,FALSE)</f>
        <v>2.3148670792579602</v>
      </c>
      <c r="J63">
        <f>VLOOKUP(H63,Stations!$A$1:$D$300,4,FALSE)</f>
        <v>48.881130389686497</v>
      </c>
      <c r="K63">
        <f t="shared" si="1"/>
        <v>4.0926158854836565</v>
      </c>
      <c r="L63">
        <f t="shared" si="2"/>
        <v>4.0926158854836565</v>
      </c>
      <c r="M63">
        <v>78.000000000002601</v>
      </c>
      <c r="N63" s="14">
        <f t="shared" si="3"/>
        <v>54.35328589389708</v>
      </c>
      <c r="O63">
        <f t="shared" si="4"/>
        <v>559.16708801588982</v>
      </c>
    </row>
    <row r="64" spans="1:15">
      <c r="A64" t="str">
        <f t="shared" si="0"/>
        <v>377,112</v>
      </c>
      <c r="B64">
        <v>377</v>
      </c>
      <c r="C64">
        <v>112</v>
      </c>
      <c r="D64">
        <v>74.999999999997328</v>
      </c>
      <c r="E64">
        <f>VLOOKUP(B64,Nodes!$B$2:$C$681,2,FALSE)</f>
        <v>295</v>
      </c>
      <c r="F64">
        <f>VLOOKUP(E64,Stations!$A$1:$D$300,3,FALSE)</f>
        <v>2.3148670792579602</v>
      </c>
      <c r="G64">
        <f>VLOOKUP(E64,Stations!$A$1:$D$300,4,FALSE)</f>
        <v>48.881130389686497</v>
      </c>
      <c r="H64">
        <f>VLOOKUP(C64,Nodes!$B$2:$C$681,2,FALSE)</f>
        <v>91</v>
      </c>
      <c r="I64">
        <f>VLOOKUP(H64,Stations!$A$1:$D$300,3,FALSE)</f>
        <v>2.3223799999999999</v>
      </c>
      <c r="J64">
        <f>VLOOKUP(H64,Stations!$A$1:$D$300,4,FALSE)</f>
        <v>48.878821000000002</v>
      </c>
      <c r="K64">
        <f t="shared" si="1"/>
        <v>7.8598510673077939</v>
      </c>
      <c r="L64">
        <f t="shared" si="2"/>
        <v>7.8598510673077939</v>
      </c>
      <c r="M64">
        <v>74.999999999997328</v>
      </c>
      <c r="N64" s="14">
        <f t="shared" si="3"/>
        <v>68.746897615122194</v>
      </c>
      <c r="O64">
        <f t="shared" si="4"/>
        <v>39.101289435731097</v>
      </c>
    </row>
    <row r="65" spans="1:15">
      <c r="A65" t="str">
        <f t="shared" si="0"/>
        <v>112,334</v>
      </c>
      <c r="B65">
        <v>112</v>
      </c>
      <c r="C65">
        <v>334</v>
      </c>
      <c r="D65">
        <v>69.999999999998153</v>
      </c>
      <c r="E65">
        <f>VLOOKUP(B65,Nodes!$B$2:$C$681,2,FALSE)</f>
        <v>91</v>
      </c>
      <c r="F65">
        <f>VLOOKUP(E65,Stations!$A$1:$D$300,3,FALSE)</f>
        <v>2.3223799999999999</v>
      </c>
      <c r="G65">
        <f>VLOOKUP(E65,Stations!$A$1:$D$300,4,FALSE)</f>
        <v>48.878821000000002</v>
      </c>
      <c r="H65">
        <f>VLOOKUP(C65,Nodes!$B$2:$C$681,2,FALSE)</f>
        <v>262</v>
      </c>
      <c r="I65">
        <f>VLOOKUP(H65,Stations!$A$1:$D$300,3,FALSE)</f>
        <v>2.3256100000000002</v>
      </c>
      <c r="J65">
        <f>VLOOKUP(H65,Stations!$A$1:$D$300,4,FALSE)</f>
        <v>48.875684</v>
      </c>
      <c r="K65">
        <f t="shared" si="1"/>
        <v>4.5026291208600382</v>
      </c>
      <c r="L65">
        <f t="shared" si="2"/>
        <v>4.5026291208600382</v>
      </c>
      <c r="M65">
        <v>69.999999999998153</v>
      </c>
      <c r="N65" s="14">
        <f t="shared" si="3"/>
        <v>55.645776061062669</v>
      </c>
      <c r="O65">
        <f t="shared" si="4"/>
        <v>206.0437448891085</v>
      </c>
    </row>
    <row r="66" spans="1:15">
      <c r="A66" t="str">
        <f t="shared" si="0"/>
        <v>334,142</v>
      </c>
      <c r="B66">
        <v>334</v>
      </c>
      <c r="C66">
        <v>142</v>
      </c>
      <c r="D66">
        <v>50.99999999999838</v>
      </c>
      <c r="E66">
        <f>VLOOKUP(B66,Nodes!$B$2:$C$681,2,FALSE)</f>
        <v>262</v>
      </c>
      <c r="F66">
        <f>VLOOKUP(E66,Stations!$A$1:$D$300,3,FALSE)</f>
        <v>2.3256100000000002</v>
      </c>
      <c r="G66">
        <f>VLOOKUP(E66,Stations!$A$1:$D$300,4,FALSE)</f>
        <v>48.875684</v>
      </c>
      <c r="H66">
        <f>VLOOKUP(C66,Nodes!$B$2:$C$681,2,FALSE)</f>
        <v>113</v>
      </c>
      <c r="I66">
        <f>VLOOKUP(H66,Stations!$A$1:$D$300,3,FALSE)</f>
        <v>2.32858389616012</v>
      </c>
      <c r="J66">
        <f>VLOOKUP(H66,Stations!$A$1:$D$300,4,FALSE)</f>
        <v>48.873448969753802</v>
      </c>
      <c r="K66">
        <f t="shared" si="1"/>
        <v>3.7201369023991577</v>
      </c>
      <c r="L66">
        <f t="shared" si="2"/>
        <v>3.7201369023991577</v>
      </c>
      <c r="M66">
        <v>50.99999999999838</v>
      </c>
      <c r="N66" s="14">
        <f t="shared" si="3"/>
        <v>53.237145514160254</v>
      </c>
      <c r="O66">
        <f t="shared" si="4"/>
        <v>5.0048200515345949</v>
      </c>
    </row>
    <row r="67" spans="1:15">
      <c r="A67" t="str">
        <f t="shared" ref="A67:A130" si="5">B67&amp;","&amp;C67</f>
        <v>142,235</v>
      </c>
      <c r="B67">
        <v>142</v>
      </c>
      <c r="C67">
        <v>235</v>
      </c>
      <c r="D67">
        <v>48.000000000002707</v>
      </c>
      <c r="E67">
        <f>VLOOKUP(B67,Nodes!$B$2:$C$681,2,FALSE)</f>
        <v>113</v>
      </c>
      <c r="F67">
        <f>VLOOKUP(E67,Stations!$A$1:$D$300,3,FALSE)</f>
        <v>2.32858389616012</v>
      </c>
      <c r="G67">
        <f>VLOOKUP(E67,Stations!$A$1:$D$300,4,FALSE)</f>
        <v>48.873448969753802</v>
      </c>
      <c r="H67">
        <f>VLOOKUP(C67,Nodes!$B$2:$C$681,2,FALSE)</f>
        <v>183</v>
      </c>
      <c r="I67">
        <f>VLOOKUP(H67,Stations!$A$1:$D$300,3,FALSE)</f>
        <v>2.3323523998260498</v>
      </c>
      <c r="J67">
        <f>VLOOKUP(H67,Stations!$A$1:$D$300,4,FALSE)</f>
        <v>48.870635946708902</v>
      </c>
      <c r="K67">
        <f t="shared" ref="K67:K130" si="6">1000*SQRT((F67-I67)^2+(G67-J67)^2)</f>
        <v>4.7026288957634996</v>
      </c>
      <c r="L67">
        <f t="shared" ref="L67:L130" si="7">K67</f>
        <v>4.7026288957634996</v>
      </c>
      <c r="M67">
        <v>48.000000000002707</v>
      </c>
      <c r="N67" s="14">
        <f t="shared" ref="N67:N130" si="8">0.1991*K67*K67+1.441*K67+45.121</f>
        <v>56.300528698371025</v>
      </c>
      <c r="O67">
        <f t="shared" ref="O67:O130" si="9">(M67-N67)^2</f>
        <v>68.898776672436043</v>
      </c>
    </row>
    <row r="68" spans="1:15">
      <c r="A68" t="str">
        <f t="shared" si="5"/>
        <v>235,300</v>
      </c>
      <c r="B68">
        <v>235</v>
      </c>
      <c r="C68">
        <v>300</v>
      </c>
      <c r="D68">
        <v>50.99999999999838</v>
      </c>
      <c r="E68">
        <f>VLOOKUP(B68,Nodes!$B$2:$C$681,2,FALSE)</f>
        <v>183</v>
      </c>
      <c r="F68">
        <f>VLOOKUP(E68,Stations!$A$1:$D$300,3,FALSE)</f>
        <v>2.3323523998260498</v>
      </c>
      <c r="G68">
        <f>VLOOKUP(E68,Stations!$A$1:$D$300,4,FALSE)</f>
        <v>48.870635946708902</v>
      </c>
      <c r="H68">
        <f>VLOOKUP(C68,Nodes!$B$2:$C$681,2,FALSE)</f>
        <v>236</v>
      </c>
      <c r="I68">
        <f>VLOOKUP(H68,Stations!$A$1:$D$300,3,FALSE)</f>
        <v>2.336633</v>
      </c>
      <c r="J68">
        <f>VLOOKUP(H68,Stations!$A$1:$D$300,4,FALSE)</f>
        <v>48.869574</v>
      </c>
      <c r="K68">
        <f t="shared" si="6"/>
        <v>4.4103592440717083</v>
      </c>
      <c r="L68">
        <f t="shared" si="7"/>
        <v>4.4103592440717083</v>
      </c>
      <c r="M68">
        <v>50.99999999999838</v>
      </c>
      <c r="N68" s="14">
        <f t="shared" si="8"/>
        <v>55.349075261265497</v>
      </c>
      <c r="O68">
        <f t="shared" si="9"/>
        <v>18.914455628165644</v>
      </c>
    </row>
    <row r="69" spans="1:15">
      <c r="A69" t="str">
        <f t="shared" si="5"/>
        <v>300,43</v>
      </c>
      <c r="B69">
        <v>300</v>
      </c>
      <c r="C69">
        <v>43</v>
      </c>
      <c r="D69">
        <v>47.000000000000952</v>
      </c>
      <c r="E69">
        <f>VLOOKUP(B69,Nodes!$B$2:$C$681,2,FALSE)</f>
        <v>236</v>
      </c>
      <c r="F69">
        <f>VLOOKUP(E69,Stations!$A$1:$D$300,3,FALSE)</f>
        <v>2.336633</v>
      </c>
      <c r="G69">
        <f>VLOOKUP(E69,Stations!$A$1:$D$300,4,FALSE)</f>
        <v>48.869574</v>
      </c>
      <c r="H69">
        <f>VLOOKUP(C69,Nodes!$B$2:$C$681,2,FALSE)</f>
        <v>35</v>
      </c>
      <c r="I69">
        <f>VLOOKUP(H69,Stations!$A$1:$D$300,3,FALSE)</f>
        <v>2.3413699865341102</v>
      </c>
      <c r="J69">
        <f>VLOOKUP(H69,Stations!$A$1:$D$300,4,FALSE)</f>
        <v>48.868737573984198</v>
      </c>
      <c r="K69">
        <f t="shared" si="6"/>
        <v>4.8102650555090998</v>
      </c>
      <c r="L69">
        <f t="shared" si="7"/>
        <v>4.8102650555090998</v>
      </c>
      <c r="M69">
        <v>47.000000000000952</v>
      </c>
      <c r="N69" s="14">
        <f t="shared" si="8"/>
        <v>56.659497140925183</v>
      </c>
      <c r="O69">
        <f t="shared" si="9"/>
        <v>93.305885015523387</v>
      </c>
    </row>
    <row r="70" spans="1:15">
      <c r="A70" t="str">
        <f t="shared" si="5"/>
        <v>43,347</v>
      </c>
      <c r="B70">
        <v>43</v>
      </c>
      <c r="C70">
        <v>347</v>
      </c>
      <c r="D70">
        <v>50.99999999999838</v>
      </c>
      <c r="E70">
        <f>VLOOKUP(B70,Nodes!$B$2:$C$681,2,FALSE)</f>
        <v>35</v>
      </c>
      <c r="F70">
        <f>VLOOKUP(E70,Stations!$A$1:$D$300,3,FALSE)</f>
        <v>2.3413699865341102</v>
      </c>
      <c r="G70">
        <f>VLOOKUP(E70,Stations!$A$1:$D$300,4,FALSE)</f>
        <v>48.868737573984198</v>
      </c>
      <c r="H70">
        <f>VLOOKUP(C70,Nodes!$B$2:$C$681,2,FALSE)</f>
        <v>272</v>
      </c>
      <c r="I70">
        <f>VLOOKUP(H70,Stations!$A$1:$D$300,3,FALSE)</f>
        <v>2.346387</v>
      </c>
      <c r="J70">
        <f>VLOOKUP(H70,Stations!$A$1:$D$300,4,FALSE)</f>
        <v>48.867569000000003</v>
      </c>
      <c r="K70">
        <f t="shared" si="6"/>
        <v>5.1513094717224188</v>
      </c>
      <c r="L70">
        <f t="shared" si="7"/>
        <v>5.1513094717224188</v>
      </c>
      <c r="M70">
        <v>50.99999999999838</v>
      </c>
      <c r="N70" s="14">
        <f t="shared" si="8"/>
        <v>57.827352413097316</v>
      </c>
      <c r="O70">
        <f t="shared" si="9"/>
        <v>46.612740972647863</v>
      </c>
    </row>
    <row r="71" spans="1:15">
      <c r="A71" t="str">
        <f t="shared" si="5"/>
        <v>347,305</v>
      </c>
      <c r="B71">
        <v>347</v>
      </c>
      <c r="C71">
        <v>305</v>
      </c>
      <c r="D71">
        <v>52.000000000000135</v>
      </c>
      <c r="E71">
        <f>VLOOKUP(B71,Nodes!$B$2:$C$681,2,FALSE)</f>
        <v>272</v>
      </c>
      <c r="F71">
        <f>VLOOKUP(E71,Stations!$A$1:$D$300,3,FALSE)</f>
        <v>2.346387</v>
      </c>
      <c r="G71">
        <f>VLOOKUP(E71,Stations!$A$1:$D$300,4,FALSE)</f>
        <v>48.867569000000003</v>
      </c>
      <c r="H71">
        <f>VLOOKUP(C71,Nodes!$B$2:$C$681,2,FALSE)</f>
        <v>240</v>
      </c>
      <c r="I71">
        <f>VLOOKUP(H71,Stations!$A$1:$D$300,3,FALSE)</f>
        <v>2.3523885011672898</v>
      </c>
      <c r="J71">
        <f>VLOOKUP(H71,Stations!$A$1:$D$300,4,FALSE)</f>
        <v>48.866246291581</v>
      </c>
      <c r="K71">
        <f t="shared" si="6"/>
        <v>6.1455328347250529</v>
      </c>
      <c r="L71">
        <f t="shared" si="7"/>
        <v>6.1455328347250529</v>
      </c>
      <c r="M71">
        <v>52.000000000000135</v>
      </c>
      <c r="N71" s="14">
        <f t="shared" si="8"/>
        <v>61.496236762935141</v>
      </c>
      <c r="O71">
        <f t="shared" si="9"/>
        <v>90.178512657718315</v>
      </c>
    </row>
    <row r="72" spans="1:15">
      <c r="A72" t="str">
        <f t="shared" si="5"/>
        <v>305,7</v>
      </c>
      <c r="B72">
        <v>305</v>
      </c>
      <c r="C72">
        <v>7</v>
      </c>
      <c r="D72">
        <v>47.000000000000952</v>
      </c>
      <c r="E72">
        <f>VLOOKUP(B72,Nodes!$B$2:$C$681,2,FALSE)</f>
        <v>240</v>
      </c>
      <c r="F72">
        <f>VLOOKUP(E72,Stations!$A$1:$D$300,3,FALSE)</f>
        <v>2.3523885011672898</v>
      </c>
      <c r="G72">
        <f>VLOOKUP(E72,Stations!$A$1:$D$300,4,FALSE)</f>
        <v>48.866246291581</v>
      </c>
      <c r="H72">
        <f>VLOOKUP(C72,Nodes!$B$2:$C$681,2,FALSE)</f>
        <v>7</v>
      </c>
      <c r="I72">
        <f>VLOOKUP(H72,Stations!$A$1:$D$300,3,FALSE)</f>
        <v>2.3567939999999998</v>
      </c>
      <c r="J72">
        <f>VLOOKUP(H72,Stations!$A$1:$D$300,4,FALSE)</f>
        <v>48.865285</v>
      </c>
      <c r="K72">
        <f t="shared" si="6"/>
        <v>4.5091575120758396</v>
      </c>
      <c r="L72">
        <f t="shared" si="7"/>
        <v>4.5091575120758396</v>
      </c>
      <c r="M72">
        <v>47.000000000000952</v>
      </c>
      <c r="N72" s="14">
        <f t="shared" si="8"/>
        <v>55.666897017321446</v>
      </c>
      <c r="O72">
        <f t="shared" si="9"/>
        <v>75.115103908838876</v>
      </c>
    </row>
    <row r="73" spans="1:15">
      <c r="A73" t="str">
        <f t="shared" si="5"/>
        <v>7,361</v>
      </c>
      <c r="B73">
        <v>7</v>
      </c>
      <c r="C73">
        <v>361</v>
      </c>
      <c r="D73">
        <v>59.000000000002828</v>
      </c>
      <c r="E73">
        <f>VLOOKUP(B73,Nodes!$B$2:$C$681,2,FALSE)</f>
        <v>7</v>
      </c>
      <c r="F73">
        <f>VLOOKUP(E73,Stations!$A$1:$D$300,3,FALSE)</f>
        <v>2.3567939999999998</v>
      </c>
      <c r="G73">
        <f>VLOOKUP(E73,Stations!$A$1:$D$300,4,FALSE)</f>
        <v>48.865285</v>
      </c>
      <c r="H73">
        <f>VLOOKUP(C73,Nodes!$B$2:$C$681,2,FALSE)</f>
        <v>281</v>
      </c>
      <c r="I73">
        <f>VLOOKUP(H73,Stations!$A$1:$D$300,3,FALSE)</f>
        <v>2.360595</v>
      </c>
      <c r="J73">
        <f>VLOOKUP(H73,Stations!$A$1:$D$300,4,FALSE)</f>
        <v>48.866487999999997</v>
      </c>
      <c r="K73">
        <f t="shared" si="6"/>
        <v>3.986829567462522</v>
      </c>
      <c r="L73">
        <f t="shared" si="7"/>
        <v>3.986829567462522</v>
      </c>
      <c r="M73">
        <v>59.000000000002828</v>
      </c>
      <c r="N73" s="14">
        <f t="shared" si="8"/>
        <v>54.030678077712182</v>
      </c>
      <c r="O73">
        <f t="shared" si="9"/>
        <v>24.694160367358403</v>
      </c>
    </row>
    <row r="74" spans="1:15">
      <c r="A74" t="str">
        <f t="shared" si="5"/>
        <v>361,308</v>
      </c>
      <c r="B74">
        <v>361</v>
      </c>
      <c r="C74">
        <v>308</v>
      </c>
      <c r="D74">
        <v>47.000000000000952</v>
      </c>
      <c r="E74">
        <f>VLOOKUP(B74,Nodes!$B$2:$C$681,2,FALSE)</f>
        <v>281</v>
      </c>
      <c r="F74">
        <f>VLOOKUP(E74,Stations!$A$1:$D$300,3,FALSE)</f>
        <v>2.360595</v>
      </c>
      <c r="G74">
        <f>VLOOKUP(E74,Stations!$A$1:$D$300,4,FALSE)</f>
        <v>48.866487999999997</v>
      </c>
      <c r="H74">
        <f>VLOOKUP(C74,Nodes!$B$2:$C$681,2,FALSE)</f>
        <v>242</v>
      </c>
      <c r="I74">
        <f>VLOOKUP(H74,Stations!$A$1:$D$300,3,FALSE)</f>
        <v>2.3635840415954501</v>
      </c>
      <c r="J74">
        <f>VLOOKUP(H74,Stations!$A$1:$D$300,4,FALSE)</f>
        <v>48.8669873375501</v>
      </c>
      <c r="K74">
        <f t="shared" si="6"/>
        <v>3.0304632728798699</v>
      </c>
      <c r="L74">
        <f t="shared" si="7"/>
        <v>3.0304632728798699</v>
      </c>
      <c r="M74">
        <v>47.000000000000952</v>
      </c>
      <c r="N74" s="14">
        <f t="shared" si="8"/>
        <v>51.316373768991205</v>
      </c>
      <c r="O74">
        <f t="shared" si="9"/>
        <v>18.631082513627124</v>
      </c>
    </row>
    <row r="75" spans="1:15">
      <c r="A75" t="str">
        <f t="shared" si="5"/>
        <v>308,241</v>
      </c>
      <c r="B75">
        <v>308</v>
      </c>
      <c r="C75">
        <v>241</v>
      </c>
      <c r="D75">
        <v>72.000000000001663</v>
      </c>
      <c r="E75">
        <f>VLOOKUP(B75,Nodes!$B$2:$C$681,2,FALSE)</f>
        <v>242</v>
      </c>
      <c r="F75">
        <f>VLOOKUP(E75,Stations!$A$1:$D$300,3,FALSE)</f>
        <v>2.3635840415954501</v>
      </c>
      <c r="G75">
        <f>VLOOKUP(E75,Stations!$A$1:$D$300,4,FALSE)</f>
        <v>48.8669873375501</v>
      </c>
      <c r="H75">
        <f>VLOOKUP(C75,Nodes!$B$2:$C$681,2,FALSE)</f>
        <v>186</v>
      </c>
      <c r="I75">
        <f>VLOOKUP(H75,Stations!$A$1:$D$300,3,FALSE)</f>
        <v>2.3743810000000001</v>
      </c>
      <c r="J75">
        <f>VLOOKUP(H75,Stations!$A$1:$D$300,4,FALSE)</f>
        <v>48.865299</v>
      </c>
      <c r="K75">
        <f t="shared" si="6"/>
        <v>10.928165192412607</v>
      </c>
      <c r="L75">
        <f t="shared" si="7"/>
        <v>10.928165192412607</v>
      </c>
      <c r="M75">
        <v>72.000000000001663</v>
      </c>
      <c r="N75" s="14">
        <f t="shared" si="8"/>
        <v>84.645962621772867</v>
      </c>
      <c r="O75">
        <f t="shared" si="9"/>
        <v>159.92037063123442</v>
      </c>
    </row>
    <row r="76" spans="1:15">
      <c r="A76" t="str">
        <f t="shared" si="5"/>
        <v>241,324</v>
      </c>
      <c r="B76">
        <v>241</v>
      </c>
      <c r="C76">
        <v>324</v>
      </c>
      <c r="D76">
        <v>48.999999999999666</v>
      </c>
      <c r="E76">
        <f>VLOOKUP(B76,Nodes!$B$2:$C$681,2,FALSE)</f>
        <v>186</v>
      </c>
      <c r="F76">
        <f>VLOOKUP(E76,Stations!$A$1:$D$300,3,FALSE)</f>
        <v>2.3743810000000001</v>
      </c>
      <c r="G76">
        <f>VLOOKUP(E76,Stations!$A$1:$D$300,4,FALSE)</f>
        <v>48.865299</v>
      </c>
      <c r="H76">
        <f>VLOOKUP(C76,Nodes!$B$2:$C$681,2,FALSE)</f>
        <v>252</v>
      </c>
      <c r="I76">
        <f>VLOOKUP(H76,Stations!$A$1:$D$300,3,FALSE)</f>
        <v>2.379448</v>
      </c>
      <c r="J76">
        <f>VLOOKUP(H76,Stations!$A$1:$D$300,4,FALSE)</f>
        <v>48.864334999999997</v>
      </c>
      <c r="K76">
        <f t="shared" si="6"/>
        <v>5.1578857102504383</v>
      </c>
      <c r="L76">
        <f t="shared" si="7"/>
        <v>5.1578857102504383</v>
      </c>
      <c r="M76">
        <v>48.999999999999666</v>
      </c>
      <c r="N76" s="14">
        <f t="shared" si="8"/>
        <v>57.850326901972011</v>
      </c>
      <c r="O76">
        <f t="shared" si="9"/>
        <v>78.328286271775397</v>
      </c>
    </row>
    <row r="77" spans="1:15">
      <c r="A77" t="str">
        <f t="shared" si="5"/>
        <v>324,247</v>
      </c>
      <c r="B77">
        <v>324</v>
      </c>
      <c r="C77">
        <v>247</v>
      </c>
      <c r="D77">
        <v>65.000000000003766</v>
      </c>
      <c r="E77">
        <f>VLOOKUP(B77,Nodes!$B$2:$C$681,2,FALSE)</f>
        <v>252</v>
      </c>
      <c r="F77">
        <f>VLOOKUP(E77,Stations!$A$1:$D$300,3,FALSE)</f>
        <v>2.379448</v>
      </c>
      <c r="G77">
        <f>VLOOKUP(E77,Stations!$A$1:$D$300,4,FALSE)</f>
        <v>48.864334999999997</v>
      </c>
      <c r="H77">
        <f>VLOOKUP(C77,Nodes!$B$2:$C$681,2,FALSE)</f>
        <v>190</v>
      </c>
      <c r="I77">
        <f>VLOOKUP(H77,Stations!$A$1:$D$300,3,FALSE)</f>
        <v>2.3873880000000001</v>
      </c>
      <c r="J77">
        <f>VLOOKUP(H77,Stations!$A$1:$D$300,4,FALSE)</f>
        <v>48.862921</v>
      </c>
      <c r="K77">
        <f t="shared" si="6"/>
        <v>8.064923806211203</v>
      </c>
      <c r="L77">
        <f t="shared" si="7"/>
        <v>8.064923806211203</v>
      </c>
      <c r="M77">
        <v>65.000000000003766</v>
      </c>
      <c r="N77" s="14">
        <f t="shared" si="8"/>
        <v>69.692615708348796</v>
      </c>
      <c r="O77">
        <f t="shared" si="9"/>
        <v>22.020642186206533</v>
      </c>
    </row>
    <row r="78" spans="1:15">
      <c r="A78" t="str">
        <f t="shared" si="5"/>
        <v>247,124</v>
      </c>
      <c r="B78">
        <v>247</v>
      </c>
      <c r="C78">
        <v>124</v>
      </c>
      <c r="D78">
        <v>79.000000000004349</v>
      </c>
      <c r="E78">
        <f>VLOOKUP(B78,Nodes!$B$2:$C$681,2,FALSE)</f>
        <v>190</v>
      </c>
      <c r="F78">
        <f>VLOOKUP(E78,Stations!$A$1:$D$300,3,FALSE)</f>
        <v>2.3873880000000001</v>
      </c>
      <c r="G78">
        <f>VLOOKUP(E78,Stations!$A$1:$D$300,4,FALSE)</f>
        <v>48.862921</v>
      </c>
      <c r="H78">
        <f>VLOOKUP(C78,Nodes!$B$2:$C$681,2,FALSE)</f>
        <v>102</v>
      </c>
      <c r="I78">
        <f>VLOOKUP(H78,Stations!$A$1:$D$300,3,FALSE)</f>
        <v>2.3984510000000001</v>
      </c>
      <c r="J78">
        <f>VLOOKUP(H78,Stations!$A$1:$D$300,4,FALSE)</f>
        <v>48.864947000000001</v>
      </c>
      <c r="K78">
        <f t="shared" si="6"/>
        <v>11.246983817895535</v>
      </c>
      <c r="L78">
        <f t="shared" si="7"/>
        <v>11.246983817895535</v>
      </c>
      <c r="M78">
        <v>79.000000000004349</v>
      </c>
      <c r="N78" s="14">
        <f t="shared" si="8"/>
        <v>86.512987501088276</v>
      </c>
      <c r="O78">
        <f t="shared" si="9"/>
        <v>56.444981191443311</v>
      </c>
    </row>
    <row r="79" spans="1:15">
      <c r="A79" t="str">
        <f t="shared" si="5"/>
        <v>124,272</v>
      </c>
      <c r="B79">
        <v>124</v>
      </c>
      <c r="C79">
        <v>272</v>
      </c>
      <c r="D79">
        <v>78.999999999999559</v>
      </c>
      <c r="E79">
        <f>VLOOKUP(B79,Nodes!$B$2:$C$681,2,FALSE)</f>
        <v>102</v>
      </c>
      <c r="F79">
        <f>VLOOKUP(E79,Stations!$A$1:$D$300,3,FALSE)</f>
        <v>2.3984510000000001</v>
      </c>
      <c r="G79">
        <f>VLOOKUP(E79,Stations!$A$1:$D$300,4,FALSE)</f>
        <v>48.864947000000001</v>
      </c>
      <c r="H79">
        <f>VLOOKUP(C79,Nodes!$B$2:$C$681,2,FALSE)</f>
        <v>210</v>
      </c>
      <c r="I79">
        <f>VLOOKUP(H79,Stations!$A$1:$D$300,3,FALSE)</f>
        <v>2.4072779999999998</v>
      </c>
      <c r="J79">
        <f>VLOOKUP(H79,Stations!$A$1:$D$300,4,FALSE)</f>
        <v>48.864564999999999</v>
      </c>
      <c r="K79">
        <f t="shared" si="6"/>
        <v>8.8352619089643323</v>
      </c>
      <c r="L79">
        <f t="shared" si="7"/>
        <v>8.8352619089643323</v>
      </c>
      <c r="M79">
        <v>78.999999999999559</v>
      </c>
      <c r="N79" s="14">
        <f t="shared" si="8"/>
        <v>73.394727343116813</v>
      </c>
      <c r="O79">
        <f t="shared" si="9"/>
        <v>31.419081557997366</v>
      </c>
    </row>
    <row r="80" spans="1:15">
      <c r="A80" t="str">
        <f t="shared" si="5"/>
        <v>272,124</v>
      </c>
      <c r="B80">
        <v>272</v>
      </c>
      <c r="C80">
        <v>124</v>
      </c>
      <c r="D80">
        <v>109.00000000000425</v>
      </c>
      <c r="E80">
        <f>VLOOKUP(B80,Nodes!$B$2:$C$681,2,FALSE)</f>
        <v>210</v>
      </c>
      <c r="F80">
        <f>VLOOKUP(E80,Stations!$A$1:$D$300,3,FALSE)</f>
        <v>2.4072779999999998</v>
      </c>
      <c r="G80">
        <f>VLOOKUP(E80,Stations!$A$1:$D$300,4,FALSE)</f>
        <v>48.864564999999999</v>
      </c>
      <c r="H80">
        <f>VLOOKUP(C80,Nodes!$B$2:$C$681,2,FALSE)</f>
        <v>102</v>
      </c>
      <c r="I80">
        <f>VLOOKUP(H80,Stations!$A$1:$D$300,3,FALSE)</f>
        <v>2.3984510000000001</v>
      </c>
      <c r="J80">
        <f>VLOOKUP(H80,Stations!$A$1:$D$300,4,FALSE)</f>
        <v>48.864947000000001</v>
      </c>
      <c r="K80">
        <f t="shared" si="6"/>
        <v>8.8352619089643323</v>
      </c>
      <c r="L80">
        <f t="shared" si="7"/>
        <v>8.8352619089643323</v>
      </c>
      <c r="M80">
        <v>109.00000000000425</v>
      </c>
      <c r="N80" s="14">
        <f t="shared" si="8"/>
        <v>73.394727343116813</v>
      </c>
      <c r="O80">
        <f t="shared" si="9"/>
        <v>1267.7354409712962</v>
      </c>
    </row>
    <row r="81" spans="1:15">
      <c r="A81" t="str">
        <f t="shared" si="5"/>
        <v>125,245</v>
      </c>
      <c r="B81">
        <v>125</v>
      </c>
      <c r="C81">
        <v>245</v>
      </c>
      <c r="D81">
        <v>56.000000000002359</v>
      </c>
      <c r="E81">
        <f>VLOOKUP(B81,Nodes!$B$2:$C$681,2,FALSE)</f>
        <v>102</v>
      </c>
      <c r="F81">
        <f>VLOOKUP(E81,Stations!$A$1:$D$300,3,FALSE)</f>
        <v>2.3984510000000001</v>
      </c>
      <c r="G81">
        <f>VLOOKUP(E81,Stations!$A$1:$D$300,4,FALSE)</f>
        <v>48.864947000000001</v>
      </c>
      <c r="H81">
        <f>VLOOKUP(C81,Nodes!$B$2:$C$681,2,FALSE)</f>
        <v>189</v>
      </c>
      <c r="I81">
        <f>VLOOKUP(H81,Stations!$A$1:$D$300,3,FALSE)</f>
        <v>2.4017518758773799</v>
      </c>
      <c r="J81">
        <f>VLOOKUP(H81,Stations!$A$1:$D$300,4,FALSE)</f>
        <v>48.868670529764501</v>
      </c>
      <c r="K81">
        <f t="shared" si="6"/>
        <v>4.97598788834775</v>
      </c>
      <c r="L81">
        <f t="shared" si="7"/>
        <v>4.97598788834775</v>
      </c>
      <c r="M81">
        <v>56.000000000002359</v>
      </c>
      <c r="N81" s="14">
        <f t="shared" si="8"/>
        <v>57.221205230187323</v>
      </c>
      <c r="O81">
        <f t="shared" si="9"/>
        <v>1.4913422142311106</v>
      </c>
    </row>
    <row r="82" spans="1:15">
      <c r="A82" t="str">
        <f t="shared" si="5"/>
        <v>245,329</v>
      </c>
      <c r="B82">
        <v>245</v>
      </c>
      <c r="C82">
        <v>329</v>
      </c>
      <c r="D82">
        <v>56.000000000002359</v>
      </c>
      <c r="E82">
        <f>VLOOKUP(B82,Nodes!$B$2:$C$681,2,FALSE)</f>
        <v>189</v>
      </c>
      <c r="F82">
        <f>VLOOKUP(E82,Stations!$A$1:$D$300,3,FALSE)</f>
        <v>2.4017518758773799</v>
      </c>
      <c r="G82">
        <f>VLOOKUP(E82,Stations!$A$1:$D$300,4,FALSE)</f>
        <v>48.868670529764501</v>
      </c>
      <c r="H82">
        <f>VLOOKUP(C82,Nodes!$B$2:$C$681,2,FALSE)</f>
        <v>257</v>
      </c>
      <c r="I82">
        <f>VLOOKUP(H82,Stations!$A$1:$D$300,3,FALSE)</f>
        <v>2.4045199155807402</v>
      </c>
      <c r="J82">
        <f>VLOOKUP(H82,Stations!$A$1:$D$300,4,FALSE)</f>
        <v>48.872082613623199</v>
      </c>
      <c r="K82">
        <f t="shared" si="6"/>
        <v>4.3936727299800591</v>
      </c>
      <c r="L82">
        <f t="shared" si="7"/>
        <v>4.3936727299800591</v>
      </c>
      <c r="M82">
        <v>56.000000000002359</v>
      </c>
      <c r="N82" s="14">
        <f t="shared" si="8"/>
        <v>55.295780491483001</v>
      </c>
      <c r="O82">
        <f t="shared" si="9"/>
        <v>0.49592511617924662</v>
      </c>
    </row>
    <row r="83" spans="1:15">
      <c r="A83" t="str">
        <f t="shared" si="5"/>
        <v>329,287</v>
      </c>
      <c r="B83">
        <v>329</v>
      </c>
      <c r="C83">
        <v>287</v>
      </c>
      <c r="D83">
        <v>64.999999999994174</v>
      </c>
      <c r="E83">
        <f>VLOOKUP(B83,Nodes!$B$2:$C$681,2,FALSE)</f>
        <v>257</v>
      </c>
      <c r="F83">
        <f>VLOOKUP(E83,Stations!$A$1:$D$300,3,FALSE)</f>
        <v>2.4045199155807402</v>
      </c>
      <c r="G83">
        <f>VLOOKUP(E83,Stations!$A$1:$D$300,4,FALSE)</f>
        <v>48.872082613623199</v>
      </c>
      <c r="H83">
        <f>VLOOKUP(C83,Nodes!$B$2:$C$681,2,FALSE)</f>
        <v>225</v>
      </c>
      <c r="I83">
        <f>VLOOKUP(H83,Stations!$A$1:$D$300,3,FALSE)</f>
        <v>2.4066550000000002</v>
      </c>
      <c r="J83">
        <f>VLOOKUP(H83,Stations!$A$1:$D$300,4,FALSE)</f>
        <v>48.877183000000002</v>
      </c>
      <c r="K83">
        <f t="shared" si="6"/>
        <v>5.5292428658945321</v>
      </c>
      <c r="L83">
        <f t="shared" si="7"/>
        <v>5.5292428658945321</v>
      </c>
      <c r="M83">
        <v>64.999999999994174</v>
      </c>
      <c r="N83" s="14">
        <f t="shared" si="8"/>
        <v>59.175629029760096</v>
      </c>
      <c r="O83">
        <f t="shared" si="9"/>
        <v>33.923297198905452</v>
      </c>
    </row>
    <row r="84" spans="1:15">
      <c r="A84" t="str">
        <f t="shared" si="5"/>
        <v>288,360</v>
      </c>
      <c r="B84">
        <v>288</v>
      </c>
      <c r="C84">
        <v>360</v>
      </c>
      <c r="D84">
        <v>72.000000000001663</v>
      </c>
      <c r="E84">
        <f>VLOOKUP(B84,Nodes!$B$2:$C$681,2,FALSE)</f>
        <v>225</v>
      </c>
      <c r="F84">
        <f>VLOOKUP(E84,Stations!$A$1:$D$300,3,FALSE)</f>
        <v>2.4066550000000002</v>
      </c>
      <c r="G84">
        <f>VLOOKUP(E84,Stations!$A$1:$D$300,4,FALSE)</f>
        <v>48.877183000000002</v>
      </c>
      <c r="H84">
        <f>VLOOKUP(C84,Nodes!$B$2:$C$681,2,FALSE)</f>
        <v>280</v>
      </c>
      <c r="I84">
        <f>VLOOKUP(H84,Stations!$A$1:$D$300,3,FALSE)</f>
        <v>2.3984339833259498</v>
      </c>
      <c r="J84">
        <f>VLOOKUP(H84,Stations!$A$1:$D$300,4,FALSE)</f>
        <v>48.875462711309503</v>
      </c>
      <c r="K84">
        <f t="shared" si="6"/>
        <v>8.3990778263852111</v>
      </c>
      <c r="L84">
        <f t="shared" si="7"/>
        <v>8.3990778263852111</v>
      </c>
      <c r="M84">
        <v>72.000000000001663</v>
      </c>
      <c r="N84" s="14">
        <f t="shared" si="8"/>
        <v>71.269482757055926</v>
      </c>
      <c r="O84">
        <f t="shared" si="9"/>
        <v>0.53365544224104122</v>
      </c>
    </row>
    <row r="85" spans="1:15">
      <c r="A85" t="str">
        <f t="shared" si="5"/>
        <v>360,258</v>
      </c>
      <c r="B85">
        <v>360</v>
      </c>
      <c r="C85">
        <v>258</v>
      </c>
      <c r="D85">
        <v>55.000000000000604</v>
      </c>
      <c r="E85">
        <f>VLOOKUP(B85,Nodes!$B$2:$C$681,2,FALSE)</f>
        <v>280</v>
      </c>
      <c r="F85">
        <f>VLOOKUP(E85,Stations!$A$1:$D$300,3,FALSE)</f>
        <v>2.3984339833259498</v>
      </c>
      <c r="G85">
        <f>VLOOKUP(E85,Stations!$A$1:$D$300,4,FALSE)</f>
        <v>48.875462711309503</v>
      </c>
      <c r="H85">
        <f>VLOOKUP(C85,Nodes!$B$2:$C$681,2,FALSE)</f>
        <v>198</v>
      </c>
      <c r="I85">
        <f>VLOOKUP(H85,Stations!$A$1:$D$300,3,FALSE)</f>
        <v>2.3929595947265598</v>
      </c>
      <c r="J85">
        <f>VLOOKUP(H85,Stations!$A$1:$D$300,4,FALSE)</f>
        <v>48.876840441353202</v>
      </c>
      <c r="K85">
        <f t="shared" si="6"/>
        <v>5.6450926130971757</v>
      </c>
      <c r="L85">
        <f t="shared" si="7"/>
        <v>5.6450926130971757</v>
      </c>
      <c r="M85">
        <v>55.000000000000604</v>
      </c>
      <c r="N85" s="14">
        <f t="shared" si="8"/>
        <v>59.60031221401249</v>
      </c>
      <c r="O85">
        <f t="shared" si="9"/>
        <v>21.162872466386943</v>
      </c>
    </row>
    <row r="86" spans="1:15">
      <c r="A86" t="str">
        <f t="shared" si="5"/>
        <v>258,156</v>
      </c>
      <c r="B86">
        <v>258</v>
      </c>
      <c r="C86">
        <v>156</v>
      </c>
      <c r="D86">
        <v>39.0000000000013</v>
      </c>
      <c r="E86">
        <f>VLOOKUP(B86,Nodes!$B$2:$C$681,2,FALSE)</f>
        <v>198</v>
      </c>
      <c r="F86">
        <f>VLOOKUP(E86,Stations!$A$1:$D$300,3,FALSE)</f>
        <v>2.3929595947265598</v>
      </c>
      <c r="G86">
        <f>VLOOKUP(E86,Stations!$A$1:$D$300,4,FALSE)</f>
        <v>48.876840441353202</v>
      </c>
      <c r="H86">
        <f>VLOOKUP(C86,Nodes!$B$2:$C$681,2,FALSE)</f>
        <v>122</v>
      </c>
      <c r="I86">
        <f>VLOOKUP(H86,Stations!$A$1:$D$300,3,FALSE)</f>
        <v>2.3892782628536202</v>
      </c>
      <c r="J86">
        <f>VLOOKUP(H86,Stations!$A$1:$D$300,4,FALSE)</f>
        <v>48.874907904051902</v>
      </c>
      <c r="K86">
        <f t="shared" si="6"/>
        <v>4.1577523711301643</v>
      </c>
      <c r="L86">
        <f t="shared" si="7"/>
        <v>4.1577523711301643</v>
      </c>
      <c r="M86">
        <v>39.0000000000013</v>
      </c>
      <c r="N86" s="14">
        <f t="shared" si="8"/>
        <v>54.554143908424592</v>
      </c>
      <c r="O86">
        <f t="shared" si="9"/>
        <v>241.9313927239414</v>
      </c>
    </row>
    <row r="87" spans="1:15">
      <c r="A87" t="str">
        <f t="shared" si="5"/>
        <v>156,297</v>
      </c>
      <c r="B87">
        <v>156</v>
      </c>
      <c r="C87">
        <v>297</v>
      </c>
      <c r="D87">
        <v>47.999999999997911</v>
      </c>
      <c r="E87">
        <f>VLOOKUP(B87,Nodes!$B$2:$C$681,2,FALSE)</f>
        <v>122</v>
      </c>
      <c r="F87">
        <f>VLOOKUP(E87,Stations!$A$1:$D$300,3,FALSE)</f>
        <v>2.3892782628536202</v>
      </c>
      <c r="G87">
        <f>VLOOKUP(E87,Stations!$A$1:$D$300,4,FALSE)</f>
        <v>48.874907904051902</v>
      </c>
      <c r="H87">
        <f>VLOOKUP(C87,Nodes!$B$2:$C$681,2,FALSE)</f>
        <v>233</v>
      </c>
      <c r="I87">
        <f>VLOOKUP(H87,Stations!$A$1:$D$300,3,FALSE)</f>
        <v>2.3852589726448001</v>
      </c>
      <c r="J87">
        <f>VLOOKUP(H87,Stations!$A$1:$D$300,4,FALSE)</f>
        <v>48.873875011193</v>
      </c>
      <c r="K87">
        <f t="shared" si="6"/>
        <v>4.149886919024107</v>
      </c>
      <c r="L87">
        <f t="shared" si="7"/>
        <v>4.149886919024107</v>
      </c>
      <c r="M87">
        <v>47.999999999997911</v>
      </c>
      <c r="N87" s="14">
        <f t="shared" si="8"/>
        <v>54.5297999331546</v>
      </c>
      <c r="O87">
        <f t="shared" si="9"/>
        <v>42.638287167053093</v>
      </c>
    </row>
    <row r="88" spans="1:15">
      <c r="A88" t="str">
        <f t="shared" si="5"/>
        <v>297,24</v>
      </c>
      <c r="B88">
        <v>297</v>
      </c>
      <c r="C88">
        <v>24</v>
      </c>
      <c r="D88">
        <v>68.99999999999639</v>
      </c>
      <c r="E88">
        <f>VLOOKUP(B88,Nodes!$B$2:$C$681,2,FALSE)</f>
        <v>233</v>
      </c>
      <c r="F88">
        <f>VLOOKUP(E88,Stations!$A$1:$D$300,3,FALSE)</f>
        <v>2.3852589726448001</v>
      </c>
      <c r="G88">
        <f>VLOOKUP(E88,Stations!$A$1:$D$300,4,FALSE)</f>
        <v>48.873875011193</v>
      </c>
      <c r="H88">
        <f>VLOOKUP(C88,Nodes!$B$2:$C$681,2,FALSE)</f>
        <v>19</v>
      </c>
      <c r="I88">
        <f>VLOOKUP(H88,Stations!$A$1:$D$300,3,FALSE)</f>
        <v>2.3769468069076498</v>
      </c>
      <c r="J88">
        <f>VLOOKUP(H88,Stations!$A$1:$D$300,4,FALSE)</f>
        <v>48.872082613623199</v>
      </c>
      <c r="K88">
        <f t="shared" si="6"/>
        <v>8.5032222298423239</v>
      </c>
      <c r="L88">
        <f t="shared" si="7"/>
        <v>8.5032222298423239</v>
      </c>
      <c r="M88">
        <v>68.99999999999639</v>
      </c>
      <c r="N88" s="14">
        <f t="shared" si="8"/>
        <v>71.770026581758657</v>
      </c>
      <c r="O88">
        <f t="shared" si="9"/>
        <v>7.6730472636695461</v>
      </c>
    </row>
    <row r="89" spans="1:15">
      <c r="A89" t="str">
        <f t="shared" si="5"/>
        <v>24,138</v>
      </c>
      <c r="B89">
        <v>24</v>
      </c>
      <c r="C89">
        <v>138</v>
      </c>
      <c r="D89">
        <v>54.000000000003645</v>
      </c>
      <c r="E89">
        <f>VLOOKUP(B89,Nodes!$B$2:$C$681,2,FALSE)</f>
        <v>19</v>
      </c>
      <c r="F89">
        <f>VLOOKUP(E89,Stations!$A$1:$D$300,3,FALSE)</f>
        <v>2.3769468069076498</v>
      </c>
      <c r="G89">
        <f>VLOOKUP(E89,Stations!$A$1:$D$300,4,FALSE)</f>
        <v>48.872082613623199</v>
      </c>
      <c r="H89">
        <f>VLOOKUP(C89,Nodes!$B$2:$C$681,2,FALSE)</f>
        <v>110</v>
      </c>
      <c r="I89">
        <f>VLOOKUP(H89,Stations!$A$1:$D$300,3,FALSE)</f>
        <v>2.3706865310668901</v>
      </c>
      <c r="J89">
        <f>VLOOKUP(H89,Stations!$A$1:$D$300,4,FALSE)</f>
        <v>48.869831440667902</v>
      </c>
      <c r="K89">
        <f t="shared" si="6"/>
        <v>6.6527312644554017</v>
      </c>
      <c r="L89">
        <f t="shared" si="7"/>
        <v>6.6527312644554017</v>
      </c>
      <c r="M89">
        <v>54.000000000003645</v>
      </c>
      <c r="N89" s="14">
        <f t="shared" si="8"/>
        <v>63.519519457543353</v>
      </c>
      <c r="O89">
        <f t="shared" si="9"/>
        <v>90.621250702477099</v>
      </c>
    </row>
    <row r="90" spans="1:15">
      <c r="A90" t="str">
        <f t="shared" si="5"/>
        <v>138,312</v>
      </c>
      <c r="B90">
        <v>138</v>
      </c>
      <c r="C90">
        <v>312</v>
      </c>
      <c r="D90">
        <v>43.000000000003524</v>
      </c>
      <c r="E90">
        <f>VLOOKUP(B90,Nodes!$B$2:$C$681,2,FALSE)</f>
        <v>110</v>
      </c>
      <c r="F90">
        <f>VLOOKUP(E90,Stations!$A$1:$D$300,3,FALSE)</f>
        <v>2.3706865310668901</v>
      </c>
      <c r="G90">
        <f>VLOOKUP(E90,Stations!$A$1:$D$300,4,FALSE)</f>
        <v>48.869831440667902</v>
      </c>
      <c r="H90">
        <f>VLOOKUP(C90,Nodes!$B$2:$C$681,2,FALSE)</f>
        <v>242</v>
      </c>
      <c r="I90">
        <f>VLOOKUP(H90,Stations!$A$1:$D$300,3,FALSE)</f>
        <v>2.3635840415954501</v>
      </c>
      <c r="J90">
        <f>VLOOKUP(H90,Stations!$A$1:$D$300,4,FALSE)</f>
        <v>48.8669873375501</v>
      </c>
      <c r="K90">
        <f t="shared" si="6"/>
        <v>7.6507698460093856</v>
      </c>
      <c r="L90">
        <f t="shared" si="7"/>
        <v>7.6507698460093856</v>
      </c>
      <c r="M90">
        <v>43.000000000003524</v>
      </c>
      <c r="N90" s="14">
        <f t="shared" si="8"/>
        <v>67.799934344107868</v>
      </c>
      <c r="O90">
        <f t="shared" si="9"/>
        <v>615.0367434718861</v>
      </c>
    </row>
    <row r="91" spans="1:15">
      <c r="A91" t="str">
        <f t="shared" si="5"/>
        <v>312,8</v>
      </c>
      <c r="B91">
        <v>312</v>
      </c>
      <c r="C91">
        <v>8</v>
      </c>
      <c r="D91">
        <v>72.000000000006452</v>
      </c>
      <c r="E91">
        <f>VLOOKUP(B91,Nodes!$B$2:$C$681,2,FALSE)</f>
        <v>242</v>
      </c>
      <c r="F91">
        <f>VLOOKUP(E91,Stations!$A$1:$D$300,3,FALSE)</f>
        <v>2.3635840415954501</v>
      </c>
      <c r="G91">
        <f>VLOOKUP(E91,Stations!$A$1:$D$300,4,FALSE)</f>
        <v>48.8669873375501</v>
      </c>
      <c r="H91">
        <f>VLOOKUP(C91,Nodes!$B$2:$C$681,2,FALSE)</f>
        <v>7</v>
      </c>
      <c r="I91">
        <f>VLOOKUP(H91,Stations!$A$1:$D$300,3,FALSE)</f>
        <v>2.3567939999999998</v>
      </c>
      <c r="J91">
        <f>VLOOKUP(H91,Stations!$A$1:$D$300,4,FALSE)</f>
        <v>48.865285</v>
      </c>
      <c r="K91">
        <f t="shared" si="6"/>
        <v>7.0001869976754492</v>
      </c>
      <c r="L91">
        <f t="shared" si="7"/>
        <v>7.0001869976754492</v>
      </c>
      <c r="M91">
        <v>72.000000000006452</v>
      </c>
      <c r="N91" s="14">
        <f t="shared" si="8"/>
        <v>64.96469070793303</v>
      </c>
      <c r="O91">
        <f t="shared" si="9"/>
        <v>49.495576835134621</v>
      </c>
    </row>
    <row r="92" spans="1:15">
      <c r="A92" t="str">
        <f t="shared" si="5"/>
        <v>8,301</v>
      </c>
      <c r="B92">
        <v>8</v>
      </c>
      <c r="C92">
        <v>301</v>
      </c>
      <c r="D92">
        <v>53.999999999998849</v>
      </c>
      <c r="E92">
        <f>VLOOKUP(B92,Nodes!$B$2:$C$681,2,FALSE)</f>
        <v>7</v>
      </c>
      <c r="F92">
        <f>VLOOKUP(E92,Stations!$A$1:$D$300,3,FALSE)</f>
        <v>2.3567939999999998</v>
      </c>
      <c r="G92">
        <f>VLOOKUP(E92,Stations!$A$1:$D$300,4,FALSE)</f>
        <v>48.865285</v>
      </c>
      <c r="H92">
        <f>VLOOKUP(C92,Nodes!$B$2:$C$681,2,FALSE)</f>
        <v>237</v>
      </c>
      <c r="I92">
        <f>VLOOKUP(H92,Stations!$A$1:$D$300,3,FALSE)</f>
        <v>2.3539050000000001</v>
      </c>
      <c r="J92">
        <f>VLOOKUP(H92,Stations!$A$1:$D$300,4,FALSE)</f>
        <v>48.861950999999998</v>
      </c>
      <c r="K92">
        <f t="shared" si="6"/>
        <v>4.4115617416074091</v>
      </c>
      <c r="L92">
        <f t="shared" si="7"/>
        <v>4.4115617416074091</v>
      </c>
      <c r="M92">
        <v>53.999999999998849</v>
      </c>
      <c r="N92" s="14">
        <f t="shared" si="8"/>
        <v>55.352920180359106</v>
      </c>
      <c r="O92">
        <f t="shared" si="9"/>
        <v>1.8303930144260316</v>
      </c>
    </row>
    <row r="93" spans="1:15">
      <c r="A93" t="str">
        <f t="shared" si="5"/>
        <v>301,8</v>
      </c>
      <c r="B93">
        <v>301</v>
      </c>
      <c r="C93">
        <v>8</v>
      </c>
      <c r="D93">
        <v>60.000000000004583</v>
      </c>
      <c r="E93">
        <f>VLOOKUP(B93,Nodes!$B$2:$C$681,2,FALSE)</f>
        <v>237</v>
      </c>
      <c r="F93">
        <f>VLOOKUP(E93,Stations!$A$1:$D$300,3,FALSE)</f>
        <v>2.3539050000000001</v>
      </c>
      <c r="G93">
        <f>VLOOKUP(E93,Stations!$A$1:$D$300,4,FALSE)</f>
        <v>48.861950999999998</v>
      </c>
      <c r="H93">
        <f>VLOOKUP(C93,Nodes!$B$2:$C$681,2,FALSE)</f>
        <v>7</v>
      </c>
      <c r="I93">
        <f>VLOOKUP(H93,Stations!$A$1:$D$300,3,FALSE)</f>
        <v>2.3567939999999998</v>
      </c>
      <c r="J93">
        <f>VLOOKUP(H93,Stations!$A$1:$D$300,4,FALSE)</f>
        <v>48.865285</v>
      </c>
      <c r="K93">
        <f t="shared" si="6"/>
        <v>4.4115617416074091</v>
      </c>
      <c r="L93">
        <f t="shared" si="7"/>
        <v>4.4115617416074091</v>
      </c>
      <c r="M93">
        <v>60.000000000004583</v>
      </c>
      <c r="N93" s="14">
        <f t="shared" si="8"/>
        <v>55.352920180359106</v>
      </c>
      <c r="O93">
        <f t="shared" si="9"/>
        <v>21.595350850156233</v>
      </c>
    </row>
    <row r="94" spans="1:15">
      <c r="A94" t="str">
        <f t="shared" si="5"/>
        <v>8,312</v>
      </c>
      <c r="B94">
        <v>8</v>
      </c>
      <c r="C94">
        <v>312</v>
      </c>
      <c r="D94">
        <v>71.000000000004704</v>
      </c>
      <c r="E94">
        <f>VLOOKUP(B94,Nodes!$B$2:$C$681,2,FALSE)</f>
        <v>7</v>
      </c>
      <c r="F94">
        <f>VLOOKUP(E94,Stations!$A$1:$D$300,3,FALSE)</f>
        <v>2.3567939999999998</v>
      </c>
      <c r="G94">
        <f>VLOOKUP(E94,Stations!$A$1:$D$300,4,FALSE)</f>
        <v>48.865285</v>
      </c>
      <c r="H94">
        <f>VLOOKUP(C94,Nodes!$B$2:$C$681,2,FALSE)</f>
        <v>242</v>
      </c>
      <c r="I94">
        <f>VLOOKUP(H94,Stations!$A$1:$D$300,3,FALSE)</f>
        <v>2.3635840415954501</v>
      </c>
      <c r="J94">
        <f>VLOOKUP(H94,Stations!$A$1:$D$300,4,FALSE)</f>
        <v>48.8669873375501</v>
      </c>
      <c r="K94">
        <f t="shared" si="6"/>
        <v>7.0001869976754492</v>
      </c>
      <c r="L94">
        <f t="shared" si="7"/>
        <v>7.0001869976754492</v>
      </c>
      <c r="M94">
        <v>71.000000000004704</v>
      </c>
      <c r="N94" s="14">
        <f t="shared" si="8"/>
        <v>64.96469070793303</v>
      </c>
      <c r="O94">
        <f t="shared" si="9"/>
        <v>36.424958250966682</v>
      </c>
    </row>
    <row r="95" spans="1:15">
      <c r="A95" t="str">
        <f t="shared" si="5"/>
        <v>312,138</v>
      </c>
      <c r="B95">
        <v>312</v>
      </c>
      <c r="C95">
        <v>138</v>
      </c>
      <c r="D95">
        <v>39.999999999998259</v>
      </c>
      <c r="E95">
        <f>VLOOKUP(B95,Nodes!$B$2:$C$681,2,FALSE)</f>
        <v>242</v>
      </c>
      <c r="F95">
        <f>VLOOKUP(E95,Stations!$A$1:$D$300,3,FALSE)</f>
        <v>2.3635840415954501</v>
      </c>
      <c r="G95">
        <f>VLOOKUP(E95,Stations!$A$1:$D$300,4,FALSE)</f>
        <v>48.8669873375501</v>
      </c>
      <c r="H95">
        <f>VLOOKUP(C95,Nodes!$B$2:$C$681,2,FALSE)</f>
        <v>110</v>
      </c>
      <c r="I95">
        <f>VLOOKUP(H95,Stations!$A$1:$D$300,3,FALSE)</f>
        <v>2.3706865310668901</v>
      </c>
      <c r="J95">
        <f>VLOOKUP(H95,Stations!$A$1:$D$300,4,FALSE)</f>
        <v>48.869831440667902</v>
      </c>
      <c r="K95">
        <f t="shared" si="6"/>
        <v>7.6507698460093856</v>
      </c>
      <c r="L95">
        <f t="shared" si="7"/>
        <v>7.6507698460093856</v>
      </c>
      <c r="M95">
        <v>39.999999999998259</v>
      </c>
      <c r="N95" s="14">
        <f t="shared" si="8"/>
        <v>67.799934344107868</v>
      </c>
      <c r="O95">
        <f t="shared" si="9"/>
        <v>772.83634953680496</v>
      </c>
    </row>
    <row r="96" spans="1:15">
      <c r="A96" t="str">
        <f t="shared" si="5"/>
        <v>138,24</v>
      </c>
      <c r="B96">
        <v>138</v>
      </c>
      <c r="C96">
        <v>24</v>
      </c>
      <c r="D96">
        <v>56.999999999999318</v>
      </c>
      <c r="E96">
        <f>VLOOKUP(B96,Nodes!$B$2:$C$681,2,FALSE)</f>
        <v>110</v>
      </c>
      <c r="F96">
        <f>VLOOKUP(E96,Stations!$A$1:$D$300,3,FALSE)</f>
        <v>2.3706865310668901</v>
      </c>
      <c r="G96">
        <f>VLOOKUP(E96,Stations!$A$1:$D$300,4,FALSE)</f>
        <v>48.869831440667902</v>
      </c>
      <c r="H96">
        <f>VLOOKUP(C96,Nodes!$B$2:$C$681,2,FALSE)</f>
        <v>19</v>
      </c>
      <c r="I96">
        <f>VLOOKUP(H96,Stations!$A$1:$D$300,3,FALSE)</f>
        <v>2.3769468069076498</v>
      </c>
      <c r="J96">
        <f>VLOOKUP(H96,Stations!$A$1:$D$300,4,FALSE)</f>
        <v>48.872082613623199</v>
      </c>
      <c r="K96">
        <f t="shared" si="6"/>
        <v>6.6527312644554017</v>
      </c>
      <c r="L96">
        <f t="shared" si="7"/>
        <v>6.6527312644554017</v>
      </c>
      <c r="M96">
        <v>56.999999999999318</v>
      </c>
      <c r="N96" s="14">
        <f t="shared" si="8"/>
        <v>63.519519457543353</v>
      </c>
      <c r="O96">
        <f t="shared" si="9"/>
        <v>42.504133957295274</v>
      </c>
    </row>
    <row r="97" spans="1:15">
      <c r="A97" t="str">
        <f t="shared" si="5"/>
        <v>24,297</v>
      </c>
      <c r="B97">
        <v>24</v>
      </c>
      <c r="C97">
        <v>297</v>
      </c>
      <c r="D97">
        <v>66.000000000005514</v>
      </c>
      <c r="E97">
        <f>VLOOKUP(B97,Nodes!$B$2:$C$681,2,FALSE)</f>
        <v>19</v>
      </c>
      <c r="F97">
        <f>VLOOKUP(E97,Stations!$A$1:$D$300,3,FALSE)</f>
        <v>2.3769468069076498</v>
      </c>
      <c r="G97">
        <f>VLOOKUP(E97,Stations!$A$1:$D$300,4,FALSE)</f>
        <v>48.872082613623199</v>
      </c>
      <c r="H97">
        <f>VLOOKUP(C97,Nodes!$B$2:$C$681,2,FALSE)</f>
        <v>233</v>
      </c>
      <c r="I97">
        <f>VLOOKUP(H97,Stations!$A$1:$D$300,3,FALSE)</f>
        <v>2.3852589726448001</v>
      </c>
      <c r="J97">
        <f>VLOOKUP(H97,Stations!$A$1:$D$300,4,FALSE)</f>
        <v>48.873875011193</v>
      </c>
      <c r="K97">
        <f t="shared" si="6"/>
        <v>8.5032222298423239</v>
      </c>
      <c r="L97">
        <f t="shared" si="7"/>
        <v>8.5032222298423239</v>
      </c>
      <c r="M97">
        <v>66.000000000005514</v>
      </c>
      <c r="N97" s="14">
        <f t="shared" si="8"/>
        <v>71.770026581758657</v>
      </c>
      <c r="O97">
        <f t="shared" si="9"/>
        <v>33.293206754137863</v>
      </c>
    </row>
    <row r="98" spans="1:15">
      <c r="A98" t="str">
        <f t="shared" si="5"/>
        <v>297,156</v>
      </c>
      <c r="B98">
        <v>297</v>
      </c>
      <c r="C98">
        <v>156</v>
      </c>
      <c r="D98">
        <v>42.999999999998728</v>
      </c>
      <c r="E98">
        <f>VLOOKUP(B98,Nodes!$B$2:$C$681,2,FALSE)</f>
        <v>233</v>
      </c>
      <c r="F98">
        <f>VLOOKUP(E98,Stations!$A$1:$D$300,3,FALSE)</f>
        <v>2.3852589726448001</v>
      </c>
      <c r="G98">
        <f>VLOOKUP(E98,Stations!$A$1:$D$300,4,FALSE)</f>
        <v>48.873875011193</v>
      </c>
      <c r="H98">
        <f>VLOOKUP(C98,Nodes!$B$2:$C$681,2,FALSE)</f>
        <v>122</v>
      </c>
      <c r="I98">
        <f>VLOOKUP(H98,Stations!$A$1:$D$300,3,FALSE)</f>
        <v>2.3892782628536202</v>
      </c>
      <c r="J98">
        <f>VLOOKUP(H98,Stations!$A$1:$D$300,4,FALSE)</f>
        <v>48.874907904051902</v>
      </c>
      <c r="K98">
        <f t="shared" si="6"/>
        <v>4.149886919024107</v>
      </c>
      <c r="L98">
        <f t="shared" si="7"/>
        <v>4.149886919024107</v>
      </c>
      <c r="M98">
        <v>42.999999999998728</v>
      </c>
      <c r="N98" s="14">
        <f t="shared" si="8"/>
        <v>54.5297999331546</v>
      </c>
      <c r="O98">
        <f t="shared" si="9"/>
        <v>132.93628649860113</v>
      </c>
    </row>
    <row r="99" spans="1:15">
      <c r="A99" t="str">
        <f t="shared" si="5"/>
        <v>156,258</v>
      </c>
      <c r="B99">
        <v>156</v>
      </c>
      <c r="C99">
        <v>258</v>
      </c>
      <c r="D99">
        <v>37.000000000002586</v>
      </c>
      <c r="E99">
        <f>VLOOKUP(B99,Nodes!$B$2:$C$681,2,FALSE)</f>
        <v>122</v>
      </c>
      <c r="F99">
        <f>VLOOKUP(E99,Stations!$A$1:$D$300,3,FALSE)</f>
        <v>2.3892782628536202</v>
      </c>
      <c r="G99">
        <f>VLOOKUP(E99,Stations!$A$1:$D$300,4,FALSE)</f>
        <v>48.874907904051902</v>
      </c>
      <c r="H99">
        <f>VLOOKUP(C99,Nodes!$B$2:$C$681,2,FALSE)</f>
        <v>198</v>
      </c>
      <c r="I99">
        <f>VLOOKUP(H99,Stations!$A$1:$D$300,3,FALSE)</f>
        <v>2.3929595947265598</v>
      </c>
      <c r="J99">
        <f>VLOOKUP(H99,Stations!$A$1:$D$300,4,FALSE)</f>
        <v>48.876840441353202</v>
      </c>
      <c r="K99">
        <f t="shared" si="6"/>
        <v>4.1577523711301643</v>
      </c>
      <c r="L99">
        <f t="shared" si="7"/>
        <v>4.1577523711301643</v>
      </c>
      <c r="M99">
        <v>37.000000000002586</v>
      </c>
      <c r="N99" s="14">
        <f t="shared" si="8"/>
        <v>54.554143908424592</v>
      </c>
      <c r="O99">
        <f t="shared" si="9"/>
        <v>308.14796835758943</v>
      </c>
    </row>
    <row r="100" spans="1:15">
      <c r="A100" t="str">
        <f t="shared" si="5"/>
        <v>257,294</v>
      </c>
      <c r="B100">
        <v>257</v>
      </c>
      <c r="C100">
        <v>294</v>
      </c>
      <c r="D100">
        <v>141.99999999999503</v>
      </c>
      <c r="E100">
        <f>VLOOKUP(B100,Nodes!$B$2:$C$681,2,FALSE)</f>
        <v>198</v>
      </c>
      <c r="F100">
        <f>VLOOKUP(E100,Stations!$A$1:$D$300,3,FALSE)</f>
        <v>2.3929595947265598</v>
      </c>
      <c r="G100">
        <f>VLOOKUP(E100,Stations!$A$1:$D$300,4,FALSE)</f>
        <v>48.876840441353202</v>
      </c>
      <c r="H100">
        <f>VLOOKUP(C100,Nodes!$B$2:$C$681,2,FALSE)</f>
        <v>231</v>
      </c>
      <c r="I100">
        <f>VLOOKUP(H100,Stations!$A$1:$D$300,3,FALSE)</f>
        <v>2.39891409873962</v>
      </c>
      <c r="J100">
        <f>VLOOKUP(H100,Stations!$A$1:$D$300,4,FALSE)</f>
        <v>48.880250204137603</v>
      </c>
      <c r="K100">
        <f t="shared" si="6"/>
        <v>6.8616762010045882</v>
      </c>
      <c r="L100">
        <f t="shared" si="7"/>
        <v>6.8616762010045882</v>
      </c>
      <c r="M100">
        <v>141.99999999999503</v>
      </c>
      <c r="N100" s="14">
        <f t="shared" si="8"/>
        <v>64.38282112287547</v>
      </c>
      <c r="O100">
        <f t="shared" si="9"/>
        <v>6024.4264568427743</v>
      </c>
    </row>
    <row r="101" spans="1:15">
      <c r="A101" t="str">
        <f t="shared" si="5"/>
        <v>294,96</v>
      </c>
      <c r="B101">
        <v>294</v>
      </c>
      <c r="C101">
        <v>96</v>
      </c>
      <c r="D101">
        <v>57.000000000004114</v>
      </c>
      <c r="E101">
        <f>VLOOKUP(B101,Nodes!$B$2:$C$681,2,FALSE)</f>
        <v>231</v>
      </c>
      <c r="F101">
        <f>VLOOKUP(E101,Stations!$A$1:$D$300,3,FALSE)</f>
        <v>2.39891409873962</v>
      </c>
      <c r="G101">
        <f>VLOOKUP(E101,Stations!$A$1:$D$300,4,FALSE)</f>
        <v>48.880250204137603</v>
      </c>
      <c r="H101">
        <f>VLOOKUP(C101,Nodes!$B$2:$C$681,2,FALSE)</f>
        <v>78</v>
      </c>
      <c r="I101">
        <f>VLOOKUP(H101,Stations!$A$1:$D$300,3,FALSE)</f>
        <v>2.3942014575004502</v>
      </c>
      <c r="J101">
        <f>VLOOKUP(H101,Stations!$A$1:$D$300,4,FALSE)</f>
        <v>48.881807716316203</v>
      </c>
      <c r="K101">
        <f t="shared" si="6"/>
        <v>4.9633488327550905</v>
      </c>
      <c r="L101">
        <f t="shared" si="7"/>
        <v>4.9633488327550905</v>
      </c>
      <c r="M101">
        <v>57.000000000004114</v>
      </c>
      <c r="N101" s="14">
        <f t="shared" si="8"/>
        <v>57.177980646650298</v>
      </c>
      <c r="O101">
        <f t="shared" si="9"/>
        <v>3.1677110580593637E-2</v>
      </c>
    </row>
    <row r="102" spans="1:15">
      <c r="A102" t="str">
        <f t="shared" si="5"/>
        <v>96,38</v>
      </c>
      <c r="B102">
        <v>96</v>
      </c>
      <c r="C102">
        <v>38</v>
      </c>
      <c r="D102">
        <v>63.000000000000256</v>
      </c>
      <c r="E102">
        <f>VLOOKUP(B102,Nodes!$B$2:$C$681,2,FALSE)</f>
        <v>78</v>
      </c>
      <c r="F102">
        <f>VLOOKUP(E102,Stations!$A$1:$D$300,3,FALSE)</f>
        <v>2.3942014575004502</v>
      </c>
      <c r="G102">
        <f>VLOOKUP(E102,Stations!$A$1:$D$300,4,FALSE)</f>
        <v>48.881807716316203</v>
      </c>
      <c r="H102">
        <f>VLOOKUP(C102,Nodes!$B$2:$C$681,2,FALSE)</f>
        <v>31</v>
      </c>
      <c r="I102">
        <f>VLOOKUP(H102,Stations!$A$1:$D$300,3,FALSE)</f>
        <v>2.3880404233932402</v>
      </c>
      <c r="J102">
        <f>VLOOKUP(H102,Stations!$A$1:$D$300,4,FALSE)</f>
        <v>48.879551689151199</v>
      </c>
      <c r="K102">
        <f t="shared" si="6"/>
        <v>6.5610974569380947</v>
      </c>
      <c r="L102">
        <f t="shared" si="7"/>
        <v>6.5610974569380947</v>
      </c>
      <c r="M102">
        <v>63.000000000000256</v>
      </c>
      <c r="N102" s="14">
        <f t="shared" si="8"/>
        <v>63.146398203480203</v>
      </c>
      <c r="O102">
        <f t="shared" si="9"/>
        <v>2.1432433982156007E-2</v>
      </c>
    </row>
    <row r="103" spans="1:15">
      <c r="A103" t="str">
        <f t="shared" si="5"/>
        <v>38,46</v>
      </c>
      <c r="B103">
        <v>38</v>
      </c>
      <c r="C103">
        <v>46</v>
      </c>
      <c r="D103">
        <v>54.999999999995808</v>
      </c>
      <c r="E103">
        <f>VLOOKUP(B103,Nodes!$B$2:$C$681,2,FALSE)</f>
        <v>31</v>
      </c>
      <c r="F103">
        <f>VLOOKUP(E103,Stations!$A$1:$D$300,3,FALSE)</f>
        <v>2.3880404233932402</v>
      </c>
      <c r="G103">
        <f>VLOOKUP(E103,Stations!$A$1:$D$300,4,FALSE)</f>
        <v>48.879551689151199</v>
      </c>
      <c r="H103">
        <f>VLOOKUP(C103,Nodes!$B$2:$C$681,2,FALSE)</f>
        <v>38</v>
      </c>
      <c r="I103">
        <f>VLOOKUP(H103,Stations!$A$1:$D$300,3,FALSE)</f>
        <v>2.3817721009254398</v>
      </c>
      <c r="J103">
        <f>VLOOKUP(H103,Stations!$A$1:$D$300,4,FALSE)</f>
        <v>48.878500370428902</v>
      </c>
      <c r="K103">
        <f t="shared" si="6"/>
        <v>6.3558742605705572</v>
      </c>
      <c r="L103">
        <f t="shared" si="7"/>
        <v>6.3558742605705572</v>
      </c>
      <c r="M103">
        <v>54.999999999995808</v>
      </c>
      <c r="N103" s="14">
        <f t="shared" si="8"/>
        <v>62.322884908864275</v>
      </c>
      <c r="O103">
        <f t="shared" si="9"/>
        <v>53.624643388533535</v>
      </c>
    </row>
    <row r="104" spans="1:15">
      <c r="A104" t="str">
        <f t="shared" si="5"/>
        <v>46,35</v>
      </c>
      <c r="B104">
        <v>46</v>
      </c>
      <c r="C104">
        <v>35</v>
      </c>
      <c r="D104">
        <v>66.000000000000725</v>
      </c>
      <c r="E104">
        <f>VLOOKUP(B104,Nodes!$B$2:$C$681,2,FALSE)</f>
        <v>38</v>
      </c>
      <c r="F104">
        <f>VLOOKUP(E104,Stations!$A$1:$D$300,3,FALSE)</f>
        <v>2.3817721009254398</v>
      </c>
      <c r="G104">
        <f>VLOOKUP(E104,Stations!$A$1:$D$300,4,FALSE)</f>
        <v>48.878500370428902</v>
      </c>
      <c r="H104">
        <f>VLOOKUP(C104,Nodes!$B$2:$C$681,2,FALSE)</f>
        <v>29</v>
      </c>
      <c r="I104">
        <f>VLOOKUP(H104,Stations!$A$1:$D$300,3,FALSE)</f>
        <v>2.3749217391014099</v>
      </c>
      <c r="J104">
        <f>VLOOKUP(H104,Stations!$A$1:$D$300,4,FALSE)</f>
        <v>48.880502443263097</v>
      </c>
      <c r="K104">
        <f t="shared" si="6"/>
        <v>7.136928804012717</v>
      </c>
      <c r="L104">
        <f t="shared" si="7"/>
        <v>7.136928804012717</v>
      </c>
      <c r="M104">
        <v>66.000000000000725</v>
      </c>
      <c r="N104" s="14">
        <f t="shared" si="8"/>
        <v>65.546622779813418</v>
      </c>
      <c r="O104">
        <f t="shared" si="9"/>
        <v>0.20555090378476923</v>
      </c>
    </row>
    <row r="105" spans="1:15">
      <c r="A105" t="str">
        <f t="shared" si="5"/>
        <v>35,154</v>
      </c>
      <c r="B105">
        <v>35</v>
      </c>
      <c r="C105">
        <v>154</v>
      </c>
      <c r="D105">
        <v>43.000000000003524</v>
      </c>
      <c r="E105">
        <f>VLOOKUP(B105,Nodes!$B$2:$C$681,2,FALSE)</f>
        <v>29</v>
      </c>
      <c r="F105">
        <f>VLOOKUP(E105,Stations!$A$1:$D$300,3,FALSE)</f>
        <v>2.3749217391014099</v>
      </c>
      <c r="G105">
        <f>VLOOKUP(E105,Stations!$A$1:$D$300,4,FALSE)</f>
        <v>48.880502443263097</v>
      </c>
      <c r="H105">
        <f>VLOOKUP(C105,Nodes!$B$2:$C$681,2,FALSE)</f>
        <v>120</v>
      </c>
      <c r="I105">
        <f>VLOOKUP(H105,Stations!$A$1:$D$300,3,FALSE)</f>
        <v>2.3701983690261801</v>
      </c>
      <c r="J105">
        <f>VLOOKUP(H105,Stations!$A$1:$D$300,4,FALSE)</f>
        <v>48.8817900777183</v>
      </c>
      <c r="K105">
        <f t="shared" si="6"/>
        <v>4.8957356298927754</v>
      </c>
      <c r="L105">
        <f t="shared" si="7"/>
        <v>4.8957356298927754</v>
      </c>
      <c r="M105">
        <v>43.000000000003524</v>
      </c>
      <c r="N105" s="14">
        <f t="shared" si="8"/>
        <v>56.947829109613792</v>
      </c>
      <c r="O105">
        <f t="shared" si="9"/>
        <v>194.54193687089156</v>
      </c>
    </row>
    <row r="106" spans="1:15">
      <c r="A106" t="str">
        <f t="shared" si="5"/>
        <v>153,171</v>
      </c>
      <c r="B106">
        <v>153</v>
      </c>
      <c r="C106">
        <v>171</v>
      </c>
      <c r="D106">
        <v>56.000000000002359</v>
      </c>
      <c r="E106">
        <f>VLOOKUP(B106,Nodes!$B$2:$C$681,2,FALSE)</f>
        <v>120</v>
      </c>
      <c r="F106">
        <f>VLOOKUP(E106,Stations!$A$1:$D$300,3,FALSE)</f>
        <v>2.3701983690261801</v>
      </c>
      <c r="G106">
        <f>VLOOKUP(E106,Stations!$A$1:$D$300,4,FALSE)</f>
        <v>48.8817900777183</v>
      </c>
      <c r="H106">
        <f>VLOOKUP(C106,Nodes!$B$2:$C$681,2,FALSE)</f>
        <v>134</v>
      </c>
      <c r="I106">
        <f>VLOOKUP(H106,Stations!$A$1:$D$300,3,FALSE)</f>
        <v>2.3785240000000001</v>
      </c>
      <c r="J106">
        <f>VLOOKUP(H106,Stations!$A$1:$D$300,4,FALSE)</f>
        <v>48.885005999999997</v>
      </c>
      <c r="K106">
        <f t="shared" si="6"/>
        <v>8.9251491435240151</v>
      </c>
      <c r="L106">
        <f t="shared" si="7"/>
        <v>8.9251491435240151</v>
      </c>
      <c r="M106">
        <v>56.000000000002359</v>
      </c>
      <c r="N106" s="14">
        <f t="shared" si="8"/>
        <v>73.842104904136875</v>
      </c>
      <c r="O106">
        <f t="shared" si="9"/>
        <v>318.34070741014091</v>
      </c>
    </row>
    <row r="107" spans="1:15">
      <c r="A107" t="str">
        <f t="shared" si="5"/>
        <v>238,281</v>
      </c>
      <c r="B107">
        <v>238</v>
      </c>
      <c r="C107">
        <v>281</v>
      </c>
      <c r="D107">
        <v>59.999999999994991</v>
      </c>
      <c r="E107">
        <f>VLOOKUP(B107,Nodes!$B$2:$C$681,2,FALSE)</f>
        <v>184</v>
      </c>
      <c r="F107">
        <f>VLOOKUP(E107,Stations!$A$1:$D$300,3,FALSE)</f>
        <v>2.3857471346855101</v>
      </c>
      <c r="G107">
        <f>VLOOKUP(E107,Stations!$A$1:$D$300,4,FALSE)</f>
        <v>48.886855627406199</v>
      </c>
      <c r="H107">
        <f>VLOOKUP(C107,Nodes!$B$2:$C$681,2,FALSE)</f>
        <v>219</v>
      </c>
      <c r="I107">
        <f>VLOOKUP(H107,Stations!$A$1:$D$300,3,FALSE)</f>
        <v>2.3918142914771998</v>
      </c>
      <c r="J107">
        <f>VLOOKUP(H107,Stations!$A$1:$D$300,4,FALSE)</f>
        <v>48.888471133523403</v>
      </c>
      <c r="K107">
        <f t="shared" si="6"/>
        <v>6.2785548934186002</v>
      </c>
      <c r="L107">
        <f t="shared" si="7"/>
        <v>6.2785548934186002</v>
      </c>
      <c r="M107">
        <v>59.999999999994991</v>
      </c>
      <c r="N107" s="14">
        <f t="shared" si="8"/>
        <v>62.016969684955633</v>
      </c>
      <c r="O107">
        <f t="shared" si="9"/>
        <v>4.0681667100502334</v>
      </c>
    </row>
    <row r="108" spans="1:15">
      <c r="A108" t="str">
        <f t="shared" si="5"/>
        <v>281,238</v>
      </c>
      <c r="B108">
        <v>281</v>
      </c>
      <c r="C108">
        <v>238</v>
      </c>
      <c r="D108">
        <v>63.999999999997215</v>
      </c>
      <c r="E108">
        <f>VLOOKUP(B108,Nodes!$B$2:$C$681,2,FALSE)</f>
        <v>219</v>
      </c>
      <c r="F108">
        <f>VLOOKUP(E108,Stations!$A$1:$D$300,3,FALSE)</f>
        <v>2.3918142914771998</v>
      </c>
      <c r="G108">
        <f>VLOOKUP(E108,Stations!$A$1:$D$300,4,FALSE)</f>
        <v>48.888471133523403</v>
      </c>
      <c r="H108">
        <f>VLOOKUP(C108,Nodes!$B$2:$C$681,2,FALSE)</f>
        <v>184</v>
      </c>
      <c r="I108">
        <f>VLOOKUP(H108,Stations!$A$1:$D$300,3,FALSE)</f>
        <v>2.3857471346855101</v>
      </c>
      <c r="J108">
        <f>VLOOKUP(H108,Stations!$A$1:$D$300,4,FALSE)</f>
        <v>48.886855627406199</v>
      </c>
      <c r="K108">
        <f t="shared" si="6"/>
        <v>6.2785548934186002</v>
      </c>
      <c r="L108">
        <f t="shared" si="7"/>
        <v>6.2785548934186002</v>
      </c>
      <c r="M108">
        <v>63.999999999997215</v>
      </c>
      <c r="N108" s="14">
        <f t="shared" si="8"/>
        <v>62.016969684955633</v>
      </c>
      <c r="O108">
        <f t="shared" si="9"/>
        <v>3.932409230373914</v>
      </c>
    </row>
    <row r="109" spans="1:15">
      <c r="A109" t="str">
        <f t="shared" si="5"/>
        <v>238,171</v>
      </c>
      <c r="B109">
        <v>238</v>
      </c>
      <c r="C109">
        <v>171</v>
      </c>
      <c r="D109">
        <v>52.000000000000135</v>
      </c>
      <c r="E109">
        <f>VLOOKUP(B109,Nodes!$B$2:$C$681,2,FALSE)</f>
        <v>184</v>
      </c>
      <c r="F109">
        <f>VLOOKUP(E109,Stations!$A$1:$D$300,3,FALSE)</f>
        <v>2.3857471346855101</v>
      </c>
      <c r="G109">
        <f>VLOOKUP(E109,Stations!$A$1:$D$300,4,FALSE)</f>
        <v>48.886855627406199</v>
      </c>
      <c r="H109">
        <f>VLOOKUP(C109,Nodes!$B$2:$C$681,2,FALSE)</f>
        <v>134</v>
      </c>
      <c r="I109">
        <f>VLOOKUP(H109,Stations!$A$1:$D$300,3,FALSE)</f>
        <v>2.3785240000000001</v>
      </c>
      <c r="J109">
        <f>VLOOKUP(H109,Stations!$A$1:$D$300,4,FALSE)</f>
        <v>48.885005999999997</v>
      </c>
      <c r="K109">
        <f t="shared" si="6"/>
        <v>7.456191804587025</v>
      </c>
      <c r="L109">
        <f t="shared" si="7"/>
        <v>7.456191804587025</v>
      </c>
      <c r="M109">
        <v>52.000000000000135</v>
      </c>
      <c r="N109" s="14">
        <f t="shared" si="8"/>
        <v>66.934296319163934</v>
      </c>
      <c r="O109">
        <f t="shared" si="9"/>
        <v>223.03320654858939</v>
      </c>
    </row>
    <row r="110" spans="1:15">
      <c r="A110" t="str">
        <f t="shared" si="5"/>
        <v>153,354</v>
      </c>
      <c r="B110">
        <v>153</v>
      </c>
      <c r="C110">
        <v>354</v>
      </c>
      <c r="D110">
        <v>47.999999999997911</v>
      </c>
      <c r="E110">
        <f>VLOOKUP(B110,Nodes!$B$2:$C$681,2,FALSE)</f>
        <v>120</v>
      </c>
      <c r="F110">
        <f>VLOOKUP(E110,Stations!$A$1:$D$300,3,FALSE)</f>
        <v>2.3701983690261801</v>
      </c>
      <c r="G110">
        <f>VLOOKUP(E110,Stations!$A$1:$D$300,4,FALSE)</f>
        <v>48.8817900777183</v>
      </c>
      <c r="H110">
        <f>VLOOKUP(C110,Nodes!$B$2:$C$681,2,FALSE)</f>
        <v>277</v>
      </c>
      <c r="I110">
        <f>VLOOKUP(H110,Stations!$A$1:$D$300,3,FALSE)</f>
        <v>2.3658236861228898</v>
      </c>
      <c r="J110">
        <f>VLOOKUP(H110,Stations!$A$1:$D$300,4,FALSE)</f>
        <v>48.884262948456403</v>
      </c>
      <c r="K110">
        <f t="shared" si="6"/>
        <v>5.025230362053656</v>
      </c>
      <c r="L110">
        <f t="shared" si="7"/>
        <v>5.025230362053656</v>
      </c>
      <c r="M110">
        <v>47.999999999997911</v>
      </c>
      <c r="N110" s="14">
        <f t="shared" si="8"/>
        <v>57.390217343887969</v>
      </c>
      <c r="O110">
        <f t="shared" si="9"/>
        <v>88.176181765493652</v>
      </c>
    </row>
    <row r="111" spans="1:15">
      <c r="A111" t="str">
        <f t="shared" si="5"/>
        <v>354,134</v>
      </c>
      <c r="B111">
        <v>354</v>
      </c>
      <c r="C111">
        <v>134</v>
      </c>
      <c r="D111">
        <v>109.00000000000425</v>
      </c>
      <c r="E111">
        <f>VLOOKUP(B111,Nodes!$B$2:$C$681,2,FALSE)</f>
        <v>277</v>
      </c>
      <c r="F111">
        <f>VLOOKUP(E111,Stations!$A$1:$D$300,3,FALSE)</f>
        <v>2.3658236861228898</v>
      </c>
      <c r="G111">
        <f>VLOOKUP(E111,Stations!$A$1:$D$300,4,FALSE)</f>
        <v>48.884262948456403</v>
      </c>
      <c r="H111">
        <f>VLOOKUP(C111,Nodes!$B$2:$C$681,2,FALSE)</f>
        <v>106</v>
      </c>
      <c r="I111">
        <f>VLOOKUP(H111,Stations!$A$1:$D$300,3,FALSE)</f>
        <v>2.3549312353134102</v>
      </c>
      <c r="J111">
        <f>VLOOKUP(H111,Stations!$A$1:$D$300,4,FALSE)</f>
        <v>48.880574763337101</v>
      </c>
      <c r="K111">
        <f t="shared" si="6"/>
        <v>11.499921482826371</v>
      </c>
      <c r="L111">
        <f t="shared" si="7"/>
        <v>11.499921482826371</v>
      </c>
      <c r="M111">
        <v>109.00000000000425</v>
      </c>
      <c r="N111" s="14">
        <f t="shared" si="8"/>
        <v>88.023002304287047</v>
      </c>
      <c r="O111">
        <f t="shared" si="9"/>
        <v>440.03443232612483</v>
      </c>
    </row>
    <row r="112" spans="1:15">
      <c r="A112" t="str">
        <f t="shared" si="5"/>
        <v>134,129</v>
      </c>
      <c r="B112">
        <v>134</v>
      </c>
      <c r="C112">
        <v>129</v>
      </c>
      <c r="D112">
        <v>108.99999999999946</v>
      </c>
      <c r="E112">
        <f>VLOOKUP(B112,Nodes!$B$2:$C$681,2,FALSE)</f>
        <v>106</v>
      </c>
      <c r="F112">
        <f>VLOOKUP(E112,Stations!$A$1:$D$300,3,FALSE)</f>
        <v>2.3549312353134102</v>
      </c>
      <c r="G112">
        <f>VLOOKUP(E112,Stations!$A$1:$D$300,4,FALSE)</f>
        <v>48.880574763337101</v>
      </c>
      <c r="H112">
        <f>VLOOKUP(C112,Nodes!$B$2:$C$681,2,FALSE)</f>
        <v>104</v>
      </c>
      <c r="I112">
        <f>VLOOKUP(H112,Stations!$A$1:$D$300,3,FALSE)</f>
        <v>2.3576322197914101</v>
      </c>
      <c r="J112">
        <f>VLOOKUP(H112,Stations!$A$1:$D$300,4,FALSE)</f>
        <v>48.876051029612903</v>
      </c>
      <c r="K112">
        <f t="shared" si="6"/>
        <v>5.2687269769696732</v>
      </c>
      <c r="L112">
        <f t="shared" si="7"/>
        <v>5.2687269769696732</v>
      </c>
      <c r="M112">
        <v>108.99999999999946</v>
      </c>
      <c r="N112" s="14">
        <f t="shared" si="8"/>
        <v>58.240148829820839</v>
      </c>
      <c r="O112">
        <f t="shared" si="9"/>
        <v>2576.5624908186837</v>
      </c>
    </row>
    <row r="113" spans="1:15">
      <c r="A113" t="str">
        <f t="shared" si="5"/>
        <v>129,150</v>
      </c>
      <c r="B113">
        <v>129</v>
      </c>
      <c r="C113">
        <v>150</v>
      </c>
      <c r="D113">
        <v>74.000000000000369</v>
      </c>
      <c r="E113">
        <f>VLOOKUP(B113,Nodes!$B$2:$C$681,2,FALSE)</f>
        <v>104</v>
      </c>
      <c r="F113">
        <f>VLOOKUP(E113,Stations!$A$1:$D$300,3,FALSE)</f>
        <v>2.3576322197914101</v>
      </c>
      <c r="G113">
        <f>VLOOKUP(E113,Stations!$A$1:$D$300,4,FALSE)</f>
        <v>48.876051029612903</v>
      </c>
      <c r="H113">
        <f>VLOOKUP(C113,Nodes!$B$2:$C$681,2,FALSE)</f>
        <v>118</v>
      </c>
      <c r="I113">
        <f>VLOOKUP(H113,Stations!$A$1:$D$300,3,FALSE)</f>
        <v>2.3609139025211299</v>
      </c>
      <c r="J113">
        <f>VLOOKUP(H113,Stations!$A$1:$D$300,4,FALSE)</f>
        <v>48.870655353493099</v>
      </c>
      <c r="K113">
        <f t="shared" si="6"/>
        <v>6.3152800672940161</v>
      </c>
      <c r="L113">
        <f t="shared" si="7"/>
        <v>6.3152800672940161</v>
      </c>
      <c r="M113">
        <v>74.000000000000369</v>
      </c>
      <c r="N113" s="14">
        <f t="shared" si="8"/>
        <v>62.161976556547373</v>
      </c>
      <c r="O113">
        <f t="shared" si="9"/>
        <v>140.13879904774274</v>
      </c>
    </row>
    <row r="114" spans="1:15">
      <c r="A114" t="str">
        <f t="shared" si="5"/>
        <v>150,309</v>
      </c>
      <c r="B114">
        <v>150</v>
      </c>
      <c r="C114">
        <v>309</v>
      </c>
      <c r="D114">
        <v>75.999999999999091</v>
      </c>
      <c r="E114">
        <f>VLOOKUP(B114,Nodes!$B$2:$C$681,2,FALSE)</f>
        <v>118</v>
      </c>
      <c r="F114">
        <f>VLOOKUP(E114,Stations!$A$1:$D$300,3,FALSE)</f>
        <v>2.3609139025211299</v>
      </c>
      <c r="G114">
        <f>VLOOKUP(E114,Stations!$A$1:$D$300,4,FALSE)</f>
        <v>48.870655353493099</v>
      </c>
      <c r="H114">
        <f>VLOOKUP(C114,Nodes!$B$2:$C$681,2,FALSE)</f>
        <v>242</v>
      </c>
      <c r="I114">
        <f>VLOOKUP(H114,Stations!$A$1:$D$300,3,FALSE)</f>
        <v>2.3635840415954501</v>
      </c>
      <c r="J114">
        <f>VLOOKUP(H114,Stations!$A$1:$D$300,4,FALSE)</f>
        <v>48.8669873375501</v>
      </c>
      <c r="K114">
        <f t="shared" si="6"/>
        <v>4.5369575305823213</v>
      </c>
      <c r="L114">
        <f t="shared" si="7"/>
        <v>4.5369575305823213</v>
      </c>
      <c r="M114">
        <v>75.999999999999091</v>
      </c>
      <c r="N114" s="14">
        <f t="shared" si="8"/>
        <v>55.757026943159779</v>
      </c>
      <c r="O114">
        <f t="shared" si="9"/>
        <v>409.77795817992228</v>
      </c>
    </row>
    <row r="115" spans="1:15">
      <c r="A115" t="str">
        <f t="shared" si="5"/>
        <v>309,230</v>
      </c>
      <c r="B115">
        <v>309</v>
      </c>
      <c r="C115">
        <v>230</v>
      </c>
      <c r="D115">
        <v>66.000000000005514</v>
      </c>
      <c r="E115">
        <f>VLOOKUP(B115,Nodes!$B$2:$C$681,2,FALSE)</f>
        <v>242</v>
      </c>
      <c r="F115">
        <f>VLOOKUP(E115,Stations!$A$1:$D$300,3,FALSE)</f>
        <v>2.3635840415954501</v>
      </c>
      <c r="G115">
        <f>VLOOKUP(E115,Stations!$A$1:$D$300,4,FALSE)</f>
        <v>48.8669873375501</v>
      </c>
      <c r="H115">
        <f>VLOOKUP(C115,Nodes!$B$2:$C$681,2,FALSE)</f>
        <v>180</v>
      </c>
      <c r="I115">
        <f>VLOOKUP(H115,Stations!$A$1:$D$300,3,FALSE)</f>
        <v>2.3688769999999999</v>
      </c>
      <c r="J115">
        <f>VLOOKUP(H115,Stations!$A$1:$D$300,4,FALSE)</f>
        <v>48.864545</v>
      </c>
      <c r="K115">
        <f t="shared" si="6"/>
        <v>5.8292728003519896</v>
      </c>
      <c r="L115">
        <f t="shared" si="7"/>
        <v>5.8292728003519896</v>
      </c>
      <c r="M115">
        <v>66.000000000005514</v>
      </c>
      <c r="N115" s="14">
        <f t="shared" si="8"/>
        <v>60.286484002249097</v>
      </c>
      <c r="O115">
        <f t="shared" si="9"/>
        <v>32.644265056618508</v>
      </c>
    </row>
    <row r="116" spans="1:15">
      <c r="A116" t="str">
        <f t="shared" si="5"/>
        <v>230,315</v>
      </c>
      <c r="B116">
        <v>230</v>
      </c>
      <c r="C116">
        <v>315</v>
      </c>
      <c r="D116">
        <v>60.000000000004583</v>
      </c>
      <c r="E116">
        <f>VLOOKUP(B116,Nodes!$B$2:$C$681,2,FALSE)</f>
        <v>180</v>
      </c>
      <c r="F116">
        <f>VLOOKUP(E116,Stations!$A$1:$D$300,3,FALSE)</f>
        <v>2.3688769999999999</v>
      </c>
      <c r="G116">
        <f>VLOOKUP(E116,Stations!$A$1:$D$300,4,FALSE)</f>
        <v>48.864545</v>
      </c>
      <c r="H116">
        <f>VLOOKUP(C116,Nodes!$B$2:$C$681,2,FALSE)</f>
        <v>244</v>
      </c>
      <c r="I116">
        <f>VLOOKUP(H116,Stations!$A$1:$D$300,3,FALSE)</f>
        <v>2.3718430000000001</v>
      </c>
      <c r="J116">
        <f>VLOOKUP(H116,Stations!$A$1:$D$300,4,FALSE)</f>
        <v>48.859772</v>
      </c>
      <c r="K116">
        <f t="shared" si="6"/>
        <v>5.6194915250405693</v>
      </c>
      <c r="L116">
        <f t="shared" si="7"/>
        <v>5.6194915250405693</v>
      </c>
      <c r="M116">
        <v>60.000000000004583</v>
      </c>
      <c r="N116" s="14">
        <f t="shared" si="8"/>
        <v>59.506003471084014</v>
      </c>
      <c r="O116">
        <f t="shared" si="9"/>
        <v>0.24403257058557035</v>
      </c>
    </row>
    <row r="117" spans="1:15">
      <c r="A117" t="str">
        <f t="shared" si="5"/>
        <v>315,44</v>
      </c>
      <c r="B117">
        <v>315</v>
      </c>
      <c r="C117">
        <v>44</v>
      </c>
      <c r="D117">
        <v>53.000000000006686</v>
      </c>
      <c r="E117">
        <f>VLOOKUP(B117,Nodes!$B$2:$C$681,2,FALSE)</f>
        <v>244</v>
      </c>
      <c r="F117">
        <f>VLOOKUP(E117,Stations!$A$1:$D$300,3,FALSE)</f>
        <v>2.3718430000000001</v>
      </c>
      <c r="G117">
        <f>VLOOKUP(E117,Stations!$A$1:$D$300,4,FALSE)</f>
        <v>48.859772</v>
      </c>
      <c r="H117">
        <f>VLOOKUP(C117,Nodes!$B$2:$C$681,2,FALSE)</f>
        <v>36</v>
      </c>
      <c r="I117">
        <f>VLOOKUP(H117,Stations!$A$1:$D$300,3,FALSE)</f>
        <v>2.3700937628746002</v>
      </c>
      <c r="J117">
        <f>VLOOKUP(H117,Stations!$A$1:$D$300,4,FALSE)</f>
        <v>48.856133446368702</v>
      </c>
      <c r="K117">
        <f t="shared" si="6"/>
        <v>4.0371899941305038</v>
      </c>
      <c r="L117">
        <f t="shared" si="7"/>
        <v>4.0371899941305038</v>
      </c>
      <c r="M117">
        <v>53.000000000006686</v>
      </c>
      <c r="N117" s="14">
        <f t="shared" si="8"/>
        <v>54.183702378539714</v>
      </c>
      <c r="O117">
        <f t="shared" si="9"/>
        <v>1.4011513209447466</v>
      </c>
    </row>
    <row r="118" spans="1:15">
      <c r="A118" t="str">
        <f t="shared" si="5"/>
        <v>44,20</v>
      </c>
      <c r="B118">
        <v>44</v>
      </c>
      <c r="C118">
        <v>20</v>
      </c>
      <c r="D118">
        <v>49.999999999996625</v>
      </c>
      <c r="E118">
        <f>VLOOKUP(B118,Nodes!$B$2:$C$681,2,FALSE)</f>
        <v>36</v>
      </c>
      <c r="F118">
        <f>VLOOKUP(E118,Stations!$A$1:$D$300,3,FALSE)</f>
        <v>2.3700937628746002</v>
      </c>
      <c r="G118">
        <f>VLOOKUP(E118,Stations!$A$1:$D$300,4,FALSE)</f>
        <v>48.856133446368702</v>
      </c>
      <c r="H118">
        <f>VLOOKUP(C118,Nodes!$B$2:$C$681,2,FALSE)</f>
        <v>17</v>
      </c>
      <c r="I118">
        <f>VLOOKUP(H118,Stations!$A$1:$D$300,3,FALSE)</f>
        <v>2.3690769999999999</v>
      </c>
      <c r="J118">
        <f>VLOOKUP(H118,Stations!$A$1:$D$300,4,FALSE)</f>
        <v>48.853082000000001</v>
      </c>
      <c r="K118">
        <f t="shared" si="6"/>
        <v>3.2163848781241149</v>
      </c>
      <c r="L118">
        <f t="shared" si="7"/>
        <v>3.2163848781241149</v>
      </c>
      <c r="M118">
        <v>49.999999999996625</v>
      </c>
      <c r="N118" s="14">
        <f t="shared" si="8"/>
        <v>51.815526327706145</v>
      </c>
      <c r="O118">
        <f t="shared" si="9"/>
        <v>3.2961358466064161</v>
      </c>
    </row>
    <row r="119" spans="1:15">
      <c r="A119" t="str">
        <f t="shared" si="5"/>
        <v>20,299</v>
      </c>
      <c r="B119">
        <v>20</v>
      </c>
      <c r="C119">
        <v>299</v>
      </c>
      <c r="D119">
        <v>83.999999999998749</v>
      </c>
      <c r="E119">
        <f>VLOOKUP(B119,Nodes!$B$2:$C$681,2,FALSE)</f>
        <v>17</v>
      </c>
      <c r="F119">
        <f>VLOOKUP(E119,Stations!$A$1:$D$300,3,FALSE)</f>
        <v>2.3690769999999999</v>
      </c>
      <c r="G119">
        <f>VLOOKUP(E119,Stations!$A$1:$D$300,4,FALSE)</f>
        <v>48.853082000000001</v>
      </c>
      <c r="H119">
        <f>VLOOKUP(C119,Nodes!$B$2:$C$681,2,FALSE)</f>
        <v>235</v>
      </c>
      <c r="I119">
        <f>VLOOKUP(H119,Stations!$A$1:$D$300,3,FALSE)</f>
        <v>2.3658263683318999</v>
      </c>
      <c r="J119">
        <f>VLOOKUP(H119,Stations!$A$1:$D$300,4,FALSE)</f>
        <v>48.846539265868898</v>
      </c>
      <c r="K119">
        <f t="shared" si="6"/>
        <v>7.3057495270467721</v>
      </c>
      <c r="L119">
        <f t="shared" si="7"/>
        <v>7.3057495270467721</v>
      </c>
      <c r="M119">
        <v>83.999999999998749</v>
      </c>
      <c r="N119" s="14">
        <f t="shared" si="8"/>
        <v>66.275343720326475</v>
      </c>
      <c r="O119">
        <f t="shared" si="9"/>
        <v>314.16344023252577</v>
      </c>
    </row>
    <row r="120" spans="1:15">
      <c r="A120" t="str">
        <f t="shared" si="5"/>
        <v>299,126</v>
      </c>
      <c r="B120">
        <v>299</v>
      </c>
      <c r="C120">
        <v>126</v>
      </c>
      <c r="D120">
        <v>86.000000000002245</v>
      </c>
      <c r="E120">
        <f>VLOOKUP(B120,Nodes!$B$2:$C$681,2,FALSE)</f>
        <v>235</v>
      </c>
      <c r="F120">
        <f>VLOOKUP(E120,Stations!$A$1:$D$300,3,FALSE)</f>
        <v>2.3658263683318999</v>
      </c>
      <c r="G120">
        <f>VLOOKUP(E120,Stations!$A$1:$D$300,4,FALSE)</f>
        <v>48.846539265868898</v>
      </c>
      <c r="H120">
        <f>VLOOKUP(C120,Nodes!$B$2:$C$681,2,FALSE)</f>
        <v>103</v>
      </c>
      <c r="I120">
        <f>VLOOKUP(H120,Stations!$A$1:$D$300,3,FALSE)</f>
        <v>2.36497074365615</v>
      </c>
      <c r="J120">
        <f>VLOOKUP(H120,Stations!$A$1:$D$300,4,FALSE)</f>
        <v>48.842625879686103</v>
      </c>
      <c r="K120">
        <f t="shared" si="6"/>
        <v>4.005831374564103</v>
      </c>
      <c r="L120">
        <f t="shared" si="7"/>
        <v>4.005831374564103</v>
      </c>
      <c r="M120">
        <v>86.000000000002245</v>
      </c>
      <c r="N120" s="14">
        <f t="shared" si="8"/>
        <v>54.088297994534003</v>
      </c>
      <c r="O120">
        <f t="shared" si="9"/>
        <v>1018.3567248858059</v>
      </c>
    </row>
    <row r="121" spans="1:15">
      <c r="A121" t="str">
        <f t="shared" si="5"/>
        <v>126,339</v>
      </c>
      <c r="B121">
        <v>126</v>
      </c>
      <c r="C121">
        <v>339</v>
      </c>
      <c r="D121">
        <v>85.999999999997456</v>
      </c>
      <c r="E121">
        <f>VLOOKUP(B121,Nodes!$B$2:$C$681,2,FALSE)</f>
        <v>103</v>
      </c>
      <c r="F121">
        <f>VLOOKUP(E121,Stations!$A$1:$D$300,3,FALSE)</f>
        <v>2.36497074365615</v>
      </c>
      <c r="G121">
        <f>VLOOKUP(E121,Stations!$A$1:$D$300,4,FALSE)</f>
        <v>48.842625879686103</v>
      </c>
      <c r="H121">
        <f>VLOOKUP(C121,Nodes!$B$2:$C$681,2,FALSE)</f>
        <v>264</v>
      </c>
      <c r="I121">
        <f>VLOOKUP(H121,Stations!$A$1:$D$300,3,FALSE)</f>
        <v>2.36041635274887</v>
      </c>
      <c r="J121">
        <f>VLOOKUP(H121,Stations!$A$1:$D$300,4,FALSE)</f>
        <v>48.837988377142999</v>
      </c>
      <c r="K121">
        <f t="shared" si="6"/>
        <v>6.4999158743492691</v>
      </c>
      <c r="L121">
        <f t="shared" si="7"/>
        <v>6.4999158743492691</v>
      </c>
      <c r="M121">
        <v>85.999999999997456</v>
      </c>
      <c r="N121" s="14">
        <f t="shared" si="8"/>
        <v>62.89913603392457</v>
      </c>
      <c r="O121">
        <f t="shared" si="9"/>
        <v>533.64991597900473</v>
      </c>
    </row>
    <row r="122" spans="1:15">
      <c r="A122" t="str">
        <f t="shared" si="5"/>
        <v>339,50</v>
      </c>
      <c r="B122">
        <v>339</v>
      </c>
      <c r="C122">
        <v>50</v>
      </c>
      <c r="D122">
        <v>50.000000000001421</v>
      </c>
      <c r="E122">
        <f>VLOOKUP(B122,Nodes!$B$2:$C$681,2,FALSE)</f>
        <v>264</v>
      </c>
      <c r="F122">
        <f>VLOOKUP(E122,Stations!$A$1:$D$300,3,FALSE)</f>
        <v>2.36041635274887</v>
      </c>
      <c r="G122">
        <f>VLOOKUP(E122,Stations!$A$1:$D$300,4,FALSE)</f>
        <v>48.837988377142999</v>
      </c>
      <c r="H122">
        <f>VLOOKUP(C122,Nodes!$B$2:$C$681,2,FALSE)</f>
        <v>42</v>
      </c>
      <c r="I122">
        <f>VLOOKUP(H122,Stations!$A$1:$D$300,3,FALSE)</f>
        <v>2.3581284284591599</v>
      </c>
      <c r="J122">
        <f>VLOOKUP(H122,Stations!$A$1:$D$300,4,FALSE)</f>
        <v>48.835022410027797</v>
      </c>
      <c r="K122">
        <f t="shared" si="6"/>
        <v>3.7458721926813885</v>
      </c>
      <c r="L122">
        <f t="shared" si="7"/>
        <v>3.7458721926813885</v>
      </c>
      <c r="M122">
        <v>50.000000000001421</v>
      </c>
      <c r="N122" s="14">
        <f t="shared" si="8"/>
        <v>53.312485123799107</v>
      </c>
      <c r="O122">
        <f t="shared" si="9"/>
        <v>10.972557695380969</v>
      </c>
    </row>
    <row r="123" spans="1:15">
      <c r="A123" t="str">
        <f t="shared" si="5"/>
        <v>50,259</v>
      </c>
      <c r="B123">
        <v>50</v>
      </c>
      <c r="C123">
        <v>259</v>
      </c>
      <c r="D123">
        <v>89.999999999999687</v>
      </c>
      <c r="E123">
        <f>VLOOKUP(B123,Nodes!$B$2:$C$681,2,FALSE)</f>
        <v>42</v>
      </c>
      <c r="F123">
        <f>VLOOKUP(E123,Stations!$A$1:$D$300,3,FALSE)</f>
        <v>2.3581284284591599</v>
      </c>
      <c r="G123">
        <f>VLOOKUP(E123,Stations!$A$1:$D$300,4,FALSE)</f>
        <v>48.835022410027797</v>
      </c>
      <c r="H123">
        <f>VLOOKUP(C123,Nodes!$B$2:$C$681,2,FALSE)</f>
        <v>199</v>
      </c>
      <c r="I123">
        <f>VLOOKUP(H123,Stations!$A$1:$D$300,3,FALSE)</f>
        <v>2.3555944444444443</v>
      </c>
      <c r="J123">
        <f>VLOOKUP(H123,Stations!$A$1:$D$300,4,FALSE)</f>
        <v>48.832163888888893</v>
      </c>
      <c r="K123">
        <f t="shared" si="6"/>
        <v>3.8199761895065323</v>
      </c>
      <c r="L123">
        <f t="shared" si="7"/>
        <v>3.8199761895065323</v>
      </c>
      <c r="M123">
        <v>89.999999999999687</v>
      </c>
      <c r="N123" s="14">
        <f t="shared" si="8"/>
        <v>53.530896310478724</v>
      </c>
      <c r="O123">
        <f t="shared" si="9"/>
        <v>1329.9955239170315</v>
      </c>
    </row>
    <row r="124" spans="1:15">
      <c r="A124" t="str">
        <f t="shared" si="5"/>
        <v>260,227</v>
      </c>
      <c r="B124">
        <v>260</v>
      </c>
      <c r="C124">
        <v>227</v>
      </c>
      <c r="D124">
        <v>47.999999999997911</v>
      </c>
      <c r="E124">
        <f>VLOOKUP(B124,Nodes!$B$2:$C$681,2,FALSE)</f>
        <v>199</v>
      </c>
      <c r="F124">
        <f>VLOOKUP(E124,Stations!$A$1:$D$300,3,FALSE)</f>
        <v>2.3555944444444443</v>
      </c>
      <c r="G124">
        <f>VLOOKUP(E124,Stations!$A$1:$D$300,4,FALSE)</f>
        <v>48.832163888888893</v>
      </c>
      <c r="H124">
        <f>VLOOKUP(C124,Nodes!$B$2:$C$681,2,FALSE)</f>
        <v>177</v>
      </c>
      <c r="I124">
        <f>VLOOKUP(H124,Stations!$A$1:$D$300,3,FALSE)</f>
        <v>2.3627777777777781</v>
      </c>
      <c r="J124">
        <f>VLOOKUP(H124,Stations!$A$1:$D$300,4,FALSE)</f>
        <v>48.833194444444445</v>
      </c>
      <c r="K124">
        <f t="shared" si="6"/>
        <v>7.2568810470382363</v>
      </c>
      <c r="L124">
        <f t="shared" si="7"/>
        <v>7.2568810470382363</v>
      </c>
      <c r="M124">
        <v>47.999999999997911</v>
      </c>
      <c r="N124" s="14">
        <f t="shared" si="8"/>
        <v>66.063234004676872</v>
      </c>
      <c r="O124">
        <f t="shared" si="9"/>
        <v>326.28042270779031</v>
      </c>
    </row>
    <row r="125" spans="1:15">
      <c r="A125" t="str">
        <f t="shared" si="5"/>
        <v>227,76</v>
      </c>
      <c r="B125">
        <v>227</v>
      </c>
      <c r="C125">
        <v>76</v>
      </c>
      <c r="D125">
        <v>47.000000000005748</v>
      </c>
      <c r="E125">
        <f>VLOOKUP(B125,Nodes!$B$2:$C$681,2,FALSE)</f>
        <v>177</v>
      </c>
      <c r="F125">
        <f>VLOOKUP(E125,Stations!$A$1:$D$300,3,FALSE)</f>
        <v>2.3627777777777781</v>
      </c>
      <c r="G125">
        <f>VLOOKUP(E125,Stations!$A$1:$D$300,4,FALSE)</f>
        <v>48.833194444444445</v>
      </c>
      <c r="H125">
        <f>VLOOKUP(C125,Nodes!$B$2:$C$681,2,FALSE)</f>
        <v>60</v>
      </c>
      <c r="I125">
        <f>VLOOKUP(H125,Stations!$A$1:$D$300,3,FALSE)</f>
        <v>2.3680821061134298</v>
      </c>
      <c r="J125">
        <f>VLOOKUP(H125,Stations!$A$1:$D$300,4,FALSE)</f>
        <v>48.8349376655298</v>
      </c>
      <c r="K125">
        <f t="shared" si="6"/>
        <v>5.5834325324863157</v>
      </c>
      <c r="L125">
        <f t="shared" si="7"/>
        <v>5.5834325324863157</v>
      </c>
      <c r="M125">
        <v>47.000000000005748</v>
      </c>
      <c r="N125" s="14">
        <f t="shared" si="8"/>
        <v>59.373612801317748</v>
      </c>
      <c r="O125">
        <f t="shared" si="9"/>
        <v>153.10629375679218</v>
      </c>
    </row>
    <row r="126" spans="1:15">
      <c r="A126" t="str">
        <f t="shared" si="5"/>
        <v>76,298</v>
      </c>
      <c r="B126">
        <v>76</v>
      </c>
      <c r="C126">
        <v>298</v>
      </c>
      <c r="D126">
        <v>42.000000000001769</v>
      </c>
      <c r="E126">
        <f>VLOOKUP(B126,Nodes!$B$2:$C$681,2,FALSE)</f>
        <v>60</v>
      </c>
      <c r="F126">
        <f>VLOOKUP(E126,Stations!$A$1:$D$300,3,FALSE)</f>
        <v>2.3680821061134298</v>
      </c>
      <c r="G126">
        <f>VLOOKUP(E126,Stations!$A$1:$D$300,4,FALSE)</f>
        <v>48.8349376655298</v>
      </c>
      <c r="H126">
        <f>VLOOKUP(C126,Nodes!$B$2:$C$681,2,FALSE)</f>
        <v>234</v>
      </c>
      <c r="I126">
        <f>VLOOKUP(H126,Stations!$A$1:$D$300,3,FALSE)</f>
        <v>2.372773</v>
      </c>
      <c r="J126">
        <f>VLOOKUP(H126,Stations!$A$1:$D$300,4,FALSE)</f>
        <v>48.837069</v>
      </c>
      <c r="K126">
        <f t="shared" si="6"/>
        <v>5.1523850864353813</v>
      </c>
      <c r="L126">
        <f t="shared" si="7"/>
        <v>5.1523850864353813</v>
      </c>
      <c r="M126">
        <v>42.000000000001769</v>
      </c>
      <c r="N126" s="14">
        <f t="shared" si="8"/>
        <v>57.831108960466707</v>
      </c>
      <c r="O126">
        <f t="shared" si="9"/>
        <v>250.62401091811324</v>
      </c>
    </row>
    <row r="127" spans="1:15">
      <c r="A127" t="str">
        <f t="shared" si="5"/>
        <v>298,26</v>
      </c>
      <c r="B127">
        <v>298</v>
      </c>
      <c r="C127">
        <v>26</v>
      </c>
      <c r="D127">
        <v>72.999999999998622</v>
      </c>
      <c r="E127">
        <f>VLOOKUP(B127,Nodes!$B$2:$C$681,2,FALSE)</f>
        <v>234</v>
      </c>
      <c r="F127">
        <f>VLOOKUP(E127,Stations!$A$1:$D$300,3,FALSE)</f>
        <v>2.372773</v>
      </c>
      <c r="G127">
        <f>VLOOKUP(E127,Stations!$A$1:$D$300,4,FALSE)</f>
        <v>48.837069</v>
      </c>
      <c r="H127">
        <f>VLOOKUP(C127,Nodes!$B$2:$C$681,2,FALSE)</f>
        <v>21</v>
      </c>
      <c r="I127">
        <f>VLOOKUP(H127,Stations!$A$1:$D$300,3,FALSE)</f>
        <v>2.3804175853729199</v>
      </c>
      <c r="J127">
        <f>VLOOKUP(H127,Stations!$A$1:$D$300,4,FALSE)</f>
        <v>48.839930284287597</v>
      </c>
      <c r="K127">
        <f t="shared" si="6"/>
        <v>8.162513908001122</v>
      </c>
      <c r="L127">
        <f t="shared" si="7"/>
        <v>8.162513908001122</v>
      </c>
      <c r="M127">
        <v>72.999999999998622</v>
      </c>
      <c r="N127" s="14">
        <f t="shared" si="8"/>
        <v>70.148545231123478</v>
      </c>
      <c r="O127">
        <f t="shared" si="9"/>
        <v>8.1307942989407973</v>
      </c>
    </row>
    <row r="128" spans="1:15">
      <c r="A128" t="str">
        <f t="shared" si="5"/>
        <v>26,101</v>
      </c>
      <c r="B128">
        <v>26</v>
      </c>
      <c r="C128">
        <v>101</v>
      </c>
      <c r="D128">
        <v>58.999999999998032</v>
      </c>
      <c r="E128">
        <f>VLOOKUP(B128,Nodes!$B$2:$C$681,2,FALSE)</f>
        <v>21</v>
      </c>
      <c r="F128">
        <f>VLOOKUP(E128,Stations!$A$1:$D$300,3,FALSE)</f>
        <v>2.3804175853729199</v>
      </c>
      <c r="G128">
        <f>VLOOKUP(E128,Stations!$A$1:$D$300,4,FALSE)</f>
        <v>48.839930284287597</v>
      </c>
      <c r="H128">
        <f>VLOOKUP(C128,Nodes!$B$2:$C$681,2,FALSE)</f>
        <v>81</v>
      </c>
      <c r="I128">
        <f>VLOOKUP(H128,Stations!$A$1:$D$300,3,FALSE)</f>
        <v>2.3899635672569199</v>
      </c>
      <c r="J128">
        <f>VLOOKUP(H128,Stations!$A$1:$D$300,4,FALSE)</f>
        <v>48.839049373921704</v>
      </c>
      <c r="K128">
        <f t="shared" si="6"/>
        <v>9.5865412533611369</v>
      </c>
      <c r="L128">
        <f t="shared" si="7"/>
        <v>9.5865412533611369</v>
      </c>
      <c r="M128">
        <v>58.999999999998032</v>
      </c>
      <c r="N128" s="14">
        <f t="shared" si="8"/>
        <v>77.232848990690229</v>
      </c>
      <c r="O128">
        <f t="shared" si="9"/>
        <v>332.43678231738551</v>
      </c>
    </row>
    <row r="129" spans="1:15">
      <c r="A129" t="str">
        <f t="shared" si="5"/>
        <v>101,97</v>
      </c>
      <c r="B129">
        <v>101</v>
      </c>
      <c r="C129">
        <v>97</v>
      </c>
      <c r="D129">
        <v>50.000000000001421</v>
      </c>
      <c r="E129">
        <f>VLOOKUP(B129,Nodes!$B$2:$C$681,2,FALSE)</f>
        <v>81</v>
      </c>
      <c r="F129">
        <f>VLOOKUP(E129,Stations!$A$1:$D$300,3,FALSE)</f>
        <v>2.3899635672569199</v>
      </c>
      <c r="G129">
        <f>VLOOKUP(E129,Stations!$A$1:$D$300,4,FALSE)</f>
        <v>48.839049373921704</v>
      </c>
      <c r="H129">
        <f>VLOOKUP(C129,Nodes!$B$2:$C$681,2,FALSE)</f>
        <v>79</v>
      </c>
      <c r="I129">
        <f>VLOOKUP(H129,Stations!$A$1:$D$300,3,FALSE)</f>
        <v>2.3957920074462802</v>
      </c>
      <c r="J129">
        <f>VLOOKUP(H129,Stations!$A$1:$D$300,4,FALSE)</f>
        <v>48.839644299053603</v>
      </c>
      <c r="K129">
        <f t="shared" si="6"/>
        <v>5.858724345240633</v>
      </c>
      <c r="L129">
        <f t="shared" si="7"/>
        <v>5.858724345240633</v>
      </c>
      <c r="M129">
        <v>50.000000000001421</v>
      </c>
      <c r="N129" s="14">
        <f t="shared" si="8"/>
        <v>60.397459786336647</v>
      </c>
      <c r="O129">
        <f t="shared" si="9"/>
        <v>108.10717000845816</v>
      </c>
    </row>
    <row r="130" spans="1:15">
      <c r="A130" t="str">
        <f t="shared" si="5"/>
        <v>98,208</v>
      </c>
      <c r="B130">
        <v>98</v>
      </c>
      <c r="C130">
        <v>208</v>
      </c>
      <c r="D130">
        <v>64.999999999998977</v>
      </c>
      <c r="E130">
        <f>VLOOKUP(B130,Nodes!$B$2:$C$681,2,FALSE)</f>
        <v>79</v>
      </c>
      <c r="F130">
        <f>VLOOKUP(E130,Stations!$A$1:$D$300,3,FALSE)</f>
        <v>2.3957920074462802</v>
      </c>
      <c r="G130">
        <f>VLOOKUP(E130,Stations!$A$1:$D$300,4,FALSE)</f>
        <v>48.839644299053603</v>
      </c>
      <c r="H130">
        <f>VLOOKUP(C130,Nodes!$B$2:$C$681,2,FALSE)</f>
        <v>167</v>
      </c>
      <c r="I130">
        <f>VLOOKUP(H130,Stations!$A$1:$D$300,3,FALSE)</f>
        <v>2.4012342095374999</v>
      </c>
      <c r="J130">
        <f>VLOOKUP(H130,Stations!$A$1:$D$300,4,FALSE)</f>
        <v>48.837485234375798</v>
      </c>
      <c r="K130">
        <f t="shared" si="6"/>
        <v>5.8548376480156925</v>
      </c>
      <c r="L130">
        <f t="shared" si="7"/>
        <v>5.8548376480156925</v>
      </c>
      <c r="M130">
        <v>64.999999999998977</v>
      </c>
      <c r="N130" s="14">
        <f t="shared" si="8"/>
        <v>60.382794616218838</v>
      </c>
      <c r="O130">
        <f t="shared" si="9"/>
        <v>21.318585556008298</v>
      </c>
    </row>
    <row r="131" spans="1:15">
      <c r="A131" t="str">
        <f t="shared" ref="A131:A194" si="10">B131&amp;","&amp;C131</f>
        <v>208,291</v>
      </c>
      <c r="B131">
        <v>208</v>
      </c>
      <c r="C131">
        <v>291</v>
      </c>
      <c r="D131">
        <v>65.999999999995936</v>
      </c>
      <c r="E131">
        <f>VLOOKUP(B131,Nodes!$B$2:$C$681,2,FALSE)</f>
        <v>167</v>
      </c>
      <c r="F131">
        <f>VLOOKUP(E131,Stations!$A$1:$D$300,3,FALSE)</f>
        <v>2.4012342095374999</v>
      </c>
      <c r="G131">
        <f>VLOOKUP(E131,Stations!$A$1:$D$300,4,FALSE)</f>
        <v>48.837485234375798</v>
      </c>
      <c r="H131">
        <f>VLOOKUP(C131,Nodes!$B$2:$C$681,2,FALSE)</f>
        <v>228</v>
      </c>
      <c r="I131">
        <f>VLOOKUP(H131,Stations!$A$1:$D$300,3,FALSE)</f>
        <v>2.4060997366905199</v>
      </c>
      <c r="J131">
        <f>VLOOKUP(H131,Stations!$A$1:$D$300,4,FALSE)</f>
        <v>48.8354814402337</v>
      </c>
      <c r="K131">
        <f t="shared" ref="K131:K194" si="11">1000*SQRT((F131-I131)^2+(G131-J131)^2)</f>
        <v>5.2619906347960761</v>
      </c>
      <c r="L131">
        <f t="shared" ref="L131:L194" si="12">K131</f>
        <v>5.2619906347960761</v>
      </c>
      <c r="M131">
        <v>65.999999999995936</v>
      </c>
      <c r="N131" s="14">
        <f t="shared" ref="N131:N194" si="13">0.1991*K131*K131+1.441*K131+45.121</f>
        <v>58.216317901980858</v>
      </c>
      <c r="O131">
        <f t="shared" ref="O131:O194" si="14">(M131-N131)^2</f>
        <v>60.585707002960397</v>
      </c>
    </row>
    <row r="132" spans="1:15">
      <c r="A132" t="str">
        <f t="shared" si="10"/>
        <v>291,274</v>
      </c>
      <c r="B132">
        <v>291</v>
      </c>
      <c r="C132">
        <v>274</v>
      </c>
      <c r="D132">
        <v>64.000000000002018</v>
      </c>
      <c r="E132">
        <f>VLOOKUP(B132,Nodes!$B$2:$C$681,2,FALSE)</f>
        <v>228</v>
      </c>
      <c r="F132">
        <f>VLOOKUP(E132,Stations!$A$1:$D$300,3,FALSE)</f>
        <v>2.4060997366905199</v>
      </c>
      <c r="G132">
        <f>VLOOKUP(E132,Stations!$A$1:$D$300,4,FALSE)</f>
        <v>48.8354814402337</v>
      </c>
      <c r="H132">
        <f>VLOOKUP(C132,Nodes!$B$2:$C$681,2,FALSE)</f>
        <v>212</v>
      </c>
      <c r="I132">
        <f>VLOOKUP(H132,Stations!$A$1:$D$300,3,FALSE)</f>
        <v>2.4004000425338701</v>
      </c>
      <c r="J132">
        <f>VLOOKUP(H132,Stations!$A$1:$D$300,4,FALSE)</f>
        <v>48.832780163571897</v>
      </c>
      <c r="K132">
        <f t="shared" si="11"/>
        <v>6.3074090625984551</v>
      </c>
      <c r="L132">
        <f t="shared" si="12"/>
        <v>6.3074090625984551</v>
      </c>
      <c r="M132">
        <v>64.000000000002018</v>
      </c>
      <c r="N132" s="14">
        <f t="shared" si="13"/>
        <v>62.130853207619552</v>
      </c>
      <c r="O132">
        <f t="shared" si="14"/>
        <v>3.4937097314736616</v>
      </c>
    </row>
    <row r="133" spans="1:15">
      <c r="A133" t="str">
        <f t="shared" si="10"/>
        <v>274,291</v>
      </c>
      <c r="B133">
        <v>274</v>
      </c>
      <c r="C133">
        <v>291</v>
      </c>
      <c r="D133">
        <v>62.000000000003297</v>
      </c>
      <c r="E133">
        <f>VLOOKUP(B133,Nodes!$B$2:$C$681,2,FALSE)</f>
        <v>212</v>
      </c>
      <c r="F133">
        <f>VLOOKUP(E133,Stations!$A$1:$D$300,3,FALSE)</f>
        <v>2.4004000425338701</v>
      </c>
      <c r="G133">
        <f>VLOOKUP(E133,Stations!$A$1:$D$300,4,FALSE)</f>
        <v>48.832780163571897</v>
      </c>
      <c r="H133">
        <f>VLOOKUP(C133,Nodes!$B$2:$C$681,2,FALSE)</f>
        <v>228</v>
      </c>
      <c r="I133">
        <f>VLOOKUP(H133,Stations!$A$1:$D$300,3,FALSE)</f>
        <v>2.4060997366905199</v>
      </c>
      <c r="J133">
        <f>VLOOKUP(H133,Stations!$A$1:$D$300,4,FALSE)</f>
        <v>48.8354814402337</v>
      </c>
      <c r="K133">
        <f t="shared" si="11"/>
        <v>6.3074090625984551</v>
      </c>
      <c r="L133">
        <f t="shared" si="12"/>
        <v>6.3074090625984551</v>
      </c>
      <c r="M133">
        <v>62.000000000003297</v>
      </c>
      <c r="N133" s="14">
        <f t="shared" si="13"/>
        <v>62.130853207619552</v>
      </c>
      <c r="O133">
        <f t="shared" si="14"/>
        <v>1.7122561943462726E-2</v>
      </c>
    </row>
    <row r="134" spans="1:15">
      <c r="A134" t="str">
        <f t="shared" si="10"/>
        <v>291,208</v>
      </c>
      <c r="B134">
        <v>291</v>
      </c>
      <c r="C134">
        <v>208</v>
      </c>
      <c r="D134">
        <v>70.999999999999915</v>
      </c>
      <c r="E134">
        <f>VLOOKUP(B134,Nodes!$B$2:$C$681,2,FALSE)</f>
        <v>228</v>
      </c>
      <c r="F134">
        <f>VLOOKUP(E134,Stations!$A$1:$D$300,3,FALSE)</f>
        <v>2.4060997366905199</v>
      </c>
      <c r="G134">
        <f>VLOOKUP(E134,Stations!$A$1:$D$300,4,FALSE)</f>
        <v>48.8354814402337</v>
      </c>
      <c r="H134">
        <f>VLOOKUP(C134,Nodes!$B$2:$C$681,2,FALSE)</f>
        <v>167</v>
      </c>
      <c r="I134">
        <f>VLOOKUP(H134,Stations!$A$1:$D$300,3,FALSE)</f>
        <v>2.4012342095374999</v>
      </c>
      <c r="J134">
        <f>VLOOKUP(H134,Stations!$A$1:$D$300,4,FALSE)</f>
        <v>48.837485234375798</v>
      </c>
      <c r="K134">
        <f t="shared" si="11"/>
        <v>5.2619906347960761</v>
      </c>
      <c r="L134">
        <f t="shared" si="12"/>
        <v>5.2619906347960761</v>
      </c>
      <c r="M134">
        <v>70.999999999999915</v>
      </c>
      <c r="N134" s="14">
        <f t="shared" si="13"/>
        <v>58.216317901980858</v>
      </c>
      <c r="O134">
        <f t="shared" si="14"/>
        <v>163.42252798321292</v>
      </c>
    </row>
    <row r="135" spans="1:15">
      <c r="A135" t="str">
        <f t="shared" si="10"/>
        <v>208,98</v>
      </c>
      <c r="B135">
        <v>208</v>
      </c>
      <c r="C135">
        <v>98</v>
      </c>
      <c r="D135">
        <v>53.999999999998849</v>
      </c>
      <c r="E135">
        <f>VLOOKUP(B135,Nodes!$B$2:$C$681,2,FALSE)</f>
        <v>167</v>
      </c>
      <c r="F135">
        <f>VLOOKUP(E135,Stations!$A$1:$D$300,3,FALSE)</f>
        <v>2.4012342095374999</v>
      </c>
      <c r="G135">
        <f>VLOOKUP(E135,Stations!$A$1:$D$300,4,FALSE)</f>
        <v>48.837485234375798</v>
      </c>
      <c r="H135">
        <f>VLOOKUP(C135,Nodes!$B$2:$C$681,2,FALSE)</f>
        <v>79</v>
      </c>
      <c r="I135">
        <f>VLOOKUP(H135,Stations!$A$1:$D$300,3,FALSE)</f>
        <v>2.3957920074462802</v>
      </c>
      <c r="J135">
        <f>VLOOKUP(H135,Stations!$A$1:$D$300,4,FALSE)</f>
        <v>48.839644299053603</v>
      </c>
      <c r="K135">
        <f t="shared" si="11"/>
        <v>5.8548376480156925</v>
      </c>
      <c r="L135">
        <f t="shared" si="12"/>
        <v>5.8548376480156925</v>
      </c>
      <c r="M135">
        <v>53.999999999998849</v>
      </c>
      <c r="N135" s="14">
        <f t="shared" si="13"/>
        <v>60.382794616218838</v>
      </c>
      <c r="O135">
        <f t="shared" si="14"/>
        <v>40.74006711284688</v>
      </c>
    </row>
    <row r="136" spans="1:15">
      <c r="A136" t="str">
        <f t="shared" si="10"/>
        <v>98,217</v>
      </c>
      <c r="B136">
        <v>98</v>
      </c>
      <c r="C136">
        <v>217</v>
      </c>
      <c r="D136">
        <v>58.999999999998032</v>
      </c>
      <c r="E136">
        <f>VLOOKUP(B136,Nodes!$B$2:$C$681,2,FALSE)</f>
        <v>79</v>
      </c>
      <c r="F136">
        <f>VLOOKUP(E136,Stations!$A$1:$D$300,3,FALSE)</f>
        <v>2.3957920074462802</v>
      </c>
      <c r="G136">
        <f>VLOOKUP(E136,Stations!$A$1:$D$300,4,FALSE)</f>
        <v>48.839644299053603</v>
      </c>
      <c r="H136">
        <f>VLOOKUP(C136,Nodes!$B$2:$C$681,2,FALSE)</f>
        <v>173</v>
      </c>
      <c r="I136">
        <f>VLOOKUP(H136,Stations!$A$1:$D$300,3,FALSE)</f>
        <v>2.38997429609298</v>
      </c>
      <c r="J136">
        <f>VLOOKUP(H136,Stations!$A$1:$D$300,4,FALSE)</f>
        <v>48.844276352735498</v>
      </c>
      <c r="K136">
        <f t="shared" si="11"/>
        <v>7.4365103847354739</v>
      </c>
      <c r="L136">
        <f t="shared" si="12"/>
        <v>7.4365103847354739</v>
      </c>
      <c r="M136">
        <v>58.999999999998032</v>
      </c>
      <c r="N136" s="14">
        <f t="shared" si="13"/>
        <v>66.847577286827487</v>
      </c>
      <c r="O136">
        <f t="shared" si="14"/>
        <v>61.584469272761559</v>
      </c>
    </row>
    <row r="137" spans="1:15">
      <c r="A137" t="str">
        <f t="shared" si="10"/>
        <v>217,314</v>
      </c>
      <c r="B137">
        <v>217</v>
      </c>
      <c r="C137">
        <v>314</v>
      </c>
      <c r="D137">
        <v>66.000000000005514</v>
      </c>
      <c r="E137">
        <f>VLOOKUP(B137,Nodes!$B$2:$C$681,2,FALSE)</f>
        <v>173</v>
      </c>
      <c r="F137">
        <f>VLOOKUP(E137,Stations!$A$1:$D$300,3,FALSE)</f>
        <v>2.38997429609298</v>
      </c>
      <c r="G137">
        <f>VLOOKUP(E137,Stations!$A$1:$D$300,4,FALSE)</f>
        <v>48.844276352735498</v>
      </c>
      <c r="H137">
        <f>VLOOKUP(C137,Nodes!$B$2:$C$681,2,FALSE)</f>
        <v>243</v>
      </c>
      <c r="I137">
        <f>VLOOKUP(H137,Stations!$A$1:$D$300,3,FALSE)</f>
        <v>2.386447</v>
      </c>
      <c r="J137">
        <f>VLOOKUP(H137,Stations!$A$1:$D$300,4,FALSE)</f>
        <v>48.847014000000001</v>
      </c>
      <c r="K137">
        <f t="shared" si="11"/>
        <v>4.4650341849075517</v>
      </c>
      <c r="L137">
        <f t="shared" si="12"/>
        <v>4.4650341849075517</v>
      </c>
      <c r="M137">
        <v>66.000000000005514</v>
      </c>
      <c r="N137" s="14">
        <f t="shared" si="13"/>
        <v>55.524477437685235</v>
      </c>
      <c r="O137">
        <f t="shared" si="14"/>
        <v>109.73657295368122</v>
      </c>
    </row>
    <row r="138" spans="1:15">
      <c r="A138" t="str">
        <f t="shared" si="10"/>
        <v>314,114</v>
      </c>
      <c r="B138">
        <v>314</v>
      </c>
      <c r="C138">
        <v>114</v>
      </c>
      <c r="D138">
        <v>59.999999999999787</v>
      </c>
      <c r="E138">
        <f>VLOOKUP(B138,Nodes!$B$2:$C$681,2,FALSE)</f>
        <v>243</v>
      </c>
      <c r="F138">
        <f>VLOOKUP(E138,Stations!$A$1:$D$300,3,FALSE)</f>
        <v>2.386447</v>
      </c>
      <c r="G138">
        <f>VLOOKUP(E138,Stations!$A$1:$D$300,4,FALSE)</f>
        <v>48.847014000000001</v>
      </c>
      <c r="H138">
        <f>VLOOKUP(C138,Nodes!$B$2:$C$681,2,FALSE)</f>
        <v>93</v>
      </c>
      <c r="I138">
        <f>VLOOKUP(H138,Stations!$A$1:$D$300,3,FALSE)</f>
        <v>2.38339751958847</v>
      </c>
      <c r="J138">
        <f>VLOOKUP(H138,Stations!$A$1:$D$300,4,FALSE)</f>
        <v>48.850157596223198</v>
      </c>
      <c r="K138">
        <f t="shared" si="11"/>
        <v>4.3796721332539965</v>
      </c>
      <c r="L138">
        <f t="shared" si="12"/>
        <v>4.3796721332539965</v>
      </c>
      <c r="M138">
        <v>59.999999999999787</v>
      </c>
      <c r="N138" s="14">
        <f t="shared" si="13"/>
        <v>55.251149767784014</v>
      </c>
      <c r="O138">
        <f t="shared" si="14"/>
        <v>22.551578528015799</v>
      </c>
    </row>
    <row r="139" spans="1:15">
      <c r="A139" t="str">
        <f t="shared" si="10"/>
        <v>114,174</v>
      </c>
      <c r="B139">
        <v>114</v>
      </c>
      <c r="C139">
        <v>174</v>
      </c>
      <c r="D139">
        <v>66.999999999997684</v>
      </c>
      <c r="E139">
        <f>VLOOKUP(B139,Nodes!$B$2:$C$681,2,FALSE)</f>
        <v>93</v>
      </c>
      <c r="F139">
        <f>VLOOKUP(E139,Stations!$A$1:$D$300,3,FALSE)</f>
        <v>2.38339751958847</v>
      </c>
      <c r="G139">
        <f>VLOOKUP(E139,Stations!$A$1:$D$300,4,FALSE)</f>
        <v>48.850157596223198</v>
      </c>
      <c r="H139">
        <f>VLOOKUP(C139,Nodes!$B$2:$C$681,2,FALSE)</f>
        <v>137</v>
      </c>
      <c r="I139">
        <f>VLOOKUP(H139,Stations!$A$1:$D$300,3,FALSE)</f>
        <v>2.37516045570373</v>
      </c>
      <c r="J139">
        <f>VLOOKUP(H139,Stations!$A$1:$D$300,4,FALSE)</f>
        <v>48.851528963348599</v>
      </c>
      <c r="K139">
        <f t="shared" si="11"/>
        <v>8.3504412598328273</v>
      </c>
      <c r="L139">
        <f t="shared" si="12"/>
        <v>8.3504412598328273</v>
      </c>
      <c r="M139">
        <v>66.999999999997684</v>
      </c>
      <c r="N139" s="14">
        <f t="shared" si="13"/>
        <v>71.037202819892272</v>
      </c>
      <c r="O139">
        <f t="shared" si="14"/>
        <v>16.299006608964817</v>
      </c>
    </row>
    <row r="140" spans="1:15">
      <c r="A140" t="str">
        <f t="shared" si="10"/>
        <v>174,21</v>
      </c>
      <c r="B140">
        <v>174</v>
      </c>
      <c r="C140">
        <v>21</v>
      </c>
      <c r="D140">
        <v>59.000000000002828</v>
      </c>
      <c r="E140">
        <f>VLOOKUP(B140,Nodes!$B$2:$C$681,2,FALSE)</f>
        <v>137</v>
      </c>
      <c r="F140">
        <f>VLOOKUP(E140,Stations!$A$1:$D$300,3,FALSE)</f>
        <v>2.37516045570373</v>
      </c>
      <c r="G140">
        <f>VLOOKUP(E140,Stations!$A$1:$D$300,4,FALSE)</f>
        <v>48.851528963348599</v>
      </c>
      <c r="H140">
        <f>VLOOKUP(C140,Nodes!$B$2:$C$681,2,FALSE)</f>
        <v>17</v>
      </c>
      <c r="I140">
        <f>VLOOKUP(H140,Stations!$A$1:$D$300,3,FALSE)</f>
        <v>2.3690769999999999</v>
      </c>
      <c r="J140">
        <f>VLOOKUP(H140,Stations!$A$1:$D$300,4,FALSE)</f>
        <v>48.853082000000001</v>
      </c>
      <c r="K140">
        <f t="shared" si="11"/>
        <v>6.2785632225727301</v>
      </c>
      <c r="L140">
        <f t="shared" si="12"/>
        <v>6.2785632225727301</v>
      </c>
      <c r="M140">
        <v>59.000000000002828</v>
      </c>
      <c r="N140" s="14">
        <f t="shared" si="13"/>
        <v>62.01700251117002</v>
      </c>
      <c r="O140">
        <f t="shared" si="14"/>
        <v>9.1023041523891415</v>
      </c>
    </row>
    <row r="141" spans="1:15">
      <c r="A141" t="str">
        <f t="shared" si="10"/>
        <v>21,75</v>
      </c>
      <c r="B141">
        <v>21</v>
      </c>
      <c r="C141">
        <v>75</v>
      </c>
      <c r="D141">
        <v>46.999999999996156</v>
      </c>
      <c r="E141">
        <f>VLOOKUP(B141,Nodes!$B$2:$C$681,2,FALSE)</f>
        <v>17</v>
      </c>
      <c r="F141">
        <f>VLOOKUP(E141,Stations!$A$1:$D$300,3,FALSE)</f>
        <v>2.3690769999999999</v>
      </c>
      <c r="G141">
        <f>VLOOKUP(E141,Stations!$A$1:$D$300,4,FALSE)</f>
        <v>48.853082000000001</v>
      </c>
      <c r="H141">
        <f>VLOOKUP(C141,Nodes!$B$2:$C$681,2,FALSE)</f>
        <v>59</v>
      </c>
      <c r="I141">
        <f>VLOOKUP(H141,Stations!$A$1:$D$300,3,FALSE)</f>
        <v>2.3683476448059002</v>
      </c>
      <c r="J141">
        <f>VLOOKUP(H141,Stations!$A$1:$D$300,4,FALSE)</f>
        <v>48.856777581364597</v>
      </c>
      <c r="K141">
        <f t="shared" si="11"/>
        <v>3.7668661539148918</v>
      </c>
      <c r="L141">
        <f t="shared" si="12"/>
        <v>3.7668661539148918</v>
      </c>
      <c r="M141">
        <v>46.999999999996156</v>
      </c>
      <c r="N141" s="14">
        <f t="shared" si="13"/>
        <v>53.374139899533915</v>
      </c>
      <c r="O141">
        <f t="shared" si="14"/>
        <v>40.629659458879239</v>
      </c>
    </row>
    <row r="142" spans="1:15">
      <c r="A142" t="str">
        <f t="shared" si="10"/>
        <v>75,344</v>
      </c>
      <c r="B142">
        <v>75</v>
      </c>
      <c r="C142">
        <v>344</v>
      </c>
      <c r="D142">
        <v>55.000000000000604</v>
      </c>
      <c r="E142">
        <f>VLOOKUP(B142,Nodes!$B$2:$C$681,2,FALSE)</f>
        <v>59</v>
      </c>
      <c r="F142">
        <f>VLOOKUP(E142,Stations!$A$1:$D$300,3,FALSE)</f>
        <v>2.3683476448059002</v>
      </c>
      <c r="G142">
        <f>VLOOKUP(E142,Stations!$A$1:$D$300,4,FALSE)</f>
        <v>48.856777581364597</v>
      </c>
      <c r="H142">
        <f>VLOOKUP(C142,Nodes!$B$2:$C$681,2,FALSE)</f>
        <v>269</v>
      </c>
      <c r="I142">
        <f>VLOOKUP(H142,Stations!$A$1:$D$300,3,FALSE)</f>
        <v>2.3673579096794102</v>
      </c>
      <c r="J142">
        <f>VLOOKUP(H142,Stations!$A$1:$D$300,4,FALSE)</f>
        <v>48.860479873286003</v>
      </c>
      <c r="K142">
        <f t="shared" si="11"/>
        <v>3.832302322615158</v>
      </c>
      <c r="L142">
        <f t="shared" si="12"/>
        <v>3.832302322615158</v>
      </c>
      <c r="M142">
        <v>55.000000000000604</v>
      </c>
      <c r="N142" s="14">
        <f t="shared" si="13"/>
        <v>53.567437978290023</v>
      </c>
      <c r="O142">
        <f t="shared" si="14"/>
        <v>2.0522339460475063</v>
      </c>
    </row>
    <row r="143" spans="1:15">
      <c r="A143" t="str">
        <f t="shared" si="10"/>
        <v>344,117</v>
      </c>
      <c r="B143">
        <v>344</v>
      </c>
      <c r="C143">
        <v>117</v>
      </c>
      <c r="D143">
        <v>45.999999999999197</v>
      </c>
      <c r="E143">
        <f>VLOOKUP(B143,Nodes!$B$2:$C$681,2,FALSE)</f>
        <v>269</v>
      </c>
      <c r="F143">
        <f>VLOOKUP(E143,Stations!$A$1:$D$300,3,FALSE)</f>
        <v>2.3673579096794102</v>
      </c>
      <c r="G143">
        <f>VLOOKUP(E143,Stations!$A$1:$D$300,4,FALSE)</f>
        <v>48.860479873286003</v>
      </c>
      <c r="H143">
        <f>VLOOKUP(C143,Nodes!$B$2:$C$681,2,FALSE)</f>
        <v>96</v>
      </c>
      <c r="I143">
        <f>VLOOKUP(H143,Stations!$A$1:$D$300,3,FALSE)</f>
        <v>2.3661214113235398</v>
      </c>
      <c r="J143">
        <f>VLOOKUP(H143,Stations!$A$1:$D$300,4,FALSE)</f>
        <v>48.864072493430399</v>
      </c>
      <c r="K143">
        <f t="shared" si="11"/>
        <v>3.7994536036103339</v>
      </c>
      <c r="L143">
        <f t="shared" si="12"/>
        <v>3.7994536036103339</v>
      </c>
      <c r="M143">
        <v>45.999999999999197</v>
      </c>
      <c r="N143" s="14">
        <f t="shared" si="13"/>
        <v>53.470189917082614</v>
      </c>
      <c r="O143">
        <f t="shared" si="14"/>
        <v>55.803737397294746</v>
      </c>
    </row>
    <row r="144" spans="1:15">
      <c r="A144" t="str">
        <f t="shared" si="10"/>
        <v>117,310</v>
      </c>
      <c r="B144">
        <v>117</v>
      </c>
      <c r="C144">
        <v>310</v>
      </c>
      <c r="D144">
        <v>67.000000000002473</v>
      </c>
      <c r="E144">
        <f>VLOOKUP(B144,Nodes!$B$2:$C$681,2,FALSE)</f>
        <v>96</v>
      </c>
      <c r="F144">
        <f>VLOOKUP(E144,Stations!$A$1:$D$300,3,FALSE)</f>
        <v>2.3661214113235398</v>
      </c>
      <c r="G144">
        <f>VLOOKUP(E144,Stations!$A$1:$D$300,4,FALSE)</f>
        <v>48.864072493430399</v>
      </c>
      <c r="H144">
        <f>VLOOKUP(C144,Nodes!$B$2:$C$681,2,FALSE)</f>
        <v>242</v>
      </c>
      <c r="I144">
        <f>VLOOKUP(H144,Stations!$A$1:$D$300,3,FALSE)</f>
        <v>2.3635840415954501</v>
      </c>
      <c r="J144">
        <f>VLOOKUP(H144,Stations!$A$1:$D$300,4,FALSE)</f>
        <v>48.8669873375501</v>
      </c>
      <c r="K144">
        <f t="shared" si="11"/>
        <v>3.8645260225777882</v>
      </c>
      <c r="L144">
        <f t="shared" si="12"/>
        <v>3.8645260225777882</v>
      </c>
      <c r="M144">
        <v>67.000000000002473</v>
      </c>
      <c r="N144" s="14">
        <f t="shared" si="13"/>
        <v>53.663253169129511</v>
      </c>
      <c r="O144">
        <f t="shared" si="14"/>
        <v>177.86881603079999</v>
      </c>
    </row>
    <row r="145" spans="1:15">
      <c r="A145" t="str">
        <f t="shared" si="10"/>
        <v>310,357</v>
      </c>
      <c r="B145">
        <v>310</v>
      </c>
      <c r="C145">
        <v>357</v>
      </c>
      <c r="D145">
        <v>106.00000000000378</v>
      </c>
      <c r="E145">
        <f>VLOOKUP(B145,Nodes!$B$2:$C$681,2,FALSE)</f>
        <v>242</v>
      </c>
      <c r="F145">
        <f>VLOOKUP(E145,Stations!$A$1:$D$300,3,FALSE)</f>
        <v>2.3635840415954501</v>
      </c>
      <c r="G145">
        <f>VLOOKUP(E145,Stations!$A$1:$D$300,4,FALSE)</f>
        <v>48.8669873375501</v>
      </c>
      <c r="H145">
        <f>VLOOKUP(C145,Nodes!$B$2:$C$681,2,FALSE)</f>
        <v>278</v>
      </c>
      <c r="I145">
        <f>VLOOKUP(H145,Stations!$A$1:$D$300,3,FALSE)</f>
        <v>2.3540085554122898</v>
      </c>
      <c r="J145">
        <f>VLOOKUP(H145,Stations!$A$1:$D$300,4,FALSE)</f>
        <v>48.869591497765398</v>
      </c>
      <c r="K145">
        <f t="shared" si="11"/>
        <v>9.9232850443206448</v>
      </c>
      <c r="L145">
        <f t="shared" si="12"/>
        <v>9.9232850443206448</v>
      </c>
      <c r="M145">
        <v>106.00000000000378</v>
      </c>
      <c r="N145" s="14">
        <f t="shared" si="13"/>
        <v>79.026146535569865</v>
      </c>
      <c r="O145">
        <f t="shared" si="14"/>
        <v>727.58877072075359</v>
      </c>
    </row>
    <row r="146" spans="1:15">
      <c r="A146" t="str">
        <f t="shared" si="10"/>
        <v>357,36</v>
      </c>
      <c r="B146">
        <v>357</v>
      </c>
      <c r="C146">
        <v>36</v>
      </c>
      <c r="D146">
        <v>46.000000000003993</v>
      </c>
      <c r="E146">
        <f>VLOOKUP(B146,Nodes!$B$2:$C$681,2,FALSE)</f>
        <v>278</v>
      </c>
      <c r="F146">
        <f>VLOOKUP(E146,Stations!$A$1:$D$300,3,FALSE)</f>
        <v>2.3540085554122898</v>
      </c>
      <c r="G146">
        <f>VLOOKUP(E146,Stations!$A$1:$D$300,4,FALSE)</f>
        <v>48.869591497765398</v>
      </c>
      <c r="H146">
        <f>VLOOKUP(C146,Nodes!$B$2:$C$681,2,FALSE)</f>
        <v>30</v>
      </c>
      <c r="I146">
        <f>VLOOKUP(H146,Stations!$A$1:$D$300,3,FALSE)</f>
        <v>2.3502132296562102</v>
      </c>
      <c r="J146">
        <f>VLOOKUP(H146,Stations!$A$1:$D$300,4,FALSE)</f>
        <v>48.870066089599398</v>
      </c>
      <c r="K146">
        <f t="shared" si="11"/>
        <v>3.8248836588398851</v>
      </c>
      <c r="L146">
        <f t="shared" si="12"/>
        <v>3.8248836588398851</v>
      </c>
      <c r="M146">
        <v>46.000000000003993</v>
      </c>
      <c r="N146" s="14">
        <f t="shared" si="13"/>
        <v>53.545437591617059</v>
      </c>
      <c r="O146">
        <f t="shared" si="14"/>
        <v>56.933628448927585</v>
      </c>
    </row>
    <row r="147" spans="1:15">
      <c r="A147" t="str">
        <f t="shared" si="10"/>
        <v>36,139</v>
      </c>
      <c r="B147">
        <v>36</v>
      </c>
      <c r="C147">
        <v>139</v>
      </c>
      <c r="D147">
        <v>48.999999999999666</v>
      </c>
      <c r="E147">
        <f>VLOOKUP(B147,Nodes!$B$2:$C$681,2,FALSE)</f>
        <v>30</v>
      </c>
      <c r="F147">
        <f>VLOOKUP(E147,Stations!$A$1:$D$300,3,FALSE)</f>
        <v>2.3502132296562102</v>
      </c>
      <c r="G147">
        <f>VLOOKUP(E147,Stations!$A$1:$D$300,4,FALSE)</f>
        <v>48.870066089599398</v>
      </c>
      <c r="H147">
        <f>VLOOKUP(C147,Nodes!$B$2:$C$681,2,FALSE)</f>
        <v>111</v>
      </c>
      <c r="I147">
        <f>VLOOKUP(H147,Stations!$A$1:$D$300,3,FALSE)</f>
        <v>2.3457178473472502</v>
      </c>
      <c r="J147">
        <f>VLOOKUP(H147,Stations!$A$1:$D$300,4,FALSE)</f>
        <v>48.871136992179899</v>
      </c>
      <c r="K147">
        <f t="shared" si="11"/>
        <v>4.6211789016045079</v>
      </c>
      <c r="L147">
        <f t="shared" si="12"/>
        <v>4.6211789016045079</v>
      </c>
      <c r="M147">
        <v>48.999999999999666</v>
      </c>
      <c r="N147" s="14">
        <f t="shared" si="13"/>
        <v>56.031957920342457</v>
      </c>
      <c r="O147">
        <f t="shared" si="14"/>
        <v>49.448432193471703</v>
      </c>
    </row>
    <row r="148" spans="1:15">
      <c r="A148" t="str">
        <f t="shared" si="10"/>
        <v>139,316</v>
      </c>
      <c r="B148">
        <v>139</v>
      </c>
      <c r="C148">
        <v>316</v>
      </c>
      <c r="D148">
        <v>56.000000000002359</v>
      </c>
      <c r="E148">
        <f>VLOOKUP(B148,Nodes!$B$2:$C$681,2,FALSE)</f>
        <v>111</v>
      </c>
      <c r="F148">
        <f>VLOOKUP(E148,Stations!$A$1:$D$300,3,FALSE)</f>
        <v>2.3457178473472502</v>
      </c>
      <c r="G148">
        <f>VLOOKUP(E148,Stations!$A$1:$D$300,4,FALSE)</f>
        <v>48.871136992179899</v>
      </c>
      <c r="H148">
        <f>VLOOKUP(C148,Nodes!$B$2:$C$681,2,FALSE)</f>
        <v>245</v>
      </c>
      <c r="I148">
        <f>VLOOKUP(H148,Stations!$A$1:$D$300,3,FALSE)</f>
        <v>2.3387414216995199</v>
      </c>
      <c r="J148">
        <f>VLOOKUP(H148,Stations!$A$1:$D$300,4,FALSE)</f>
        <v>48.871987346600797</v>
      </c>
      <c r="K148">
        <f t="shared" si="11"/>
        <v>7.0280592953851091</v>
      </c>
      <c r="L148">
        <f t="shared" si="12"/>
        <v>7.0280592953851091</v>
      </c>
      <c r="M148">
        <v>56.000000000002359</v>
      </c>
      <c r="N148" s="14">
        <f t="shared" si="13"/>
        <v>65.082702680826245</v>
      </c>
      <c r="O148">
        <f t="shared" si="14"/>
        <v>82.495487988245401</v>
      </c>
    </row>
    <row r="149" spans="1:15">
      <c r="A149" t="str">
        <f t="shared" si="10"/>
        <v>316,237</v>
      </c>
      <c r="B149">
        <v>316</v>
      </c>
      <c r="C149">
        <v>237</v>
      </c>
      <c r="D149">
        <v>80.000000000001307</v>
      </c>
      <c r="E149">
        <f>VLOOKUP(B149,Nodes!$B$2:$C$681,2,FALSE)</f>
        <v>245</v>
      </c>
      <c r="F149">
        <f>VLOOKUP(E149,Stations!$A$1:$D$300,3,FALSE)</f>
        <v>2.3387414216995199</v>
      </c>
      <c r="G149">
        <f>VLOOKUP(E149,Stations!$A$1:$D$300,4,FALSE)</f>
        <v>48.871987346600797</v>
      </c>
      <c r="H149">
        <f>VLOOKUP(C149,Nodes!$B$2:$C$681,2,FALSE)</f>
        <v>183</v>
      </c>
      <c r="I149">
        <f>VLOOKUP(H149,Stations!$A$1:$D$300,3,FALSE)</f>
        <v>2.3323523998260498</v>
      </c>
      <c r="J149">
        <f>VLOOKUP(H149,Stations!$A$1:$D$300,4,FALSE)</f>
        <v>48.870635946708902</v>
      </c>
      <c r="K149">
        <f t="shared" si="11"/>
        <v>6.5303814718203261</v>
      </c>
      <c r="L149">
        <f t="shared" si="12"/>
        <v>6.5303814718203261</v>
      </c>
      <c r="M149">
        <v>80.000000000001307</v>
      </c>
      <c r="N149" s="14">
        <f t="shared" si="13"/>
        <v>63.022074840441192</v>
      </c>
      <c r="O149">
        <f t="shared" si="14"/>
        <v>288.24994272362437</v>
      </c>
    </row>
    <row r="150" spans="1:15">
      <c r="A150" t="str">
        <f t="shared" si="10"/>
        <v>237,186</v>
      </c>
      <c r="B150">
        <v>237</v>
      </c>
      <c r="C150">
        <v>186</v>
      </c>
      <c r="D150">
        <v>52.000000000004931</v>
      </c>
      <c r="E150">
        <f>VLOOKUP(B150,Nodes!$B$2:$C$681,2,FALSE)</f>
        <v>183</v>
      </c>
      <c r="F150">
        <f>VLOOKUP(E150,Stations!$A$1:$D$300,3,FALSE)</f>
        <v>2.3323523998260498</v>
      </c>
      <c r="G150">
        <f>VLOOKUP(E150,Stations!$A$1:$D$300,4,FALSE)</f>
        <v>48.870635946708902</v>
      </c>
      <c r="H150">
        <f>VLOOKUP(C150,Nodes!$B$2:$C$681,2,FALSE)</f>
        <v>148</v>
      </c>
      <c r="I150">
        <f>VLOOKUP(H150,Stations!$A$1:$D$300,3,FALSE)</f>
        <v>2.3250004649162199</v>
      </c>
      <c r="J150">
        <f>VLOOKUP(H150,Stations!$A$1:$D$300,4,FALSE)</f>
        <v>48.870482456423296</v>
      </c>
      <c r="K150">
        <f t="shared" si="11"/>
        <v>7.3535369847543732</v>
      </c>
      <c r="L150">
        <f t="shared" si="12"/>
        <v>7.3535369847543732</v>
      </c>
      <c r="M150">
        <v>52.000000000004931</v>
      </c>
      <c r="N150" s="14">
        <f t="shared" si="13"/>
        <v>66.483680976693606</v>
      </c>
      <c r="O150">
        <f t="shared" si="14"/>
        <v>209.77701463449338</v>
      </c>
    </row>
    <row r="151" spans="1:15">
      <c r="A151" t="str">
        <f t="shared" si="10"/>
        <v>186,82</v>
      </c>
      <c r="B151">
        <v>186</v>
      </c>
      <c r="C151">
        <v>82</v>
      </c>
      <c r="D151">
        <v>62.000000000003297</v>
      </c>
      <c r="E151">
        <f>VLOOKUP(B151,Nodes!$B$2:$C$681,2,FALSE)</f>
        <v>148</v>
      </c>
      <c r="F151">
        <f>VLOOKUP(E151,Stations!$A$1:$D$300,3,FALSE)</f>
        <v>2.3250004649162199</v>
      </c>
      <c r="G151">
        <f>VLOOKUP(E151,Stations!$A$1:$D$300,4,FALSE)</f>
        <v>48.870482456423296</v>
      </c>
      <c r="H151">
        <f>VLOOKUP(C151,Nodes!$B$2:$C$681,2,FALSE)</f>
        <v>65</v>
      </c>
      <c r="I151">
        <f>VLOOKUP(H151,Stations!$A$1:$D$300,3,FALSE)</f>
        <v>2.322397</v>
      </c>
      <c r="J151">
        <f>VLOOKUP(H151,Stations!$A$1:$D$300,4,FALSE)</f>
        <v>48.866176000000003</v>
      </c>
      <c r="K151">
        <f t="shared" si="11"/>
        <v>5.0322556071521083</v>
      </c>
      <c r="L151">
        <f t="shared" si="12"/>
        <v>5.0322556071521083</v>
      </c>
      <c r="M151">
        <v>62.000000000003297</v>
      </c>
      <c r="N151" s="14">
        <f t="shared" si="13"/>
        <v>57.414408392202816</v>
      </c>
      <c r="O151">
        <f t="shared" si="14"/>
        <v>21.027650393530202</v>
      </c>
    </row>
    <row r="152" spans="1:15">
      <c r="A152" t="str">
        <f t="shared" si="10"/>
        <v>82,148</v>
      </c>
      <c r="B152">
        <v>82</v>
      </c>
      <c r="C152">
        <v>148</v>
      </c>
      <c r="D152">
        <v>88.999999999997925</v>
      </c>
      <c r="E152">
        <f>VLOOKUP(B152,Nodes!$B$2:$C$681,2,FALSE)</f>
        <v>65</v>
      </c>
      <c r="F152">
        <f>VLOOKUP(E152,Stations!$A$1:$D$300,3,FALSE)</f>
        <v>2.322397</v>
      </c>
      <c r="G152">
        <f>VLOOKUP(E152,Stations!$A$1:$D$300,4,FALSE)</f>
        <v>48.866176000000003</v>
      </c>
      <c r="H152">
        <f>VLOOKUP(C152,Nodes!$B$2:$C$681,2,FALSE)</f>
        <v>117</v>
      </c>
      <c r="I152">
        <f>VLOOKUP(H152,Stations!$A$1:$D$300,3,FALSE)</f>
        <v>2.3146580000000001</v>
      </c>
      <c r="J152">
        <f>VLOOKUP(H152,Stations!$A$1:$D$300,4,FALSE)</f>
        <v>48.860764000000003</v>
      </c>
      <c r="K152">
        <f t="shared" si="11"/>
        <v>9.443615038744241</v>
      </c>
      <c r="L152">
        <f t="shared" si="12"/>
        <v>9.443615038744241</v>
      </c>
      <c r="M152">
        <v>88.999999999997925</v>
      </c>
      <c r="N152" s="14">
        <f t="shared" si="13"/>
        <v>76.485358592329732</v>
      </c>
      <c r="O152">
        <f t="shared" si="14"/>
        <v>156.61624956252334</v>
      </c>
    </row>
    <row r="153" spans="1:15">
      <c r="A153" t="str">
        <f t="shared" si="10"/>
        <v>148,169</v>
      </c>
      <c r="B153">
        <v>148</v>
      </c>
      <c r="C153">
        <v>169</v>
      </c>
      <c r="D153">
        <v>63.999999999997215</v>
      </c>
      <c r="E153">
        <f>VLOOKUP(B153,Nodes!$B$2:$C$681,2,FALSE)</f>
        <v>117</v>
      </c>
      <c r="F153">
        <f>VLOOKUP(E153,Stations!$A$1:$D$300,3,FALSE)</f>
        <v>2.3146580000000001</v>
      </c>
      <c r="G153">
        <f>VLOOKUP(E153,Stations!$A$1:$D$300,4,FALSE)</f>
        <v>48.860764000000003</v>
      </c>
      <c r="H153">
        <f>VLOOKUP(C153,Nodes!$B$2:$C$681,2,FALSE)</f>
        <v>132</v>
      </c>
      <c r="I153">
        <f>VLOOKUP(H153,Stations!$A$1:$D$300,3,FALSE)</f>
        <v>2.3103985190391501</v>
      </c>
      <c r="J153">
        <f>VLOOKUP(H153,Stations!$A$1:$D$300,4,FALSE)</f>
        <v>48.857667003460897</v>
      </c>
      <c r="K153">
        <f t="shared" si="11"/>
        <v>5.2663617060625487</v>
      </c>
      <c r="L153">
        <f t="shared" si="12"/>
        <v>5.2663617060625487</v>
      </c>
      <c r="M153">
        <v>63.999999999997215</v>
      </c>
      <c r="N153" s="14">
        <f t="shared" si="13"/>
        <v>58.231779233195368</v>
      </c>
      <c r="O153">
        <f t="shared" si="14"/>
        <v>33.272370814564077</v>
      </c>
    </row>
    <row r="154" spans="1:15">
      <c r="A154" t="str">
        <f t="shared" si="10"/>
        <v>169,105</v>
      </c>
      <c r="B154">
        <v>169</v>
      </c>
      <c r="C154">
        <v>105</v>
      </c>
      <c r="D154">
        <v>53.00000000000189</v>
      </c>
      <c r="E154">
        <f>VLOOKUP(B154,Nodes!$B$2:$C$681,2,FALSE)</f>
        <v>132</v>
      </c>
      <c r="F154">
        <f>VLOOKUP(E154,Stations!$A$1:$D$300,3,FALSE)</f>
        <v>2.3103985190391501</v>
      </c>
      <c r="G154">
        <f>VLOOKUP(E154,Stations!$A$1:$D$300,4,FALSE)</f>
        <v>48.857667003460897</v>
      </c>
      <c r="H154">
        <f>VLOOKUP(C154,Nodes!$B$2:$C$681,2,FALSE)</f>
        <v>84</v>
      </c>
      <c r="I154">
        <f>VLOOKUP(H154,Stations!$A$1:$D$300,3,FALSE)</f>
        <v>2.3067373037338199</v>
      </c>
      <c r="J154">
        <f>VLOOKUP(H154,Stations!$A$1:$D$300,4,FALSE)</f>
        <v>48.855109872339398</v>
      </c>
      <c r="K154">
        <f t="shared" si="11"/>
        <v>4.4658053119814785</v>
      </c>
      <c r="L154">
        <f t="shared" si="12"/>
        <v>4.4658053119814785</v>
      </c>
      <c r="M154">
        <v>53.00000000000189</v>
      </c>
      <c r="N154" s="14">
        <f t="shared" si="13"/>
        <v>55.526959796093642</v>
      </c>
      <c r="O154">
        <f t="shared" si="14"/>
        <v>6.3855258110640705</v>
      </c>
    </row>
    <row r="155" spans="1:15">
      <c r="A155" t="str">
        <f t="shared" si="10"/>
        <v>105,166</v>
      </c>
      <c r="B155">
        <v>105</v>
      </c>
      <c r="C155">
        <v>166</v>
      </c>
      <c r="D155">
        <v>99.999999999998039</v>
      </c>
      <c r="E155">
        <f>VLOOKUP(B155,Nodes!$B$2:$C$681,2,FALSE)</f>
        <v>84</v>
      </c>
      <c r="F155">
        <f>VLOOKUP(E155,Stations!$A$1:$D$300,3,FALSE)</f>
        <v>2.3067373037338199</v>
      </c>
      <c r="G155">
        <f>VLOOKUP(E155,Stations!$A$1:$D$300,4,FALSE)</f>
        <v>48.855109872339398</v>
      </c>
      <c r="H155">
        <f>VLOOKUP(C155,Nodes!$B$2:$C$681,2,FALSE)</f>
        <v>130</v>
      </c>
      <c r="I155">
        <f>VLOOKUP(H155,Stations!$A$1:$D$300,3,FALSE)</f>
        <v>2.3000492155551902</v>
      </c>
      <c r="J155">
        <f>VLOOKUP(H155,Stations!$A$1:$D$300,4,FALSE)</f>
        <v>48.850717090307299</v>
      </c>
      <c r="K155">
        <f t="shared" si="11"/>
        <v>8.0016909129669109</v>
      </c>
      <c r="L155">
        <f t="shared" si="12"/>
        <v>8.0016909129669109</v>
      </c>
      <c r="M155">
        <v>99.999999999998039</v>
      </c>
      <c r="N155" s="14">
        <f t="shared" si="13"/>
        <v>69.399223747196771</v>
      </c>
      <c r="O155">
        <f t="shared" si="14"/>
        <v>936.40750727400598</v>
      </c>
    </row>
    <row r="156" spans="1:15">
      <c r="A156" t="str">
        <f t="shared" si="10"/>
        <v>166,80</v>
      </c>
      <c r="B156">
        <v>166</v>
      </c>
      <c r="C156">
        <v>80</v>
      </c>
      <c r="D156">
        <v>82.000000000000028</v>
      </c>
      <c r="E156">
        <f>VLOOKUP(B156,Nodes!$B$2:$C$681,2,FALSE)</f>
        <v>130</v>
      </c>
      <c r="F156">
        <f>VLOOKUP(E156,Stations!$A$1:$D$300,3,FALSE)</f>
        <v>2.3000492155551902</v>
      </c>
      <c r="G156">
        <f>VLOOKUP(E156,Stations!$A$1:$D$300,4,FALSE)</f>
        <v>48.850717090307299</v>
      </c>
      <c r="H156">
        <f>VLOOKUP(C156,Nodes!$B$2:$C$681,2,FALSE)</f>
        <v>64</v>
      </c>
      <c r="I156">
        <f>VLOOKUP(H156,Stations!$A$1:$D$300,3,FALSE)</f>
        <v>2.2942149999999999</v>
      </c>
      <c r="J156">
        <f>VLOOKUP(H156,Stations!$A$1:$D$300,4,FALSE)</f>
        <v>48.845092999999999</v>
      </c>
      <c r="K156">
        <f t="shared" si="11"/>
        <v>8.1036080192155175</v>
      </c>
      <c r="L156">
        <f t="shared" si="12"/>
        <v>8.1036080192155175</v>
      </c>
      <c r="M156">
        <v>82.000000000000028</v>
      </c>
      <c r="N156" s="14">
        <f t="shared" si="13"/>
        <v>69.872890124872185</v>
      </c>
      <c r="O156">
        <f t="shared" si="14"/>
        <v>147.06679392342326</v>
      </c>
    </row>
    <row r="157" spans="1:15">
      <c r="A157" t="str">
        <f t="shared" si="10"/>
        <v>80,116</v>
      </c>
      <c r="B157">
        <v>80</v>
      </c>
      <c r="C157">
        <v>116</v>
      </c>
      <c r="D157">
        <v>46.999999999996156</v>
      </c>
      <c r="E157">
        <f>VLOOKUP(B157,Nodes!$B$2:$C$681,2,FALSE)</f>
        <v>64</v>
      </c>
      <c r="F157">
        <f>VLOOKUP(E157,Stations!$A$1:$D$300,3,FALSE)</f>
        <v>2.2942149999999999</v>
      </c>
      <c r="G157">
        <f>VLOOKUP(E157,Stations!$A$1:$D$300,4,FALSE)</f>
        <v>48.845092999999999</v>
      </c>
      <c r="H157">
        <f>VLOOKUP(C157,Nodes!$B$2:$C$681,2,FALSE)</f>
        <v>95</v>
      </c>
      <c r="I157">
        <f>VLOOKUP(H157,Stations!$A$1:$D$300,3,FALSE)</f>
        <v>2.291004</v>
      </c>
      <c r="J157">
        <f>VLOOKUP(H157,Stations!$A$1:$D$300,4,FALSE)</f>
        <v>48.842351000000001</v>
      </c>
      <c r="K157">
        <f t="shared" si="11"/>
        <v>4.2224501181170861</v>
      </c>
      <c r="L157">
        <f t="shared" si="12"/>
        <v>4.2224501181170861</v>
      </c>
      <c r="M157">
        <v>46.999999999996156</v>
      </c>
      <c r="N157" s="14">
        <f t="shared" si="13"/>
        <v>54.755321443704133</v>
      </c>
      <c r="O157">
        <f t="shared" si="14"/>
        <v>60.145010695236785</v>
      </c>
    </row>
    <row r="158" spans="1:15">
      <c r="A158" t="str">
        <f t="shared" si="10"/>
        <v>116,39</v>
      </c>
      <c r="B158">
        <v>116</v>
      </c>
      <c r="C158">
        <v>39</v>
      </c>
      <c r="D158">
        <v>50.000000000001421</v>
      </c>
      <c r="E158">
        <f>VLOOKUP(B158,Nodes!$B$2:$C$681,2,FALSE)</f>
        <v>95</v>
      </c>
      <c r="F158">
        <f>VLOOKUP(E158,Stations!$A$1:$D$300,3,FALSE)</f>
        <v>2.291004</v>
      </c>
      <c r="G158">
        <f>VLOOKUP(E158,Stations!$A$1:$D$300,4,FALSE)</f>
        <v>48.842351000000001</v>
      </c>
      <c r="H158">
        <f>VLOOKUP(C158,Nodes!$B$2:$C$681,2,FALSE)</f>
        <v>32</v>
      </c>
      <c r="I158">
        <f>VLOOKUP(H158,Stations!$A$1:$D$300,3,FALSE)</f>
        <v>2.28662073612213</v>
      </c>
      <c r="J158">
        <f>VLOOKUP(H158,Stations!$A$1:$D$300,4,FALSE)</f>
        <v>48.840578158376999</v>
      </c>
      <c r="K158">
        <f t="shared" si="11"/>
        <v>4.7282099829942403</v>
      </c>
      <c r="L158">
        <f t="shared" si="12"/>
        <v>4.7282099829942403</v>
      </c>
      <c r="M158">
        <v>50.000000000001421</v>
      </c>
      <c r="N158" s="14">
        <f t="shared" si="13"/>
        <v>56.385424141473024</v>
      </c>
      <c r="O158">
        <f t="shared" si="14"/>
        <v>40.773641466488357</v>
      </c>
    </row>
    <row r="159" spans="1:15">
      <c r="A159" t="str">
        <f t="shared" si="10"/>
        <v>39,183</v>
      </c>
      <c r="B159">
        <v>39</v>
      </c>
      <c r="C159">
        <v>183</v>
      </c>
      <c r="D159">
        <v>48.000000000002707</v>
      </c>
      <c r="E159">
        <f>VLOOKUP(B159,Nodes!$B$2:$C$681,2,FALSE)</f>
        <v>32</v>
      </c>
      <c r="F159">
        <f>VLOOKUP(E159,Stations!$A$1:$D$300,3,FALSE)</f>
        <v>2.28662073612213</v>
      </c>
      <c r="G159">
        <f>VLOOKUP(E159,Stations!$A$1:$D$300,4,FALSE)</f>
        <v>48.840578158376999</v>
      </c>
      <c r="H159">
        <f>VLOOKUP(C159,Nodes!$B$2:$C$681,2,FALSE)</f>
        <v>145</v>
      </c>
      <c r="I159">
        <f>VLOOKUP(H159,Stations!$A$1:$D$300,3,FALSE)</f>
        <v>2.2818168997764499</v>
      </c>
      <c r="J159">
        <f>VLOOKUP(H159,Stations!$A$1:$D$300,4,FALSE)</f>
        <v>48.838604499472602</v>
      </c>
      <c r="K159">
        <f t="shared" si="11"/>
        <v>5.1934740884098298</v>
      </c>
      <c r="L159">
        <f t="shared" si="12"/>
        <v>5.1934740884098298</v>
      </c>
      <c r="M159">
        <v>48.000000000002707</v>
      </c>
      <c r="N159" s="14">
        <f t="shared" si="13"/>
        <v>57.974955826999143</v>
      </c>
      <c r="O159">
        <f t="shared" si="14"/>
        <v>99.499743750530143</v>
      </c>
    </row>
    <row r="160" spans="1:15">
      <c r="A160" t="str">
        <f t="shared" si="10"/>
        <v>183,15</v>
      </c>
      <c r="B160">
        <v>183</v>
      </c>
      <c r="C160">
        <v>15</v>
      </c>
      <c r="D160">
        <v>63.999999999997215</v>
      </c>
      <c r="E160">
        <f>VLOOKUP(B160,Nodes!$B$2:$C$681,2,FALSE)</f>
        <v>145</v>
      </c>
      <c r="F160">
        <f>VLOOKUP(E160,Stations!$A$1:$D$300,3,FALSE)</f>
        <v>2.2818168997764499</v>
      </c>
      <c r="G160">
        <f>VLOOKUP(E160,Stations!$A$1:$D$300,4,FALSE)</f>
        <v>48.838604499472602</v>
      </c>
      <c r="H160">
        <f>VLOOKUP(C160,Nodes!$B$2:$C$681,2,FALSE)</f>
        <v>14</v>
      </c>
      <c r="I160">
        <f>VLOOKUP(H160,Stations!$A$1:$D$300,3,FALSE)</f>
        <v>2.27821201086044</v>
      </c>
      <c r="J160">
        <f>VLOOKUP(H160,Stations!$A$1:$D$300,4,FALSE)</f>
        <v>48.835970479325603</v>
      </c>
      <c r="K160">
        <f t="shared" si="11"/>
        <v>4.4646708984614305</v>
      </c>
      <c r="L160">
        <f t="shared" si="12"/>
        <v>4.4646708984614305</v>
      </c>
      <c r="M160">
        <v>63.999999999997215</v>
      </c>
      <c r="N160" s="14">
        <f t="shared" si="13"/>
        <v>55.523308053388192</v>
      </c>
      <c r="O160">
        <f t="shared" si="14"/>
        <v>71.854306357706264</v>
      </c>
    </row>
    <row r="161" spans="1:15">
      <c r="A161" t="str">
        <f t="shared" si="10"/>
        <v>155,108</v>
      </c>
      <c r="B161">
        <v>155</v>
      </c>
      <c r="C161">
        <v>108</v>
      </c>
      <c r="D161">
        <v>88.999999999997925</v>
      </c>
      <c r="E161">
        <f>VLOOKUP(B161,Nodes!$B$2:$C$681,2,FALSE)</f>
        <v>121</v>
      </c>
      <c r="F161">
        <f>VLOOKUP(E161,Stations!$A$1:$D$300,3,FALSE)</f>
        <v>2.2787162661552398</v>
      </c>
      <c r="G161">
        <f>VLOOKUP(E161,Stations!$A$1:$D$300,4,FALSE)</f>
        <v>48.846165062641397</v>
      </c>
      <c r="H161">
        <f>VLOOKUP(C161,Nodes!$B$2:$C$681,2,FALSE)</f>
        <v>87</v>
      </c>
      <c r="I161">
        <f>VLOOKUP(H161,Stations!$A$1:$D$300,3,FALSE)</f>
        <v>2.2690200805664</v>
      </c>
      <c r="J161">
        <f>VLOOKUP(H161,Stations!$A$1:$D$300,4,FALSE)</f>
        <v>48.847169403664097</v>
      </c>
      <c r="K161">
        <f t="shared" si="11"/>
        <v>9.7480621593782431</v>
      </c>
      <c r="L161">
        <f t="shared" si="12"/>
        <v>9.7480621593782431</v>
      </c>
      <c r="M161">
        <v>88.999999999997925</v>
      </c>
      <c r="N161" s="14">
        <f t="shared" si="13"/>
        <v>78.087378500007659</v>
      </c>
      <c r="O161">
        <f t="shared" si="14"/>
        <v>119.0853080020498</v>
      </c>
    </row>
    <row r="162" spans="1:15">
      <c r="A162" t="str">
        <f t="shared" si="10"/>
        <v>108,210</v>
      </c>
      <c r="B162">
        <v>108</v>
      </c>
      <c r="C162">
        <v>210</v>
      </c>
      <c r="D162">
        <v>72.999999999993832</v>
      </c>
      <c r="E162">
        <f>VLOOKUP(B162,Nodes!$B$2:$C$681,2,FALSE)</f>
        <v>87</v>
      </c>
      <c r="F162">
        <f>VLOOKUP(E162,Stations!$A$1:$D$300,3,FALSE)</f>
        <v>2.2690200805664</v>
      </c>
      <c r="G162">
        <f>VLOOKUP(E162,Stations!$A$1:$D$300,4,FALSE)</f>
        <v>48.847169403664097</v>
      </c>
      <c r="H162">
        <f>VLOOKUP(C162,Nodes!$B$2:$C$681,2,FALSE)</f>
        <v>168</v>
      </c>
      <c r="I162">
        <f>VLOOKUP(H162,Stations!$A$1:$D$300,3,FALSE)</f>
        <v>2.2638702392578098</v>
      </c>
      <c r="J162">
        <f>VLOOKUP(H162,Stations!$A$1:$D$300,4,FALSE)</f>
        <v>48.847771292585101</v>
      </c>
      <c r="K162">
        <f t="shared" si="11"/>
        <v>5.1848949629562746</v>
      </c>
      <c r="L162">
        <f t="shared" si="12"/>
        <v>5.1848949629562746</v>
      </c>
      <c r="M162">
        <v>72.999999999993832</v>
      </c>
      <c r="N162" s="14">
        <f t="shared" si="13"/>
        <v>57.94486597479866</v>
      </c>
      <c r="O162">
        <f t="shared" si="14"/>
        <v>226.65706051658941</v>
      </c>
    </row>
    <row r="163" spans="1:15">
      <c r="A163" t="str">
        <f t="shared" si="10"/>
        <v>210,271</v>
      </c>
      <c r="B163">
        <v>210</v>
      </c>
      <c r="C163">
        <v>271</v>
      </c>
      <c r="D163">
        <v>97.999999999994543</v>
      </c>
      <c r="E163">
        <f>VLOOKUP(B163,Nodes!$B$2:$C$681,2,FALSE)</f>
        <v>168</v>
      </c>
      <c r="F163">
        <f>VLOOKUP(E163,Stations!$A$1:$D$300,3,FALSE)</f>
        <v>2.2638702392578098</v>
      </c>
      <c r="G163">
        <f>VLOOKUP(E163,Stations!$A$1:$D$300,4,FALSE)</f>
        <v>48.847771292585101</v>
      </c>
      <c r="H163">
        <f>VLOOKUP(C163,Nodes!$B$2:$C$681,2,FALSE)</f>
        <v>209</v>
      </c>
      <c r="I163">
        <f>VLOOKUP(H163,Stations!$A$1:$D$300,3,FALSE)</f>
        <v>2.25875</v>
      </c>
      <c r="J163">
        <f>VLOOKUP(H163,Stations!$A$1:$D$300,4,FALSE)</f>
        <v>48.848025</v>
      </c>
      <c r="K163">
        <f t="shared" si="11"/>
        <v>5.1265209947479349</v>
      </c>
      <c r="L163">
        <f t="shared" si="12"/>
        <v>5.1265209947479349</v>
      </c>
      <c r="M163">
        <v>97.999999999994543</v>
      </c>
      <c r="N163" s="14">
        <f t="shared" si="13"/>
        <v>57.740907159591416</v>
      </c>
      <c r="O163">
        <f t="shared" si="14"/>
        <v>1620.7945563321985</v>
      </c>
    </row>
    <row r="164" spans="1:15">
      <c r="A164" t="str">
        <f t="shared" si="10"/>
        <v>271,40</v>
      </c>
      <c r="B164">
        <v>271</v>
      </c>
      <c r="C164">
        <v>40</v>
      </c>
      <c r="D164">
        <v>168.00000000000227</v>
      </c>
      <c r="E164">
        <f>VLOOKUP(B164,Nodes!$B$2:$C$681,2,FALSE)</f>
        <v>209</v>
      </c>
      <c r="F164">
        <f>VLOOKUP(E164,Stations!$A$1:$D$300,3,FALSE)</f>
        <v>2.25875</v>
      </c>
      <c r="G164">
        <f>VLOOKUP(E164,Stations!$A$1:$D$300,4,FALSE)</f>
        <v>48.848025</v>
      </c>
      <c r="H164">
        <f>VLOOKUP(C164,Nodes!$B$2:$C$681,2,FALSE)</f>
        <v>33</v>
      </c>
      <c r="I164">
        <f>VLOOKUP(H164,Stations!$A$1:$D$300,3,FALSE)</f>
        <v>2.2388774156570399</v>
      </c>
      <c r="J164">
        <f>VLOOKUP(H164,Stations!$A$1:$D$300,4,FALSE)</f>
        <v>48.842278126020702</v>
      </c>
      <c r="K164">
        <f t="shared" si="11"/>
        <v>20.686859814916264</v>
      </c>
      <c r="L164">
        <f t="shared" si="12"/>
        <v>20.686859814916264</v>
      </c>
      <c r="M164">
        <v>168.00000000000227</v>
      </c>
      <c r="N164" s="14">
        <f t="shared" si="13"/>
        <v>160.13484724159201</v>
      </c>
      <c r="O164">
        <f t="shared" si="14"/>
        <v>61.860627913128539</v>
      </c>
    </row>
    <row r="165" spans="1:15">
      <c r="A165" t="str">
        <f t="shared" si="10"/>
        <v>40,212</v>
      </c>
      <c r="B165">
        <v>40</v>
      </c>
      <c r="C165">
        <v>212</v>
      </c>
      <c r="D165">
        <v>169.00000000000404</v>
      </c>
      <c r="E165">
        <f>VLOOKUP(B165,Nodes!$B$2:$C$681,2,FALSE)</f>
        <v>33</v>
      </c>
      <c r="F165">
        <f>VLOOKUP(E165,Stations!$A$1:$D$300,3,FALSE)</f>
        <v>2.2388774156570399</v>
      </c>
      <c r="G165">
        <f>VLOOKUP(E165,Stations!$A$1:$D$300,4,FALSE)</f>
        <v>48.842278126020702</v>
      </c>
      <c r="H165">
        <f>VLOOKUP(C165,Nodes!$B$2:$C$681,2,FALSE)</f>
        <v>169</v>
      </c>
      <c r="I165">
        <f>VLOOKUP(H165,Stations!$A$1:$D$300,3,FALSE)</f>
        <v>2.2611940000000001</v>
      </c>
      <c r="J165">
        <f>VLOOKUP(H165,Stations!$A$1:$D$300,4,FALSE)</f>
        <v>48.84496</v>
      </c>
      <c r="K165">
        <f t="shared" si="11"/>
        <v>22.477152505984773</v>
      </c>
      <c r="L165">
        <f t="shared" si="12"/>
        <v>22.477152505984773</v>
      </c>
      <c r="M165">
        <v>169.00000000000404</v>
      </c>
      <c r="N165" s="14">
        <f t="shared" si="13"/>
        <v>178.100353570284</v>
      </c>
      <c r="O165">
        <f t="shared" si="14"/>
        <v>82.816435104107285</v>
      </c>
    </row>
    <row r="166" spans="1:15">
      <c r="A166" t="str">
        <f t="shared" si="10"/>
        <v>212,56</v>
      </c>
      <c r="B166">
        <v>212</v>
      </c>
      <c r="C166">
        <v>56</v>
      </c>
      <c r="D166">
        <v>63.999999999997215</v>
      </c>
      <c r="E166">
        <f>VLOOKUP(B166,Nodes!$B$2:$C$681,2,FALSE)</f>
        <v>169</v>
      </c>
      <c r="F166">
        <f>VLOOKUP(E166,Stations!$A$1:$D$300,3,FALSE)</f>
        <v>2.2611940000000001</v>
      </c>
      <c r="G166">
        <f>VLOOKUP(E166,Stations!$A$1:$D$300,4,FALSE)</f>
        <v>48.84496</v>
      </c>
      <c r="H166">
        <f>VLOOKUP(C166,Nodes!$B$2:$C$681,2,FALSE)</f>
        <v>47</v>
      </c>
      <c r="I166">
        <f>VLOOKUP(H166,Stations!$A$1:$D$300,3,FALSE)</f>
        <v>2.2662144899368202</v>
      </c>
      <c r="J166">
        <f>VLOOKUP(H166,Stations!$A$1:$D$300,4,FALSE)</f>
        <v>48.845137754499902</v>
      </c>
      <c r="K166">
        <f t="shared" si="11"/>
        <v>5.0236357220589163</v>
      </c>
      <c r="L166">
        <f t="shared" si="12"/>
        <v>5.0236357220589163</v>
      </c>
      <c r="M166">
        <v>63.999999999997215</v>
      </c>
      <c r="N166" s="14">
        <f t="shared" si="13"/>
        <v>57.384729024795035</v>
      </c>
      <c r="O166">
        <f t="shared" si="14"/>
        <v>43.761810075352393</v>
      </c>
    </row>
    <row r="167" spans="1:15">
      <c r="A167" t="str">
        <f t="shared" si="10"/>
        <v>56,213</v>
      </c>
      <c r="B167">
        <v>56</v>
      </c>
      <c r="C167">
        <v>213</v>
      </c>
      <c r="D167">
        <v>60.000000000004583</v>
      </c>
      <c r="E167">
        <f>VLOOKUP(B167,Nodes!$B$2:$C$681,2,FALSE)</f>
        <v>47</v>
      </c>
      <c r="F167">
        <f>VLOOKUP(E167,Stations!$A$1:$D$300,3,FALSE)</f>
        <v>2.2662144899368202</v>
      </c>
      <c r="G167">
        <f>VLOOKUP(E167,Stations!$A$1:$D$300,4,FALSE)</f>
        <v>48.845137754499902</v>
      </c>
      <c r="H167">
        <f>VLOOKUP(C167,Nodes!$B$2:$C$681,2,FALSE)</f>
        <v>170</v>
      </c>
      <c r="I167">
        <f>VLOOKUP(H167,Stations!$A$1:$D$300,3,FALSE)</f>
        <v>2.2717076539993202</v>
      </c>
      <c r="J167">
        <f>VLOOKUP(H167,Stations!$A$1:$D$300,4,FALSE)</f>
        <v>48.846738722107197</v>
      </c>
      <c r="K167">
        <f t="shared" si="11"/>
        <v>5.7217085470295324</v>
      </c>
      <c r="L167">
        <f t="shared" si="12"/>
        <v>5.7217085470295324</v>
      </c>
      <c r="M167">
        <v>60.000000000004583</v>
      </c>
      <c r="N167" s="14">
        <f t="shared" si="13"/>
        <v>59.884107601872287</v>
      </c>
      <c r="O167">
        <f t="shared" si="14"/>
        <v>1.3431047944854531E-2</v>
      </c>
    </row>
    <row r="168" spans="1:15">
      <c r="A168" t="str">
        <f t="shared" si="10"/>
        <v>213,155</v>
      </c>
      <c r="B168">
        <v>213</v>
      </c>
      <c r="C168">
        <v>155</v>
      </c>
      <c r="D168">
        <v>80.000000000001307</v>
      </c>
      <c r="E168">
        <f>VLOOKUP(B168,Nodes!$B$2:$C$681,2,FALSE)</f>
        <v>170</v>
      </c>
      <c r="F168">
        <f>VLOOKUP(E168,Stations!$A$1:$D$300,3,FALSE)</f>
        <v>2.2717076539993202</v>
      </c>
      <c r="G168">
        <f>VLOOKUP(E168,Stations!$A$1:$D$300,4,FALSE)</f>
        <v>48.846738722107197</v>
      </c>
      <c r="H168">
        <f>VLOOKUP(C168,Nodes!$B$2:$C$681,2,FALSE)</f>
        <v>121</v>
      </c>
      <c r="I168">
        <f>VLOOKUP(H168,Stations!$A$1:$D$300,3,FALSE)</f>
        <v>2.2787162661552398</v>
      </c>
      <c r="J168">
        <f>VLOOKUP(H168,Stations!$A$1:$D$300,4,FALSE)</f>
        <v>48.846165062641397</v>
      </c>
      <c r="K168">
        <f t="shared" si="11"/>
        <v>7.0320501658340602</v>
      </c>
      <c r="L168">
        <f t="shared" si="12"/>
        <v>7.0320501658340602</v>
      </c>
      <c r="M168">
        <v>80.000000000001307</v>
      </c>
      <c r="N168" s="14">
        <f t="shared" si="13"/>
        <v>65.099625439346923</v>
      </c>
      <c r="O168">
        <f t="shared" si="14"/>
        <v>222.02116204779634</v>
      </c>
    </row>
    <row r="169" spans="1:15">
      <c r="A169" t="str">
        <f t="shared" si="10"/>
        <v>155,61</v>
      </c>
      <c r="B169">
        <v>155</v>
      </c>
      <c r="C169">
        <v>61</v>
      </c>
      <c r="D169">
        <v>78.999999999999559</v>
      </c>
      <c r="E169">
        <f>VLOOKUP(B169,Nodes!$B$2:$C$681,2,FALSE)</f>
        <v>121</v>
      </c>
      <c r="F169">
        <f>VLOOKUP(E169,Stations!$A$1:$D$300,3,FALSE)</f>
        <v>2.2787162661552398</v>
      </c>
      <c r="G169">
        <f>VLOOKUP(E169,Stations!$A$1:$D$300,4,FALSE)</f>
        <v>48.846165062641397</v>
      </c>
      <c r="H169">
        <f>VLOOKUP(C169,Nodes!$B$2:$C$681,2,FALSE)</f>
        <v>50</v>
      </c>
      <c r="I169">
        <f>VLOOKUP(H169,Stations!$A$1:$D$300,3,FALSE)</f>
        <v>2.2869419999999998</v>
      </c>
      <c r="J169">
        <f>VLOOKUP(H169,Stations!$A$1:$D$300,4,FALSE)</f>
        <v>48.846590999999997</v>
      </c>
      <c r="K169">
        <f t="shared" si="11"/>
        <v>8.2367542101413243</v>
      </c>
      <c r="L169">
        <f t="shared" si="12"/>
        <v>8.2367542101413243</v>
      </c>
      <c r="M169">
        <v>78.999999999999559</v>
      </c>
      <c r="N169" s="14">
        <f t="shared" si="13"/>
        <v>70.497927092543364</v>
      </c>
      <c r="O169">
        <f t="shared" si="14"/>
        <v>72.285243723700646</v>
      </c>
    </row>
    <row r="170" spans="1:15">
      <c r="A170" t="str">
        <f t="shared" si="10"/>
        <v>61,13</v>
      </c>
      <c r="B170">
        <v>61</v>
      </c>
      <c r="C170">
        <v>13</v>
      </c>
      <c r="D170">
        <v>70.999999999999915</v>
      </c>
      <c r="E170">
        <f>VLOOKUP(B170,Nodes!$B$2:$C$681,2,FALSE)</f>
        <v>50</v>
      </c>
      <c r="F170">
        <f>VLOOKUP(E170,Stations!$A$1:$D$300,3,FALSE)</f>
        <v>2.2869419999999998</v>
      </c>
      <c r="G170">
        <f>VLOOKUP(E170,Stations!$A$1:$D$300,4,FALSE)</f>
        <v>48.846590999999997</v>
      </c>
      <c r="H170">
        <f>VLOOKUP(C170,Nodes!$B$2:$C$681,2,FALSE)</f>
        <v>12</v>
      </c>
      <c r="I170">
        <f>VLOOKUP(H170,Stations!$A$1:$D$300,3,FALSE)</f>
        <v>2.29451179504394</v>
      </c>
      <c r="J170">
        <f>VLOOKUP(H170,Stations!$A$1:$D$300,4,FALSE)</f>
        <v>48.846977009491901</v>
      </c>
      <c r="K170">
        <f t="shared" si="11"/>
        <v>7.5796306199643961</v>
      </c>
      <c r="L170">
        <f t="shared" si="12"/>
        <v>7.5796306199643961</v>
      </c>
      <c r="M170">
        <v>70.999999999999915</v>
      </c>
      <c r="N170" s="14">
        <f t="shared" si="13"/>
        <v>67.481702070087479</v>
      </c>
      <c r="O170">
        <f t="shared" si="14"/>
        <v>12.378420323626129</v>
      </c>
    </row>
    <row r="171" spans="1:15">
      <c r="A171" t="str">
        <f t="shared" si="10"/>
        <v>13,167</v>
      </c>
      <c r="B171">
        <v>13</v>
      </c>
      <c r="C171">
        <v>167</v>
      </c>
      <c r="D171">
        <v>73.99999999999558</v>
      </c>
      <c r="E171">
        <f>VLOOKUP(B171,Nodes!$B$2:$C$681,2,FALSE)</f>
        <v>12</v>
      </c>
      <c r="F171">
        <f>VLOOKUP(E171,Stations!$A$1:$D$300,3,FALSE)</f>
        <v>2.29451179504394</v>
      </c>
      <c r="G171">
        <f>VLOOKUP(E171,Stations!$A$1:$D$300,4,FALSE)</f>
        <v>48.846977009491901</v>
      </c>
      <c r="H171">
        <f>VLOOKUP(C171,Nodes!$B$2:$C$681,2,FALSE)</f>
        <v>130</v>
      </c>
      <c r="I171">
        <f>VLOOKUP(H171,Stations!$A$1:$D$300,3,FALSE)</f>
        <v>2.3000492155551902</v>
      </c>
      <c r="J171">
        <f>VLOOKUP(H171,Stations!$A$1:$D$300,4,FALSE)</f>
        <v>48.850717090307299</v>
      </c>
      <c r="K171">
        <f t="shared" si="11"/>
        <v>6.6821576174255997</v>
      </c>
      <c r="L171">
        <f t="shared" si="12"/>
        <v>6.6821576174255997</v>
      </c>
      <c r="M171">
        <v>73.99999999999558</v>
      </c>
      <c r="N171" s="14">
        <f t="shared" si="13"/>
        <v>63.640049104152375</v>
      </c>
      <c r="O171">
        <f t="shared" si="14"/>
        <v>107.32858256428243</v>
      </c>
    </row>
    <row r="172" spans="1:15">
      <c r="A172" t="str">
        <f t="shared" si="10"/>
        <v>167,346</v>
      </c>
      <c r="B172">
        <v>167</v>
      </c>
      <c r="C172">
        <v>346</v>
      </c>
      <c r="D172">
        <v>85.000000000005286</v>
      </c>
      <c r="E172">
        <f>VLOOKUP(B172,Nodes!$B$2:$C$681,2,FALSE)</f>
        <v>130</v>
      </c>
      <c r="F172">
        <f>VLOOKUP(E172,Stations!$A$1:$D$300,3,FALSE)</f>
        <v>2.3000492155551902</v>
      </c>
      <c r="G172">
        <f>VLOOKUP(E172,Stations!$A$1:$D$300,4,FALSE)</f>
        <v>48.850717090307299</v>
      </c>
      <c r="H172">
        <f>VLOOKUP(C172,Nodes!$B$2:$C$681,2,FALSE)</f>
        <v>271</v>
      </c>
      <c r="I172">
        <f>VLOOKUP(H172,Stations!$A$1:$D$300,3,FALSE)</f>
        <v>2.3068526387214598</v>
      </c>
      <c r="J172">
        <f>VLOOKUP(H172,Stations!$A$1:$D$300,4,FALSE)</f>
        <v>48.8474341650778</v>
      </c>
      <c r="K172">
        <f t="shared" si="11"/>
        <v>7.554082660509807</v>
      </c>
      <c r="L172">
        <f t="shared" si="12"/>
        <v>7.554082660509807</v>
      </c>
      <c r="M172">
        <v>85.000000000005286</v>
      </c>
      <c r="N172" s="14">
        <f t="shared" si="13"/>
        <v>67.367908333799988</v>
      </c>
      <c r="O172">
        <f t="shared" si="14"/>
        <v>310.89065652546634</v>
      </c>
    </row>
    <row r="173" spans="1:15">
      <c r="A173" t="str">
        <f t="shared" si="10"/>
        <v>346,103</v>
      </c>
      <c r="B173">
        <v>346</v>
      </c>
      <c r="C173">
        <v>103</v>
      </c>
      <c r="D173">
        <v>91.000000000001435</v>
      </c>
      <c r="E173">
        <f>VLOOKUP(B173,Nodes!$B$2:$C$681,2,FALSE)</f>
        <v>271</v>
      </c>
      <c r="F173">
        <f>VLOOKUP(E173,Stations!$A$1:$D$300,3,FALSE)</f>
        <v>2.3068526387214598</v>
      </c>
      <c r="G173">
        <f>VLOOKUP(E173,Stations!$A$1:$D$300,4,FALSE)</f>
        <v>48.8474341650778</v>
      </c>
      <c r="H173">
        <f>VLOOKUP(C173,Nodes!$B$2:$C$681,2,FALSE)</f>
        <v>83</v>
      </c>
      <c r="I173">
        <f>VLOOKUP(H173,Stations!$A$1:$D$300,3,FALSE)</f>
        <v>2.3164790868759102</v>
      </c>
      <c r="J173">
        <f>VLOOKUP(H173,Stations!$A$1:$D$300,4,FALSE)</f>
        <v>48.846828741919097</v>
      </c>
      <c r="K173">
        <f t="shared" si="11"/>
        <v>9.6454673951765777</v>
      </c>
      <c r="L173">
        <f t="shared" si="12"/>
        <v>9.6454673951765777</v>
      </c>
      <c r="M173">
        <v>91.000000000001435</v>
      </c>
      <c r="N173" s="14">
        <f t="shared" si="13"/>
        <v>77.543395233588058</v>
      </c>
      <c r="O173">
        <f t="shared" si="14"/>
        <v>181.08021183945922</v>
      </c>
    </row>
    <row r="174" spans="1:15">
      <c r="A174" t="str">
        <f t="shared" si="10"/>
        <v>103,368</v>
      </c>
      <c r="B174">
        <v>103</v>
      </c>
      <c r="C174">
        <v>368</v>
      </c>
      <c r="D174">
        <v>70.999999999999915</v>
      </c>
      <c r="E174">
        <f>VLOOKUP(B174,Nodes!$B$2:$C$681,2,FALSE)</f>
        <v>83</v>
      </c>
      <c r="F174">
        <f>VLOOKUP(E174,Stations!$A$1:$D$300,3,FALSE)</f>
        <v>2.3164790868759102</v>
      </c>
      <c r="G174">
        <f>VLOOKUP(E174,Stations!$A$1:$D$300,4,FALSE)</f>
        <v>48.846828741919097</v>
      </c>
      <c r="H174">
        <f>VLOOKUP(C174,Nodes!$B$2:$C$681,2,FALSE)</f>
        <v>287</v>
      </c>
      <c r="I174">
        <f>VLOOKUP(H174,Stations!$A$1:$D$300,3,FALSE)</f>
        <v>2.3215565085411001</v>
      </c>
      <c r="J174">
        <f>VLOOKUP(H174,Stations!$A$1:$D$300,4,FALSE)</f>
        <v>48.848946808441802</v>
      </c>
      <c r="K174">
        <f t="shared" si="11"/>
        <v>5.5014922121859824</v>
      </c>
      <c r="L174">
        <f t="shared" si="12"/>
        <v>5.5014922121859824</v>
      </c>
      <c r="M174">
        <v>70.999999999999915</v>
      </c>
      <c r="N174" s="14">
        <f t="shared" si="13"/>
        <v>59.07469381500394</v>
      </c>
      <c r="O174">
        <f t="shared" si="14"/>
        <v>142.21292760590325</v>
      </c>
    </row>
    <row r="175" spans="1:15">
      <c r="A175" t="str">
        <f t="shared" si="10"/>
        <v>368,348</v>
      </c>
      <c r="B175">
        <v>368</v>
      </c>
      <c r="C175">
        <v>348</v>
      </c>
      <c r="D175">
        <v>59.000000000002828</v>
      </c>
      <c r="E175">
        <f>VLOOKUP(B175,Nodes!$B$2:$C$681,2,FALSE)</f>
        <v>287</v>
      </c>
      <c r="F175">
        <f>VLOOKUP(E175,Stations!$A$1:$D$300,3,FALSE)</f>
        <v>2.3215565085411001</v>
      </c>
      <c r="G175">
        <f>VLOOKUP(E175,Stations!$A$1:$D$300,4,FALSE)</f>
        <v>48.848946808441802</v>
      </c>
      <c r="H175">
        <f>VLOOKUP(C175,Nodes!$B$2:$C$681,2,FALSE)</f>
        <v>273</v>
      </c>
      <c r="I175">
        <f>VLOOKUP(H175,Stations!$A$1:$D$300,3,FALSE)</f>
        <v>2.32665538787841</v>
      </c>
      <c r="J175">
        <f>VLOOKUP(H175,Stations!$A$1:$D$300,4,FALSE)</f>
        <v>48.851509549146897</v>
      </c>
      <c r="K175">
        <f t="shared" si="11"/>
        <v>5.706681208723289</v>
      </c>
      <c r="L175">
        <f t="shared" si="12"/>
        <v>5.706681208723289</v>
      </c>
      <c r="M175">
        <v>59.000000000002828</v>
      </c>
      <c r="N175" s="14">
        <f t="shared" si="13"/>
        <v>59.828260115993167</v>
      </c>
      <c r="O175">
        <f t="shared" si="14"/>
        <v>0.68601481974033041</v>
      </c>
    </row>
    <row r="176" spans="1:15">
      <c r="A176" t="str">
        <f t="shared" si="10"/>
        <v>348,185</v>
      </c>
      <c r="B176">
        <v>348</v>
      </c>
      <c r="C176">
        <v>185</v>
      </c>
      <c r="D176">
        <v>84.000000000003539</v>
      </c>
      <c r="E176">
        <f>VLOOKUP(B176,Nodes!$B$2:$C$681,2,FALSE)</f>
        <v>273</v>
      </c>
      <c r="F176">
        <f>VLOOKUP(E176,Stations!$A$1:$D$300,3,FALSE)</f>
        <v>2.32665538787841</v>
      </c>
      <c r="G176">
        <f>VLOOKUP(E176,Stations!$A$1:$D$300,4,FALSE)</f>
        <v>48.851509549146897</v>
      </c>
      <c r="H176">
        <f>VLOOKUP(C176,Nodes!$B$2:$C$681,2,FALSE)</f>
        <v>147</v>
      </c>
      <c r="I176">
        <f>VLOOKUP(H176,Stations!$A$1:$D$300,3,FALSE)</f>
        <v>2.3353216052055301</v>
      </c>
      <c r="J176">
        <f>VLOOKUP(H176,Stations!$A$1:$D$300,4,FALSE)</f>
        <v>48.852774986365297</v>
      </c>
      <c r="K176">
        <f t="shared" si="11"/>
        <v>8.7581193252084582</v>
      </c>
      <c r="L176">
        <f t="shared" si="12"/>
        <v>8.7581193252084582</v>
      </c>
      <c r="M176">
        <v>84.000000000003539</v>
      </c>
      <c r="N176" s="14">
        <f t="shared" si="13"/>
        <v>73.013346581840239</v>
      </c>
      <c r="O176">
        <f t="shared" si="14"/>
        <v>120.70655333083933</v>
      </c>
    </row>
    <row r="177" spans="1:15">
      <c r="A177" t="str">
        <f t="shared" si="10"/>
        <v>185,233</v>
      </c>
      <c r="B177">
        <v>185</v>
      </c>
      <c r="C177">
        <v>233</v>
      </c>
      <c r="D177">
        <v>69.000000000001194</v>
      </c>
      <c r="E177">
        <f>VLOOKUP(B177,Nodes!$B$2:$C$681,2,FALSE)</f>
        <v>147</v>
      </c>
      <c r="F177">
        <f>VLOOKUP(E177,Stations!$A$1:$D$300,3,FALSE)</f>
        <v>2.3353216052055301</v>
      </c>
      <c r="G177">
        <f>VLOOKUP(E177,Stations!$A$1:$D$300,4,FALSE)</f>
        <v>48.852774986365297</v>
      </c>
      <c r="H177">
        <f>VLOOKUP(C177,Nodes!$B$2:$C$681,2,FALSE)</f>
        <v>181</v>
      </c>
      <c r="I177">
        <f>VLOOKUP(H177,Stations!$A$1:$D$300,3,FALSE)</f>
        <v>2.3389509999999998</v>
      </c>
      <c r="J177">
        <f>VLOOKUP(H177,Stations!$A$1:$D$300,4,FALSE)</f>
        <v>48.852066000000001</v>
      </c>
      <c r="K177">
        <f t="shared" si="11"/>
        <v>3.697995164991406</v>
      </c>
      <c r="L177">
        <f t="shared" si="12"/>
        <v>3.697995164991406</v>
      </c>
      <c r="M177">
        <v>69.000000000001194</v>
      </c>
      <c r="N177" s="14">
        <f t="shared" si="13"/>
        <v>53.17253702939631</v>
      </c>
      <c r="O177">
        <f t="shared" si="14"/>
        <v>250.50858408586879</v>
      </c>
    </row>
    <row r="178" spans="1:15">
      <c r="A178" t="str">
        <f t="shared" si="10"/>
        <v>233,78</v>
      </c>
      <c r="B178">
        <v>233</v>
      </c>
      <c r="C178">
        <v>78</v>
      </c>
      <c r="D178">
        <v>37.999999999999545</v>
      </c>
      <c r="E178">
        <f>VLOOKUP(B178,Nodes!$B$2:$C$681,2,FALSE)</f>
        <v>181</v>
      </c>
      <c r="F178">
        <f>VLOOKUP(E178,Stations!$A$1:$D$300,3,FALSE)</f>
        <v>2.3389509999999998</v>
      </c>
      <c r="G178">
        <f>VLOOKUP(E178,Stations!$A$1:$D$300,4,FALSE)</f>
        <v>48.852066000000001</v>
      </c>
      <c r="H178">
        <f>VLOOKUP(C178,Nodes!$B$2:$C$681,2,FALSE)</f>
        <v>62</v>
      </c>
      <c r="I178">
        <f>VLOOKUP(H178,Stations!$A$1:$D$300,3,FALSE)</f>
        <v>2.3445832729339</v>
      </c>
      <c r="J178">
        <f>VLOOKUP(H178,Stations!$A$1:$D$300,4,FALSE)</f>
        <v>48.851018896823</v>
      </c>
      <c r="K178">
        <f t="shared" si="11"/>
        <v>5.7287802772693768</v>
      </c>
      <c r="L178">
        <f t="shared" si="12"/>
        <v>5.7287802772693768</v>
      </c>
      <c r="M178">
        <v>37.999999999999545</v>
      </c>
      <c r="N178" s="14">
        <f t="shared" si="13"/>
        <v>59.910420041472584</v>
      </c>
      <c r="O178">
        <f t="shared" si="14"/>
        <v>480.06650639378341</v>
      </c>
    </row>
    <row r="179" spans="1:15">
      <c r="A179" t="str">
        <f t="shared" si="10"/>
        <v>78,206</v>
      </c>
      <c r="B179">
        <v>78</v>
      </c>
      <c r="C179">
        <v>206</v>
      </c>
      <c r="D179">
        <v>45.999999999994401</v>
      </c>
      <c r="E179">
        <f>VLOOKUP(B179,Nodes!$B$2:$C$681,2,FALSE)</f>
        <v>62</v>
      </c>
      <c r="F179">
        <f>VLOOKUP(E179,Stations!$A$1:$D$300,3,FALSE)</f>
        <v>2.3445832729339</v>
      </c>
      <c r="G179">
        <f>VLOOKUP(E179,Stations!$A$1:$D$300,4,FALSE)</f>
        <v>48.851018896823</v>
      </c>
      <c r="H179">
        <f>VLOOKUP(C179,Nodes!$B$2:$C$681,2,FALSE)</f>
        <v>165</v>
      </c>
      <c r="I179">
        <f>VLOOKUP(H179,Stations!$A$1:$D$300,3,FALSE)</f>
        <v>2.3479360342025699</v>
      </c>
      <c r="J179">
        <f>VLOOKUP(H179,Stations!$A$1:$D$300,4,FALSE)</f>
        <v>48.850192895719303</v>
      </c>
      <c r="K179">
        <f t="shared" si="11"/>
        <v>3.4530111421773815</v>
      </c>
      <c r="L179">
        <f t="shared" si="12"/>
        <v>3.4530111421773815</v>
      </c>
      <c r="M179">
        <v>45.999999999994401</v>
      </c>
      <c r="N179" s="14">
        <f t="shared" si="13"/>
        <v>52.470715288124637</v>
      </c>
      <c r="O179">
        <f t="shared" si="14"/>
        <v>41.870156340042371</v>
      </c>
    </row>
    <row r="180" spans="1:15">
      <c r="A180" t="str">
        <f t="shared" si="10"/>
        <v>206,51</v>
      </c>
      <c r="B180">
        <v>206</v>
      </c>
      <c r="C180">
        <v>51</v>
      </c>
      <c r="D180">
        <v>78.000000000002601</v>
      </c>
      <c r="E180">
        <f>VLOOKUP(B180,Nodes!$B$2:$C$681,2,FALSE)</f>
        <v>165</v>
      </c>
      <c r="F180">
        <f>VLOOKUP(E180,Stations!$A$1:$D$300,3,FALSE)</f>
        <v>2.3479360342025699</v>
      </c>
      <c r="G180">
        <f>VLOOKUP(E180,Stations!$A$1:$D$300,4,FALSE)</f>
        <v>48.850192895719303</v>
      </c>
      <c r="H180">
        <f>VLOOKUP(C180,Nodes!$B$2:$C$681,2,FALSE)</f>
        <v>43</v>
      </c>
      <c r="I180">
        <f>VLOOKUP(H180,Stations!$A$1:$D$300,3,FALSE)</f>
        <v>2.35120296478271</v>
      </c>
      <c r="J180">
        <f>VLOOKUP(H180,Stations!$A$1:$D$300,4,FALSE)</f>
        <v>48.847139397282199</v>
      </c>
      <c r="K180">
        <f t="shared" si="11"/>
        <v>4.4717656603240652</v>
      </c>
      <c r="L180">
        <f t="shared" si="12"/>
        <v>4.4717656603240652</v>
      </c>
      <c r="M180">
        <v>78.000000000002601</v>
      </c>
      <c r="N180" s="14">
        <f t="shared" si="13"/>
        <v>55.546154921388919</v>
      </c>
      <c r="O180">
        <f t="shared" si="14"/>
        <v>504.17515881438385</v>
      </c>
    </row>
    <row r="181" spans="1:15">
      <c r="A181" t="str">
        <f t="shared" si="10"/>
        <v>51,159</v>
      </c>
      <c r="B181">
        <v>51</v>
      </c>
      <c r="C181">
        <v>159</v>
      </c>
      <c r="D181">
        <v>57.999999999996277</v>
      </c>
      <c r="E181">
        <f>VLOOKUP(B181,Nodes!$B$2:$C$681,2,FALSE)</f>
        <v>43</v>
      </c>
      <c r="F181">
        <f>VLOOKUP(E181,Stations!$A$1:$D$300,3,FALSE)</f>
        <v>2.35120296478271</v>
      </c>
      <c r="G181">
        <f>VLOOKUP(E181,Stations!$A$1:$D$300,4,FALSE)</f>
        <v>48.847139397282199</v>
      </c>
      <c r="H181">
        <f>VLOOKUP(C181,Nodes!$B$2:$C$681,2,FALSE)</f>
        <v>124</v>
      </c>
      <c r="I181">
        <f>VLOOKUP(H181,Stations!$A$1:$D$300,3,FALSE)</f>
        <v>2.3557380000000001</v>
      </c>
      <c r="J181">
        <f>VLOOKUP(H181,Stations!$A$1:$D$300,4,FALSE)</f>
        <v>48.846052</v>
      </c>
      <c r="K181">
        <f t="shared" si="11"/>
        <v>4.6635798772396075</v>
      </c>
      <c r="L181">
        <f t="shared" si="12"/>
        <v>4.6635798772396075</v>
      </c>
      <c r="M181">
        <v>57.999999999996277</v>
      </c>
      <c r="N181" s="14">
        <f t="shared" si="13"/>
        <v>56.171439977836862</v>
      </c>
      <c r="O181">
        <f t="shared" si="14"/>
        <v>3.3436317546396408</v>
      </c>
    </row>
    <row r="182" spans="1:15">
      <c r="A182" t="str">
        <f t="shared" si="10"/>
        <v>158,262</v>
      </c>
      <c r="B182">
        <v>158</v>
      </c>
      <c r="C182">
        <v>262</v>
      </c>
      <c r="D182">
        <v>52.000000000000135</v>
      </c>
      <c r="E182">
        <f>VLOOKUP(B182,Nodes!$B$2:$C$681,2,FALSE)</f>
        <v>124</v>
      </c>
      <c r="F182">
        <f>VLOOKUP(E182,Stations!$A$1:$D$300,3,FALSE)</f>
        <v>2.3557380000000001</v>
      </c>
      <c r="G182">
        <f>VLOOKUP(E182,Stations!$A$1:$D$300,4,FALSE)</f>
        <v>48.846052</v>
      </c>
      <c r="H182">
        <f>VLOOKUP(C182,Nodes!$B$2:$C$681,2,FALSE)</f>
        <v>200</v>
      </c>
      <c r="I182">
        <f>VLOOKUP(H182,Stations!$A$1:$D$300,3,FALSE)</f>
        <v>2.3522789999999998</v>
      </c>
      <c r="J182">
        <f>VLOOKUP(H182,Stations!$A$1:$D$300,4,FALSE)</f>
        <v>48.843589999999999</v>
      </c>
      <c r="K182">
        <f t="shared" si="11"/>
        <v>4.2457184315506158</v>
      </c>
      <c r="L182">
        <f t="shared" si="12"/>
        <v>4.2457184315506158</v>
      </c>
      <c r="M182">
        <v>52.000000000000135</v>
      </c>
      <c r="N182" s="14">
        <f t="shared" si="13"/>
        <v>54.828081747366156</v>
      </c>
      <c r="O182">
        <f t="shared" si="14"/>
        <v>7.998046369784845</v>
      </c>
    </row>
    <row r="183" spans="1:15">
      <c r="A183" t="str">
        <f t="shared" si="10"/>
        <v>262,53</v>
      </c>
      <c r="B183">
        <v>262</v>
      </c>
      <c r="C183">
        <v>53</v>
      </c>
      <c r="D183">
        <v>63.000000000000256</v>
      </c>
      <c r="E183">
        <f>VLOOKUP(B183,Nodes!$B$2:$C$681,2,FALSE)</f>
        <v>200</v>
      </c>
      <c r="F183">
        <f>VLOOKUP(E183,Stations!$A$1:$D$300,3,FALSE)</f>
        <v>2.3522789999999998</v>
      </c>
      <c r="G183">
        <f>VLOOKUP(E183,Stations!$A$1:$D$300,4,FALSE)</f>
        <v>48.843589999999999</v>
      </c>
      <c r="H183">
        <f>VLOOKUP(C183,Nodes!$B$2:$C$681,2,FALSE)</f>
        <v>45</v>
      </c>
      <c r="I183">
        <f>VLOOKUP(H183,Stations!$A$1:$D$300,3,FALSE)</f>
        <v>2.3517739999999998</v>
      </c>
      <c r="J183">
        <f>VLOOKUP(H183,Stations!$A$1:$D$300,4,FALSE)</f>
        <v>48.840597000000002</v>
      </c>
      <c r="K183">
        <f t="shared" si="11"/>
        <v>3.0353045975616437</v>
      </c>
      <c r="L183">
        <f t="shared" si="12"/>
        <v>3.0353045975616437</v>
      </c>
      <c r="M183">
        <v>63.000000000000256</v>
      </c>
      <c r="N183" s="14">
        <f t="shared" si="13"/>
        <v>51.329196958482122</v>
      </c>
      <c r="O183">
        <f t="shared" si="14"/>
        <v>136.20764363390893</v>
      </c>
    </row>
    <row r="184" spans="1:15">
      <c r="A184" t="str">
        <f t="shared" si="10"/>
        <v>53,175</v>
      </c>
      <c r="B184">
        <v>53</v>
      </c>
      <c r="C184">
        <v>175</v>
      </c>
      <c r="D184">
        <v>63.000000000000256</v>
      </c>
      <c r="E184">
        <f>VLOOKUP(B184,Nodes!$B$2:$C$681,2,FALSE)</f>
        <v>45</v>
      </c>
      <c r="F184">
        <f>VLOOKUP(E184,Stations!$A$1:$D$300,3,FALSE)</f>
        <v>2.3517739999999998</v>
      </c>
      <c r="G184">
        <f>VLOOKUP(E184,Stations!$A$1:$D$300,4,FALSE)</f>
        <v>48.840597000000002</v>
      </c>
      <c r="H184">
        <f>VLOOKUP(C184,Nodes!$B$2:$C$681,2,FALSE)</f>
        <v>138</v>
      </c>
      <c r="I184">
        <f>VLOOKUP(H184,Stations!$A$1:$D$300,3,FALSE)</f>
        <v>2.3522500000000002</v>
      </c>
      <c r="J184">
        <f>VLOOKUP(H184,Stations!$A$1:$D$300,4,FALSE)</f>
        <v>48.836399999999998</v>
      </c>
      <c r="K184">
        <f t="shared" si="11"/>
        <v>4.2239063673383441</v>
      </c>
      <c r="L184">
        <f t="shared" si="12"/>
        <v>4.2239063673383441</v>
      </c>
      <c r="M184">
        <v>63.000000000000256</v>
      </c>
      <c r="N184" s="14">
        <f t="shared" si="13"/>
        <v>54.759868828842798</v>
      </c>
      <c r="O184">
        <f t="shared" si="14"/>
        <v>67.899761717880779</v>
      </c>
    </row>
    <row r="185" spans="1:15">
      <c r="A185" t="str">
        <f t="shared" si="10"/>
        <v>175,261</v>
      </c>
      <c r="B185">
        <v>175</v>
      </c>
      <c r="C185">
        <v>261</v>
      </c>
      <c r="D185">
        <v>63.000000000000256</v>
      </c>
      <c r="E185">
        <f>VLOOKUP(B185,Nodes!$B$2:$C$681,2,FALSE)</f>
        <v>138</v>
      </c>
      <c r="F185">
        <f>VLOOKUP(E185,Stations!$A$1:$D$300,3,FALSE)</f>
        <v>2.3522500000000002</v>
      </c>
      <c r="G185">
        <f>VLOOKUP(E185,Stations!$A$1:$D$300,4,FALSE)</f>
        <v>48.836399999999998</v>
      </c>
      <c r="H185">
        <f>VLOOKUP(C185,Nodes!$B$2:$C$681,2,FALSE)</f>
        <v>199</v>
      </c>
      <c r="I185">
        <f>VLOOKUP(H185,Stations!$A$1:$D$300,3,FALSE)</f>
        <v>2.3555944444444443</v>
      </c>
      <c r="J185">
        <f>VLOOKUP(H185,Stations!$A$1:$D$300,4,FALSE)</f>
        <v>48.832163888888893</v>
      </c>
      <c r="K185">
        <f t="shared" si="11"/>
        <v>5.397216503680359</v>
      </c>
      <c r="L185">
        <f t="shared" si="12"/>
        <v>5.397216503680359</v>
      </c>
      <c r="M185">
        <v>63.000000000000256</v>
      </c>
      <c r="N185" s="14">
        <f t="shared" si="13"/>
        <v>58.698161227934492</v>
      </c>
      <c r="O185">
        <f t="shared" si="14"/>
        <v>18.505816820848281</v>
      </c>
    </row>
    <row r="186" spans="1:15">
      <c r="A186" t="str">
        <f t="shared" si="10"/>
        <v>261,363</v>
      </c>
      <c r="B186">
        <v>261</v>
      </c>
      <c r="C186">
        <v>363</v>
      </c>
      <c r="D186">
        <v>59.000000000002828</v>
      </c>
      <c r="E186">
        <f>VLOOKUP(B186,Nodes!$B$2:$C$681,2,FALSE)</f>
        <v>199</v>
      </c>
      <c r="F186">
        <f>VLOOKUP(E186,Stations!$A$1:$D$300,3,FALSE)</f>
        <v>2.3555944444444443</v>
      </c>
      <c r="G186">
        <f>VLOOKUP(E186,Stations!$A$1:$D$300,4,FALSE)</f>
        <v>48.832163888888893</v>
      </c>
      <c r="H186">
        <f>VLOOKUP(C186,Nodes!$B$2:$C$681,2,FALSE)</f>
        <v>283</v>
      </c>
      <c r="I186">
        <f>VLOOKUP(H186,Stations!$A$1:$D$300,3,FALSE)</f>
        <v>2.3576779999999999</v>
      </c>
      <c r="J186">
        <f>VLOOKUP(H186,Stations!$A$1:$D$300,4,FALSE)</f>
        <v>48.826664999999998</v>
      </c>
      <c r="K186">
        <f t="shared" si="11"/>
        <v>5.8803896780308316</v>
      </c>
      <c r="L186">
        <f t="shared" si="12"/>
        <v>5.8803896780308316</v>
      </c>
      <c r="M186">
        <v>59.000000000002828</v>
      </c>
      <c r="N186" s="14">
        <f t="shared" si="13"/>
        <v>60.479316994651796</v>
      </c>
      <c r="O186">
        <f t="shared" si="14"/>
        <v>2.1883787706572559</v>
      </c>
    </row>
    <row r="187" spans="1:15">
      <c r="A187" t="str">
        <f t="shared" si="10"/>
        <v>363,195</v>
      </c>
      <c r="B187">
        <v>363</v>
      </c>
      <c r="C187">
        <v>195</v>
      </c>
      <c r="D187">
        <v>59.999999999999787</v>
      </c>
      <c r="E187">
        <f>VLOOKUP(B187,Nodes!$B$2:$C$681,2,FALSE)</f>
        <v>283</v>
      </c>
      <c r="F187">
        <f>VLOOKUP(E187,Stations!$A$1:$D$300,3,FALSE)</f>
        <v>2.3576779999999999</v>
      </c>
      <c r="G187">
        <f>VLOOKUP(E187,Stations!$A$1:$D$300,4,FALSE)</f>
        <v>48.826664999999998</v>
      </c>
      <c r="H187">
        <f>VLOOKUP(C187,Nodes!$B$2:$C$681,2,FALSE)</f>
        <v>155</v>
      </c>
      <c r="I187">
        <f>VLOOKUP(H187,Stations!$A$1:$D$300,3,FALSE)</f>
        <v>2.3585310000000002</v>
      </c>
      <c r="J187">
        <f>VLOOKUP(H187,Stations!$A$1:$D$300,4,FALSE)</f>
        <v>48.822155000000002</v>
      </c>
      <c r="K187">
        <f t="shared" si="11"/>
        <v>4.5899574072061329</v>
      </c>
      <c r="L187">
        <f t="shared" si="12"/>
        <v>4.5899574072061329</v>
      </c>
      <c r="M187">
        <v>59.999999999999787</v>
      </c>
      <c r="N187" s="14">
        <f t="shared" si="13"/>
        <v>55.929709485677364</v>
      </c>
      <c r="O187">
        <f t="shared" si="14"/>
        <v>16.567264870983095</v>
      </c>
    </row>
    <row r="188" spans="1:15">
      <c r="A188" t="str">
        <f t="shared" si="10"/>
        <v>195,289</v>
      </c>
      <c r="B188">
        <v>195</v>
      </c>
      <c r="C188">
        <v>289</v>
      </c>
      <c r="D188">
        <v>60.000000000004583</v>
      </c>
      <c r="E188">
        <f>VLOOKUP(B188,Nodes!$B$2:$C$681,2,FALSE)</f>
        <v>155</v>
      </c>
      <c r="F188">
        <f>VLOOKUP(E188,Stations!$A$1:$D$300,3,FALSE)</f>
        <v>2.3585310000000002</v>
      </c>
      <c r="G188">
        <f>VLOOKUP(E188,Stations!$A$1:$D$300,4,FALSE)</f>
        <v>48.822155000000002</v>
      </c>
      <c r="H188">
        <f>VLOOKUP(C188,Nodes!$B$2:$C$681,2,FALSE)</f>
        <v>226</v>
      </c>
      <c r="I188">
        <f>VLOOKUP(H188,Stations!$A$1:$D$300,3,FALSE)</f>
        <v>2.360805</v>
      </c>
      <c r="J188">
        <f>VLOOKUP(H188,Stations!$A$1:$D$300,4,FALSE)</f>
        <v>48.819195999999998</v>
      </c>
      <c r="K188">
        <f t="shared" si="11"/>
        <v>3.7318570444249417</v>
      </c>
      <c r="L188">
        <f t="shared" si="12"/>
        <v>3.7318570444249417</v>
      </c>
      <c r="M188">
        <v>60.000000000004583</v>
      </c>
      <c r="N188" s="14">
        <f t="shared" si="13"/>
        <v>53.271423319721137</v>
      </c>
      <c r="O188">
        <f t="shared" si="14"/>
        <v>45.273744142454198</v>
      </c>
    </row>
    <row r="189" spans="1:15">
      <c r="A189" t="str">
        <f t="shared" si="10"/>
        <v>289,275</v>
      </c>
      <c r="B189">
        <v>289</v>
      </c>
      <c r="C189">
        <v>275</v>
      </c>
      <c r="D189">
        <v>51.999999999995339</v>
      </c>
      <c r="E189">
        <f>VLOOKUP(B189,Nodes!$B$2:$C$681,2,FALSE)</f>
        <v>226</v>
      </c>
      <c r="F189">
        <f>VLOOKUP(E189,Stations!$A$1:$D$300,3,FALSE)</f>
        <v>2.360805</v>
      </c>
      <c r="G189">
        <f>VLOOKUP(E189,Stations!$A$1:$D$300,4,FALSE)</f>
        <v>48.819195999999998</v>
      </c>
      <c r="H189">
        <f>VLOOKUP(C189,Nodes!$B$2:$C$681,2,FALSE)</f>
        <v>213</v>
      </c>
      <c r="I189">
        <f>VLOOKUP(H189,Stations!$A$1:$D$300,3,FALSE)</f>
        <v>2.3652926087379398</v>
      </c>
      <c r="J189">
        <f>VLOOKUP(H189,Stations!$A$1:$D$300,4,FALSE)</f>
        <v>48.8203153283429</v>
      </c>
      <c r="K189">
        <f t="shared" si="11"/>
        <v>4.6250976340027146</v>
      </c>
      <c r="L189">
        <f t="shared" si="12"/>
        <v>4.6250976340027146</v>
      </c>
      <c r="M189">
        <v>51.999999999995339</v>
      </c>
      <c r="N189" s="14">
        <f t="shared" si="13"/>
        <v>56.044818940097763</v>
      </c>
      <c r="O189">
        <f t="shared" si="14"/>
        <v>16.360560258211294</v>
      </c>
    </row>
    <row r="190" spans="1:15">
      <c r="A190" t="str">
        <f t="shared" si="10"/>
        <v>275,290</v>
      </c>
      <c r="B190">
        <v>275</v>
      </c>
      <c r="C190">
        <v>290</v>
      </c>
      <c r="D190">
        <v>54.000000000003645</v>
      </c>
      <c r="E190">
        <f>VLOOKUP(B190,Nodes!$B$2:$C$681,2,FALSE)</f>
        <v>213</v>
      </c>
      <c r="F190">
        <f>VLOOKUP(E190,Stations!$A$1:$D$300,3,FALSE)</f>
        <v>2.3652926087379398</v>
      </c>
      <c r="G190">
        <f>VLOOKUP(E190,Stations!$A$1:$D$300,4,FALSE)</f>
        <v>48.8203153283429</v>
      </c>
      <c r="H190">
        <f>VLOOKUP(C190,Nodes!$B$2:$C$681,2,FALSE)</f>
        <v>227</v>
      </c>
      <c r="I190">
        <f>VLOOKUP(H190,Stations!$A$1:$D$300,3,FALSE)</f>
        <v>2.37043976783752</v>
      </c>
      <c r="J190">
        <f>VLOOKUP(H190,Stations!$A$1:$D$300,4,FALSE)</f>
        <v>48.820959924099803</v>
      </c>
      <c r="K190">
        <f t="shared" si="11"/>
        <v>5.187364502925182</v>
      </c>
      <c r="L190">
        <f t="shared" si="12"/>
        <v>5.187364502925182</v>
      </c>
      <c r="M190">
        <v>54.000000000003645</v>
      </c>
      <c r="N190" s="14">
        <f t="shared" si="13"/>
        <v>57.953524470519248</v>
      </c>
      <c r="O190">
        <f t="shared" si="14"/>
        <v>15.630355738965681</v>
      </c>
    </row>
    <row r="191" spans="1:15">
      <c r="A191" t="str">
        <f t="shared" si="10"/>
        <v>290,275</v>
      </c>
      <c r="B191">
        <v>290</v>
      </c>
      <c r="C191">
        <v>275</v>
      </c>
      <c r="D191">
        <v>56.999999999999318</v>
      </c>
      <c r="E191">
        <f>VLOOKUP(B191,Nodes!$B$2:$C$681,2,FALSE)</f>
        <v>227</v>
      </c>
      <c r="F191">
        <f>VLOOKUP(E191,Stations!$A$1:$D$300,3,FALSE)</f>
        <v>2.37043976783752</v>
      </c>
      <c r="G191">
        <f>VLOOKUP(E191,Stations!$A$1:$D$300,4,FALSE)</f>
        <v>48.820959924099803</v>
      </c>
      <c r="H191">
        <f>VLOOKUP(C191,Nodes!$B$2:$C$681,2,FALSE)</f>
        <v>213</v>
      </c>
      <c r="I191">
        <f>VLOOKUP(H191,Stations!$A$1:$D$300,3,FALSE)</f>
        <v>2.3652926087379398</v>
      </c>
      <c r="J191">
        <f>VLOOKUP(H191,Stations!$A$1:$D$300,4,FALSE)</f>
        <v>48.8203153283429</v>
      </c>
      <c r="K191">
        <f t="shared" si="11"/>
        <v>5.187364502925182</v>
      </c>
      <c r="L191">
        <f t="shared" si="12"/>
        <v>5.187364502925182</v>
      </c>
      <c r="M191">
        <v>56.999999999999318</v>
      </c>
      <c r="N191" s="14">
        <f t="shared" si="13"/>
        <v>57.953524470519248</v>
      </c>
      <c r="O191">
        <f t="shared" si="14"/>
        <v>0.90920891588031361</v>
      </c>
    </row>
    <row r="192" spans="1:15">
      <c r="A192" t="str">
        <f t="shared" si="10"/>
        <v>275,289</v>
      </c>
      <c r="B192">
        <v>275</v>
      </c>
      <c r="C192">
        <v>289</v>
      </c>
      <c r="D192">
        <v>47.000000000005748</v>
      </c>
      <c r="E192">
        <f>VLOOKUP(B192,Nodes!$B$2:$C$681,2,FALSE)</f>
        <v>213</v>
      </c>
      <c r="F192">
        <f>VLOOKUP(E192,Stations!$A$1:$D$300,3,FALSE)</f>
        <v>2.3652926087379398</v>
      </c>
      <c r="G192">
        <f>VLOOKUP(E192,Stations!$A$1:$D$300,4,FALSE)</f>
        <v>48.8203153283429</v>
      </c>
      <c r="H192">
        <f>VLOOKUP(C192,Nodes!$B$2:$C$681,2,FALSE)</f>
        <v>226</v>
      </c>
      <c r="I192">
        <f>VLOOKUP(H192,Stations!$A$1:$D$300,3,FALSE)</f>
        <v>2.360805</v>
      </c>
      <c r="J192">
        <f>VLOOKUP(H192,Stations!$A$1:$D$300,4,FALSE)</f>
        <v>48.819195999999998</v>
      </c>
      <c r="K192">
        <f t="shared" si="11"/>
        <v>4.6250976340027146</v>
      </c>
      <c r="L192">
        <f t="shared" si="12"/>
        <v>4.6250976340027146</v>
      </c>
      <c r="M192">
        <v>47.000000000005748</v>
      </c>
      <c r="N192" s="14">
        <f t="shared" si="13"/>
        <v>56.044818940097763</v>
      </c>
      <c r="O192">
        <f t="shared" si="14"/>
        <v>81.808749659047223</v>
      </c>
    </row>
    <row r="193" spans="1:15">
      <c r="A193" t="str">
        <f t="shared" si="10"/>
        <v>289,195</v>
      </c>
      <c r="B193">
        <v>289</v>
      </c>
      <c r="C193">
        <v>195</v>
      </c>
      <c r="D193">
        <v>59.999999999999787</v>
      </c>
      <c r="E193">
        <f>VLOOKUP(B193,Nodes!$B$2:$C$681,2,FALSE)</f>
        <v>226</v>
      </c>
      <c r="F193">
        <f>VLOOKUP(E193,Stations!$A$1:$D$300,3,FALSE)</f>
        <v>2.360805</v>
      </c>
      <c r="G193">
        <f>VLOOKUP(E193,Stations!$A$1:$D$300,4,FALSE)</f>
        <v>48.819195999999998</v>
      </c>
      <c r="H193">
        <f>VLOOKUP(C193,Nodes!$B$2:$C$681,2,FALSE)</f>
        <v>155</v>
      </c>
      <c r="I193">
        <f>VLOOKUP(H193,Stations!$A$1:$D$300,3,FALSE)</f>
        <v>2.3585310000000002</v>
      </c>
      <c r="J193">
        <f>VLOOKUP(H193,Stations!$A$1:$D$300,4,FALSE)</f>
        <v>48.822155000000002</v>
      </c>
      <c r="K193">
        <f t="shared" si="11"/>
        <v>3.7318570444249417</v>
      </c>
      <c r="L193">
        <f t="shared" si="12"/>
        <v>3.7318570444249417</v>
      </c>
      <c r="M193">
        <v>59.999999999999787</v>
      </c>
      <c r="N193" s="14">
        <f t="shared" si="13"/>
        <v>53.271423319721137</v>
      </c>
      <c r="O193">
        <f t="shared" si="14"/>
        <v>45.273744142389653</v>
      </c>
    </row>
    <row r="194" spans="1:15">
      <c r="A194" t="str">
        <f t="shared" si="10"/>
        <v>195,363</v>
      </c>
      <c r="B194">
        <v>195</v>
      </c>
      <c r="C194">
        <v>363</v>
      </c>
      <c r="D194">
        <v>55.999999999992767</v>
      </c>
      <c r="E194">
        <f>VLOOKUP(B194,Nodes!$B$2:$C$681,2,FALSE)</f>
        <v>155</v>
      </c>
      <c r="F194">
        <f>VLOOKUP(E194,Stations!$A$1:$D$300,3,FALSE)</f>
        <v>2.3585310000000002</v>
      </c>
      <c r="G194">
        <f>VLOOKUP(E194,Stations!$A$1:$D$300,4,FALSE)</f>
        <v>48.822155000000002</v>
      </c>
      <c r="H194">
        <f>VLOOKUP(C194,Nodes!$B$2:$C$681,2,FALSE)</f>
        <v>283</v>
      </c>
      <c r="I194">
        <f>VLOOKUP(H194,Stations!$A$1:$D$300,3,FALSE)</f>
        <v>2.3576779999999999</v>
      </c>
      <c r="J194">
        <f>VLOOKUP(H194,Stations!$A$1:$D$300,4,FALSE)</f>
        <v>48.826664999999998</v>
      </c>
      <c r="K194">
        <f t="shared" si="11"/>
        <v>4.5899574072061329</v>
      </c>
      <c r="L194">
        <f t="shared" si="12"/>
        <v>4.5899574072061329</v>
      </c>
      <c r="M194">
        <v>55.999999999992767</v>
      </c>
      <c r="N194" s="14">
        <f t="shared" si="13"/>
        <v>55.929709485677364</v>
      </c>
      <c r="O194">
        <f t="shared" si="14"/>
        <v>4.9407564027238284E-3</v>
      </c>
    </row>
    <row r="195" spans="1:15">
      <c r="A195" t="str">
        <f t="shared" ref="A195:A258" si="15">B195&amp;","&amp;C195</f>
        <v>363,261</v>
      </c>
      <c r="B195">
        <v>363</v>
      </c>
      <c r="C195">
        <v>261</v>
      </c>
      <c r="D195">
        <v>65.000000000003766</v>
      </c>
      <c r="E195">
        <f>VLOOKUP(B195,Nodes!$B$2:$C$681,2,FALSE)</f>
        <v>283</v>
      </c>
      <c r="F195">
        <f>VLOOKUP(E195,Stations!$A$1:$D$300,3,FALSE)</f>
        <v>2.3576779999999999</v>
      </c>
      <c r="G195">
        <f>VLOOKUP(E195,Stations!$A$1:$D$300,4,FALSE)</f>
        <v>48.826664999999998</v>
      </c>
      <c r="H195">
        <f>VLOOKUP(C195,Nodes!$B$2:$C$681,2,FALSE)</f>
        <v>199</v>
      </c>
      <c r="I195">
        <f>VLOOKUP(H195,Stations!$A$1:$D$300,3,FALSE)</f>
        <v>2.3555944444444443</v>
      </c>
      <c r="J195">
        <f>VLOOKUP(H195,Stations!$A$1:$D$300,4,FALSE)</f>
        <v>48.832163888888893</v>
      </c>
      <c r="K195">
        <f t="shared" ref="K195:K258" si="16">1000*SQRT((F195-I195)^2+(G195-J195)^2)</f>
        <v>5.8803896780308316</v>
      </c>
      <c r="L195">
        <f t="shared" ref="L195:L258" si="17">K195</f>
        <v>5.8803896780308316</v>
      </c>
      <c r="M195">
        <v>65.000000000003766</v>
      </c>
      <c r="N195" s="14">
        <f t="shared" ref="N195:N258" si="18">0.1991*K195*K195+1.441*K195+45.121</f>
        <v>60.479316994651796</v>
      </c>
      <c r="O195">
        <f t="shared" ref="O195:O258" si="19">(M195-N195)^2</f>
        <v>20.436574834878115</v>
      </c>
    </row>
    <row r="196" spans="1:15">
      <c r="A196" t="str">
        <f t="shared" si="15"/>
        <v>261,175</v>
      </c>
      <c r="B196">
        <v>261</v>
      </c>
      <c r="C196">
        <v>175</v>
      </c>
      <c r="D196">
        <v>53.00000000000189</v>
      </c>
      <c r="E196">
        <f>VLOOKUP(B196,Nodes!$B$2:$C$681,2,FALSE)</f>
        <v>199</v>
      </c>
      <c r="F196">
        <f>VLOOKUP(E196,Stations!$A$1:$D$300,3,FALSE)</f>
        <v>2.3555944444444443</v>
      </c>
      <c r="G196">
        <f>VLOOKUP(E196,Stations!$A$1:$D$300,4,FALSE)</f>
        <v>48.832163888888893</v>
      </c>
      <c r="H196">
        <f>VLOOKUP(C196,Nodes!$B$2:$C$681,2,FALSE)</f>
        <v>138</v>
      </c>
      <c r="I196">
        <f>VLOOKUP(H196,Stations!$A$1:$D$300,3,FALSE)</f>
        <v>2.3522500000000002</v>
      </c>
      <c r="J196">
        <f>VLOOKUP(H196,Stations!$A$1:$D$300,4,FALSE)</f>
        <v>48.836399999999998</v>
      </c>
      <c r="K196">
        <f t="shared" si="16"/>
        <v>5.397216503680359</v>
      </c>
      <c r="L196">
        <f t="shared" si="17"/>
        <v>5.397216503680359</v>
      </c>
      <c r="M196">
        <v>53.00000000000189</v>
      </c>
      <c r="N196" s="14">
        <f t="shared" si="18"/>
        <v>58.698161227934492</v>
      </c>
      <c r="O196">
        <f t="shared" si="19"/>
        <v>32.469041379514373</v>
      </c>
    </row>
    <row r="197" spans="1:15">
      <c r="A197" t="str">
        <f t="shared" si="15"/>
        <v>175,53</v>
      </c>
      <c r="B197">
        <v>175</v>
      </c>
      <c r="C197">
        <v>53</v>
      </c>
      <c r="D197">
        <v>63.999999999997215</v>
      </c>
      <c r="E197">
        <f>VLOOKUP(B197,Nodes!$B$2:$C$681,2,FALSE)</f>
        <v>138</v>
      </c>
      <c r="F197">
        <f>VLOOKUP(E197,Stations!$A$1:$D$300,3,FALSE)</f>
        <v>2.3522500000000002</v>
      </c>
      <c r="G197">
        <f>VLOOKUP(E197,Stations!$A$1:$D$300,4,FALSE)</f>
        <v>48.836399999999998</v>
      </c>
      <c r="H197">
        <f>VLOOKUP(C197,Nodes!$B$2:$C$681,2,FALSE)</f>
        <v>45</v>
      </c>
      <c r="I197">
        <f>VLOOKUP(H197,Stations!$A$1:$D$300,3,FALSE)</f>
        <v>2.3517739999999998</v>
      </c>
      <c r="J197">
        <f>VLOOKUP(H197,Stations!$A$1:$D$300,4,FALSE)</f>
        <v>48.840597000000002</v>
      </c>
      <c r="K197">
        <f t="shared" si="16"/>
        <v>4.2239063673383441</v>
      </c>
      <c r="L197">
        <f t="shared" si="17"/>
        <v>4.2239063673383441</v>
      </c>
      <c r="M197">
        <v>63.999999999997215</v>
      </c>
      <c r="N197" s="14">
        <f t="shared" si="18"/>
        <v>54.759868828842798</v>
      </c>
      <c r="O197">
        <f t="shared" si="19"/>
        <v>85.38002406013949</v>
      </c>
    </row>
    <row r="198" spans="1:15">
      <c r="A198" t="str">
        <f t="shared" si="15"/>
        <v>53,262</v>
      </c>
      <c r="B198">
        <v>53</v>
      </c>
      <c r="C198">
        <v>262</v>
      </c>
      <c r="D198">
        <v>44.999999999997442</v>
      </c>
      <c r="E198">
        <f>VLOOKUP(B198,Nodes!$B$2:$C$681,2,FALSE)</f>
        <v>45</v>
      </c>
      <c r="F198">
        <f>VLOOKUP(E198,Stations!$A$1:$D$300,3,FALSE)</f>
        <v>2.3517739999999998</v>
      </c>
      <c r="G198">
        <f>VLOOKUP(E198,Stations!$A$1:$D$300,4,FALSE)</f>
        <v>48.840597000000002</v>
      </c>
      <c r="H198">
        <f>VLOOKUP(C198,Nodes!$B$2:$C$681,2,FALSE)</f>
        <v>200</v>
      </c>
      <c r="I198">
        <f>VLOOKUP(H198,Stations!$A$1:$D$300,3,FALSE)</f>
        <v>2.3522789999999998</v>
      </c>
      <c r="J198">
        <f>VLOOKUP(H198,Stations!$A$1:$D$300,4,FALSE)</f>
        <v>48.843589999999999</v>
      </c>
      <c r="K198">
        <f t="shared" si="16"/>
        <v>3.0353045975616437</v>
      </c>
      <c r="L198">
        <f t="shared" si="17"/>
        <v>3.0353045975616437</v>
      </c>
      <c r="M198">
        <v>44.999999999997442</v>
      </c>
      <c r="N198" s="14">
        <f t="shared" si="18"/>
        <v>51.329196958482122</v>
      </c>
      <c r="O198">
        <f t="shared" si="19"/>
        <v>40.058734139291722</v>
      </c>
    </row>
    <row r="199" spans="1:15">
      <c r="A199" t="str">
        <f t="shared" si="15"/>
        <v>262,158</v>
      </c>
      <c r="B199">
        <v>262</v>
      </c>
      <c r="C199">
        <v>158</v>
      </c>
      <c r="D199">
        <v>59.999999999999787</v>
      </c>
      <c r="E199">
        <f>VLOOKUP(B199,Nodes!$B$2:$C$681,2,FALSE)</f>
        <v>200</v>
      </c>
      <c r="F199">
        <f>VLOOKUP(E199,Stations!$A$1:$D$300,3,FALSE)</f>
        <v>2.3522789999999998</v>
      </c>
      <c r="G199">
        <f>VLOOKUP(E199,Stations!$A$1:$D$300,4,FALSE)</f>
        <v>48.843589999999999</v>
      </c>
      <c r="H199">
        <f>VLOOKUP(C199,Nodes!$B$2:$C$681,2,FALSE)</f>
        <v>124</v>
      </c>
      <c r="I199">
        <f>VLOOKUP(H199,Stations!$A$1:$D$300,3,FALSE)</f>
        <v>2.3557380000000001</v>
      </c>
      <c r="J199">
        <f>VLOOKUP(H199,Stations!$A$1:$D$300,4,FALSE)</f>
        <v>48.846052</v>
      </c>
      <c r="K199">
        <f t="shared" si="16"/>
        <v>4.2457184315506158</v>
      </c>
      <c r="L199">
        <f t="shared" si="17"/>
        <v>4.2457184315506158</v>
      </c>
      <c r="M199">
        <v>59.999999999999787</v>
      </c>
      <c r="N199" s="14">
        <f t="shared" si="18"/>
        <v>54.828081747366156</v>
      </c>
      <c r="O199">
        <f t="shared" si="19"/>
        <v>26.748738411924911</v>
      </c>
    </row>
    <row r="200" spans="1:15">
      <c r="A200" t="str">
        <f t="shared" si="15"/>
        <v>158,359</v>
      </c>
      <c r="B200">
        <v>158</v>
      </c>
      <c r="C200">
        <v>359</v>
      </c>
      <c r="D200">
        <v>88.000000000000966</v>
      </c>
      <c r="E200">
        <f>VLOOKUP(B200,Nodes!$B$2:$C$681,2,FALSE)</f>
        <v>124</v>
      </c>
      <c r="F200">
        <f>VLOOKUP(E200,Stations!$A$1:$D$300,3,FALSE)</f>
        <v>2.3557380000000001</v>
      </c>
      <c r="G200">
        <f>VLOOKUP(E200,Stations!$A$1:$D$300,4,FALSE)</f>
        <v>48.846052</v>
      </c>
      <c r="H200">
        <f>VLOOKUP(C200,Nodes!$B$2:$C$681,2,FALSE)</f>
        <v>279</v>
      </c>
      <c r="I200">
        <f>VLOOKUP(H200,Stations!$A$1:$D$300,3,FALSE)</f>
        <v>2.36189424991607</v>
      </c>
      <c r="J200">
        <f>VLOOKUP(H200,Stations!$A$1:$D$300,4,FALSE)</f>
        <v>48.8514248325423</v>
      </c>
      <c r="K200">
        <f t="shared" si="16"/>
        <v>8.1710918827720196</v>
      </c>
      <c r="L200">
        <f t="shared" si="17"/>
        <v>8.1710918827720196</v>
      </c>
      <c r="M200">
        <v>88.000000000000966</v>
      </c>
      <c r="N200" s="14">
        <f t="shared" si="18"/>
        <v>70.188801846114004</v>
      </c>
      <c r="O200">
        <f t="shared" si="19"/>
        <v>317.23877967702634</v>
      </c>
    </row>
    <row r="201" spans="1:15">
      <c r="A201" t="str">
        <f t="shared" si="15"/>
        <v>359,268</v>
      </c>
      <c r="B201">
        <v>359</v>
      </c>
      <c r="C201">
        <v>268</v>
      </c>
      <c r="D201">
        <v>54.999999999995808</v>
      </c>
      <c r="E201">
        <f>VLOOKUP(B201,Nodes!$B$2:$C$681,2,FALSE)</f>
        <v>279</v>
      </c>
      <c r="F201">
        <f>VLOOKUP(E201,Stations!$A$1:$D$300,3,FALSE)</f>
        <v>2.36189424991607</v>
      </c>
      <c r="G201">
        <f>VLOOKUP(E201,Stations!$A$1:$D$300,4,FALSE)</f>
        <v>48.8514248325423</v>
      </c>
      <c r="H201">
        <f>VLOOKUP(C201,Nodes!$B$2:$C$681,2,FALSE)</f>
        <v>206</v>
      </c>
      <c r="I201">
        <f>VLOOKUP(H201,Stations!$A$1:$D$300,3,FALSE)</f>
        <v>2.3576161265373199</v>
      </c>
      <c r="J201">
        <f>VLOOKUP(H201,Stations!$A$1:$D$300,4,FALSE)</f>
        <v>48.853286799865899</v>
      </c>
      <c r="K201">
        <f t="shared" si="16"/>
        <v>4.6657541681874175</v>
      </c>
      <c r="L201">
        <f t="shared" si="17"/>
        <v>4.6657541681874175</v>
      </c>
      <c r="M201">
        <v>54.999999999995808</v>
      </c>
      <c r="N201" s="14">
        <f t="shared" si="18"/>
        <v>56.178611812187562</v>
      </c>
      <c r="O201">
        <f t="shared" si="19"/>
        <v>1.3891258038379302</v>
      </c>
    </row>
    <row r="202" spans="1:15">
      <c r="A202" t="str">
        <f t="shared" si="15"/>
        <v>268,69</v>
      </c>
      <c r="B202">
        <v>268</v>
      </c>
      <c r="C202">
        <v>69</v>
      </c>
      <c r="D202">
        <v>72.000000000001663</v>
      </c>
      <c r="E202">
        <f>VLOOKUP(B202,Nodes!$B$2:$C$681,2,FALSE)</f>
        <v>206</v>
      </c>
      <c r="F202">
        <f>VLOOKUP(E202,Stations!$A$1:$D$300,3,FALSE)</f>
        <v>2.3576161265373199</v>
      </c>
      <c r="G202">
        <f>VLOOKUP(E202,Stations!$A$1:$D$300,4,FALSE)</f>
        <v>48.853286799865899</v>
      </c>
      <c r="H202">
        <f>VLOOKUP(C202,Nodes!$B$2:$C$681,2,FALSE)</f>
        <v>56</v>
      </c>
      <c r="I202">
        <f>VLOOKUP(H202,Stations!$A$1:$D$300,3,FALSE)</f>
        <v>2.3489123582839899</v>
      </c>
      <c r="J202">
        <f>VLOOKUP(H202,Stations!$A$1:$D$300,4,FALSE)</f>
        <v>48.857494061513101</v>
      </c>
      <c r="K202">
        <f t="shared" si="16"/>
        <v>9.6672970563491472</v>
      </c>
      <c r="L202">
        <f t="shared" si="17"/>
        <v>9.6672970563491472</v>
      </c>
      <c r="M202">
        <v>72.000000000001663</v>
      </c>
      <c r="N202" s="14">
        <f t="shared" si="18"/>
        <v>77.658790564200373</v>
      </c>
      <c r="O202">
        <f t="shared" si="19"/>
        <v>32.02191064946436</v>
      </c>
    </row>
    <row r="203" spans="1:15">
      <c r="A203" t="str">
        <f t="shared" si="15"/>
        <v>69,269</v>
      </c>
      <c r="B203">
        <v>69</v>
      </c>
      <c r="C203">
        <v>269</v>
      </c>
      <c r="D203">
        <v>59.000000000002828</v>
      </c>
      <c r="E203">
        <f>VLOOKUP(B203,Nodes!$B$2:$C$681,2,FALSE)</f>
        <v>56</v>
      </c>
      <c r="F203">
        <f>VLOOKUP(E203,Stations!$A$1:$D$300,3,FALSE)</f>
        <v>2.3489123582839899</v>
      </c>
      <c r="G203">
        <f>VLOOKUP(E203,Stations!$A$1:$D$300,4,FALSE)</f>
        <v>48.857494061513101</v>
      </c>
      <c r="H203">
        <f>VLOOKUP(C203,Nodes!$B$2:$C$681,2,FALSE)</f>
        <v>207</v>
      </c>
      <c r="I203">
        <f>VLOOKUP(H203,Stations!$A$1:$D$300,3,FALSE)</f>
        <v>2.3414880037307699</v>
      </c>
      <c r="J203">
        <f>VLOOKUP(H203,Stations!$A$1:$D$300,4,FALSE)</f>
        <v>48.858676407805802</v>
      </c>
      <c r="K203">
        <f t="shared" si="16"/>
        <v>7.5179108326570816</v>
      </c>
      <c r="L203">
        <f t="shared" si="17"/>
        <v>7.5179108326570816</v>
      </c>
      <c r="M203">
        <v>59.000000000002828</v>
      </c>
      <c r="N203" s="14">
        <f t="shared" si="18"/>
        <v>67.207239082456397</v>
      </c>
      <c r="O203">
        <f t="shared" si="19"/>
        <v>67.3587733565533</v>
      </c>
    </row>
    <row r="204" spans="1:15">
      <c r="A204" t="str">
        <f t="shared" si="15"/>
        <v>269,240</v>
      </c>
      <c r="B204">
        <v>269</v>
      </c>
      <c r="C204">
        <v>240</v>
      </c>
      <c r="D204">
        <v>86.999999999994415</v>
      </c>
      <c r="E204">
        <f>VLOOKUP(B204,Nodes!$B$2:$C$681,2,FALSE)</f>
        <v>207</v>
      </c>
      <c r="F204">
        <f>VLOOKUP(E204,Stations!$A$1:$D$300,3,FALSE)</f>
        <v>2.3414880037307699</v>
      </c>
      <c r="G204">
        <f>VLOOKUP(E204,Stations!$A$1:$D$300,4,FALSE)</f>
        <v>48.858676407805802</v>
      </c>
      <c r="H204">
        <f>VLOOKUP(C204,Nodes!$B$2:$C$681,2,FALSE)</f>
        <v>185</v>
      </c>
      <c r="I204">
        <f>VLOOKUP(H204,Stations!$A$1:$D$300,3,FALSE)</f>
        <v>2.3365779999999998</v>
      </c>
      <c r="J204">
        <f>VLOOKUP(H204,Stations!$A$1:$D$300,4,FALSE)</f>
        <v>48.862644000000003</v>
      </c>
      <c r="K204">
        <f t="shared" si="16"/>
        <v>6.3126796572975303</v>
      </c>
      <c r="L204">
        <f t="shared" si="17"/>
        <v>6.3126796572975303</v>
      </c>
      <c r="M204">
        <v>86.999999999994415</v>
      </c>
      <c r="N204" s="14">
        <f t="shared" si="18"/>
        <v>62.151691345287261</v>
      </c>
      <c r="O204">
        <f t="shared" si="19"/>
        <v>617.43844299959449</v>
      </c>
    </row>
    <row r="205" spans="1:15">
      <c r="A205" t="str">
        <f t="shared" si="15"/>
        <v>240,295</v>
      </c>
      <c r="B205">
        <v>240</v>
      </c>
      <c r="C205">
        <v>295</v>
      </c>
      <c r="D205">
        <v>54.999999999995808</v>
      </c>
      <c r="E205">
        <f>VLOOKUP(B205,Nodes!$B$2:$C$681,2,FALSE)</f>
        <v>185</v>
      </c>
      <c r="F205">
        <f>VLOOKUP(E205,Stations!$A$1:$D$300,3,FALSE)</f>
        <v>2.3365779999999998</v>
      </c>
      <c r="G205">
        <f>VLOOKUP(E205,Stations!$A$1:$D$300,4,FALSE)</f>
        <v>48.862644000000003</v>
      </c>
      <c r="H205">
        <f>VLOOKUP(C205,Nodes!$B$2:$C$681,2,FALSE)</f>
        <v>232</v>
      </c>
      <c r="I205">
        <f>VLOOKUP(H205,Stations!$A$1:$D$300,3,FALSE)</f>
        <v>2.3346698284149099</v>
      </c>
      <c r="J205">
        <f>VLOOKUP(H205,Stations!$A$1:$D$300,4,FALSE)</f>
        <v>48.865872235638498</v>
      </c>
      <c r="K205">
        <f t="shared" si="16"/>
        <v>3.7500165514029913</v>
      </c>
      <c r="L205">
        <f t="shared" si="17"/>
        <v>3.7500165514029913</v>
      </c>
      <c r="M205">
        <v>54.999999999995808</v>
      </c>
      <c r="N205" s="14">
        <f t="shared" si="18"/>
        <v>53.324642316008777</v>
      </c>
      <c r="O205">
        <f t="shared" si="19"/>
        <v>2.8068233692943871</v>
      </c>
    </row>
    <row r="206" spans="1:15">
      <c r="A206" t="str">
        <f t="shared" si="15"/>
        <v>295,236</v>
      </c>
      <c r="B206">
        <v>295</v>
      </c>
      <c r="C206">
        <v>236</v>
      </c>
      <c r="D206">
        <v>69.000000000001194</v>
      </c>
      <c r="E206">
        <f>VLOOKUP(B206,Nodes!$B$2:$C$681,2,FALSE)</f>
        <v>232</v>
      </c>
      <c r="F206">
        <f>VLOOKUP(E206,Stations!$A$1:$D$300,3,FALSE)</f>
        <v>2.3346698284149099</v>
      </c>
      <c r="G206">
        <f>VLOOKUP(E206,Stations!$A$1:$D$300,4,FALSE)</f>
        <v>48.865872235638498</v>
      </c>
      <c r="H206">
        <f>VLOOKUP(C206,Nodes!$B$2:$C$681,2,FALSE)</f>
        <v>183</v>
      </c>
      <c r="I206">
        <f>VLOOKUP(H206,Stations!$A$1:$D$300,3,FALSE)</f>
        <v>2.3323523998260498</v>
      </c>
      <c r="J206">
        <f>VLOOKUP(H206,Stations!$A$1:$D$300,4,FALSE)</f>
        <v>48.870635946708902</v>
      </c>
      <c r="K206">
        <f t="shared" si="16"/>
        <v>5.2974917108709905</v>
      </c>
      <c r="L206">
        <f t="shared" si="17"/>
        <v>5.2974917108709905</v>
      </c>
      <c r="M206">
        <v>69.000000000001194</v>
      </c>
      <c r="N206" s="14">
        <f t="shared" si="18"/>
        <v>58.342112164130398</v>
      </c>
      <c r="O206">
        <f t="shared" si="19"/>
        <v>113.59057312200267</v>
      </c>
    </row>
    <row r="207" spans="1:15">
      <c r="A207" t="str">
        <f t="shared" si="15"/>
        <v>236,73</v>
      </c>
      <c r="B207">
        <v>236</v>
      </c>
      <c r="C207">
        <v>73</v>
      </c>
      <c r="D207">
        <v>59.000000000002828</v>
      </c>
      <c r="E207">
        <f>VLOOKUP(B207,Nodes!$B$2:$C$681,2,FALSE)</f>
        <v>183</v>
      </c>
      <c r="F207">
        <f>VLOOKUP(E207,Stations!$A$1:$D$300,3,FALSE)</f>
        <v>2.3323523998260498</v>
      </c>
      <c r="G207">
        <f>VLOOKUP(E207,Stations!$A$1:$D$300,4,FALSE)</f>
        <v>48.870635946708902</v>
      </c>
      <c r="H207">
        <f>VLOOKUP(C207,Nodes!$B$2:$C$681,2,FALSE)</f>
        <v>58</v>
      </c>
      <c r="I207">
        <f>VLOOKUP(H207,Stations!$A$1:$D$300,3,FALSE)</f>
        <v>2.3339322209358202</v>
      </c>
      <c r="J207">
        <f>VLOOKUP(H207,Stations!$A$1:$D$300,4,FALSE)</f>
        <v>48.873072321401999</v>
      </c>
      <c r="K207">
        <f t="shared" si="16"/>
        <v>2.9037486778371902</v>
      </c>
      <c r="L207">
        <f t="shared" si="17"/>
        <v>2.9037486778371902</v>
      </c>
      <c r="M207">
        <v>59.000000000002828</v>
      </c>
      <c r="N207" s="14">
        <f t="shared" si="18"/>
        <v>50.984064540826004</v>
      </c>
      <c r="O207">
        <f t="shared" si="19"/>
        <v>64.25522128568835</v>
      </c>
    </row>
    <row r="208" spans="1:15">
      <c r="A208" t="str">
        <f t="shared" si="15"/>
        <v>73,173</v>
      </c>
      <c r="B208">
        <v>73</v>
      </c>
      <c r="C208">
        <v>173</v>
      </c>
      <c r="D208">
        <v>50.000000000001421</v>
      </c>
      <c r="E208">
        <f>VLOOKUP(B208,Nodes!$B$2:$C$681,2,FALSE)</f>
        <v>58</v>
      </c>
      <c r="F208">
        <f>VLOOKUP(E208,Stations!$A$1:$D$300,3,FALSE)</f>
        <v>2.3339322209358202</v>
      </c>
      <c r="G208">
        <f>VLOOKUP(E208,Stations!$A$1:$D$300,4,FALSE)</f>
        <v>48.873072321401999</v>
      </c>
      <c r="H208">
        <f>VLOOKUP(C208,Nodes!$B$2:$C$681,2,FALSE)</f>
        <v>136</v>
      </c>
      <c r="I208">
        <f>VLOOKUP(H208,Stations!$A$1:$D$300,3,FALSE)</f>
        <v>2.3395487666129999</v>
      </c>
      <c r="J208">
        <f>VLOOKUP(H208,Stations!$A$1:$D$300,4,FALSE)</f>
        <v>48.874720026749699</v>
      </c>
      <c r="K208">
        <f t="shared" si="16"/>
        <v>5.8532485216917687</v>
      </c>
      <c r="L208">
        <f t="shared" si="17"/>
        <v>5.8532485216917687</v>
      </c>
      <c r="M208">
        <v>50.000000000001421</v>
      </c>
      <c r="N208" s="14">
        <f t="shared" si="18"/>
        <v>60.376800304664201</v>
      </c>
      <c r="O208">
        <f t="shared" si="19"/>
        <v>107.67798456284956</v>
      </c>
    </row>
    <row r="209" spans="1:15">
      <c r="A209" t="str">
        <f t="shared" si="15"/>
        <v>173,48</v>
      </c>
      <c r="B209">
        <v>173</v>
      </c>
      <c r="C209">
        <v>48</v>
      </c>
      <c r="D209">
        <v>50.000000000001421</v>
      </c>
      <c r="E209">
        <f>VLOOKUP(B209,Nodes!$B$2:$C$681,2,FALSE)</f>
        <v>136</v>
      </c>
      <c r="F209">
        <f>VLOOKUP(E209,Stations!$A$1:$D$300,3,FALSE)</f>
        <v>2.3395487666129999</v>
      </c>
      <c r="G209">
        <f>VLOOKUP(E209,Stations!$A$1:$D$300,4,FALSE)</f>
        <v>48.874720026749699</v>
      </c>
      <c r="H209">
        <f>VLOOKUP(C209,Nodes!$B$2:$C$681,2,FALSE)</f>
        <v>40</v>
      </c>
      <c r="I209">
        <f>VLOOKUP(H209,Stations!$A$1:$D$300,3,FALSE)</f>
        <v>2.3448756337165801</v>
      </c>
      <c r="J209">
        <f>VLOOKUP(H209,Stations!$A$1:$D$300,4,FALSE)</f>
        <v>48.876134822511503</v>
      </c>
      <c r="K209">
        <f t="shared" si="16"/>
        <v>5.5115478939062523</v>
      </c>
      <c r="L209">
        <f t="shared" si="17"/>
        <v>5.5115478939062523</v>
      </c>
      <c r="M209">
        <v>50.000000000001421</v>
      </c>
      <c r="N209" s="14">
        <f t="shared" si="18"/>
        <v>59.111233108315261</v>
      </c>
      <c r="O209">
        <f t="shared" si="19"/>
        <v>83.014568754034272</v>
      </c>
    </row>
    <row r="210" spans="1:15">
      <c r="A210" t="str">
        <f t="shared" si="15"/>
        <v>48,264</v>
      </c>
      <c r="B210">
        <v>48</v>
      </c>
      <c r="C210">
        <v>264</v>
      </c>
      <c r="D210">
        <v>41.999999999996973</v>
      </c>
      <c r="E210">
        <f>VLOOKUP(B210,Nodes!$B$2:$C$681,2,FALSE)</f>
        <v>40</v>
      </c>
      <c r="F210">
        <f>VLOOKUP(E210,Stations!$A$1:$D$300,3,FALSE)</f>
        <v>2.3448756337165801</v>
      </c>
      <c r="G210">
        <f>VLOOKUP(E210,Stations!$A$1:$D$300,4,FALSE)</f>
        <v>48.876134822511503</v>
      </c>
      <c r="H210">
        <f>VLOOKUP(C210,Nodes!$B$2:$C$681,2,FALSE)</f>
        <v>202</v>
      </c>
      <c r="I210">
        <f>VLOOKUP(H210,Stations!$A$1:$D$300,3,FALSE)</f>
        <v>2.3484456539153999</v>
      </c>
      <c r="J210">
        <f>VLOOKUP(H210,Stations!$A$1:$D$300,4,FALSE)</f>
        <v>48.877075057413101</v>
      </c>
      <c r="K210">
        <f t="shared" si="16"/>
        <v>3.6917591863724564</v>
      </c>
      <c r="L210">
        <f t="shared" si="17"/>
        <v>3.6917591863724564</v>
      </c>
      <c r="M210">
        <v>41.999999999996973</v>
      </c>
      <c r="N210" s="14">
        <f t="shared" si="18"/>
        <v>53.154375988294646</v>
      </c>
      <c r="O210">
        <f t="shared" si="19"/>
        <v>124.42010368831168</v>
      </c>
    </row>
    <row r="211" spans="1:15">
      <c r="A211" t="str">
        <f t="shared" si="15"/>
        <v>264,130</v>
      </c>
      <c r="B211">
        <v>264</v>
      </c>
      <c r="C211">
        <v>130</v>
      </c>
      <c r="D211">
        <v>87.000000000004007</v>
      </c>
      <c r="E211">
        <f>VLOOKUP(B211,Nodes!$B$2:$C$681,2,FALSE)</f>
        <v>202</v>
      </c>
      <c r="F211">
        <f>VLOOKUP(E211,Stations!$A$1:$D$300,3,FALSE)</f>
        <v>2.3484456539153999</v>
      </c>
      <c r="G211">
        <f>VLOOKUP(E211,Stations!$A$1:$D$300,4,FALSE)</f>
        <v>48.877075057413101</v>
      </c>
      <c r="H211">
        <f>VLOOKUP(C211,Nodes!$B$2:$C$681,2,FALSE)</f>
        <v>104</v>
      </c>
      <c r="I211">
        <f>VLOOKUP(H211,Stations!$A$1:$D$300,3,FALSE)</f>
        <v>2.3576322197914101</v>
      </c>
      <c r="J211">
        <f>VLOOKUP(H211,Stations!$A$1:$D$300,4,FALSE)</f>
        <v>48.876051029612903</v>
      </c>
      <c r="K211">
        <f t="shared" si="16"/>
        <v>9.2434639356604116</v>
      </c>
      <c r="L211">
        <f t="shared" si="17"/>
        <v>9.2434639356604116</v>
      </c>
      <c r="M211">
        <v>87.000000000004007</v>
      </c>
      <c r="N211" s="14">
        <f t="shared" si="18"/>
        <v>75.452259174280726</v>
      </c>
      <c r="O211">
        <f t="shared" si="19"/>
        <v>133.35031817807621</v>
      </c>
    </row>
    <row r="212" spans="1:15">
      <c r="A212" t="str">
        <f t="shared" si="15"/>
        <v>130,66</v>
      </c>
      <c r="B212">
        <v>130</v>
      </c>
      <c r="C212">
        <v>66</v>
      </c>
      <c r="D212">
        <v>50.99999999999838</v>
      </c>
      <c r="E212">
        <f>VLOOKUP(B212,Nodes!$B$2:$C$681,2,FALSE)</f>
        <v>104</v>
      </c>
      <c r="F212">
        <f>VLOOKUP(E212,Stations!$A$1:$D$300,3,FALSE)</f>
        <v>2.3576322197914101</v>
      </c>
      <c r="G212">
        <f>VLOOKUP(E212,Stations!$A$1:$D$300,4,FALSE)</f>
        <v>48.876051029612903</v>
      </c>
      <c r="H212">
        <f>VLOOKUP(C212,Nodes!$B$2:$C$681,2,FALSE)</f>
        <v>55</v>
      </c>
      <c r="I212">
        <f>VLOOKUP(H212,Stations!$A$1:$D$300,3,FALSE)</f>
        <v>2.3620712757110498</v>
      </c>
      <c r="J212">
        <f>VLOOKUP(H212,Stations!$A$1:$D$300,4,FALSE)</f>
        <v>48.878456271006399</v>
      </c>
      <c r="K212">
        <f t="shared" si="16"/>
        <v>5.0488021964301684</v>
      </c>
      <c r="L212">
        <f t="shared" si="17"/>
        <v>5.0488021964301684</v>
      </c>
      <c r="M212">
        <v>50.99999999999838</v>
      </c>
      <c r="N212" s="14">
        <f t="shared" si="18"/>
        <v>57.471463325534685</v>
      </c>
      <c r="O212">
        <f t="shared" si="19"/>
        <v>41.879837573761421</v>
      </c>
    </row>
    <row r="213" spans="1:15">
      <c r="A213" t="str">
        <f t="shared" si="15"/>
        <v>66,180</v>
      </c>
      <c r="B213">
        <v>66</v>
      </c>
      <c r="C213">
        <v>180</v>
      </c>
      <c r="D213">
        <v>54.999999999995808</v>
      </c>
      <c r="E213">
        <f>VLOOKUP(B213,Nodes!$B$2:$C$681,2,FALSE)</f>
        <v>55</v>
      </c>
      <c r="F213">
        <f>VLOOKUP(E213,Stations!$A$1:$D$300,3,FALSE)</f>
        <v>2.3620712757110498</v>
      </c>
      <c r="G213">
        <f>VLOOKUP(E213,Stations!$A$1:$D$300,4,FALSE)</f>
        <v>48.878456271006399</v>
      </c>
      <c r="H213">
        <f>VLOOKUP(C213,Nodes!$B$2:$C$681,2,FALSE)</f>
        <v>143</v>
      </c>
      <c r="I213">
        <f>VLOOKUP(H213,Stations!$A$1:$D$300,3,FALSE)</f>
        <v>2.3648393154144198</v>
      </c>
      <c r="J213">
        <f>VLOOKUP(H213,Stations!$A$1:$D$300,4,FALSE)</f>
        <v>48.881137445219501</v>
      </c>
      <c r="K213">
        <f t="shared" si="16"/>
        <v>3.8536656523930719</v>
      </c>
      <c r="L213">
        <f t="shared" si="17"/>
        <v>3.8536656523930719</v>
      </c>
      <c r="M213">
        <v>54.999999999995808</v>
      </c>
      <c r="N213" s="14">
        <f t="shared" si="18"/>
        <v>53.630914332120852</v>
      </c>
      <c r="O213">
        <f t="shared" si="19"/>
        <v>1.8743955659806129</v>
      </c>
    </row>
    <row r="214" spans="1:15">
      <c r="A214" t="str">
        <f t="shared" si="15"/>
        <v>180,355</v>
      </c>
      <c r="B214">
        <v>180</v>
      </c>
      <c r="C214">
        <v>355</v>
      </c>
      <c r="D214">
        <v>62.000000000003297</v>
      </c>
      <c r="E214">
        <f>VLOOKUP(B214,Nodes!$B$2:$C$681,2,FALSE)</f>
        <v>143</v>
      </c>
      <c r="F214">
        <f>VLOOKUP(E214,Stations!$A$1:$D$300,3,FALSE)</f>
        <v>2.3648393154144198</v>
      </c>
      <c r="G214">
        <f>VLOOKUP(E214,Stations!$A$1:$D$300,4,FALSE)</f>
        <v>48.881137445219501</v>
      </c>
      <c r="H214">
        <f>VLOOKUP(C214,Nodes!$B$2:$C$681,2,FALSE)</f>
        <v>277</v>
      </c>
      <c r="I214">
        <f>VLOOKUP(H214,Stations!$A$1:$D$300,3,FALSE)</f>
        <v>2.3658236861228898</v>
      </c>
      <c r="J214">
        <f>VLOOKUP(H214,Stations!$A$1:$D$300,4,FALSE)</f>
        <v>48.884262948456403</v>
      </c>
      <c r="K214">
        <f t="shared" si="16"/>
        <v>3.2768515644711584</v>
      </c>
      <c r="L214">
        <f t="shared" si="17"/>
        <v>3.2768515644711584</v>
      </c>
      <c r="M214">
        <v>62.000000000003297</v>
      </c>
      <c r="N214" s="14">
        <f t="shared" si="18"/>
        <v>51.98083035896034</v>
      </c>
      <c r="O214">
        <f t="shared" si="19"/>
        <v>100.38376029599686</v>
      </c>
    </row>
    <row r="215" spans="1:15">
      <c r="A215" t="str">
        <f t="shared" si="15"/>
        <v>355,318</v>
      </c>
      <c r="B215">
        <v>355</v>
      </c>
      <c r="C215">
        <v>318</v>
      </c>
      <c r="D215">
        <v>56.999999999999318</v>
      </c>
      <c r="E215">
        <f>VLOOKUP(B215,Nodes!$B$2:$C$681,2,FALSE)</f>
        <v>277</v>
      </c>
      <c r="F215">
        <f>VLOOKUP(E215,Stations!$A$1:$D$300,3,FALSE)</f>
        <v>2.3658236861228898</v>
      </c>
      <c r="G215">
        <f>VLOOKUP(E215,Stations!$A$1:$D$300,4,FALSE)</f>
        <v>48.884262948456403</v>
      </c>
      <c r="H215">
        <f>VLOOKUP(C215,Nodes!$B$2:$C$681,2,FALSE)</f>
        <v>246</v>
      </c>
      <c r="I215">
        <f>VLOOKUP(H215,Stations!$A$1:$D$300,3,FALSE)</f>
        <v>2.3735779523849398</v>
      </c>
      <c r="J215">
        <f>VLOOKUP(H215,Stations!$A$1:$D$300,4,FALSE)</f>
        <v>48.8878803158332</v>
      </c>
      <c r="K215">
        <f t="shared" si="16"/>
        <v>8.5565175159925122</v>
      </c>
      <c r="L215">
        <f t="shared" si="17"/>
        <v>8.5565175159925122</v>
      </c>
      <c r="M215">
        <v>56.999999999999318</v>
      </c>
      <c r="N215" s="14">
        <f t="shared" si="18"/>
        <v>72.027847548041208</v>
      </c>
      <c r="O215">
        <f t="shared" si="19"/>
        <v>225.83620192718865</v>
      </c>
    </row>
    <row r="216" spans="1:15">
      <c r="A216" t="str">
        <f t="shared" si="15"/>
        <v>318,94</v>
      </c>
      <c r="B216">
        <v>318</v>
      </c>
      <c r="C216">
        <v>94</v>
      </c>
      <c r="D216">
        <v>50.99999999999838</v>
      </c>
      <c r="E216">
        <f>VLOOKUP(B216,Nodes!$B$2:$C$681,2,FALSE)</f>
        <v>246</v>
      </c>
      <c r="F216">
        <f>VLOOKUP(E216,Stations!$A$1:$D$300,3,FALSE)</f>
        <v>2.3735779523849398</v>
      </c>
      <c r="G216">
        <f>VLOOKUP(E216,Stations!$A$1:$D$300,4,FALSE)</f>
        <v>48.8878803158332</v>
      </c>
      <c r="H216">
        <f>VLOOKUP(C216,Nodes!$B$2:$C$681,2,FALSE)</f>
        <v>76</v>
      </c>
      <c r="I216">
        <f>VLOOKUP(H216,Stations!$A$1:$D$300,3,FALSE)</f>
        <v>2.37707018852233</v>
      </c>
      <c r="J216">
        <f>VLOOKUP(H216,Stations!$A$1:$D$300,4,FALSE)</f>
        <v>48.891580306805899</v>
      </c>
      <c r="K216">
        <f t="shared" si="16"/>
        <v>5.0877938674188981</v>
      </c>
      <c r="L216">
        <f t="shared" si="17"/>
        <v>5.0877938674188981</v>
      </c>
      <c r="M216">
        <v>50.99999999999838</v>
      </c>
      <c r="N216" s="14">
        <f t="shared" si="18"/>
        <v>57.606343168626097</v>
      </c>
      <c r="O216">
        <f t="shared" si="19"/>
        <v>43.643770061674104</v>
      </c>
    </row>
    <row r="217" spans="1:15">
      <c r="A217" t="str">
        <f t="shared" si="15"/>
        <v>94,85</v>
      </c>
      <c r="B217">
        <v>94</v>
      </c>
      <c r="C217">
        <v>85</v>
      </c>
      <c r="D217">
        <v>56.999999999999318</v>
      </c>
      <c r="E217">
        <f>VLOOKUP(B217,Nodes!$B$2:$C$681,2,FALSE)</f>
        <v>76</v>
      </c>
      <c r="F217">
        <f>VLOOKUP(E217,Stations!$A$1:$D$300,3,FALSE)</f>
        <v>2.37707018852233</v>
      </c>
      <c r="G217">
        <f>VLOOKUP(E217,Stations!$A$1:$D$300,4,FALSE)</f>
        <v>48.891580306805899</v>
      </c>
      <c r="H217">
        <f>VLOOKUP(C217,Nodes!$B$2:$C$681,2,FALSE)</f>
        <v>67</v>
      </c>
      <c r="I217">
        <f>VLOOKUP(H217,Stations!$A$1:$D$300,3,FALSE)</f>
        <v>2.38174527883529</v>
      </c>
      <c r="J217">
        <f>VLOOKUP(H217,Stations!$A$1:$D$300,4,FALSE)</f>
        <v>48.894340131311601</v>
      </c>
      <c r="K217">
        <f t="shared" si="16"/>
        <v>5.4289134029385844</v>
      </c>
      <c r="L217">
        <f t="shared" si="17"/>
        <v>5.4289134029385844</v>
      </c>
      <c r="M217">
        <v>56.999999999999318</v>
      </c>
      <c r="N217" s="14">
        <f t="shared" si="18"/>
        <v>58.812158570292794</v>
      </c>
      <c r="O217">
        <f t="shared" si="19"/>
        <v>3.2839186838880972</v>
      </c>
    </row>
    <row r="218" spans="1:15">
      <c r="A218" t="str">
        <f t="shared" si="15"/>
        <v>85,279</v>
      </c>
      <c r="B218">
        <v>85</v>
      </c>
      <c r="C218">
        <v>279</v>
      </c>
      <c r="D218">
        <v>43.000000000003524</v>
      </c>
      <c r="E218">
        <f>VLOOKUP(B218,Nodes!$B$2:$C$681,2,FALSE)</f>
        <v>67</v>
      </c>
      <c r="F218">
        <f>VLOOKUP(E218,Stations!$A$1:$D$300,3,FALSE)</f>
        <v>2.38174527883529</v>
      </c>
      <c r="G218">
        <f>VLOOKUP(E218,Stations!$A$1:$D$300,4,FALSE)</f>
        <v>48.894340131311601</v>
      </c>
      <c r="H218">
        <f>VLOOKUP(C218,Nodes!$B$2:$C$681,2,FALSE)</f>
        <v>217</v>
      </c>
      <c r="I218">
        <f>VLOOKUP(H218,Stations!$A$1:$D$300,3,FALSE)</f>
        <v>2.3858758807182299</v>
      </c>
      <c r="J218">
        <f>VLOOKUP(H218,Stations!$A$1:$D$300,4,FALSE)</f>
        <v>48.897089223547603</v>
      </c>
      <c r="K218">
        <f t="shared" si="16"/>
        <v>4.9617920187560269</v>
      </c>
      <c r="L218">
        <f t="shared" si="17"/>
        <v>4.9617920187560269</v>
      </c>
      <c r="M218">
        <v>43.000000000003524</v>
      </c>
      <c r="N218" s="14">
        <f t="shared" si="18"/>
        <v>57.172660864471986</v>
      </c>
      <c r="O218">
        <f t="shared" si="19"/>
        <v>200.86431597923593</v>
      </c>
    </row>
    <row r="219" spans="1:15">
      <c r="A219" t="str">
        <f t="shared" si="15"/>
        <v>279,85</v>
      </c>
      <c r="B219">
        <v>279</v>
      </c>
      <c r="C219">
        <v>85</v>
      </c>
      <c r="D219">
        <v>59.000000000002828</v>
      </c>
      <c r="E219">
        <f>VLOOKUP(B219,Nodes!$B$2:$C$681,2,FALSE)</f>
        <v>217</v>
      </c>
      <c r="F219">
        <f>VLOOKUP(E219,Stations!$A$1:$D$300,3,FALSE)</f>
        <v>2.3858758807182299</v>
      </c>
      <c r="G219">
        <f>VLOOKUP(E219,Stations!$A$1:$D$300,4,FALSE)</f>
        <v>48.897089223547603</v>
      </c>
      <c r="H219">
        <f>VLOOKUP(C219,Nodes!$B$2:$C$681,2,FALSE)</f>
        <v>67</v>
      </c>
      <c r="I219">
        <f>VLOOKUP(H219,Stations!$A$1:$D$300,3,FALSE)</f>
        <v>2.38174527883529</v>
      </c>
      <c r="J219">
        <f>VLOOKUP(H219,Stations!$A$1:$D$300,4,FALSE)</f>
        <v>48.894340131311601</v>
      </c>
      <c r="K219">
        <f t="shared" si="16"/>
        <v>4.9617920187560269</v>
      </c>
      <c r="L219">
        <f t="shared" si="17"/>
        <v>4.9617920187560269</v>
      </c>
      <c r="M219">
        <v>59.000000000002828</v>
      </c>
      <c r="N219" s="14">
        <f t="shared" si="18"/>
        <v>57.172660864471986</v>
      </c>
      <c r="O219">
        <f t="shared" si="19"/>
        <v>3.3391683162426049</v>
      </c>
    </row>
    <row r="220" spans="1:15">
      <c r="A220" t="str">
        <f t="shared" si="15"/>
        <v>85,94</v>
      </c>
      <c r="B220">
        <v>85</v>
      </c>
      <c r="C220">
        <v>94</v>
      </c>
      <c r="D220">
        <v>51.999999999995339</v>
      </c>
      <c r="E220">
        <f>VLOOKUP(B220,Nodes!$B$2:$C$681,2,FALSE)</f>
        <v>67</v>
      </c>
      <c r="F220">
        <f>VLOOKUP(E220,Stations!$A$1:$D$300,3,FALSE)</f>
        <v>2.38174527883529</v>
      </c>
      <c r="G220">
        <f>VLOOKUP(E220,Stations!$A$1:$D$300,4,FALSE)</f>
        <v>48.894340131311601</v>
      </c>
      <c r="H220">
        <f>VLOOKUP(C220,Nodes!$B$2:$C$681,2,FALSE)</f>
        <v>76</v>
      </c>
      <c r="I220">
        <f>VLOOKUP(H220,Stations!$A$1:$D$300,3,FALSE)</f>
        <v>2.37707018852233</v>
      </c>
      <c r="J220">
        <f>VLOOKUP(H220,Stations!$A$1:$D$300,4,FALSE)</f>
        <v>48.891580306805899</v>
      </c>
      <c r="K220">
        <f t="shared" si="16"/>
        <v>5.4289134029385844</v>
      </c>
      <c r="L220">
        <f t="shared" si="17"/>
        <v>5.4289134029385844</v>
      </c>
      <c r="M220">
        <v>51.999999999995339</v>
      </c>
      <c r="N220" s="14">
        <f t="shared" si="18"/>
        <v>58.812158570292794</v>
      </c>
      <c r="O220">
        <f t="shared" si="19"/>
        <v>46.405504386877077</v>
      </c>
    </row>
    <row r="221" spans="1:15">
      <c r="A221" t="str">
        <f t="shared" si="15"/>
        <v>94,318</v>
      </c>
      <c r="B221">
        <v>94</v>
      </c>
      <c r="C221">
        <v>318</v>
      </c>
      <c r="D221">
        <v>49.000000000004462</v>
      </c>
      <c r="E221">
        <f>VLOOKUP(B221,Nodes!$B$2:$C$681,2,FALSE)</f>
        <v>76</v>
      </c>
      <c r="F221">
        <f>VLOOKUP(E221,Stations!$A$1:$D$300,3,FALSE)</f>
        <v>2.37707018852233</v>
      </c>
      <c r="G221">
        <f>VLOOKUP(E221,Stations!$A$1:$D$300,4,FALSE)</f>
        <v>48.891580306805899</v>
      </c>
      <c r="H221">
        <f>VLOOKUP(C221,Nodes!$B$2:$C$681,2,FALSE)</f>
        <v>246</v>
      </c>
      <c r="I221">
        <f>VLOOKUP(H221,Stations!$A$1:$D$300,3,FALSE)</f>
        <v>2.3735779523849398</v>
      </c>
      <c r="J221">
        <f>VLOOKUP(H221,Stations!$A$1:$D$300,4,FALSE)</f>
        <v>48.8878803158332</v>
      </c>
      <c r="K221">
        <f t="shared" si="16"/>
        <v>5.0877938674188981</v>
      </c>
      <c r="L221">
        <f t="shared" si="17"/>
        <v>5.0877938674188981</v>
      </c>
      <c r="M221">
        <v>49.000000000004462</v>
      </c>
      <c r="N221" s="14">
        <f t="shared" si="18"/>
        <v>57.606343168626097</v>
      </c>
      <c r="O221">
        <f t="shared" si="19"/>
        <v>74.069142736080281</v>
      </c>
    </row>
    <row r="222" spans="1:15">
      <c r="A222" t="str">
        <f t="shared" si="15"/>
        <v>318,355</v>
      </c>
      <c r="B222">
        <v>318</v>
      </c>
      <c r="C222">
        <v>355</v>
      </c>
      <c r="D222">
        <v>54.000000000008441</v>
      </c>
      <c r="E222">
        <f>VLOOKUP(B222,Nodes!$B$2:$C$681,2,FALSE)</f>
        <v>246</v>
      </c>
      <c r="F222">
        <f>VLOOKUP(E222,Stations!$A$1:$D$300,3,FALSE)</f>
        <v>2.3735779523849398</v>
      </c>
      <c r="G222">
        <f>VLOOKUP(E222,Stations!$A$1:$D$300,4,FALSE)</f>
        <v>48.8878803158332</v>
      </c>
      <c r="H222">
        <f>VLOOKUP(C222,Nodes!$B$2:$C$681,2,FALSE)</f>
        <v>277</v>
      </c>
      <c r="I222">
        <f>VLOOKUP(H222,Stations!$A$1:$D$300,3,FALSE)</f>
        <v>2.3658236861228898</v>
      </c>
      <c r="J222">
        <f>VLOOKUP(H222,Stations!$A$1:$D$300,4,FALSE)</f>
        <v>48.884262948456403</v>
      </c>
      <c r="K222">
        <f t="shared" si="16"/>
        <v>8.5565175159925122</v>
      </c>
      <c r="L222">
        <f t="shared" si="17"/>
        <v>8.5565175159925122</v>
      </c>
      <c r="M222">
        <v>54.000000000008441</v>
      </c>
      <c r="N222" s="14">
        <f t="shared" si="18"/>
        <v>72.027847548041208</v>
      </c>
      <c r="O222">
        <f t="shared" si="19"/>
        <v>325.00328721511107</v>
      </c>
    </row>
    <row r="223" spans="1:15">
      <c r="A223" t="str">
        <f t="shared" si="15"/>
        <v>355,180</v>
      </c>
      <c r="B223">
        <v>355</v>
      </c>
      <c r="C223">
        <v>180</v>
      </c>
      <c r="D223">
        <v>62.000000000003297</v>
      </c>
      <c r="E223">
        <f>VLOOKUP(B223,Nodes!$B$2:$C$681,2,FALSE)</f>
        <v>277</v>
      </c>
      <c r="F223">
        <f>VLOOKUP(E223,Stations!$A$1:$D$300,3,FALSE)</f>
        <v>2.3658236861228898</v>
      </c>
      <c r="G223">
        <f>VLOOKUP(E223,Stations!$A$1:$D$300,4,FALSE)</f>
        <v>48.884262948456403</v>
      </c>
      <c r="H223">
        <f>VLOOKUP(C223,Nodes!$B$2:$C$681,2,FALSE)</f>
        <v>143</v>
      </c>
      <c r="I223">
        <f>VLOOKUP(H223,Stations!$A$1:$D$300,3,FALSE)</f>
        <v>2.3648393154144198</v>
      </c>
      <c r="J223">
        <f>VLOOKUP(H223,Stations!$A$1:$D$300,4,FALSE)</f>
        <v>48.881137445219501</v>
      </c>
      <c r="K223">
        <f t="shared" si="16"/>
        <v>3.2768515644711584</v>
      </c>
      <c r="L223">
        <f t="shared" si="17"/>
        <v>3.2768515644711584</v>
      </c>
      <c r="M223">
        <v>62.000000000003297</v>
      </c>
      <c r="N223" s="14">
        <f t="shared" si="18"/>
        <v>51.98083035896034</v>
      </c>
      <c r="O223">
        <f t="shared" si="19"/>
        <v>100.38376029599686</v>
      </c>
    </row>
    <row r="224" spans="1:15">
      <c r="A224" t="str">
        <f t="shared" si="15"/>
        <v>180,66</v>
      </c>
      <c r="B224">
        <v>180</v>
      </c>
      <c r="C224">
        <v>66</v>
      </c>
      <c r="D224">
        <v>70.000000000007745</v>
      </c>
      <c r="E224">
        <f>VLOOKUP(B224,Nodes!$B$2:$C$681,2,FALSE)</f>
        <v>143</v>
      </c>
      <c r="F224">
        <f>VLOOKUP(E224,Stations!$A$1:$D$300,3,FALSE)</f>
        <v>2.3648393154144198</v>
      </c>
      <c r="G224">
        <f>VLOOKUP(E224,Stations!$A$1:$D$300,4,FALSE)</f>
        <v>48.881137445219501</v>
      </c>
      <c r="H224">
        <f>VLOOKUP(C224,Nodes!$B$2:$C$681,2,FALSE)</f>
        <v>55</v>
      </c>
      <c r="I224">
        <f>VLOOKUP(H224,Stations!$A$1:$D$300,3,FALSE)</f>
        <v>2.3620712757110498</v>
      </c>
      <c r="J224">
        <f>VLOOKUP(H224,Stations!$A$1:$D$300,4,FALSE)</f>
        <v>48.878456271006399</v>
      </c>
      <c r="K224">
        <f t="shared" si="16"/>
        <v>3.8536656523930719</v>
      </c>
      <c r="L224">
        <f t="shared" si="17"/>
        <v>3.8536656523930719</v>
      </c>
      <c r="M224">
        <v>70.000000000007745</v>
      </c>
      <c r="N224" s="14">
        <f t="shared" si="18"/>
        <v>53.630914332120852</v>
      </c>
      <c r="O224">
        <f t="shared" si="19"/>
        <v>267.94696560262008</v>
      </c>
    </row>
    <row r="225" spans="1:15">
      <c r="A225" t="str">
        <f t="shared" si="15"/>
        <v>66,130</v>
      </c>
      <c r="B225">
        <v>66</v>
      </c>
      <c r="C225">
        <v>130</v>
      </c>
      <c r="D225">
        <v>55.0000000000054</v>
      </c>
      <c r="E225">
        <f>VLOOKUP(B225,Nodes!$B$2:$C$681,2,FALSE)</f>
        <v>55</v>
      </c>
      <c r="F225">
        <f>VLOOKUP(E225,Stations!$A$1:$D$300,3,FALSE)</f>
        <v>2.3620712757110498</v>
      </c>
      <c r="G225">
        <f>VLOOKUP(E225,Stations!$A$1:$D$300,4,FALSE)</f>
        <v>48.878456271006399</v>
      </c>
      <c r="H225">
        <f>VLOOKUP(C225,Nodes!$B$2:$C$681,2,FALSE)</f>
        <v>104</v>
      </c>
      <c r="I225">
        <f>VLOOKUP(H225,Stations!$A$1:$D$300,3,FALSE)</f>
        <v>2.3576322197914101</v>
      </c>
      <c r="J225">
        <f>VLOOKUP(H225,Stations!$A$1:$D$300,4,FALSE)</f>
        <v>48.876051029612903</v>
      </c>
      <c r="K225">
        <f t="shared" si="16"/>
        <v>5.0488021964301684</v>
      </c>
      <c r="L225">
        <f t="shared" si="17"/>
        <v>5.0488021964301684</v>
      </c>
      <c r="M225">
        <v>55.0000000000054</v>
      </c>
      <c r="N225" s="14">
        <f t="shared" si="18"/>
        <v>57.471463325534685</v>
      </c>
      <c r="O225">
        <f t="shared" si="19"/>
        <v>6.1081309694362735</v>
      </c>
    </row>
    <row r="226" spans="1:15">
      <c r="A226" t="str">
        <f t="shared" si="15"/>
        <v>130,264</v>
      </c>
      <c r="B226">
        <v>130</v>
      </c>
      <c r="C226">
        <v>264</v>
      </c>
      <c r="D226">
        <v>92.999999999995353</v>
      </c>
      <c r="E226">
        <f>VLOOKUP(B226,Nodes!$B$2:$C$681,2,FALSE)</f>
        <v>104</v>
      </c>
      <c r="F226">
        <f>VLOOKUP(E226,Stations!$A$1:$D$300,3,FALSE)</f>
        <v>2.3576322197914101</v>
      </c>
      <c r="G226">
        <f>VLOOKUP(E226,Stations!$A$1:$D$300,4,FALSE)</f>
        <v>48.876051029612903</v>
      </c>
      <c r="H226">
        <f>VLOOKUP(C226,Nodes!$B$2:$C$681,2,FALSE)</f>
        <v>202</v>
      </c>
      <c r="I226">
        <f>VLOOKUP(H226,Stations!$A$1:$D$300,3,FALSE)</f>
        <v>2.3484456539153999</v>
      </c>
      <c r="J226">
        <f>VLOOKUP(H226,Stations!$A$1:$D$300,4,FALSE)</f>
        <v>48.877075057413101</v>
      </c>
      <c r="K226">
        <f t="shared" si="16"/>
        <v>9.2434639356604116</v>
      </c>
      <c r="L226">
        <f t="shared" si="17"/>
        <v>9.2434639356604116</v>
      </c>
      <c r="M226">
        <v>92.999999999995353</v>
      </c>
      <c r="N226" s="14">
        <f t="shared" si="18"/>
        <v>75.452259174280726</v>
      </c>
      <c r="O226">
        <f t="shared" si="19"/>
        <v>307.92320808645184</v>
      </c>
    </row>
    <row r="227" spans="1:15">
      <c r="A227" t="str">
        <f t="shared" si="15"/>
        <v>264,48</v>
      </c>
      <c r="B227">
        <v>264</v>
      </c>
      <c r="C227">
        <v>48</v>
      </c>
      <c r="D227">
        <v>43.000000000003524</v>
      </c>
      <c r="E227">
        <f>VLOOKUP(B227,Nodes!$B$2:$C$681,2,FALSE)</f>
        <v>202</v>
      </c>
      <c r="F227">
        <f>VLOOKUP(E227,Stations!$A$1:$D$300,3,FALSE)</f>
        <v>2.3484456539153999</v>
      </c>
      <c r="G227">
        <f>VLOOKUP(E227,Stations!$A$1:$D$300,4,FALSE)</f>
        <v>48.877075057413101</v>
      </c>
      <c r="H227">
        <f>VLOOKUP(C227,Nodes!$B$2:$C$681,2,FALSE)</f>
        <v>40</v>
      </c>
      <c r="I227">
        <f>VLOOKUP(H227,Stations!$A$1:$D$300,3,FALSE)</f>
        <v>2.3448756337165801</v>
      </c>
      <c r="J227">
        <f>VLOOKUP(H227,Stations!$A$1:$D$300,4,FALSE)</f>
        <v>48.876134822511503</v>
      </c>
      <c r="K227">
        <f t="shared" si="16"/>
        <v>3.6917591863724564</v>
      </c>
      <c r="L227">
        <f t="shared" si="17"/>
        <v>3.6917591863724564</v>
      </c>
      <c r="M227">
        <v>43.000000000003524</v>
      </c>
      <c r="N227" s="14">
        <f t="shared" si="18"/>
        <v>53.154375988294646</v>
      </c>
      <c r="O227">
        <f t="shared" si="19"/>
        <v>103.1113517115833</v>
      </c>
    </row>
    <row r="228" spans="1:15">
      <c r="A228" t="str">
        <f t="shared" si="15"/>
        <v>48,173</v>
      </c>
      <c r="B228">
        <v>48</v>
      </c>
      <c r="C228">
        <v>173</v>
      </c>
      <c r="D228">
        <v>51.999999999995339</v>
      </c>
      <c r="E228">
        <f>VLOOKUP(B228,Nodes!$B$2:$C$681,2,FALSE)</f>
        <v>40</v>
      </c>
      <c r="F228">
        <f>VLOOKUP(E228,Stations!$A$1:$D$300,3,FALSE)</f>
        <v>2.3448756337165801</v>
      </c>
      <c r="G228">
        <f>VLOOKUP(E228,Stations!$A$1:$D$300,4,FALSE)</f>
        <v>48.876134822511503</v>
      </c>
      <c r="H228">
        <f>VLOOKUP(C228,Nodes!$B$2:$C$681,2,FALSE)</f>
        <v>136</v>
      </c>
      <c r="I228">
        <f>VLOOKUP(H228,Stations!$A$1:$D$300,3,FALSE)</f>
        <v>2.3395487666129999</v>
      </c>
      <c r="J228">
        <f>VLOOKUP(H228,Stations!$A$1:$D$300,4,FALSE)</f>
        <v>48.874720026749699</v>
      </c>
      <c r="K228">
        <f t="shared" si="16"/>
        <v>5.5115478939062523</v>
      </c>
      <c r="L228">
        <f t="shared" si="17"/>
        <v>5.5115478939062523</v>
      </c>
      <c r="M228">
        <v>51.999999999995339</v>
      </c>
      <c r="N228" s="14">
        <f t="shared" si="18"/>
        <v>59.111233108315261</v>
      </c>
      <c r="O228">
        <f t="shared" si="19"/>
        <v>50.56963632086542</v>
      </c>
    </row>
    <row r="229" spans="1:15">
      <c r="A229" t="str">
        <f t="shared" si="15"/>
        <v>173,73</v>
      </c>
      <c r="B229">
        <v>173</v>
      </c>
      <c r="C229">
        <v>73</v>
      </c>
      <c r="D229">
        <v>56.000000000002359</v>
      </c>
      <c r="E229">
        <f>VLOOKUP(B229,Nodes!$B$2:$C$681,2,FALSE)</f>
        <v>136</v>
      </c>
      <c r="F229">
        <f>VLOOKUP(E229,Stations!$A$1:$D$300,3,FALSE)</f>
        <v>2.3395487666129999</v>
      </c>
      <c r="G229">
        <f>VLOOKUP(E229,Stations!$A$1:$D$300,4,FALSE)</f>
        <v>48.874720026749699</v>
      </c>
      <c r="H229">
        <f>VLOOKUP(C229,Nodes!$B$2:$C$681,2,FALSE)</f>
        <v>58</v>
      </c>
      <c r="I229">
        <f>VLOOKUP(H229,Stations!$A$1:$D$300,3,FALSE)</f>
        <v>2.3339322209358202</v>
      </c>
      <c r="J229">
        <f>VLOOKUP(H229,Stations!$A$1:$D$300,4,FALSE)</f>
        <v>48.873072321401999</v>
      </c>
      <c r="K229">
        <f t="shared" si="16"/>
        <v>5.8532485216917687</v>
      </c>
      <c r="L229">
        <f t="shared" si="17"/>
        <v>5.8532485216917687</v>
      </c>
      <c r="M229">
        <v>56.000000000002359</v>
      </c>
      <c r="N229" s="14">
        <f t="shared" si="18"/>
        <v>60.376800304664201</v>
      </c>
      <c r="O229">
        <f t="shared" si="19"/>
        <v>19.156380906887993</v>
      </c>
    </row>
    <row r="230" spans="1:15">
      <c r="A230" t="str">
        <f t="shared" si="15"/>
        <v>335,364</v>
      </c>
      <c r="B230">
        <v>335</v>
      </c>
      <c r="C230">
        <v>364</v>
      </c>
      <c r="D230">
        <v>50.000000000001421</v>
      </c>
      <c r="E230">
        <f>VLOOKUP(B230,Nodes!$B$2:$C$681,2,FALSE)</f>
        <v>262</v>
      </c>
      <c r="F230">
        <f>VLOOKUP(E230,Stations!$A$1:$D$300,3,FALSE)</f>
        <v>2.3256100000000002</v>
      </c>
      <c r="G230">
        <f>VLOOKUP(E230,Stations!$A$1:$D$300,4,FALSE)</f>
        <v>48.875684</v>
      </c>
      <c r="H230">
        <f>VLOOKUP(C230,Nodes!$B$2:$C$681,2,FALSE)</f>
        <v>284</v>
      </c>
      <c r="I230">
        <f>VLOOKUP(H230,Stations!$A$1:$D$300,3,FALSE)</f>
        <v>2.3331972956657401</v>
      </c>
      <c r="J230">
        <f>VLOOKUP(H230,Stations!$A$1:$D$300,4,FALSE)</f>
        <v>48.8763024078877</v>
      </c>
      <c r="K230">
        <f t="shared" si="16"/>
        <v>7.6124558346781157</v>
      </c>
      <c r="L230">
        <f t="shared" si="17"/>
        <v>7.6124558346781157</v>
      </c>
      <c r="M230">
        <v>50.000000000001421</v>
      </c>
      <c r="N230" s="14">
        <f t="shared" si="18"/>
        <v>67.62829108930471</v>
      </c>
      <c r="O230">
        <f t="shared" si="19"/>
        <v>310.75664672920976</v>
      </c>
    </row>
    <row r="231" spans="1:15">
      <c r="A231" t="str">
        <f t="shared" si="15"/>
        <v>364,228</v>
      </c>
      <c r="B231">
        <v>364</v>
      </c>
      <c r="C231">
        <v>228</v>
      </c>
      <c r="D231">
        <v>45.999999999994401</v>
      </c>
      <c r="E231">
        <f>VLOOKUP(B231,Nodes!$B$2:$C$681,2,FALSE)</f>
        <v>284</v>
      </c>
      <c r="F231">
        <f>VLOOKUP(E231,Stations!$A$1:$D$300,3,FALSE)</f>
        <v>2.3331972956657401</v>
      </c>
      <c r="G231">
        <f>VLOOKUP(E231,Stations!$A$1:$D$300,4,FALSE)</f>
        <v>48.8763024078877</v>
      </c>
      <c r="H231">
        <f>VLOOKUP(C231,Nodes!$B$2:$C$681,2,FALSE)</f>
        <v>178</v>
      </c>
      <c r="I231">
        <f>VLOOKUP(H231,Stations!$A$1:$D$300,3,FALSE)</f>
        <v>2.33734130859375</v>
      </c>
      <c r="J231">
        <f>VLOOKUP(H231,Stations!$A$1:$D$300,4,FALSE)</f>
        <v>48.876039563205403</v>
      </c>
      <c r="K231">
        <f t="shared" si="16"/>
        <v>4.1523403611126399</v>
      </c>
      <c r="L231">
        <f t="shared" si="17"/>
        <v>4.1523403611126399</v>
      </c>
      <c r="M231">
        <v>45.999999999994401</v>
      </c>
      <c r="N231" s="14">
        <f t="shared" si="18"/>
        <v>54.537390817841256</v>
      </c>
      <c r="O231">
        <f t="shared" si="19"/>
        <v>72.887041976655794</v>
      </c>
    </row>
    <row r="232" spans="1:15">
      <c r="A232" t="str">
        <f t="shared" si="15"/>
        <v>228,331</v>
      </c>
      <c r="B232">
        <v>228</v>
      </c>
      <c r="C232">
        <v>331</v>
      </c>
      <c r="D232">
        <v>66.999999999997684</v>
      </c>
      <c r="E232">
        <f>VLOOKUP(B232,Nodes!$B$2:$C$681,2,FALSE)</f>
        <v>178</v>
      </c>
      <c r="F232">
        <f>VLOOKUP(E232,Stations!$A$1:$D$300,3,FALSE)</f>
        <v>2.33734130859375</v>
      </c>
      <c r="G232">
        <f>VLOOKUP(E232,Stations!$A$1:$D$300,4,FALSE)</f>
        <v>48.876039563205403</v>
      </c>
      <c r="H232">
        <f>VLOOKUP(C232,Nodes!$B$2:$C$681,2,FALSE)</f>
        <v>259</v>
      </c>
      <c r="I232">
        <f>VLOOKUP(H232,Stations!$A$1:$D$300,3,FALSE)</f>
        <v>2.3373815417289698</v>
      </c>
      <c r="J232">
        <f>VLOOKUP(H232,Stations!$A$1:$D$300,4,FALSE)</f>
        <v>48.878449215095202</v>
      </c>
      <c r="K232">
        <f t="shared" si="16"/>
        <v>2.4099877458572614</v>
      </c>
      <c r="L232">
        <f t="shared" si="17"/>
        <v>2.4099877458572614</v>
      </c>
      <c r="M232">
        <v>66.999999999997684</v>
      </c>
      <c r="N232" s="14">
        <f t="shared" si="18"/>
        <v>49.750173291975088</v>
      </c>
      <c r="O232">
        <f t="shared" si="19"/>
        <v>297.55652145680966</v>
      </c>
    </row>
    <row r="233" spans="1:15">
      <c r="A233" t="str">
        <f t="shared" si="15"/>
        <v>331,254</v>
      </c>
      <c r="B233">
        <v>331</v>
      </c>
      <c r="C233">
        <v>254</v>
      </c>
      <c r="D233">
        <v>66.000000000000725</v>
      </c>
      <c r="E233">
        <f>VLOOKUP(B233,Nodes!$B$2:$C$681,2,FALSE)</f>
        <v>259</v>
      </c>
      <c r="F233">
        <f>VLOOKUP(E233,Stations!$A$1:$D$300,3,FALSE)</f>
        <v>2.3373815417289698</v>
      </c>
      <c r="G233">
        <f>VLOOKUP(E233,Stations!$A$1:$D$300,4,FALSE)</f>
        <v>48.878449215095202</v>
      </c>
      <c r="H233">
        <f>VLOOKUP(C233,Nodes!$B$2:$C$681,2,FALSE)</f>
        <v>196</v>
      </c>
      <c r="I233">
        <f>VLOOKUP(H233,Stations!$A$1:$D$300,3,FALSE)</f>
        <v>2.3375729999999999</v>
      </c>
      <c r="J233">
        <f>VLOOKUP(H233,Stations!$A$1:$D$300,4,FALSE)</f>
        <v>48.882255000000001</v>
      </c>
      <c r="K233">
        <f t="shared" si="16"/>
        <v>3.810597723604527</v>
      </c>
      <c r="L233">
        <f t="shared" si="17"/>
        <v>3.810597723604527</v>
      </c>
      <c r="M233">
        <v>66.000000000000725</v>
      </c>
      <c r="N233" s="14">
        <f t="shared" si="18"/>
        <v>53.503133732432104</v>
      </c>
      <c r="O233">
        <f t="shared" si="19"/>
        <v>156.17166650949446</v>
      </c>
    </row>
    <row r="234" spans="1:15">
      <c r="A234" t="str">
        <f t="shared" si="15"/>
        <v>254,0</v>
      </c>
      <c r="B234">
        <v>254</v>
      </c>
      <c r="C234">
        <v>0</v>
      </c>
      <c r="D234">
        <v>43.999999999990891</v>
      </c>
      <c r="E234">
        <f>VLOOKUP(B234,Nodes!$B$2:$C$681,2,FALSE)</f>
        <v>196</v>
      </c>
      <c r="F234">
        <f>VLOOKUP(E234,Stations!$A$1:$D$300,3,FALSE)</f>
        <v>2.3375729999999999</v>
      </c>
      <c r="G234">
        <f>VLOOKUP(E234,Stations!$A$1:$D$300,4,FALSE)</f>
        <v>48.882255000000001</v>
      </c>
      <c r="H234">
        <f>VLOOKUP(C234,Nodes!$B$2:$C$681,2,FALSE)</f>
        <v>0</v>
      </c>
      <c r="I234">
        <f>VLOOKUP(H234,Stations!$A$1:$D$300,3,FALSE)</f>
        <v>2.3386877775192199</v>
      </c>
      <c r="J234">
        <f>VLOOKUP(H234,Stations!$A$1:$D$300,4,FALSE)</f>
        <v>48.884848517630097</v>
      </c>
      <c r="K234">
        <f t="shared" si="16"/>
        <v>2.8229528184115904</v>
      </c>
      <c r="L234">
        <f t="shared" si="17"/>
        <v>2.8229528184115904</v>
      </c>
      <c r="M234">
        <v>43.999999999990891</v>
      </c>
      <c r="N234" s="14">
        <f t="shared" si="18"/>
        <v>50.775515377973214</v>
      </c>
      <c r="O234">
        <f t="shared" si="19"/>
        <v>45.90760863727494</v>
      </c>
    </row>
    <row r="235" spans="1:15">
      <c r="A235" t="str">
        <f t="shared" si="15"/>
        <v>0,170</v>
      </c>
      <c r="B235">
        <v>0</v>
      </c>
      <c r="C235">
        <v>170</v>
      </c>
      <c r="D235">
        <v>63.000000000000256</v>
      </c>
      <c r="E235">
        <f>VLOOKUP(B235,Nodes!$B$2:$C$681,2,FALSE)</f>
        <v>0</v>
      </c>
      <c r="F235">
        <f>VLOOKUP(E235,Stations!$A$1:$D$300,3,FALSE)</f>
        <v>2.3386877775192199</v>
      </c>
      <c r="G235">
        <f>VLOOKUP(E235,Stations!$A$1:$D$300,4,FALSE)</f>
        <v>48.884848517630097</v>
      </c>
      <c r="H235">
        <f>VLOOKUP(C235,Nodes!$B$2:$C$681,2,FALSE)</f>
        <v>133</v>
      </c>
      <c r="I235">
        <f>VLOOKUP(H235,Stations!$A$1:$D$300,3,FALSE)</f>
        <v>2.3381590000000001</v>
      </c>
      <c r="J235">
        <f>VLOOKUP(H235,Stations!$A$1:$D$300,4,FALSE)</f>
        <v>48.889139</v>
      </c>
      <c r="K235">
        <f t="shared" si="16"/>
        <v>4.3229439773472533</v>
      </c>
      <c r="L235">
        <f t="shared" si="17"/>
        <v>4.3229439773472533</v>
      </c>
      <c r="M235">
        <v>63.000000000000256</v>
      </c>
      <c r="N235" s="14">
        <f t="shared" si="18"/>
        <v>55.071112137445823</v>
      </c>
      <c r="O235">
        <f t="shared" si="19"/>
        <v>62.867262736962999</v>
      </c>
    </row>
    <row r="236" spans="1:15">
      <c r="A236" t="str">
        <f t="shared" si="15"/>
        <v>170,157</v>
      </c>
      <c r="B236">
        <v>170</v>
      </c>
      <c r="C236">
        <v>157</v>
      </c>
      <c r="D236">
        <v>77.999999999993008</v>
      </c>
      <c r="E236">
        <f>VLOOKUP(B236,Nodes!$B$2:$C$681,2,FALSE)</f>
        <v>133</v>
      </c>
      <c r="F236">
        <f>VLOOKUP(E236,Stations!$A$1:$D$300,3,FALSE)</f>
        <v>2.3381590000000001</v>
      </c>
      <c r="G236">
        <f>VLOOKUP(E236,Stations!$A$1:$D$300,4,FALSE)</f>
        <v>48.889139</v>
      </c>
      <c r="H236">
        <f>VLOOKUP(C236,Nodes!$B$2:$C$681,2,FALSE)</f>
        <v>123</v>
      </c>
      <c r="I236">
        <f>VLOOKUP(H236,Stations!$A$1:$D$300,3,FALSE)</f>
        <v>2.3447817564010598</v>
      </c>
      <c r="J236">
        <f>VLOOKUP(H236,Stations!$A$1:$D$300,4,FALSE)</f>
        <v>48.892437367658303</v>
      </c>
      <c r="K236">
        <f t="shared" si="16"/>
        <v>7.3986574158502521</v>
      </c>
      <c r="L236">
        <f t="shared" si="17"/>
        <v>7.3986574158502521</v>
      </c>
      <c r="M236">
        <v>77.999999999993008</v>
      </c>
      <c r="N236" s="14">
        <f t="shared" si="18"/>
        <v>66.681225529262008</v>
      </c>
      <c r="O236">
        <f t="shared" si="19"/>
        <v>128.11465551927185</v>
      </c>
    </row>
    <row r="237" spans="1:15">
      <c r="A237" t="str">
        <f t="shared" si="15"/>
        <v>157,203</v>
      </c>
      <c r="B237">
        <v>157</v>
      </c>
      <c r="C237">
        <v>203</v>
      </c>
      <c r="D237">
        <v>54.999999999995808</v>
      </c>
      <c r="E237">
        <f>VLOOKUP(B237,Nodes!$B$2:$C$681,2,FALSE)</f>
        <v>123</v>
      </c>
      <c r="F237">
        <f>VLOOKUP(E237,Stations!$A$1:$D$300,3,FALSE)</f>
        <v>2.3447817564010598</v>
      </c>
      <c r="G237">
        <f>VLOOKUP(E237,Stations!$A$1:$D$300,4,FALSE)</f>
        <v>48.892437367658303</v>
      </c>
      <c r="H237">
        <f>VLOOKUP(C237,Nodes!$B$2:$C$681,2,FALSE)</f>
        <v>162</v>
      </c>
      <c r="I237">
        <f>VLOOKUP(H237,Stations!$A$1:$D$300,3,FALSE)</f>
        <v>2.3500281572341901</v>
      </c>
      <c r="J237">
        <f>VLOOKUP(H237,Stations!$A$1:$D$300,4,FALSE)</f>
        <v>48.890368757451299</v>
      </c>
      <c r="K237">
        <f t="shared" si="16"/>
        <v>5.6394919886806774</v>
      </c>
      <c r="L237">
        <f t="shared" si="17"/>
        <v>5.6394919886806774</v>
      </c>
      <c r="M237">
        <v>54.999999999995808</v>
      </c>
      <c r="N237" s="14">
        <f t="shared" si="18"/>
        <v>59.579658450866212</v>
      </c>
      <c r="O237">
        <f t="shared" si="19"/>
        <v>20.973271526628711</v>
      </c>
    </row>
    <row r="238" spans="1:15">
      <c r="A238" t="str">
        <f t="shared" si="15"/>
        <v>203,205</v>
      </c>
      <c r="B238">
        <v>203</v>
      </c>
      <c r="C238">
        <v>205</v>
      </c>
      <c r="D238">
        <v>82.000000000000028</v>
      </c>
      <c r="E238">
        <f>VLOOKUP(B238,Nodes!$B$2:$C$681,2,FALSE)</f>
        <v>162</v>
      </c>
      <c r="F238">
        <f>VLOOKUP(E238,Stations!$A$1:$D$300,3,FALSE)</f>
        <v>2.3500281572341901</v>
      </c>
      <c r="G238">
        <f>VLOOKUP(E238,Stations!$A$1:$D$300,4,FALSE)</f>
        <v>48.890368757451299</v>
      </c>
      <c r="H238">
        <f>VLOOKUP(C238,Nodes!$B$2:$C$681,2,FALSE)</f>
        <v>164</v>
      </c>
      <c r="I238">
        <f>VLOOKUP(H238,Stations!$A$1:$D$300,3,FALSE)</f>
        <v>2.3599094152450499</v>
      </c>
      <c r="J238">
        <f>VLOOKUP(H238,Stations!$A$1:$D$300,4,FALSE)</f>
        <v>48.8912134943795</v>
      </c>
      <c r="K238">
        <f t="shared" si="16"/>
        <v>9.9173000536964562</v>
      </c>
      <c r="L238">
        <f t="shared" si="17"/>
        <v>9.9173000536964562</v>
      </c>
      <c r="M238">
        <v>82.000000000000028</v>
      </c>
      <c r="N238" s="14">
        <f t="shared" si="18"/>
        <v>78.993879892066602</v>
      </c>
      <c r="O238">
        <f t="shared" si="19"/>
        <v>9.0367581033216773</v>
      </c>
    </row>
    <row r="239" spans="1:15">
      <c r="A239" t="str">
        <f t="shared" si="15"/>
        <v>205,278</v>
      </c>
      <c r="B239">
        <v>205</v>
      </c>
      <c r="C239">
        <v>278</v>
      </c>
      <c r="D239">
        <v>89.999999999994884</v>
      </c>
      <c r="E239">
        <f>VLOOKUP(B239,Nodes!$B$2:$C$681,2,FALSE)</f>
        <v>164</v>
      </c>
      <c r="F239">
        <f>VLOOKUP(E239,Stations!$A$1:$D$300,3,FALSE)</f>
        <v>2.3599094152450499</v>
      </c>
      <c r="G239">
        <f>VLOOKUP(E239,Stations!$A$1:$D$300,4,FALSE)</f>
        <v>48.8912134943795</v>
      </c>
      <c r="H239">
        <f>VLOOKUP(C239,Nodes!$B$2:$C$681,2,FALSE)</f>
        <v>216</v>
      </c>
      <c r="I239">
        <f>VLOOKUP(H239,Stations!$A$1:$D$300,3,FALSE)</f>
        <v>2.3591905832290601</v>
      </c>
      <c r="J239">
        <f>VLOOKUP(H239,Stations!$A$1:$D$300,4,FALSE)</f>
        <v>48.897274371856298</v>
      </c>
      <c r="K239">
        <f t="shared" si="16"/>
        <v>6.1033560649838829</v>
      </c>
      <c r="L239">
        <f t="shared" si="17"/>
        <v>6.1033560649838829</v>
      </c>
      <c r="M239">
        <v>89.999999999994884</v>
      </c>
      <c r="N239" s="14">
        <f t="shared" si="18"/>
        <v>61.332601281106513</v>
      </c>
      <c r="O239">
        <f t="shared" si="19"/>
        <v>821.81974930772265</v>
      </c>
    </row>
    <row r="240" spans="1:15">
      <c r="A240" t="str">
        <f t="shared" si="15"/>
        <v>278,205</v>
      </c>
      <c r="B240">
        <v>278</v>
      </c>
      <c r="C240">
        <v>205</v>
      </c>
      <c r="D240">
        <v>82.000000000009621</v>
      </c>
      <c r="E240">
        <f>VLOOKUP(B240,Nodes!$B$2:$C$681,2,FALSE)</f>
        <v>216</v>
      </c>
      <c r="F240">
        <f>VLOOKUP(E240,Stations!$A$1:$D$300,3,FALSE)</f>
        <v>2.3591905832290601</v>
      </c>
      <c r="G240">
        <f>VLOOKUP(E240,Stations!$A$1:$D$300,4,FALSE)</f>
        <v>48.897274371856298</v>
      </c>
      <c r="H240">
        <f>VLOOKUP(C240,Nodes!$B$2:$C$681,2,FALSE)</f>
        <v>164</v>
      </c>
      <c r="I240">
        <f>VLOOKUP(H240,Stations!$A$1:$D$300,3,FALSE)</f>
        <v>2.3599094152450499</v>
      </c>
      <c r="J240">
        <f>VLOOKUP(H240,Stations!$A$1:$D$300,4,FALSE)</f>
        <v>48.8912134943795</v>
      </c>
      <c r="K240">
        <f t="shared" si="16"/>
        <v>6.1033560649838829</v>
      </c>
      <c r="L240">
        <f t="shared" si="17"/>
        <v>6.1033560649838829</v>
      </c>
      <c r="M240">
        <v>82.000000000009621</v>
      </c>
      <c r="N240" s="14">
        <f t="shared" si="18"/>
        <v>61.332601281106513</v>
      </c>
      <c r="O240">
        <f t="shared" si="19"/>
        <v>427.14136980611784</v>
      </c>
    </row>
    <row r="241" spans="1:15">
      <c r="A241" t="str">
        <f t="shared" si="15"/>
        <v>205,203</v>
      </c>
      <c r="B241">
        <v>205</v>
      </c>
      <c r="C241">
        <v>203</v>
      </c>
      <c r="D241">
        <v>75.000000000002132</v>
      </c>
      <c r="E241">
        <f>VLOOKUP(B241,Nodes!$B$2:$C$681,2,FALSE)</f>
        <v>164</v>
      </c>
      <c r="F241">
        <f>VLOOKUP(E241,Stations!$A$1:$D$300,3,FALSE)</f>
        <v>2.3599094152450499</v>
      </c>
      <c r="G241">
        <f>VLOOKUP(E241,Stations!$A$1:$D$300,4,FALSE)</f>
        <v>48.8912134943795</v>
      </c>
      <c r="H241">
        <f>VLOOKUP(C241,Nodes!$B$2:$C$681,2,FALSE)</f>
        <v>162</v>
      </c>
      <c r="I241">
        <f>VLOOKUP(H241,Stations!$A$1:$D$300,3,FALSE)</f>
        <v>2.3500281572341901</v>
      </c>
      <c r="J241">
        <f>VLOOKUP(H241,Stations!$A$1:$D$300,4,FALSE)</f>
        <v>48.890368757451299</v>
      </c>
      <c r="K241">
        <f t="shared" si="16"/>
        <v>9.9173000536964562</v>
      </c>
      <c r="L241">
        <f t="shared" si="17"/>
        <v>9.9173000536964562</v>
      </c>
      <c r="M241">
        <v>75.000000000002132</v>
      </c>
      <c r="N241" s="14">
        <f t="shared" si="18"/>
        <v>78.993879892066602</v>
      </c>
      <c r="O241">
        <f t="shared" si="19"/>
        <v>15.951076592236904</v>
      </c>
    </row>
    <row r="242" spans="1:15">
      <c r="A242" t="str">
        <f t="shared" si="15"/>
        <v>202,351</v>
      </c>
      <c r="B242">
        <v>202</v>
      </c>
      <c r="C242">
        <v>351</v>
      </c>
      <c r="D242">
        <v>42.999999999993932</v>
      </c>
      <c r="E242">
        <f>VLOOKUP(B242,Nodes!$B$2:$C$681,2,FALSE)</f>
        <v>162</v>
      </c>
      <c r="F242">
        <f>VLOOKUP(E242,Stations!$A$1:$D$300,3,FALSE)</f>
        <v>2.3500281572341901</v>
      </c>
      <c r="G242">
        <f>VLOOKUP(E242,Stations!$A$1:$D$300,4,FALSE)</f>
        <v>48.890368757451299</v>
      </c>
      <c r="H242">
        <f>VLOOKUP(C242,Nodes!$B$2:$C$681,2,FALSE)</f>
        <v>275</v>
      </c>
      <c r="I242">
        <f>VLOOKUP(H242,Stations!$A$1:$D$300,3,FALSE)</f>
        <v>2.34820157289505</v>
      </c>
      <c r="J242">
        <f>VLOOKUP(H242,Stations!$A$1:$D$300,4,FALSE)</f>
        <v>48.893380823007099</v>
      </c>
      <c r="K242">
        <f t="shared" si="16"/>
        <v>3.52263385273482</v>
      </c>
      <c r="L242">
        <f t="shared" si="17"/>
        <v>3.52263385273482</v>
      </c>
      <c r="M242">
        <v>42.999999999993932</v>
      </c>
      <c r="N242" s="14">
        <f t="shared" si="18"/>
        <v>52.66773717954316</v>
      </c>
      <c r="O242">
        <f t="shared" si="19"/>
        <v>93.465142172838455</v>
      </c>
    </row>
    <row r="243" spans="1:15">
      <c r="A243" t="str">
        <f t="shared" si="15"/>
        <v>351,277</v>
      </c>
      <c r="B243">
        <v>351</v>
      </c>
      <c r="C243">
        <v>277</v>
      </c>
      <c r="D243">
        <v>58.000000000005869</v>
      </c>
      <c r="E243">
        <f>VLOOKUP(B243,Nodes!$B$2:$C$681,2,FALSE)</f>
        <v>275</v>
      </c>
      <c r="F243">
        <f>VLOOKUP(E243,Stations!$A$1:$D$300,3,FALSE)</f>
        <v>2.34820157289505</v>
      </c>
      <c r="G243">
        <f>VLOOKUP(E243,Stations!$A$1:$D$300,4,FALSE)</f>
        <v>48.893380823007099</v>
      </c>
      <c r="H243">
        <f>VLOOKUP(C243,Nodes!$B$2:$C$681,2,FALSE)</f>
        <v>215</v>
      </c>
      <c r="I243">
        <f>VLOOKUP(H243,Stations!$A$1:$D$300,3,FALSE)</f>
        <v>2.34494537115097</v>
      </c>
      <c r="J243">
        <f>VLOOKUP(H243,Stations!$A$1:$D$300,4,FALSE)</f>
        <v>48.897036323904899</v>
      </c>
      <c r="K243">
        <f t="shared" si="16"/>
        <v>4.8954608171208456</v>
      </c>
      <c r="L243">
        <f t="shared" si="17"/>
        <v>4.8954608171208456</v>
      </c>
      <c r="M243">
        <v>58.000000000005869</v>
      </c>
      <c r="N243" s="14">
        <f t="shared" si="18"/>
        <v>56.946897376913469</v>
      </c>
      <c r="O243">
        <f t="shared" si="19"/>
        <v>1.1090251347640931</v>
      </c>
    </row>
    <row r="244" spans="1:15">
      <c r="A244" t="str">
        <f t="shared" si="15"/>
        <v>277,351</v>
      </c>
      <c r="B244">
        <v>277</v>
      </c>
      <c r="C244">
        <v>351</v>
      </c>
      <c r="D244">
        <v>47.000000000000952</v>
      </c>
      <c r="E244">
        <f>VLOOKUP(B244,Nodes!$B$2:$C$681,2,FALSE)</f>
        <v>215</v>
      </c>
      <c r="F244">
        <f>VLOOKUP(E244,Stations!$A$1:$D$300,3,FALSE)</f>
        <v>2.34494537115097</v>
      </c>
      <c r="G244">
        <f>VLOOKUP(E244,Stations!$A$1:$D$300,4,FALSE)</f>
        <v>48.897036323904899</v>
      </c>
      <c r="H244">
        <f>VLOOKUP(C244,Nodes!$B$2:$C$681,2,FALSE)</f>
        <v>275</v>
      </c>
      <c r="I244">
        <f>VLOOKUP(H244,Stations!$A$1:$D$300,3,FALSE)</f>
        <v>2.34820157289505</v>
      </c>
      <c r="J244">
        <f>VLOOKUP(H244,Stations!$A$1:$D$300,4,FALSE)</f>
        <v>48.893380823007099</v>
      </c>
      <c r="K244">
        <f t="shared" si="16"/>
        <v>4.8954608171208456</v>
      </c>
      <c r="L244">
        <f t="shared" si="17"/>
        <v>4.8954608171208456</v>
      </c>
      <c r="M244">
        <v>47.000000000000952</v>
      </c>
      <c r="N244" s="14">
        <f t="shared" si="18"/>
        <v>56.946897376913469</v>
      </c>
      <c r="O244">
        <f t="shared" si="19"/>
        <v>98.940767426829112</v>
      </c>
    </row>
    <row r="245" spans="1:15">
      <c r="A245" t="str">
        <f t="shared" si="15"/>
        <v>351,202</v>
      </c>
      <c r="B245">
        <v>351</v>
      </c>
      <c r="C245">
        <v>202</v>
      </c>
      <c r="D245">
        <v>41.000000000000014</v>
      </c>
      <c r="E245">
        <f>VLOOKUP(B245,Nodes!$B$2:$C$681,2,FALSE)</f>
        <v>275</v>
      </c>
      <c r="F245">
        <f>VLOOKUP(E245,Stations!$A$1:$D$300,3,FALSE)</f>
        <v>2.34820157289505</v>
      </c>
      <c r="G245">
        <f>VLOOKUP(E245,Stations!$A$1:$D$300,4,FALSE)</f>
        <v>48.893380823007099</v>
      </c>
      <c r="H245">
        <f>VLOOKUP(C245,Nodes!$B$2:$C$681,2,FALSE)</f>
        <v>162</v>
      </c>
      <c r="I245">
        <f>VLOOKUP(H245,Stations!$A$1:$D$300,3,FALSE)</f>
        <v>2.3500281572341901</v>
      </c>
      <c r="J245">
        <f>VLOOKUP(H245,Stations!$A$1:$D$300,4,FALSE)</f>
        <v>48.890368757451299</v>
      </c>
      <c r="K245">
        <f t="shared" si="16"/>
        <v>3.52263385273482</v>
      </c>
      <c r="L245">
        <f t="shared" si="17"/>
        <v>3.52263385273482</v>
      </c>
      <c r="M245">
        <v>41.000000000000014</v>
      </c>
      <c r="N245" s="14">
        <f t="shared" si="18"/>
        <v>52.66773717954316</v>
      </c>
      <c r="O245">
        <f t="shared" si="19"/>
        <v>136.13609089089343</v>
      </c>
    </row>
    <row r="246" spans="1:15">
      <c r="A246" t="str">
        <f t="shared" si="15"/>
        <v>202,65</v>
      </c>
      <c r="B246">
        <v>202</v>
      </c>
      <c r="C246">
        <v>65</v>
      </c>
      <c r="D246">
        <v>40.000000000003055</v>
      </c>
      <c r="E246">
        <f>VLOOKUP(B246,Nodes!$B$2:$C$681,2,FALSE)</f>
        <v>162</v>
      </c>
      <c r="F246">
        <f>VLOOKUP(E246,Stations!$A$1:$D$300,3,FALSE)</f>
        <v>2.3500281572341901</v>
      </c>
      <c r="G246">
        <f>VLOOKUP(E246,Stations!$A$1:$D$300,4,FALSE)</f>
        <v>48.890368757451299</v>
      </c>
      <c r="H246">
        <f>VLOOKUP(C246,Nodes!$B$2:$C$681,2,FALSE)</f>
        <v>54</v>
      </c>
      <c r="I246">
        <f>VLOOKUP(H246,Stations!$A$1:$D$300,3,FALSE)</f>
        <v>2.3495520000000001</v>
      </c>
      <c r="J246">
        <f>VLOOKUP(H246,Stations!$A$1:$D$300,4,FALSE)</f>
        <v>48.88673</v>
      </c>
      <c r="K246">
        <f t="shared" si="16"/>
        <v>3.6697794894315652</v>
      </c>
      <c r="L246">
        <f t="shared" si="17"/>
        <v>3.6697794894315652</v>
      </c>
      <c r="M246">
        <v>40.000000000003055</v>
      </c>
      <c r="N246" s="14">
        <f t="shared" si="18"/>
        <v>53.090487991130459</v>
      </c>
      <c r="O246">
        <f t="shared" si="19"/>
        <v>171.36087584585076</v>
      </c>
    </row>
    <row r="247" spans="1:15">
      <c r="A247" t="str">
        <f t="shared" si="15"/>
        <v>65,17</v>
      </c>
      <c r="B247">
        <v>65</v>
      </c>
      <c r="C247">
        <v>17</v>
      </c>
      <c r="D247">
        <v>44.000000000000483</v>
      </c>
      <c r="E247">
        <f>VLOOKUP(B247,Nodes!$B$2:$C$681,2,FALSE)</f>
        <v>54</v>
      </c>
      <c r="F247">
        <f>VLOOKUP(E247,Stations!$A$1:$D$300,3,FALSE)</f>
        <v>2.3495520000000001</v>
      </c>
      <c r="G247">
        <f>VLOOKUP(E247,Stations!$A$1:$D$300,4,FALSE)</f>
        <v>48.88673</v>
      </c>
      <c r="H247">
        <f>VLOOKUP(C247,Nodes!$B$2:$C$681,2,FALSE)</f>
        <v>15</v>
      </c>
      <c r="I247">
        <f>VLOOKUP(H247,Stations!$A$1:$D$300,3,FALSE)</f>
        <v>2.3505159999999998</v>
      </c>
      <c r="J247">
        <f>VLOOKUP(H247,Stations!$A$1:$D$300,4,FALSE)</f>
        <v>48.88364</v>
      </c>
      <c r="K247">
        <f t="shared" si="16"/>
        <v>3.2368805971183283</v>
      </c>
      <c r="L247">
        <f t="shared" si="17"/>
        <v>3.2368805971183283</v>
      </c>
      <c r="M247">
        <v>44.000000000000483</v>
      </c>
      <c r="N247" s="14">
        <f t="shared" si="18"/>
        <v>51.871394484047734</v>
      </c>
      <c r="O247">
        <f t="shared" si="19"/>
        <v>61.958851123489481</v>
      </c>
    </row>
    <row r="248" spans="1:15">
      <c r="A248" t="str">
        <f t="shared" si="15"/>
        <v>17,133</v>
      </c>
      <c r="B248">
        <v>17</v>
      </c>
      <c r="C248">
        <v>133</v>
      </c>
      <c r="D248">
        <v>74.999999999992539</v>
      </c>
      <c r="E248">
        <f>VLOOKUP(B248,Nodes!$B$2:$C$681,2,FALSE)</f>
        <v>15</v>
      </c>
      <c r="F248">
        <f>VLOOKUP(E248,Stations!$A$1:$D$300,3,FALSE)</f>
        <v>2.3505159999999998</v>
      </c>
      <c r="G248">
        <f>VLOOKUP(E248,Stations!$A$1:$D$300,4,FALSE)</f>
        <v>48.88364</v>
      </c>
      <c r="H248">
        <f>VLOOKUP(C248,Nodes!$B$2:$C$681,2,FALSE)</f>
        <v>106</v>
      </c>
      <c r="I248">
        <f>VLOOKUP(H248,Stations!$A$1:$D$300,3,FALSE)</f>
        <v>2.3549312353134102</v>
      </c>
      <c r="J248">
        <f>VLOOKUP(H248,Stations!$A$1:$D$300,4,FALSE)</f>
        <v>48.880574763337101</v>
      </c>
      <c r="K248">
        <f t="shared" si="16"/>
        <v>5.3749398761626175</v>
      </c>
      <c r="L248">
        <f t="shared" si="17"/>
        <v>5.3749398761626175</v>
      </c>
      <c r="M248">
        <v>74.999999999992539</v>
      </c>
      <c r="N248" s="14">
        <f t="shared" si="18"/>
        <v>58.618283115217807</v>
      </c>
      <c r="O248">
        <f t="shared" si="19"/>
        <v>268.36064809291355</v>
      </c>
    </row>
    <row r="249" spans="1:15">
      <c r="A249" t="str">
        <f t="shared" si="15"/>
        <v>133,128</v>
      </c>
      <c r="B249">
        <v>133</v>
      </c>
      <c r="C249">
        <v>128</v>
      </c>
      <c r="D249">
        <v>61.000000000006338</v>
      </c>
      <c r="E249">
        <f>VLOOKUP(B249,Nodes!$B$2:$C$681,2,FALSE)</f>
        <v>106</v>
      </c>
      <c r="F249">
        <f>VLOOKUP(E249,Stations!$A$1:$D$300,3,FALSE)</f>
        <v>2.3549312353134102</v>
      </c>
      <c r="G249">
        <f>VLOOKUP(E249,Stations!$A$1:$D$300,4,FALSE)</f>
        <v>48.880574763337101</v>
      </c>
      <c r="H249">
        <f>VLOOKUP(C249,Nodes!$B$2:$C$681,2,FALSE)</f>
        <v>104</v>
      </c>
      <c r="I249">
        <f>VLOOKUP(H249,Stations!$A$1:$D$300,3,FALSE)</f>
        <v>2.3576322197914101</v>
      </c>
      <c r="J249">
        <f>VLOOKUP(H249,Stations!$A$1:$D$300,4,FALSE)</f>
        <v>48.876051029612903</v>
      </c>
      <c r="K249">
        <f t="shared" si="16"/>
        <v>5.2687269769696732</v>
      </c>
      <c r="L249">
        <f t="shared" si="17"/>
        <v>5.2687269769696732</v>
      </c>
      <c r="M249">
        <v>61.000000000006338</v>
      </c>
      <c r="N249" s="14">
        <f t="shared" si="18"/>
        <v>58.240148829820839</v>
      </c>
      <c r="O249">
        <f t="shared" si="19"/>
        <v>7.6167784815742676</v>
      </c>
    </row>
    <row r="250" spans="1:15">
      <c r="A250" t="str">
        <f t="shared" si="15"/>
        <v>128,64</v>
      </c>
      <c r="B250">
        <v>128</v>
      </c>
      <c r="C250">
        <v>64</v>
      </c>
      <c r="D250">
        <v>40.000000000003055</v>
      </c>
      <c r="E250">
        <f>VLOOKUP(B250,Nodes!$B$2:$C$681,2,FALSE)</f>
        <v>104</v>
      </c>
      <c r="F250">
        <f>VLOOKUP(E250,Stations!$A$1:$D$300,3,FALSE)</f>
        <v>2.3576322197914101</v>
      </c>
      <c r="G250">
        <f>VLOOKUP(E250,Stations!$A$1:$D$300,4,FALSE)</f>
        <v>48.876051029612903</v>
      </c>
      <c r="H250">
        <f>VLOOKUP(C250,Nodes!$B$2:$C$681,2,FALSE)</f>
        <v>53</v>
      </c>
      <c r="I250">
        <f>VLOOKUP(H250,Stations!$A$1:$D$300,3,FALSE)</f>
        <v>2.3563152551651001</v>
      </c>
      <c r="J250">
        <f>VLOOKUP(H250,Stations!$A$1:$D$300,4,FALSE)</f>
        <v>48.872767119486703</v>
      </c>
      <c r="K250">
        <f t="shared" si="16"/>
        <v>3.5381437992130955</v>
      </c>
      <c r="L250">
        <f t="shared" si="17"/>
        <v>3.5381437992130955</v>
      </c>
      <c r="M250">
        <v>40.000000000003055</v>
      </c>
      <c r="N250" s="14">
        <f t="shared" si="18"/>
        <v>52.711890908058571</v>
      </c>
      <c r="O250">
        <f t="shared" si="19"/>
        <v>161.59217045830448</v>
      </c>
    </row>
    <row r="251" spans="1:15">
      <c r="A251" t="str">
        <f t="shared" si="15"/>
        <v>64,356</v>
      </c>
      <c r="B251">
        <v>64</v>
      </c>
      <c r="C251">
        <v>356</v>
      </c>
      <c r="D251">
        <v>42.999999999993932</v>
      </c>
      <c r="E251">
        <f>VLOOKUP(B251,Nodes!$B$2:$C$681,2,FALSE)</f>
        <v>53</v>
      </c>
      <c r="F251">
        <f>VLOOKUP(E251,Stations!$A$1:$D$300,3,FALSE)</f>
        <v>2.3563152551651001</v>
      </c>
      <c r="G251">
        <f>VLOOKUP(E251,Stations!$A$1:$D$300,4,FALSE)</f>
        <v>48.872767119486703</v>
      </c>
      <c r="H251">
        <f>VLOOKUP(C251,Nodes!$B$2:$C$681,2,FALSE)</f>
        <v>278</v>
      </c>
      <c r="I251">
        <f>VLOOKUP(H251,Stations!$A$1:$D$300,3,FALSE)</f>
        <v>2.3540085554122898</v>
      </c>
      <c r="J251">
        <f>VLOOKUP(H251,Stations!$A$1:$D$300,4,FALSE)</f>
        <v>48.869591497765398</v>
      </c>
      <c r="K251">
        <f t="shared" si="16"/>
        <v>3.9249760593454739</v>
      </c>
      <c r="L251">
        <f t="shared" si="17"/>
        <v>3.9249760593454739</v>
      </c>
      <c r="M251">
        <v>42.999999999993932</v>
      </c>
      <c r="N251" s="14">
        <f t="shared" si="18"/>
        <v>53.844113021444066</v>
      </c>
      <c r="O251">
        <f t="shared" si="19"/>
        <v>117.59478722198436</v>
      </c>
    </row>
    <row r="252" spans="1:15">
      <c r="A252" t="str">
        <f t="shared" si="15"/>
        <v>356,306</v>
      </c>
      <c r="B252">
        <v>356</v>
      </c>
      <c r="C252">
        <v>306</v>
      </c>
      <c r="D252">
        <v>31.999999999998607</v>
      </c>
      <c r="E252">
        <f>VLOOKUP(B252,Nodes!$B$2:$C$681,2,FALSE)</f>
        <v>278</v>
      </c>
      <c r="F252">
        <f>VLOOKUP(E252,Stations!$A$1:$D$300,3,FALSE)</f>
        <v>2.3540085554122898</v>
      </c>
      <c r="G252">
        <f>VLOOKUP(E252,Stations!$A$1:$D$300,4,FALSE)</f>
        <v>48.869591497765398</v>
      </c>
      <c r="H252">
        <f>VLOOKUP(C252,Nodes!$B$2:$C$681,2,FALSE)</f>
        <v>240</v>
      </c>
      <c r="I252">
        <f>VLOOKUP(H252,Stations!$A$1:$D$300,3,FALSE)</f>
        <v>2.3523885011672898</v>
      </c>
      <c r="J252">
        <f>VLOOKUP(H252,Stations!$A$1:$D$300,4,FALSE)</f>
        <v>48.866246291581</v>
      </c>
      <c r="K252">
        <f t="shared" si="16"/>
        <v>3.7168508408170799</v>
      </c>
      <c r="L252">
        <f t="shared" si="17"/>
        <v>3.7168508408170799</v>
      </c>
      <c r="M252">
        <v>31.999999999998607</v>
      </c>
      <c r="N252" s="14">
        <f t="shared" si="18"/>
        <v>53.227544614038351</v>
      </c>
      <c r="O252">
        <f t="shared" si="19"/>
        <v>450.60865034104773</v>
      </c>
    </row>
    <row r="253" spans="1:15">
      <c r="A253" t="str">
        <f t="shared" si="15"/>
        <v>306,111</v>
      </c>
      <c r="B253">
        <v>306</v>
      </c>
      <c r="C253">
        <v>111</v>
      </c>
      <c r="D253">
        <v>48.99999999999487</v>
      </c>
      <c r="E253">
        <f>VLOOKUP(B253,Nodes!$B$2:$C$681,2,FALSE)</f>
        <v>240</v>
      </c>
      <c r="F253">
        <f>VLOOKUP(E253,Stations!$A$1:$D$300,3,FALSE)</f>
        <v>2.3523885011672898</v>
      </c>
      <c r="G253">
        <f>VLOOKUP(E253,Stations!$A$1:$D$300,4,FALSE)</f>
        <v>48.866246291581</v>
      </c>
      <c r="H253">
        <f>VLOOKUP(C253,Nodes!$B$2:$C$681,2,FALSE)</f>
        <v>90</v>
      </c>
      <c r="I253">
        <f>VLOOKUP(H253,Stations!$A$1:$D$300,3,FALSE)</f>
        <v>2.3506075143813998</v>
      </c>
      <c r="J253">
        <f>VLOOKUP(H253,Stations!$A$1:$D$300,4,FALSE)</f>
        <v>48.8641113120825</v>
      </c>
      <c r="K253">
        <f t="shared" si="16"/>
        <v>2.7802969968206424</v>
      </c>
      <c r="L253">
        <f t="shared" si="17"/>
        <v>2.7802969968206424</v>
      </c>
      <c r="M253">
        <v>48.99999999999487</v>
      </c>
      <c r="N253" s="14">
        <f t="shared" si="18"/>
        <v>50.666461204273048</v>
      </c>
      <c r="O253">
        <f t="shared" si="19"/>
        <v>2.7770929453642763</v>
      </c>
    </row>
    <row r="254" spans="1:15">
      <c r="A254" t="str">
        <f t="shared" si="15"/>
        <v>111,176</v>
      </c>
      <c r="B254">
        <v>111</v>
      </c>
      <c r="C254">
        <v>176</v>
      </c>
      <c r="D254">
        <v>45.999999999994401</v>
      </c>
      <c r="E254">
        <f>VLOOKUP(B254,Nodes!$B$2:$C$681,2,FALSE)</f>
        <v>90</v>
      </c>
      <c r="F254">
        <f>VLOOKUP(E254,Stations!$A$1:$D$300,3,FALSE)</f>
        <v>2.3506075143813998</v>
      </c>
      <c r="G254">
        <f>VLOOKUP(E254,Stations!$A$1:$D$300,4,FALSE)</f>
        <v>48.8641113120825</v>
      </c>
      <c r="H254">
        <f>VLOOKUP(C254,Nodes!$B$2:$C$681,2,FALSE)</f>
        <v>139</v>
      </c>
      <c r="I254">
        <f>VLOOKUP(H254,Stations!$A$1:$D$300,3,FALSE)</f>
        <v>2.3459726572036699</v>
      </c>
      <c r="J254">
        <f>VLOOKUP(H254,Stations!$A$1:$D$300,4,FALSE)</f>
        <v>48.8623962047281</v>
      </c>
      <c r="K254">
        <f t="shared" si="16"/>
        <v>4.9420131824056757</v>
      </c>
      <c r="L254">
        <f t="shared" si="17"/>
        <v>4.9420131824056757</v>
      </c>
      <c r="M254">
        <v>45.999999999994401</v>
      </c>
      <c r="N254" s="14">
        <f t="shared" si="18"/>
        <v>57.105158709995308</v>
      </c>
      <c r="O254">
        <f t="shared" si="19"/>
        <v>123.32454997430901</v>
      </c>
    </row>
    <row r="255" spans="1:15">
      <c r="A255" t="str">
        <f t="shared" si="15"/>
        <v>176,68</v>
      </c>
      <c r="B255">
        <v>176</v>
      </c>
      <c r="C255">
        <v>68</v>
      </c>
      <c r="D255">
        <v>45.000000000007034</v>
      </c>
      <c r="E255">
        <f>VLOOKUP(B255,Nodes!$B$2:$C$681,2,FALSE)</f>
        <v>139</v>
      </c>
      <c r="F255">
        <f>VLOOKUP(E255,Stations!$A$1:$D$300,3,FALSE)</f>
        <v>2.3459726572036699</v>
      </c>
      <c r="G255">
        <f>VLOOKUP(E255,Stations!$A$1:$D$300,4,FALSE)</f>
        <v>48.8623962047281</v>
      </c>
      <c r="H255">
        <f>VLOOKUP(C255,Nodes!$B$2:$C$681,2,FALSE)</f>
        <v>56</v>
      </c>
      <c r="I255">
        <f>VLOOKUP(H255,Stations!$A$1:$D$300,3,FALSE)</f>
        <v>2.3489123582839899</v>
      </c>
      <c r="J255">
        <f>VLOOKUP(H255,Stations!$A$1:$D$300,4,FALSE)</f>
        <v>48.857494061513101</v>
      </c>
      <c r="K255">
        <f t="shared" si="16"/>
        <v>5.7160170172936473</v>
      </c>
      <c r="L255">
        <f t="shared" si="17"/>
        <v>5.7160170172936473</v>
      </c>
      <c r="M255">
        <v>45.000000000007034</v>
      </c>
      <c r="N255" s="14">
        <f t="shared" si="18"/>
        <v>59.86294506483047</v>
      </c>
      <c r="O255">
        <f t="shared" si="19"/>
        <v>220.90713599995931</v>
      </c>
    </row>
    <row r="256" spans="1:15">
      <c r="A256" t="str">
        <f t="shared" si="15"/>
        <v>68,77</v>
      </c>
      <c r="B256">
        <v>68</v>
      </c>
      <c r="C256">
        <v>77</v>
      </c>
      <c r="D256">
        <v>55.0000000000054</v>
      </c>
      <c r="E256">
        <f>VLOOKUP(B256,Nodes!$B$2:$C$681,2,FALSE)</f>
        <v>56</v>
      </c>
      <c r="F256">
        <f>VLOOKUP(E256,Stations!$A$1:$D$300,3,FALSE)</f>
        <v>2.3489123582839899</v>
      </c>
      <c r="G256">
        <f>VLOOKUP(E256,Stations!$A$1:$D$300,4,FALSE)</f>
        <v>48.857494061513101</v>
      </c>
      <c r="H256">
        <f>VLOOKUP(C256,Nodes!$B$2:$C$681,2,FALSE)</f>
        <v>61</v>
      </c>
      <c r="I256">
        <f>VLOOKUP(H256,Stations!$A$1:$D$300,3,FALSE)</f>
        <v>2.3464179999999999</v>
      </c>
      <c r="J256">
        <f>VLOOKUP(H256,Stations!$A$1:$D$300,4,FALSE)</f>
        <v>48.855637000000002</v>
      </c>
      <c r="K256">
        <f t="shared" si="16"/>
        <v>3.1097428691687532</v>
      </c>
      <c r="L256">
        <f t="shared" si="17"/>
        <v>3.1097428691687532</v>
      </c>
      <c r="M256">
        <v>55.0000000000054</v>
      </c>
      <c r="N256" s="14">
        <f t="shared" si="18"/>
        <v>51.527536166300244</v>
      </c>
      <c r="O256">
        <f t="shared" si="19"/>
        <v>12.058005076390309</v>
      </c>
    </row>
    <row r="257" spans="1:15">
      <c r="A257" t="str">
        <f t="shared" si="15"/>
        <v>77,340</v>
      </c>
      <c r="B257">
        <v>77</v>
      </c>
      <c r="C257">
        <v>340</v>
      </c>
      <c r="D257">
        <v>42.999999999993932</v>
      </c>
      <c r="E257">
        <f>VLOOKUP(B257,Nodes!$B$2:$C$681,2,FALSE)</f>
        <v>61</v>
      </c>
      <c r="F257">
        <f>VLOOKUP(E257,Stations!$A$1:$D$300,3,FALSE)</f>
        <v>2.3464179999999999</v>
      </c>
      <c r="G257">
        <f>VLOOKUP(E257,Stations!$A$1:$D$300,4,FALSE)</f>
        <v>48.855637000000002</v>
      </c>
      <c r="H257">
        <f>VLOOKUP(C257,Nodes!$B$2:$C$681,2,FALSE)</f>
        <v>265</v>
      </c>
      <c r="I257">
        <f>VLOOKUP(H257,Stations!$A$1:$D$300,3,FALSE)</f>
        <v>2.34392881393432</v>
      </c>
      <c r="J257">
        <f>VLOOKUP(H257,Stations!$A$1:$D$300,4,FALSE)</f>
        <v>48.853650360760199</v>
      </c>
      <c r="K257">
        <f t="shared" si="16"/>
        <v>3.1847735773049646</v>
      </c>
      <c r="L257">
        <f t="shared" si="17"/>
        <v>3.1847735773049646</v>
      </c>
      <c r="M257">
        <v>42.999999999993932</v>
      </c>
      <c r="N257" s="14">
        <f t="shared" si="18"/>
        <v>51.729686768171597</v>
      </c>
      <c r="O257">
        <f t="shared" si="19"/>
        <v>76.207431070496199</v>
      </c>
    </row>
    <row r="258" spans="1:15">
      <c r="A258" t="str">
        <f t="shared" si="15"/>
        <v>340,232</v>
      </c>
      <c r="B258">
        <v>340</v>
      </c>
      <c r="C258">
        <v>232</v>
      </c>
      <c r="D258">
        <v>43.000000000003524</v>
      </c>
      <c r="E258">
        <f>VLOOKUP(B258,Nodes!$B$2:$C$681,2,FALSE)</f>
        <v>265</v>
      </c>
      <c r="F258">
        <f>VLOOKUP(E258,Stations!$A$1:$D$300,3,FALSE)</f>
        <v>2.34392881393432</v>
      </c>
      <c r="G258">
        <f>VLOOKUP(E258,Stations!$A$1:$D$300,4,FALSE)</f>
        <v>48.853650360760199</v>
      </c>
      <c r="H258">
        <f>VLOOKUP(C258,Nodes!$B$2:$C$681,2,FALSE)</f>
        <v>181</v>
      </c>
      <c r="I258">
        <f>VLOOKUP(H258,Stations!$A$1:$D$300,3,FALSE)</f>
        <v>2.3389509999999998</v>
      </c>
      <c r="J258">
        <f>VLOOKUP(H258,Stations!$A$1:$D$300,4,FALSE)</f>
        <v>48.852066000000001</v>
      </c>
      <c r="K258">
        <f t="shared" si="16"/>
        <v>5.2238712257450581</v>
      </c>
      <c r="L258">
        <f t="shared" si="17"/>
        <v>5.2238712257450581</v>
      </c>
      <c r="M258">
        <v>43.000000000003524</v>
      </c>
      <c r="N258" s="14">
        <f t="shared" si="18"/>
        <v>58.081804605407214</v>
      </c>
      <c r="O258">
        <f t="shared" si="19"/>
        <v>227.46083015557596</v>
      </c>
    </row>
    <row r="259" spans="1:15">
      <c r="A259" t="str">
        <f t="shared" ref="A259:A322" si="20">B259&amp;","&amp;C259</f>
        <v>232,332</v>
      </c>
      <c r="B259">
        <v>232</v>
      </c>
      <c r="C259">
        <v>332</v>
      </c>
      <c r="D259">
        <v>42.999999999993932</v>
      </c>
      <c r="E259">
        <f>VLOOKUP(B259,Nodes!$B$2:$C$681,2,FALSE)</f>
        <v>181</v>
      </c>
      <c r="F259">
        <f>VLOOKUP(E259,Stations!$A$1:$D$300,3,FALSE)</f>
        <v>2.3389509999999998</v>
      </c>
      <c r="G259">
        <f>VLOOKUP(E259,Stations!$A$1:$D$300,4,FALSE)</f>
        <v>48.852066000000001</v>
      </c>
      <c r="H259">
        <f>VLOOKUP(C259,Nodes!$B$2:$C$681,2,FALSE)</f>
        <v>260</v>
      </c>
      <c r="I259">
        <f>VLOOKUP(H259,Stations!$A$1:$D$300,3,FALSE)</f>
        <v>2.3332804441452</v>
      </c>
      <c r="J259">
        <f>VLOOKUP(H259,Stations!$A$1:$D$300,4,FALSE)</f>
        <v>48.853773900268997</v>
      </c>
      <c r="K259">
        <f t="shared" ref="K259:K322" si="21">1000*SQRT((F259-I259)^2+(G259-J259)^2)</f>
        <v>5.9221724925270252</v>
      </c>
      <c r="L259">
        <f t="shared" ref="L259:L322" si="22">K259</f>
        <v>5.9221724925270252</v>
      </c>
      <c r="M259">
        <v>42.999999999993932</v>
      </c>
      <c r="N259" s="14">
        <f t="shared" ref="N259:N322" si="23">0.1991*K259*K259+1.441*K259+45.121</f>
        <v>60.637711053652076</v>
      </c>
      <c r="O259">
        <f t="shared" ref="O259:O322" si="24">(M259-N259)^2</f>
        <v>311.0888512123347</v>
      </c>
    </row>
    <row r="260" spans="1:15">
      <c r="A260" t="str">
        <f t="shared" si="20"/>
        <v>332,345</v>
      </c>
      <c r="B260">
        <v>332</v>
      </c>
      <c r="C260">
        <v>345</v>
      </c>
      <c r="D260">
        <v>46.000000000003993</v>
      </c>
      <c r="E260">
        <f>VLOOKUP(B260,Nodes!$B$2:$C$681,2,FALSE)</f>
        <v>260</v>
      </c>
      <c r="F260">
        <f>VLOOKUP(E260,Stations!$A$1:$D$300,3,FALSE)</f>
        <v>2.3332804441452</v>
      </c>
      <c r="G260">
        <f>VLOOKUP(E260,Stations!$A$1:$D$300,4,FALSE)</f>
        <v>48.853773900268997</v>
      </c>
      <c r="H260">
        <f>VLOOKUP(C260,Nodes!$B$2:$C$681,2,FALSE)</f>
        <v>270</v>
      </c>
      <c r="I260">
        <f>VLOOKUP(H260,Stations!$A$1:$D$300,3,FALSE)</f>
        <v>2.33048155903816</v>
      </c>
      <c r="J260">
        <f>VLOOKUP(H260,Stations!$A$1:$D$300,4,FALSE)</f>
        <v>48.851116851178297</v>
      </c>
      <c r="K260">
        <f t="shared" si="21"/>
        <v>3.8592314925128011</v>
      </c>
      <c r="L260">
        <f t="shared" si="22"/>
        <v>3.8592314925128011</v>
      </c>
      <c r="M260">
        <v>46.000000000003993</v>
      </c>
      <c r="N260" s="14">
        <f t="shared" si="23"/>
        <v>53.647481822329944</v>
      </c>
      <c r="O260">
        <f t="shared" si="24"/>
        <v>58.483978222805838</v>
      </c>
    </row>
    <row r="261" spans="1:15">
      <c r="A261" t="str">
        <f t="shared" si="20"/>
        <v>345,343</v>
      </c>
      <c r="B261">
        <v>345</v>
      </c>
      <c r="C261">
        <v>343</v>
      </c>
      <c r="D261">
        <v>48.000000000007503</v>
      </c>
      <c r="E261">
        <f>VLOOKUP(B261,Nodes!$B$2:$C$681,2,FALSE)</f>
        <v>270</v>
      </c>
      <c r="F261">
        <f>VLOOKUP(E261,Stations!$A$1:$D$300,3,FALSE)</f>
        <v>2.33048155903816</v>
      </c>
      <c r="G261">
        <f>VLOOKUP(E261,Stations!$A$1:$D$300,4,FALSE)</f>
        <v>48.851116851178297</v>
      </c>
      <c r="H261">
        <f>VLOOKUP(C261,Nodes!$B$2:$C$681,2,FALSE)</f>
        <v>268</v>
      </c>
      <c r="I261">
        <f>VLOOKUP(H261,Stations!$A$1:$D$300,3,FALSE)</f>
        <v>2.3269128799438401</v>
      </c>
      <c r="J261">
        <f>VLOOKUP(H261,Stations!$A$1:$D$300,4,FALSE)</f>
        <v>48.846844627751501</v>
      </c>
      <c r="K261">
        <f t="shared" si="21"/>
        <v>5.5666294547685453</v>
      </c>
      <c r="L261">
        <f t="shared" si="22"/>
        <v>5.5666294547685453</v>
      </c>
      <c r="M261">
        <v>48.000000000007503</v>
      </c>
      <c r="N261" s="14">
        <f t="shared" si="23"/>
        <v>59.3120971145228</v>
      </c>
      <c r="O261">
        <f t="shared" si="24"/>
        <v>127.9635411282253</v>
      </c>
    </row>
    <row r="262" spans="1:15">
      <c r="A262" t="str">
        <f t="shared" si="20"/>
        <v>343,218</v>
      </c>
      <c r="B262">
        <v>343</v>
      </c>
      <c r="C262">
        <v>218</v>
      </c>
      <c r="D262">
        <v>62.000000000003297</v>
      </c>
      <c r="E262">
        <f>VLOOKUP(B262,Nodes!$B$2:$C$681,2,FALSE)</f>
        <v>268</v>
      </c>
      <c r="F262">
        <f>VLOOKUP(E262,Stations!$A$1:$D$300,3,FALSE)</f>
        <v>2.3269128799438401</v>
      </c>
      <c r="G262">
        <f>VLOOKUP(E262,Stations!$A$1:$D$300,4,FALSE)</f>
        <v>48.846844627751501</v>
      </c>
      <c r="H262">
        <f>VLOOKUP(C262,Nodes!$B$2:$C$681,2,FALSE)</f>
        <v>174</v>
      </c>
      <c r="I262">
        <f>VLOOKUP(H262,Stations!$A$1:$D$300,3,FALSE)</f>
        <v>2.3230719999999998</v>
      </c>
      <c r="J262">
        <f>VLOOKUP(H262,Stations!$A$1:$D$300,4,FALSE)</f>
        <v>48.843465999999999</v>
      </c>
      <c r="K262">
        <f t="shared" si="21"/>
        <v>5.1154163297051509</v>
      </c>
      <c r="L262">
        <f t="shared" si="22"/>
        <v>5.1154163297051509</v>
      </c>
      <c r="M262">
        <v>62.000000000003297</v>
      </c>
      <c r="N262" s="14">
        <f t="shared" si="23"/>
        <v>57.702261040544357</v>
      </c>
      <c r="O262">
        <f t="shared" si="24"/>
        <v>18.470560163651211</v>
      </c>
    </row>
    <row r="263" spans="1:15">
      <c r="A263" t="str">
        <f t="shared" si="20"/>
        <v>218,371</v>
      </c>
      <c r="B263">
        <v>218</v>
      </c>
      <c r="C263">
        <v>371</v>
      </c>
      <c r="D263">
        <v>40.000000000003055</v>
      </c>
      <c r="E263">
        <f>VLOOKUP(B263,Nodes!$B$2:$C$681,2,FALSE)</f>
        <v>174</v>
      </c>
      <c r="F263">
        <f>VLOOKUP(E263,Stations!$A$1:$D$300,3,FALSE)</f>
        <v>2.3230719999999998</v>
      </c>
      <c r="G263">
        <f>VLOOKUP(E263,Stations!$A$1:$D$300,4,FALSE)</f>
        <v>48.843465999999999</v>
      </c>
      <c r="H263">
        <f>VLOOKUP(C263,Nodes!$B$2:$C$681,2,FALSE)</f>
        <v>290</v>
      </c>
      <c r="I263">
        <f>VLOOKUP(H263,Stations!$A$1:$D$300,3,FALSE)</f>
        <v>2.3289486765861498</v>
      </c>
      <c r="J263">
        <f>VLOOKUP(H263,Stations!$A$1:$D$300,4,FALSE)</f>
        <v>48.842232229417498</v>
      </c>
      <c r="K263">
        <f t="shared" si="21"/>
        <v>6.0047912160582575</v>
      </c>
      <c r="L263">
        <f t="shared" si="22"/>
        <v>6.0047912160582575</v>
      </c>
      <c r="M263">
        <v>40.000000000003055</v>
      </c>
      <c r="N263" s="14">
        <f t="shared" si="23"/>
        <v>60.952955886236424</v>
      </c>
      <c r="O263">
        <f t="shared" si="24"/>
        <v>439.02636037044158</v>
      </c>
    </row>
    <row r="264" spans="1:15">
      <c r="A264" t="str">
        <f t="shared" si="20"/>
        <v>371,303</v>
      </c>
      <c r="B264">
        <v>371</v>
      </c>
      <c r="C264">
        <v>303</v>
      </c>
      <c r="D264">
        <v>54.999999999995808</v>
      </c>
      <c r="E264">
        <f>VLOOKUP(B264,Nodes!$B$2:$C$681,2,FALSE)</f>
        <v>290</v>
      </c>
      <c r="F264">
        <f>VLOOKUP(E264,Stations!$A$1:$D$300,3,FALSE)</f>
        <v>2.3289486765861498</v>
      </c>
      <c r="G264">
        <f>VLOOKUP(E264,Stations!$A$1:$D$300,4,FALSE)</f>
        <v>48.842232229417498</v>
      </c>
      <c r="H264">
        <f>VLOOKUP(C264,Nodes!$B$2:$C$681,2,FALSE)</f>
        <v>239</v>
      </c>
      <c r="I264">
        <f>VLOOKUP(H264,Stations!$A$1:$D$300,3,FALSE)</f>
        <v>2.3306062817573499</v>
      </c>
      <c r="J264">
        <f>VLOOKUP(H264,Stations!$A$1:$D$300,4,FALSE)</f>
        <v>48.839194133803097</v>
      </c>
      <c r="K264">
        <f t="shared" si="21"/>
        <v>3.4608784818057385</v>
      </c>
      <c r="L264">
        <f t="shared" si="22"/>
        <v>3.4608784818057385</v>
      </c>
      <c r="M264">
        <v>54.999999999995808</v>
      </c>
      <c r="N264" s="14">
        <f t="shared" si="23"/>
        <v>52.49288195356803</v>
      </c>
      <c r="O264">
        <f t="shared" si="24"/>
        <v>6.2856408987238348</v>
      </c>
    </row>
    <row r="265" spans="1:15">
      <c r="A265" t="str">
        <f t="shared" si="20"/>
        <v>303,99</v>
      </c>
      <c r="B265">
        <v>303</v>
      </c>
      <c r="C265">
        <v>99</v>
      </c>
      <c r="D265">
        <v>56.000000000002359</v>
      </c>
      <c r="E265">
        <f>VLOOKUP(B265,Nodes!$B$2:$C$681,2,FALSE)</f>
        <v>239</v>
      </c>
      <c r="F265">
        <f>VLOOKUP(E265,Stations!$A$1:$D$300,3,FALSE)</f>
        <v>2.3306062817573499</v>
      </c>
      <c r="G265">
        <f>VLOOKUP(E265,Stations!$A$1:$D$300,4,FALSE)</f>
        <v>48.839194133803097</v>
      </c>
      <c r="H265">
        <f>VLOOKUP(C265,Nodes!$B$2:$C$681,2,FALSE)</f>
        <v>80</v>
      </c>
      <c r="I265">
        <f>VLOOKUP(H265,Stations!$A$1:$D$300,3,FALSE)</f>
        <v>2.3327279090881299</v>
      </c>
      <c r="J265">
        <f>VLOOKUP(H265,Stations!$A$1:$D$300,4,FALSE)</f>
        <v>48.833901299344198</v>
      </c>
      <c r="K265">
        <f t="shared" si="21"/>
        <v>5.7022275594738598</v>
      </c>
      <c r="L265">
        <f t="shared" si="22"/>
        <v>5.7022275594738598</v>
      </c>
      <c r="M265">
        <v>56.000000000002359</v>
      </c>
      <c r="N265" s="14">
        <f t="shared" si="23"/>
        <v>59.81172588198045</v>
      </c>
      <c r="O265">
        <f t="shared" si="24"/>
        <v>14.52925419934166</v>
      </c>
    </row>
    <row r="266" spans="1:15">
      <c r="A266" t="str">
        <f t="shared" si="20"/>
        <v>99,222</v>
      </c>
      <c r="B266">
        <v>99</v>
      </c>
      <c r="C266">
        <v>222</v>
      </c>
      <c r="D266">
        <v>36.000000000005627</v>
      </c>
      <c r="E266">
        <f>VLOOKUP(B266,Nodes!$B$2:$C$681,2,FALSE)</f>
        <v>80</v>
      </c>
      <c r="F266">
        <f>VLOOKUP(E266,Stations!$A$1:$D$300,3,FALSE)</f>
        <v>2.3327279090881299</v>
      </c>
      <c r="G266">
        <f>VLOOKUP(E266,Stations!$A$1:$D$300,4,FALSE)</f>
        <v>48.833901299344198</v>
      </c>
      <c r="H266">
        <f>VLOOKUP(C266,Nodes!$B$2:$C$681,2,FALSE)</f>
        <v>175</v>
      </c>
      <c r="I266">
        <f>VLOOKUP(H266,Stations!$A$1:$D$300,3,FALSE)</f>
        <v>2.3303250000000002</v>
      </c>
      <c r="J266">
        <f>VLOOKUP(H266,Stations!$A$1:$D$300,4,FALSE)</f>
        <v>48.832138999999998</v>
      </c>
      <c r="K266">
        <f t="shared" si="21"/>
        <v>2.9798776928567414</v>
      </c>
      <c r="L266">
        <f t="shared" si="22"/>
        <v>2.9798776928567414</v>
      </c>
      <c r="M266">
        <v>36.000000000005627</v>
      </c>
      <c r="N266" s="14">
        <f t="shared" si="23"/>
        <v>51.182946264325665</v>
      </c>
      <c r="O266">
        <f t="shared" si="24"/>
        <v>230.52185726522978</v>
      </c>
    </row>
    <row r="267" spans="1:15">
      <c r="A267" t="str">
        <f t="shared" si="20"/>
        <v>222,1</v>
      </c>
      <c r="B267">
        <v>222</v>
      </c>
      <c r="C267">
        <v>1</v>
      </c>
      <c r="D267">
        <v>44.999999999997442</v>
      </c>
      <c r="E267">
        <f>VLOOKUP(B267,Nodes!$B$2:$C$681,2,FALSE)</f>
        <v>175</v>
      </c>
      <c r="F267">
        <f>VLOOKUP(E267,Stations!$A$1:$D$300,3,FALSE)</f>
        <v>2.3303250000000002</v>
      </c>
      <c r="G267">
        <f>VLOOKUP(E267,Stations!$A$1:$D$300,4,FALSE)</f>
        <v>48.832138999999998</v>
      </c>
      <c r="H267">
        <f>VLOOKUP(C267,Nodes!$B$2:$C$681,2,FALSE)</f>
        <v>1</v>
      </c>
      <c r="I267">
        <f>VLOOKUP(H267,Stations!$A$1:$D$300,3,FALSE)</f>
        <v>2.32680290937423</v>
      </c>
      <c r="J267">
        <f>VLOOKUP(H267,Stations!$A$1:$D$300,4,FALSE)</f>
        <v>48.828217676710601</v>
      </c>
      <c r="K267">
        <f t="shared" si="21"/>
        <v>5.2708536989852686</v>
      </c>
      <c r="L267">
        <f t="shared" si="22"/>
        <v>5.2708536989852686</v>
      </c>
      <c r="M267">
        <v>44.999999999997442</v>
      </c>
      <c r="N267" s="14">
        <f t="shared" si="23"/>
        <v>58.247676214614614</v>
      </c>
      <c r="O267">
        <f t="shared" si="24"/>
        <v>175.50092508733357</v>
      </c>
    </row>
    <row r="268" spans="1:15">
      <c r="A268" t="str">
        <f t="shared" si="20"/>
        <v>1,292</v>
      </c>
      <c r="B268">
        <v>1</v>
      </c>
      <c r="C268">
        <v>292</v>
      </c>
      <c r="D268">
        <v>60.999999999996746</v>
      </c>
      <c r="E268">
        <f>VLOOKUP(B268,Nodes!$B$2:$C$681,2,FALSE)</f>
        <v>1</v>
      </c>
      <c r="F268">
        <f>VLOOKUP(E268,Stations!$A$1:$D$300,3,FALSE)</f>
        <v>2.32680290937423</v>
      </c>
      <c r="G268">
        <f>VLOOKUP(E268,Stations!$A$1:$D$300,4,FALSE)</f>
        <v>48.828217676710601</v>
      </c>
      <c r="H268">
        <f>VLOOKUP(C268,Nodes!$B$2:$C$681,2,FALSE)</f>
        <v>229</v>
      </c>
      <c r="I268">
        <f>VLOOKUP(H268,Stations!$A$1:$D$300,3,FALSE)</f>
        <v>2.3253629999999998</v>
      </c>
      <c r="J268">
        <f>VLOOKUP(H268,Stations!$A$1:$D$300,4,FALSE)</f>
        <v>48.823189999999997</v>
      </c>
      <c r="K268">
        <f t="shared" si="21"/>
        <v>5.2298061256940231</v>
      </c>
      <c r="L268">
        <f t="shared" si="22"/>
        <v>5.2298061256940231</v>
      </c>
      <c r="M268">
        <v>60.999999999996746</v>
      </c>
      <c r="N268" s="14">
        <f t="shared" si="23"/>
        <v>58.102709264693324</v>
      </c>
      <c r="O268">
        <f t="shared" si="24"/>
        <v>8.3942936048750418</v>
      </c>
    </row>
    <row r="269" spans="1:15">
      <c r="A269" t="str">
        <f t="shared" si="20"/>
        <v>292,1</v>
      </c>
      <c r="B269">
        <v>292</v>
      </c>
      <c r="C269">
        <v>1</v>
      </c>
      <c r="D269">
        <v>57.999999999996277</v>
      </c>
      <c r="E269">
        <f>VLOOKUP(B269,Nodes!$B$2:$C$681,2,FALSE)</f>
        <v>229</v>
      </c>
      <c r="F269">
        <f>VLOOKUP(E269,Stations!$A$1:$D$300,3,FALSE)</f>
        <v>2.3253629999999998</v>
      </c>
      <c r="G269">
        <f>VLOOKUP(E269,Stations!$A$1:$D$300,4,FALSE)</f>
        <v>48.823189999999997</v>
      </c>
      <c r="H269">
        <f>VLOOKUP(C269,Nodes!$B$2:$C$681,2,FALSE)</f>
        <v>1</v>
      </c>
      <c r="I269">
        <f>VLOOKUP(H269,Stations!$A$1:$D$300,3,FALSE)</f>
        <v>2.32680290937423</v>
      </c>
      <c r="J269">
        <f>VLOOKUP(H269,Stations!$A$1:$D$300,4,FALSE)</f>
        <v>48.828217676710601</v>
      </c>
      <c r="K269">
        <f t="shared" si="21"/>
        <v>5.2298061256940231</v>
      </c>
      <c r="L269">
        <f t="shared" si="22"/>
        <v>5.2298061256940231</v>
      </c>
      <c r="M269">
        <v>57.999999999996277</v>
      </c>
      <c r="N269" s="14">
        <f t="shared" si="23"/>
        <v>58.102709264693324</v>
      </c>
      <c r="O269">
        <f t="shared" si="24"/>
        <v>1.0549193054608132E-2</v>
      </c>
    </row>
    <row r="270" spans="1:15">
      <c r="A270" t="str">
        <f t="shared" si="20"/>
        <v>1,222</v>
      </c>
      <c r="B270">
        <v>1</v>
      </c>
      <c r="C270">
        <v>222</v>
      </c>
      <c r="D270">
        <v>33.999999999992525</v>
      </c>
      <c r="E270">
        <f>VLOOKUP(B270,Nodes!$B$2:$C$681,2,FALSE)</f>
        <v>1</v>
      </c>
      <c r="F270">
        <f>VLOOKUP(E270,Stations!$A$1:$D$300,3,FALSE)</f>
        <v>2.32680290937423</v>
      </c>
      <c r="G270">
        <f>VLOOKUP(E270,Stations!$A$1:$D$300,4,FALSE)</f>
        <v>48.828217676710601</v>
      </c>
      <c r="H270">
        <f>VLOOKUP(C270,Nodes!$B$2:$C$681,2,FALSE)</f>
        <v>175</v>
      </c>
      <c r="I270">
        <f>VLOOKUP(H270,Stations!$A$1:$D$300,3,FALSE)</f>
        <v>2.3303250000000002</v>
      </c>
      <c r="J270">
        <f>VLOOKUP(H270,Stations!$A$1:$D$300,4,FALSE)</f>
        <v>48.832138999999998</v>
      </c>
      <c r="K270">
        <f t="shared" si="21"/>
        <v>5.2708536989852686</v>
      </c>
      <c r="L270">
        <f t="shared" si="22"/>
        <v>5.2708536989852686</v>
      </c>
      <c r="M270">
        <v>33.999999999992525</v>
      </c>
      <c r="N270" s="14">
        <f t="shared" si="23"/>
        <v>58.247676214614614</v>
      </c>
      <c r="O270">
        <f t="shared" si="24"/>
        <v>587.94980180914979</v>
      </c>
    </row>
    <row r="271" spans="1:15">
      <c r="A271" t="str">
        <f t="shared" si="20"/>
        <v>222,99</v>
      </c>
      <c r="B271">
        <v>222</v>
      </c>
      <c r="C271">
        <v>99</v>
      </c>
      <c r="D271">
        <v>34.000000000002117</v>
      </c>
      <c r="E271">
        <f>VLOOKUP(B271,Nodes!$B$2:$C$681,2,FALSE)</f>
        <v>175</v>
      </c>
      <c r="F271">
        <f>VLOOKUP(E271,Stations!$A$1:$D$300,3,FALSE)</f>
        <v>2.3303250000000002</v>
      </c>
      <c r="G271">
        <f>VLOOKUP(E271,Stations!$A$1:$D$300,4,FALSE)</f>
        <v>48.832138999999998</v>
      </c>
      <c r="H271">
        <f>VLOOKUP(C271,Nodes!$B$2:$C$681,2,FALSE)</f>
        <v>80</v>
      </c>
      <c r="I271">
        <f>VLOOKUP(H271,Stations!$A$1:$D$300,3,FALSE)</f>
        <v>2.3327279090881299</v>
      </c>
      <c r="J271">
        <f>VLOOKUP(H271,Stations!$A$1:$D$300,4,FALSE)</f>
        <v>48.833901299344198</v>
      </c>
      <c r="K271">
        <f t="shared" si="21"/>
        <v>2.9798776928567414</v>
      </c>
      <c r="L271">
        <f t="shared" si="22"/>
        <v>2.9798776928567414</v>
      </c>
      <c r="M271">
        <v>34.000000000002117</v>
      </c>
      <c r="N271" s="14">
        <f t="shared" si="23"/>
        <v>51.182946264325665</v>
      </c>
      <c r="O271">
        <f t="shared" si="24"/>
        <v>295.25364232263053</v>
      </c>
    </row>
    <row r="272" spans="1:15">
      <c r="A272" t="str">
        <f t="shared" si="20"/>
        <v>99,303</v>
      </c>
      <c r="B272">
        <v>99</v>
      </c>
      <c r="C272">
        <v>303</v>
      </c>
      <c r="D272">
        <v>51.000000000007972</v>
      </c>
      <c r="E272">
        <f>VLOOKUP(B272,Nodes!$B$2:$C$681,2,FALSE)</f>
        <v>80</v>
      </c>
      <c r="F272">
        <f>VLOOKUP(E272,Stations!$A$1:$D$300,3,FALSE)</f>
        <v>2.3327279090881299</v>
      </c>
      <c r="G272">
        <f>VLOOKUP(E272,Stations!$A$1:$D$300,4,FALSE)</f>
        <v>48.833901299344198</v>
      </c>
      <c r="H272">
        <f>VLOOKUP(C272,Nodes!$B$2:$C$681,2,FALSE)</f>
        <v>239</v>
      </c>
      <c r="I272">
        <f>VLOOKUP(H272,Stations!$A$1:$D$300,3,FALSE)</f>
        <v>2.3306062817573499</v>
      </c>
      <c r="J272">
        <f>VLOOKUP(H272,Stations!$A$1:$D$300,4,FALSE)</f>
        <v>48.839194133803097</v>
      </c>
      <c r="K272">
        <f t="shared" si="21"/>
        <v>5.7022275594738598</v>
      </c>
      <c r="L272">
        <f t="shared" si="22"/>
        <v>5.7022275594738598</v>
      </c>
      <c r="M272">
        <v>51.000000000007972</v>
      </c>
      <c r="N272" s="14">
        <f t="shared" si="23"/>
        <v>59.81172588198045</v>
      </c>
      <c r="O272">
        <f t="shared" si="24"/>
        <v>77.646513019023644</v>
      </c>
    </row>
    <row r="273" spans="1:15">
      <c r="A273" t="str">
        <f t="shared" si="20"/>
        <v>303,371</v>
      </c>
      <c r="B273">
        <v>303</v>
      </c>
      <c r="C273">
        <v>371</v>
      </c>
      <c r="D273">
        <v>50.000000000001421</v>
      </c>
      <c r="E273">
        <f>VLOOKUP(B273,Nodes!$B$2:$C$681,2,FALSE)</f>
        <v>239</v>
      </c>
      <c r="F273">
        <f>VLOOKUP(E273,Stations!$A$1:$D$300,3,FALSE)</f>
        <v>2.3306062817573499</v>
      </c>
      <c r="G273">
        <f>VLOOKUP(E273,Stations!$A$1:$D$300,4,FALSE)</f>
        <v>48.839194133803097</v>
      </c>
      <c r="H273">
        <f>VLOOKUP(C273,Nodes!$B$2:$C$681,2,FALSE)</f>
        <v>290</v>
      </c>
      <c r="I273">
        <f>VLOOKUP(H273,Stations!$A$1:$D$300,3,FALSE)</f>
        <v>2.3289486765861498</v>
      </c>
      <c r="J273">
        <f>VLOOKUP(H273,Stations!$A$1:$D$300,4,FALSE)</f>
        <v>48.842232229417498</v>
      </c>
      <c r="K273">
        <f t="shared" si="21"/>
        <v>3.4608784818057385</v>
      </c>
      <c r="L273">
        <f t="shared" si="22"/>
        <v>3.4608784818057385</v>
      </c>
      <c r="M273">
        <v>50.000000000001421</v>
      </c>
      <c r="N273" s="14">
        <f t="shared" si="23"/>
        <v>52.49288195356803</v>
      </c>
      <c r="O273">
        <f t="shared" si="24"/>
        <v>6.2144604344180747</v>
      </c>
    </row>
    <row r="274" spans="1:15">
      <c r="A274" t="str">
        <f t="shared" si="20"/>
        <v>371,218</v>
      </c>
      <c r="B274">
        <v>371</v>
      </c>
      <c r="C274">
        <v>218</v>
      </c>
      <c r="D274">
        <v>36.000000000005627</v>
      </c>
      <c r="E274">
        <f>VLOOKUP(B274,Nodes!$B$2:$C$681,2,FALSE)</f>
        <v>290</v>
      </c>
      <c r="F274">
        <f>VLOOKUP(E274,Stations!$A$1:$D$300,3,FALSE)</f>
        <v>2.3289486765861498</v>
      </c>
      <c r="G274">
        <f>VLOOKUP(E274,Stations!$A$1:$D$300,4,FALSE)</f>
        <v>48.842232229417498</v>
      </c>
      <c r="H274">
        <f>VLOOKUP(C274,Nodes!$B$2:$C$681,2,FALSE)</f>
        <v>174</v>
      </c>
      <c r="I274">
        <f>VLOOKUP(H274,Stations!$A$1:$D$300,3,FALSE)</f>
        <v>2.3230719999999998</v>
      </c>
      <c r="J274">
        <f>VLOOKUP(H274,Stations!$A$1:$D$300,4,FALSE)</f>
        <v>48.843465999999999</v>
      </c>
      <c r="K274">
        <f t="shared" si="21"/>
        <v>6.0047912160582575</v>
      </c>
      <c r="L274">
        <f t="shared" si="22"/>
        <v>6.0047912160582575</v>
      </c>
      <c r="M274">
        <v>36.000000000005627</v>
      </c>
      <c r="N274" s="14">
        <f t="shared" si="23"/>
        <v>60.952955886236424</v>
      </c>
      <c r="O274">
        <f t="shared" si="24"/>
        <v>622.65000746018018</v>
      </c>
    </row>
    <row r="275" spans="1:15">
      <c r="A275" t="str">
        <f t="shared" si="20"/>
        <v>221,122</v>
      </c>
      <c r="B275">
        <v>221</v>
      </c>
      <c r="C275">
        <v>122</v>
      </c>
      <c r="D275">
        <v>59.000000000002828</v>
      </c>
      <c r="E275">
        <f>VLOOKUP(B275,Nodes!$B$2:$C$681,2,FALSE)</f>
        <v>174</v>
      </c>
      <c r="F275">
        <f>VLOOKUP(E275,Stations!$A$1:$D$300,3,FALSE)</f>
        <v>2.3230719999999998</v>
      </c>
      <c r="G275">
        <f>VLOOKUP(E275,Stations!$A$1:$D$300,4,FALSE)</f>
        <v>48.843465999999999</v>
      </c>
      <c r="H275">
        <f>VLOOKUP(C275,Nodes!$B$2:$C$681,2,FALSE)</f>
        <v>100</v>
      </c>
      <c r="I275">
        <f>VLOOKUP(H275,Stations!$A$1:$D$300,3,FALSE)</f>
        <v>2.3226374387741</v>
      </c>
      <c r="J275">
        <f>VLOOKUP(H275,Stations!$A$1:$D$300,4,FALSE)</f>
        <v>48.838653930162103</v>
      </c>
      <c r="K275">
        <f t="shared" si="21"/>
        <v>4.8316518483692397</v>
      </c>
      <c r="L275">
        <f t="shared" si="22"/>
        <v>4.8316518483692397</v>
      </c>
      <c r="M275">
        <v>59.000000000002828</v>
      </c>
      <c r="N275" s="14">
        <f t="shared" si="23"/>
        <v>56.731371856644586</v>
      </c>
      <c r="O275">
        <f t="shared" si="24"/>
        <v>5.1466736528370651</v>
      </c>
    </row>
    <row r="276" spans="1:15">
      <c r="A276" t="str">
        <f t="shared" si="20"/>
        <v>122,249</v>
      </c>
      <c r="B276">
        <v>122</v>
      </c>
      <c r="C276">
        <v>249</v>
      </c>
      <c r="D276">
        <v>69.999999999998153</v>
      </c>
      <c r="E276">
        <f>VLOOKUP(B276,Nodes!$B$2:$C$681,2,FALSE)</f>
        <v>100</v>
      </c>
      <c r="F276">
        <f>VLOOKUP(E276,Stations!$A$1:$D$300,3,FALSE)</f>
        <v>2.3226374387741</v>
      </c>
      <c r="G276">
        <f>VLOOKUP(E276,Stations!$A$1:$D$300,4,FALSE)</f>
        <v>48.838653930162103</v>
      </c>
      <c r="H276">
        <f>VLOOKUP(C276,Nodes!$B$2:$C$681,2,FALSE)</f>
        <v>192</v>
      </c>
      <c r="I276">
        <f>VLOOKUP(H276,Stations!$A$1:$D$300,3,FALSE)</f>
        <v>2.3185122013092001</v>
      </c>
      <c r="J276">
        <f>VLOOKUP(H276,Stations!$A$1:$D$300,4,FALSE)</f>
        <v>48.834210269359801</v>
      </c>
      <c r="K276">
        <f t="shared" si="21"/>
        <v>6.0633081290438042</v>
      </c>
      <c r="L276">
        <f t="shared" si="22"/>
        <v>6.0633081290438042</v>
      </c>
      <c r="M276">
        <v>69.999999999998153</v>
      </c>
      <c r="N276" s="14">
        <f t="shared" si="23"/>
        <v>61.177880772576898</v>
      </c>
      <c r="O276">
        <f t="shared" si="24"/>
        <v>77.829787662835784</v>
      </c>
    </row>
    <row r="277" spans="1:15">
      <c r="A277" t="str">
        <f t="shared" si="20"/>
        <v>249,263</v>
      </c>
      <c r="B277">
        <v>249</v>
      </c>
      <c r="C277">
        <v>263</v>
      </c>
      <c r="D277">
        <v>51.999999999995339</v>
      </c>
      <c r="E277">
        <f>VLOOKUP(B277,Nodes!$B$2:$C$681,2,FALSE)</f>
        <v>192</v>
      </c>
      <c r="F277">
        <f>VLOOKUP(E277,Stations!$A$1:$D$300,3,FALSE)</f>
        <v>2.3185122013092001</v>
      </c>
      <c r="G277">
        <f>VLOOKUP(E277,Stations!$A$1:$D$300,4,FALSE)</f>
        <v>48.834210269359801</v>
      </c>
      <c r="H277">
        <f>VLOOKUP(C277,Nodes!$B$2:$C$681,2,FALSE)</f>
        <v>201</v>
      </c>
      <c r="I277">
        <f>VLOOKUP(H277,Stations!$A$1:$D$300,3,FALSE)</f>
        <v>2.3137405514717102</v>
      </c>
      <c r="J277">
        <f>VLOOKUP(H277,Stations!$A$1:$D$300,4,FALSE)</f>
        <v>48.831553064954001</v>
      </c>
      <c r="K277">
        <f t="shared" si="21"/>
        <v>5.4616277267697555</v>
      </c>
      <c r="L277">
        <f t="shared" si="22"/>
        <v>5.4616277267697555</v>
      </c>
      <c r="M277">
        <v>51.999999999995339</v>
      </c>
      <c r="N277" s="14">
        <f t="shared" si="23"/>
        <v>58.93023459975602</v>
      </c>
      <c r="O277">
        <f t="shared" si="24"/>
        <v>48.028151607720083</v>
      </c>
    </row>
    <row r="278" spans="1:15">
      <c r="A278" t="str">
        <f t="shared" si="20"/>
        <v>263,284</v>
      </c>
      <c r="B278">
        <v>263</v>
      </c>
      <c r="C278">
        <v>284</v>
      </c>
      <c r="D278">
        <v>68.999999999991601</v>
      </c>
      <c r="E278">
        <f>VLOOKUP(B278,Nodes!$B$2:$C$681,2,FALSE)</f>
        <v>201</v>
      </c>
      <c r="F278">
        <f>VLOOKUP(E278,Stations!$A$1:$D$300,3,FALSE)</f>
        <v>2.3137405514717102</v>
      </c>
      <c r="G278">
        <f>VLOOKUP(E278,Stations!$A$1:$D$300,4,FALSE)</f>
        <v>48.831553064954001</v>
      </c>
      <c r="H278">
        <f>VLOOKUP(C278,Nodes!$B$2:$C$681,2,FALSE)</f>
        <v>222</v>
      </c>
      <c r="I278">
        <f>VLOOKUP(H278,Stations!$A$1:$D$300,3,FALSE)</f>
        <v>2.3058843612670898</v>
      </c>
      <c r="J278">
        <f>VLOOKUP(H278,Stations!$A$1:$D$300,4,FALSE)</f>
        <v>48.827940453400899</v>
      </c>
      <c r="K278">
        <f t="shared" si="21"/>
        <v>8.6470044966322366</v>
      </c>
      <c r="L278">
        <f t="shared" si="22"/>
        <v>8.6470044966322366</v>
      </c>
      <c r="M278">
        <v>68.999999999991601</v>
      </c>
      <c r="N278" s="14">
        <f t="shared" si="23"/>
        <v>72.468177214514384</v>
      </c>
      <c r="O278">
        <f t="shared" si="24"/>
        <v>12.028253191335006</v>
      </c>
    </row>
    <row r="279" spans="1:15">
      <c r="A279" t="str">
        <f t="shared" si="20"/>
        <v>284,263</v>
      </c>
      <c r="B279">
        <v>284</v>
      </c>
      <c r="C279">
        <v>263</v>
      </c>
      <c r="D279">
        <v>66.000000000000725</v>
      </c>
      <c r="E279">
        <f>VLOOKUP(B279,Nodes!$B$2:$C$681,2,FALSE)</f>
        <v>222</v>
      </c>
      <c r="F279">
        <f>VLOOKUP(E279,Stations!$A$1:$D$300,3,FALSE)</f>
        <v>2.3058843612670898</v>
      </c>
      <c r="G279">
        <f>VLOOKUP(E279,Stations!$A$1:$D$300,4,FALSE)</f>
        <v>48.827940453400899</v>
      </c>
      <c r="H279">
        <f>VLOOKUP(C279,Nodes!$B$2:$C$681,2,FALSE)</f>
        <v>201</v>
      </c>
      <c r="I279">
        <f>VLOOKUP(H279,Stations!$A$1:$D$300,3,FALSE)</f>
        <v>2.3137405514717102</v>
      </c>
      <c r="J279">
        <f>VLOOKUP(H279,Stations!$A$1:$D$300,4,FALSE)</f>
        <v>48.831553064954001</v>
      </c>
      <c r="K279">
        <f t="shared" si="21"/>
        <v>8.6470044966322366</v>
      </c>
      <c r="L279">
        <f t="shared" si="22"/>
        <v>8.6470044966322366</v>
      </c>
      <c r="M279">
        <v>66.000000000000725</v>
      </c>
      <c r="N279" s="14">
        <f t="shared" si="23"/>
        <v>72.468177214514384</v>
      </c>
      <c r="O279">
        <f t="shared" si="24"/>
        <v>41.837316478353678</v>
      </c>
    </row>
    <row r="280" spans="1:15">
      <c r="A280" t="str">
        <f t="shared" si="20"/>
        <v>263,249</v>
      </c>
      <c r="B280">
        <v>263</v>
      </c>
      <c r="C280">
        <v>249</v>
      </c>
      <c r="D280">
        <v>53.00000000000189</v>
      </c>
      <c r="E280">
        <f>VLOOKUP(B280,Nodes!$B$2:$C$681,2,FALSE)</f>
        <v>201</v>
      </c>
      <c r="F280">
        <f>VLOOKUP(E280,Stations!$A$1:$D$300,3,FALSE)</f>
        <v>2.3137405514717102</v>
      </c>
      <c r="G280">
        <f>VLOOKUP(E280,Stations!$A$1:$D$300,4,FALSE)</f>
        <v>48.831553064954001</v>
      </c>
      <c r="H280">
        <f>VLOOKUP(C280,Nodes!$B$2:$C$681,2,FALSE)</f>
        <v>192</v>
      </c>
      <c r="I280">
        <f>VLOOKUP(H280,Stations!$A$1:$D$300,3,FALSE)</f>
        <v>2.3185122013092001</v>
      </c>
      <c r="J280">
        <f>VLOOKUP(H280,Stations!$A$1:$D$300,4,FALSE)</f>
        <v>48.834210269359801</v>
      </c>
      <c r="K280">
        <f t="shared" si="21"/>
        <v>5.4616277267697555</v>
      </c>
      <c r="L280">
        <f t="shared" si="22"/>
        <v>5.4616277267697555</v>
      </c>
      <c r="M280">
        <v>53.00000000000189</v>
      </c>
      <c r="N280" s="14">
        <f t="shared" si="23"/>
        <v>58.93023459975602</v>
      </c>
      <c r="O280">
        <f t="shared" si="24"/>
        <v>35.167682408121017</v>
      </c>
    </row>
    <row r="281" spans="1:15">
      <c r="A281" t="str">
        <f t="shared" si="20"/>
        <v>249,122</v>
      </c>
      <c r="B281">
        <v>249</v>
      </c>
      <c r="C281">
        <v>122</v>
      </c>
      <c r="D281">
        <v>68.000000000004235</v>
      </c>
      <c r="E281">
        <f>VLOOKUP(B281,Nodes!$B$2:$C$681,2,FALSE)</f>
        <v>192</v>
      </c>
      <c r="F281">
        <f>VLOOKUP(E281,Stations!$A$1:$D$300,3,FALSE)</f>
        <v>2.3185122013092001</v>
      </c>
      <c r="G281">
        <f>VLOOKUP(E281,Stations!$A$1:$D$300,4,FALSE)</f>
        <v>48.834210269359801</v>
      </c>
      <c r="H281">
        <f>VLOOKUP(C281,Nodes!$B$2:$C$681,2,FALSE)</f>
        <v>100</v>
      </c>
      <c r="I281">
        <f>VLOOKUP(H281,Stations!$A$1:$D$300,3,FALSE)</f>
        <v>2.3226374387741</v>
      </c>
      <c r="J281">
        <f>VLOOKUP(H281,Stations!$A$1:$D$300,4,FALSE)</f>
        <v>48.838653930162103</v>
      </c>
      <c r="K281">
        <f t="shared" si="21"/>
        <v>6.0633081290438042</v>
      </c>
      <c r="L281">
        <f t="shared" si="22"/>
        <v>6.0633081290438042</v>
      </c>
      <c r="M281">
        <v>68.000000000004235</v>
      </c>
      <c r="N281" s="14">
        <f t="shared" si="23"/>
        <v>61.177880772576898</v>
      </c>
      <c r="O281">
        <f t="shared" si="24"/>
        <v>46.541310753233759</v>
      </c>
    </row>
    <row r="282" spans="1:15">
      <c r="A282" t="str">
        <f t="shared" si="20"/>
        <v>122,221</v>
      </c>
      <c r="B282">
        <v>122</v>
      </c>
      <c r="C282">
        <v>221</v>
      </c>
      <c r="D282">
        <v>69.000000000001194</v>
      </c>
      <c r="E282">
        <f>VLOOKUP(B282,Nodes!$B$2:$C$681,2,FALSE)</f>
        <v>100</v>
      </c>
      <c r="F282">
        <f>VLOOKUP(E282,Stations!$A$1:$D$300,3,FALSE)</f>
        <v>2.3226374387741</v>
      </c>
      <c r="G282">
        <f>VLOOKUP(E282,Stations!$A$1:$D$300,4,FALSE)</f>
        <v>48.838653930162103</v>
      </c>
      <c r="H282">
        <f>VLOOKUP(C282,Nodes!$B$2:$C$681,2,FALSE)</f>
        <v>174</v>
      </c>
      <c r="I282">
        <f>VLOOKUP(H282,Stations!$A$1:$D$300,3,FALSE)</f>
        <v>2.3230719999999998</v>
      </c>
      <c r="J282">
        <f>VLOOKUP(H282,Stations!$A$1:$D$300,4,FALSE)</f>
        <v>48.843465999999999</v>
      </c>
      <c r="K282">
        <f t="shared" si="21"/>
        <v>4.8316518483692397</v>
      </c>
      <c r="L282">
        <f t="shared" si="22"/>
        <v>4.8316518483692397</v>
      </c>
      <c r="M282">
        <v>69.000000000001194</v>
      </c>
      <c r="N282" s="14">
        <f t="shared" si="23"/>
        <v>56.731371856644586</v>
      </c>
      <c r="O282">
        <f t="shared" si="24"/>
        <v>150.51923651996182</v>
      </c>
    </row>
    <row r="283" spans="1:15">
      <c r="A283" t="str">
        <f t="shared" si="20"/>
        <v>221,104</v>
      </c>
      <c r="B283">
        <v>221</v>
      </c>
      <c r="C283">
        <v>104</v>
      </c>
      <c r="D283">
        <v>69.000000000001194</v>
      </c>
      <c r="E283">
        <f>VLOOKUP(B283,Nodes!$B$2:$C$681,2,FALSE)</f>
        <v>174</v>
      </c>
      <c r="F283">
        <f>VLOOKUP(E283,Stations!$A$1:$D$300,3,FALSE)</f>
        <v>2.3230719999999998</v>
      </c>
      <c r="G283">
        <f>VLOOKUP(E283,Stations!$A$1:$D$300,4,FALSE)</f>
        <v>48.843465999999999</v>
      </c>
      <c r="H283">
        <f>VLOOKUP(C283,Nodes!$B$2:$C$681,2,FALSE)</f>
        <v>83</v>
      </c>
      <c r="I283">
        <f>VLOOKUP(H283,Stations!$A$1:$D$300,3,FALSE)</f>
        <v>2.3164790868759102</v>
      </c>
      <c r="J283">
        <f>VLOOKUP(H283,Stations!$A$1:$D$300,4,FALSE)</f>
        <v>48.846828741919097</v>
      </c>
      <c r="K283">
        <f t="shared" si="21"/>
        <v>7.4009821426788021</v>
      </c>
      <c r="L283">
        <f t="shared" si="22"/>
        <v>7.4009821426788021</v>
      </c>
      <c r="M283">
        <v>69.000000000001194</v>
      </c>
      <c r="N283" s="14">
        <f t="shared" si="23"/>
        <v>66.69142551984163</v>
      </c>
      <c r="O283">
        <f t="shared" si="24"/>
        <v>5.3295161304440004</v>
      </c>
    </row>
    <row r="284" spans="1:15">
      <c r="A284" t="str">
        <f t="shared" si="20"/>
        <v>104,330</v>
      </c>
      <c r="B284">
        <v>104</v>
      </c>
      <c r="C284">
        <v>330</v>
      </c>
      <c r="D284">
        <v>47.999999999997911</v>
      </c>
      <c r="E284">
        <f>VLOOKUP(B284,Nodes!$B$2:$C$681,2,FALSE)</f>
        <v>83</v>
      </c>
      <c r="F284">
        <f>VLOOKUP(E284,Stations!$A$1:$D$300,3,FALSE)</f>
        <v>2.3164790868759102</v>
      </c>
      <c r="G284">
        <f>VLOOKUP(E284,Stations!$A$1:$D$300,4,FALSE)</f>
        <v>48.846828741919097</v>
      </c>
      <c r="H284">
        <f>VLOOKUP(C284,Nodes!$B$2:$C$681,2,FALSE)</f>
        <v>258</v>
      </c>
      <c r="I284">
        <f>VLOOKUP(H284,Stations!$A$1:$D$300,3,FALSE)</f>
        <v>2.3144754767417899</v>
      </c>
      <c r="J284">
        <f>VLOOKUP(H284,Stations!$A$1:$D$300,4,FALSE)</f>
        <v>48.851950779145</v>
      </c>
      <c r="K284">
        <f t="shared" si="21"/>
        <v>5.4999744465842664</v>
      </c>
      <c r="L284">
        <f t="shared" si="22"/>
        <v>5.4999744465842664</v>
      </c>
      <c r="M284">
        <v>47.999999999997911</v>
      </c>
      <c r="N284" s="14">
        <f t="shared" si="23"/>
        <v>59.06918221312214</v>
      </c>
      <c r="O284">
        <f t="shared" si="24"/>
        <v>122.5267948673458</v>
      </c>
    </row>
    <row r="285" spans="1:15">
      <c r="A285" t="str">
        <f t="shared" si="20"/>
        <v>330,369</v>
      </c>
      <c r="B285">
        <v>330</v>
      </c>
      <c r="C285">
        <v>369</v>
      </c>
      <c r="D285">
        <v>52.000000000004931</v>
      </c>
      <c r="E285">
        <f>VLOOKUP(B285,Nodes!$B$2:$C$681,2,FALSE)</f>
        <v>258</v>
      </c>
      <c r="F285">
        <f>VLOOKUP(E285,Stations!$A$1:$D$300,3,FALSE)</f>
        <v>2.3144754767417899</v>
      </c>
      <c r="G285">
        <f>VLOOKUP(E285,Stations!$A$1:$D$300,4,FALSE)</f>
        <v>48.851950779145</v>
      </c>
      <c r="H285">
        <f>VLOOKUP(C285,Nodes!$B$2:$C$681,2,FALSE)</f>
        <v>288</v>
      </c>
      <c r="I285">
        <f>VLOOKUP(H285,Stations!$A$1:$D$300,3,FALSE)</f>
        <v>2.3149207234382598</v>
      </c>
      <c r="J285">
        <f>VLOOKUP(H285,Stations!$A$1:$D$300,4,FALSE)</f>
        <v>48.856237567381697</v>
      </c>
      <c r="K285">
        <f t="shared" si="21"/>
        <v>4.3098489540826375</v>
      </c>
      <c r="L285">
        <f t="shared" si="22"/>
        <v>4.3098489540826375</v>
      </c>
      <c r="M285">
        <v>52.000000000004931</v>
      </c>
      <c r="N285" s="14">
        <f t="shared" si="23"/>
        <v>55.029734626028215</v>
      </c>
      <c r="O285">
        <f t="shared" si="24"/>
        <v>9.179291904124451</v>
      </c>
    </row>
    <row r="286" spans="1:15">
      <c r="A286" t="str">
        <f t="shared" si="20"/>
        <v>369,149</v>
      </c>
      <c r="B286">
        <v>369</v>
      </c>
      <c r="C286">
        <v>149</v>
      </c>
      <c r="D286">
        <v>56.999999999999318</v>
      </c>
      <c r="E286">
        <f>VLOOKUP(B286,Nodes!$B$2:$C$681,2,FALSE)</f>
        <v>288</v>
      </c>
      <c r="F286">
        <f>VLOOKUP(E286,Stations!$A$1:$D$300,3,FALSE)</f>
        <v>2.3149207234382598</v>
      </c>
      <c r="G286">
        <f>VLOOKUP(E286,Stations!$A$1:$D$300,4,FALSE)</f>
        <v>48.856237567381697</v>
      </c>
      <c r="H286">
        <f>VLOOKUP(C286,Nodes!$B$2:$C$681,2,FALSE)</f>
        <v>117</v>
      </c>
      <c r="I286">
        <f>VLOOKUP(H286,Stations!$A$1:$D$300,3,FALSE)</f>
        <v>2.3146580000000001</v>
      </c>
      <c r="J286">
        <f>VLOOKUP(H286,Stations!$A$1:$D$300,4,FALSE)</f>
        <v>48.860764000000003</v>
      </c>
      <c r="K286">
        <f t="shared" si="21"/>
        <v>4.5340507113478994</v>
      </c>
      <c r="L286">
        <f t="shared" si="22"/>
        <v>4.5340507113478994</v>
      </c>
      <c r="M286">
        <v>56.999999999999318</v>
      </c>
      <c r="N286" s="14">
        <f t="shared" si="23"/>
        <v>55.747588391399432</v>
      </c>
      <c r="O286">
        <f t="shared" si="24"/>
        <v>1.5685348373557528</v>
      </c>
    </row>
    <row r="287" spans="1:15">
      <c r="A287" t="str">
        <f t="shared" si="20"/>
        <v>149,55</v>
      </c>
      <c r="B287">
        <v>149</v>
      </c>
      <c r="C287">
        <v>55</v>
      </c>
      <c r="D287">
        <v>82.000000000000028</v>
      </c>
      <c r="E287">
        <f>VLOOKUP(B287,Nodes!$B$2:$C$681,2,FALSE)</f>
        <v>117</v>
      </c>
      <c r="F287">
        <f>VLOOKUP(E287,Stations!$A$1:$D$300,3,FALSE)</f>
        <v>2.3146580000000001</v>
      </c>
      <c r="G287">
        <f>VLOOKUP(E287,Stations!$A$1:$D$300,4,FALSE)</f>
        <v>48.860764000000003</v>
      </c>
      <c r="H287">
        <f>VLOOKUP(C287,Nodes!$B$2:$C$681,2,FALSE)</f>
        <v>46</v>
      </c>
      <c r="I287">
        <f>VLOOKUP(H287,Stations!$A$1:$D$300,3,FALSE)</f>
        <v>2.313542</v>
      </c>
      <c r="J287">
        <f>VLOOKUP(H287,Stations!$A$1:$D$300,4,FALSE)</f>
        <v>48.867531</v>
      </c>
      <c r="K287">
        <f t="shared" si="21"/>
        <v>6.858406884980778</v>
      </c>
      <c r="L287">
        <f t="shared" si="22"/>
        <v>6.858406884980778</v>
      </c>
      <c r="M287">
        <v>82.000000000000028</v>
      </c>
      <c r="N287" s="14">
        <f t="shared" si="23"/>
        <v>64.369179350747686</v>
      </c>
      <c r="O287">
        <f t="shared" si="24"/>
        <v>310.84583676610276</v>
      </c>
    </row>
    <row r="288" spans="1:15">
      <c r="A288" t="str">
        <f t="shared" si="20"/>
        <v>55,215</v>
      </c>
      <c r="B288">
        <v>55</v>
      </c>
      <c r="C288">
        <v>215</v>
      </c>
      <c r="D288">
        <v>73.99999999999558</v>
      </c>
      <c r="E288">
        <f>VLOOKUP(B288,Nodes!$B$2:$C$681,2,FALSE)</f>
        <v>46</v>
      </c>
      <c r="F288">
        <f>VLOOKUP(E288,Stations!$A$1:$D$300,3,FALSE)</f>
        <v>2.313542</v>
      </c>
      <c r="G288">
        <f>VLOOKUP(E288,Stations!$A$1:$D$300,4,FALSE)</f>
        <v>48.867531</v>
      </c>
      <c r="H288">
        <f>VLOOKUP(C288,Nodes!$B$2:$C$681,2,FALSE)</f>
        <v>171</v>
      </c>
      <c r="I288">
        <f>VLOOKUP(H288,Stations!$A$1:$D$300,3,FALSE)</f>
        <v>2.3144647479057299</v>
      </c>
      <c r="J288">
        <f>VLOOKUP(H288,Stations!$A$1:$D$300,4,FALSE)</f>
        <v>48.873666842330202</v>
      </c>
      <c r="K288">
        <f t="shared" si="21"/>
        <v>6.2048388213259393</v>
      </c>
      <c r="L288">
        <f t="shared" si="22"/>
        <v>6.2048388213259393</v>
      </c>
      <c r="M288">
        <v>73.99999999999558</v>
      </c>
      <c r="N288" s="14">
        <f t="shared" si="23"/>
        <v>61.727527678938607</v>
      </c>
      <c r="O288">
        <f t="shared" si="24"/>
        <v>150.61357687110953</v>
      </c>
    </row>
    <row r="289" spans="1:15">
      <c r="A289" t="str">
        <f t="shared" si="20"/>
        <v>215,336</v>
      </c>
      <c r="B289">
        <v>215</v>
      </c>
      <c r="C289">
        <v>336</v>
      </c>
      <c r="D289">
        <v>97.99999999998974</v>
      </c>
      <c r="E289">
        <f>VLOOKUP(B289,Nodes!$B$2:$C$681,2,FALSE)</f>
        <v>171</v>
      </c>
      <c r="F289">
        <f>VLOOKUP(E289,Stations!$A$1:$D$300,3,FALSE)</f>
        <v>2.3144647479057299</v>
      </c>
      <c r="G289">
        <f>VLOOKUP(E289,Stations!$A$1:$D$300,4,FALSE)</f>
        <v>48.873666842330202</v>
      </c>
      <c r="H289">
        <f>VLOOKUP(C289,Nodes!$B$2:$C$681,2,FALSE)</f>
        <v>262</v>
      </c>
      <c r="I289">
        <f>VLOOKUP(H289,Stations!$A$1:$D$300,3,FALSE)</f>
        <v>2.3256100000000002</v>
      </c>
      <c r="J289">
        <f>VLOOKUP(H289,Stations!$A$1:$D$300,4,FALSE)</f>
        <v>48.875684</v>
      </c>
      <c r="K289">
        <f t="shared" si="21"/>
        <v>11.326321967419961</v>
      </c>
      <c r="L289">
        <f t="shared" si="22"/>
        <v>11.326321967419961</v>
      </c>
      <c r="M289">
        <v>97.99999999998974</v>
      </c>
      <c r="N289" s="14">
        <f t="shared" si="23"/>
        <v>86.983886804605476</v>
      </c>
      <c r="O289">
        <f t="shared" si="24"/>
        <v>121.3547499335193</v>
      </c>
    </row>
    <row r="290" spans="1:15">
      <c r="A290" t="str">
        <f t="shared" si="20"/>
        <v>336,179</v>
      </c>
      <c r="B290">
        <v>336</v>
      </c>
      <c r="C290">
        <v>179</v>
      </c>
      <c r="D290">
        <v>65.000000000003766</v>
      </c>
      <c r="E290">
        <f>VLOOKUP(B290,Nodes!$B$2:$C$681,2,FALSE)</f>
        <v>262</v>
      </c>
      <c r="F290">
        <f>VLOOKUP(E290,Stations!$A$1:$D$300,3,FALSE)</f>
        <v>2.3256100000000002</v>
      </c>
      <c r="G290">
        <f>VLOOKUP(E290,Stations!$A$1:$D$300,4,FALSE)</f>
        <v>48.875684</v>
      </c>
      <c r="H290">
        <f>VLOOKUP(C290,Nodes!$B$2:$C$681,2,FALSE)</f>
        <v>142</v>
      </c>
      <c r="I290">
        <f>VLOOKUP(H290,Stations!$A$1:$D$300,3,FALSE)</f>
        <v>2.3269829999999998</v>
      </c>
      <c r="J290">
        <f>VLOOKUP(H290,Stations!$A$1:$D$300,4,FALSE)</f>
        <v>48.879626000000002</v>
      </c>
      <c r="K290">
        <f t="shared" si="21"/>
        <v>4.174265564146058</v>
      </c>
      <c r="L290">
        <f t="shared" si="22"/>
        <v>4.174265564146058</v>
      </c>
      <c r="M290">
        <v>65.000000000003766</v>
      </c>
      <c r="N290" s="14">
        <f t="shared" si="23"/>
        <v>54.605333234237577</v>
      </c>
      <c r="O290">
        <f t="shared" si="24"/>
        <v>108.04909717132412</v>
      </c>
    </row>
    <row r="291" spans="1:15">
      <c r="A291" t="str">
        <f t="shared" si="20"/>
        <v>179,256</v>
      </c>
      <c r="B291">
        <v>179</v>
      </c>
      <c r="C291">
        <v>256</v>
      </c>
      <c r="D291">
        <v>63.999999999997215</v>
      </c>
      <c r="E291">
        <f>VLOOKUP(B291,Nodes!$B$2:$C$681,2,FALSE)</f>
        <v>142</v>
      </c>
      <c r="F291">
        <f>VLOOKUP(E291,Stations!$A$1:$D$300,3,FALSE)</f>
        <v>2.3269829999999998</v>
      </c>
      <c r="G291">
        <f>VLOOKUP(E291,Stations!$A$1:$D$300,4,FALSE)</f>
        <v>48.879626000000002</v>
      </c>
      <c r="H291">
        <f>VLOOKUP(C291,Nodes!$B$2:$C$681,2,FALSE)</f>
        <v>197</v>
      </c>
      <c r="I291">
        <f>VLOOKUP(H291,Stations!$A$1:$D$300,3,FALSE)</f>
        <v>2.3276249999999998</v>
      </c>
      <c r="J291">
        <f>VLOOKUP(H291,Stations!$A$1:$D$300,4,FALSE)</f>
        <v>48.883808999999999</v>
      </c>
      <c r="K291">
        <f t="shared" si="21"/>
        <v>4.2319797967358026</v>
      </c>
      <c r="L291">
        <f t="shared" si="22"/>
        <v>4.2319797967358026</v>
      </c>
      <c r="M291">
        <v>63.999999999997215</v>
      </c>
      <c r="N291" s="14">
        <f t="shared" si="23"/>
        <v>54.785094799392311</v>
      </c>
      <c r="O291">
        <f t="shared" si="24"/>
        <v>84.914477856135292</v>
      </c>
    </row>
    <row r="292" spans="1:15">
      <c r="A292" t="str">
        <f t="shared" si="20"/>
        <v>256,164</v>
      </c>
      <c r="B292">
        <v>256</v>
      </c>
      <c r="C292">
        <v>164</v>
      </c>
      <c r="D292">
        <v>43.000000000003524</v>
      </c>
      <c r="E292">
        <f>VLOOKUP(B292,Nodes!$B$2:$C$681,2,FALSE)</f>
        <v>197</v>
      </c>
      <c r="F292">
        <f>VLOOKUP(E292,Stations!$A$1:$D$300,3,FALSE)</f>
        <v>2.3276249999999998</v>
      </c>
      <c r="G292">
        <f>VLOOKUP(E292,Stations!$A$1:$D$300,4,FALSE)</f>
        <v>48.883808999999999</v>
      </c>
      <c r="H292">
        <f>VLOOKUP(C292,Nodes!$B$2:$C$681,2,FALSE)</f>
        <v>129</v>
      </c>
      <c r="I292">
        <f>VLOOKUP(H292,Stations!$A$1:$D$300,3,FALSE)</f>
        <v>2.3258749999999999</v>
      </c>
      <c r="J292">
        <f>VLOOKUP(H292,Stations!$A$1:$D$300,4,FALSE)</f>
        <v>48.886899999999997</v>
      </c>
      <c r="K292">
        <f t="shared" si="21"/>
        <v>3.5520108389454146</v>
      </c>
      <c r="L292">
        <f t="shared" si="22"/>
        <v>3.5520108389454146</v>
      </c>
      <c r="M292">
        <v>43.000000000003524</v>
      </c>
      <c r="N292" s="14">
        <f t="shared" si="23"/>
        <v>52.751448716017499</v>
      </c>
      <c r="O292">
        <f t="shared" si="24"/>
        <v>95.090752061050608</v>
      </c>
    </row>
    <row r="293" spans="1:15">
      <c r="A293" t="str">
        <f t="shared" si="20"/>
        <v>164,141</v>
      </c>
      <c r="B293">
        <v>164</v>
      </c>
      <c r="C293">
        <v>141</v>
      </c>
      <c r="D293">
        <v>86.999999999994415</v>
      </c>
      <c r="E293">
        <f>VLOOKUP(B293,Nodes!$B$2:$C$681,2,FALSE)</f>
        <v>129</v>
      </c>
      <c r="F293">
        <f>VLOOKUP(E293,Stations!$A$1:$D$300,3,FALSE)</f>
        <v>2.3258749999999999</v>
      </c>
      <c r="G293">
        <f>VLOOKUP(E293,Stations!$A$1:$D$300,4,FALSE)</f>
        <v>48.886899999999997</v>
      </c>
      <c r="H293">
        <f>VLOOKUP(C293,Nodes!$B$2:$C$681,2,FALSE)</f>
        <v>112</v>
      </c>
      <c r="I293">
        <f>VLOOKUP(H293,Stations!$A$1:$D$300,3,FALSE)</f>
        <v>2.3271739999999999</v>
      </c>
      <c r="J293">
        <f>VLOOKUP(H293,Stations!$A$1:$D$300,4,FALSE)</f>
        <v>48.892220999999999</v>
      </c>
      <c r="K293">
        <f t="shared" si="21"/>
        <v>5.477265923800168</v>
      </c>
      <c r="L293">
        <f t="shared" si="22"/>
        <v>5.477265923800168</v>
      </c>
      <c r="M293">
        <v>86.999999999994415</v>
      </c>
      <c r="N293" s="14">
        <f t="shared" si="23"/>
        <v>58.986828198400524</v>
      </c>
      <c r="O293">
        <f t="shared" si="24"/>
        <v>784.73779438561519</v>
      </c>
    </row>
    <row r="294" spans="1:15">
      <c r="A294" t="str">
        <f t="shared" si="20"/>
        <v>141,283</v>
      </c>
      <c r="B294">
        <v>141</v>
      </c>
      <c r="C294">
        <v>283</v>
      </c>
      <c r="D294">
        <v>59.999999999999787</v>
      </c>
      <c r="E294">
        <f>VLOOKUP(B294,Nodes!$B$2:$C$681,2,FALSE)</f>
        <v>112</v>
      </c>
      <c r="F294">
        <f>VLOOKUP(E294,Stations!$A$1:$D$300,3,FALSE)</f>
        <v>2.3271739999999999</v>
      </c>
      <c r="G294">
        <f>VLOOKUP(E294,Stations!$A$1:$D$300,4,FALSE)</f>
        <v>48.892220999999999</v>
      </c>
      <c r="H294">
        <f>VLOOKUP(C294,Nodes!$B$2:$C$681,2,FALSE)</f>
        <v>221</v>
      </c>
      <c r="I294">
        <f>VLOOKUP(H294,Stations!$A$1:$D$300,3,FALSE)</f>
        <v>2.3287099599838199</v>
      </c>
      <c r="J294">
        <f>VLOOKUP(H294,Stations!$A$1:$D$300,4,FALSE)</f>
        <v>48.896773588183201</v>
      </c>
      <c r="K294">
        <f t="shared" si="21"/>
        <v>4.8047093811933408</v>
      </c>
      <c r="L294">
        <f t="shared" si="22"/>
        <v>4.8047093811933408</v>
      </c>
      <c r="M294">
        <v>59.999999999999787</v>
      </c>
      <c r="N294" s="14">
        <f t="shared" si="23"/>
        <v>56.640855956831111</v>
      </c>
      <c r="O294">
        <f t="shared" si="24"/>
        <v>11.283848702755602</v>
      </c>
    </row>
    <row r="295" spans="1:15">
      <c r="A295" t="str">
        <f t="shared" si="20"/>
        <v>283,141</v>
      </c>
      <c r="B295">
        <v>283</v>
      </c>
      <c r="C295">
        <v>141</v>
      </c>
      <c r="D295">
        <v>60.999999999996746</v>
      </c>
      <c r="E295">
        <f>VLOOKUP(B295,Nodes!$B$2:$C$681,2,FALSE)</f>
        <v>221</v>
      </c>
      <c r="F295">
        <f>VLOOKUP(E295,Stations!$A$1:$D$300,3,FALSE)</f>
        <v>2.3287099599838199</v>
      </c>
      <c r="G295">
        <f>VLOOKUP(E295,Stations!$A$1:$D$300,4,FALSE)</f>
        <v>48.896773588183201</v>
      </c>
      <c r="H295">
        <f>VLOOKUP(C295,Nodes!$B$2:$C$681,2,FALSE)</f>
        <v>112</v>
      </c>
      <c r="I295">
        <f>VLOOKUP(H295,Stations!$A$1:$D$300,3,FALSE)</f>
        <v>2.3271739999999999</v>
      </c>
      <c r="J295">
        <f>VLOOKUP(H295,Stations!$A$1:$D$300,4,FALSE)</f>
        <v>48.892220999999999</v>
      </c>
      <c r="K295">
        <f t="shared" si="21"/>
        <v>4.8047093811933408</v>
      </c>
      <c r="L295">
        <f t="shared" si="22"/>
        <v>4.8047093811933408</v>
      </c>
      <c r="M295">
        <v>60.999999999996746</v>
      </c>
      <c r="N295" s="14">
        <f t="shared" si="23"/>
        <v>56.640855956831111</v>
      </c>
      <c r="O295">
        <f t="shared" si="24"/>
        <v>19.002136789066441</v>
      </c>
    </row>
    <row r="296" spans="1:15">
      <c r="A296" t="str">
        <f t="shared" si="20"/>
        <v>141,164</v>
      </c>
      <c r="B296">
        <v>141</v>
      </c>
      <c r="C296">
        <v>164</v>
      </c>
      <c r="D296">
        <v>70.999999999995111</v>
      </c>
      <c r="E296">
        <f>VLOOKUP(B296,Nodes!$B$2:$C$681,2,FALSE)</f>
        <v>112</v>
      </c>
      <c r="F296">
        <f>VLOOKUP(E296,Stations!$A$1:$D$300,3,FALSE)</f>
        <v>2.3271739999999999</v>
      </c>
      <c r="G296">
        <f>VLOOKUP(E296,Stations!$A$1:$D$300,4,FALSE)</f>
        <v>48.892220999999999</v>
      </c>
      <c r="H296">
        <f>VLOOKUP(C296,Nodes!$B$2:$C$681,2,FALSE)</f>
        <v>129</v>
      </c>
      <c r="I296">
        <f>VLOOKUP(H296,Stations!$A$1:$D$300,3,FALSE)</f>
        <v>2.3258749999999999</v>
      </c>
      <c r="J296">
        <f>VLOOKUP(H296,Stations!$A$1:$D$300,4,FALSE)</f>
        <v>48.886899999999997</v>
      </c>
      <c r="K296">
        <f t="shared" si="21"/>
        <v>5.477265923800168</v>
      </c>
      <c r="L296">
        <f t="shared" si="22"/>
        <v>5.477265923800168</v>
      </c>
      <c r="M296">
        <v>70.999999999995111</v>
      </c>
      <c r="N296" s="14">
        <f t="shared" si="23"/>
        <v>58.986828198400524</v>
      </c>
      <c r="O296">
        <f t="shared" si="24"/>
        <v>144.31629673462734</v>
      </c>
    </row>
    <row r="297" spans="1:15">
      <c r="A297" t="str">
        <f t="shared" si="20"/>
        <v>164,45</v>
      </c>
      <c r="B297">
        <v>164</v>
      </c>
      <c r="C297">
        <v>45</v>
      </c>
      <c r="D297">
        <v>92.999999999995353</v>
      </c>
      <c r="E297">
        <f>VLOOKUP(B297,Nodes!$B$2:$C$681,2,FALSE)</f>
        <v>129</v>
      </c>
      <c r="F297">
        <f>VLOOKUP(E297,Stations!$A$1:$D$300,3,FALSE)</f>
        <v>2.3258749999999999</v>
      </c>
      <c r="G297">
        <f>VLOOKUP(E297,Stations!$A$1:$D$300,4,FALSE)</f>
        <v>48.886899999999997</v>
      </c>
      <c r="H297">
        <f>VLOOKUP(C297,Nodes!$B$2:$C$681,2,FALSE)</f>
        <v>37</v>
      </c>
      <c r="I297">
        <f>VLOOKUP(H297,Stations!$A$1:$D$300,3,FALSE)</f>
        <v>2.3197004199028002</v>
      </c>
      <c r="J297">
        <f>VLOOKUP(H297,Stations!$A$1:$D$300,4,FALSE)</f>
        <v>48.890855496964598</v>
      </c>
      <c r="K297">
        <f t="shared" si="21"/>
        <v>7.3328981728712792</v>
      </c>
      <c r="L297">
        <f t="shared" si="22"/>
        <v>7.3328981728712792</v>
      </c>
      <c r="M297">
        <v>92.999999999995353</v>
      </c>
      <c r="N297" s="14">
        <f t="shared" si="23"/>
        <v>66.393591133794985</v>
      </c>
      <c r="O297">
        <f t="shared" si="24"/>
        <v>707.90099275542559</v>
      </c>
    </row>
    <row r="298" spans="1:15">
      <c r="A298" t="str">
        <f t="shared" si="20"/>
        <v>45,276</v>
      </c>
      <c r="B298">
        <v>45</v>
      </c>
      <c r="C298">
        <v>276</v>
      </c>
      <c r="D298">
        <v>75.999999999999091</v>
      </c>
      <c r="E298">
        <f>VLOOKUP(B298,Nodes!$B$2:$C$681,2,FALSE)</f>
        <v>37</v>
      </c>
      <c r="F298">
        <f>VLOOKUP(E298,Stations!$A$1:$D$300,3,FALSE)</f>
        <v>2.3197004199028002</v>
      </c>
      <c r="G298">
        <f>VLOOKUP(E298,Stations!$A$1:$D$300,4,FALSE)</f>
        <v>48.890855496964598</v>
      </c>
      <c r="H298">
        <f>VLOOKUP(C298,Nodes!$B$2:$C$681,2,FALSE)</f>
        <v>214</v>
      </c>
      <c r="I298">
        <f>VLOOKUP(H298,Stations!$A$1:$D$300,3,FALSE)</f>
        <v>2.3136520385742099</v>
      </c>
      <c r="J298">
        <f>VLOOKUP(H298,Stations!$A$1:$D$300,4,FALSE)</f>
        <v>48.894345421563699</v>
      </c>
      <c r="K298">
        <f t="shared" si="21"/>
        <v>6.9830144209684031</v>
      </c>
      <c r="L298">
        <f t="shared" si="22"/>
        <v>6.9830144209684031</v>
      </c>
      <c r="M298">
        <v>75.999999999999091</v>
      </c>
      <c r="N298" s="14">
        <f t="shared" si="23"/>
        <v>64.892135619942906</v>
      </c>
      <c r="O298">
        <f t="shared" si="24"/>
        <v>123.38465108572098</v>
      </c>
    </row>
    <row r="299" spans="1:15">
      <c r="A299" t="str">
        <f t="shared" si="20"/>
        <v>293,6</v>
      </c>
      <c r="B299">
        <v>293</v>
      </c>
      <c r="C299">
        <v>6</v>
      </c>
      <c r="D299">
        <v>63.000000000000256</v>
      </c>
      <c r="E299">
        <f>VLOOKUP(B299,Nodes!$B$2:$C$681,2,FALSE)</f>
        <v>230</v>
      </c>
      <c r="F299">
        <f>VLOOKUP(E299,Stations!$A$1:$D$300,3,FALSE)</f>
        <v>2.2802290320396401</v>
      </c>
      <c r="G299">
        <f>VLOOKUP(E299,Stations!$A$1:$D$300,4,FALSE)</f>
        <v>48.878683823609599</v>
      </c>
      <c r="H299">
        <f>VLOOKUP(C299,Nodes!$B$2:$C$681,2,FALSE)</f>
        <v>6</v>
      </c>
      <c r="I299">
        <f>VLOOKUP(H299,Stations!$A$1:$D$300,3,FALSE)</f>
        <v>2.2901129722595202</v>
      </c>
      <c r="J299">
        <f>VLOOKUP(H299,Stations!$A$1:$D$300,4,FALSE)</f>
        <v>48.875339225329803</v>
      </c>
      <c r="K299">
        <f t="shared" si="21"/>
        <v>10.434491454947613</v>
      </c>
      <c r="L299">
        <f t="shared" si="22"/>
        <v>10.434491454947613</v>
      </c>
      <c r="M299">
        <v>63.000000000000256</v>
      </c>
      <c r="N299" s="14">
        <f t="shared" si="23"/>
        <v>81.834833820523428</v>
      </c>
      <c r="O299">
        <f t="shared" si="24"/>
        <v>354.75096504672354</v>
      </c>
    </row>
    <row r="300" spans="1:15">
      <c r="A300" t="str">
        <f t="shared" si="20"/>
        <v>6,58</v>
      </c>
      <c r="B300">
        <v>6</v>
      </c>
      <c r="C300">
        <v>58</v>
      </c>
      <c r="D300">
        <v>59.999999999990195</v>
      </c>
      <c r="E300">
        <f>VLOOKUP(B300,Nodes!$B$2:$C$681,2,FALSE)</f>
        <v>6</v>
      </c>
      <c r="F300">
        <f>VLOOKUP(E300,Stations!$A$1:$D$300,3,FALSE)</f>
        <v>2.2901129722595202</v>
      </c>
      <c r="G300">
        <f>VLOOKUP(E300,Stations!$A$1:$D$300,4,FALSE)</f>
        <v>48.875339225329803</v>
      </c>
      <c r="H300">
        <f>VLOOKUP(C300,Nodes!$B$2:$C$681,2,FALSE)</f>
        <v>49</v>
      </c>
      <c r="I300">
        <f>VLOOKUP(H300,Stations!$A$1:$D$300,3,FALSE)</f>
        <v>2.2949809999999999</v>
      </c>
      <c r="J300">
        <f>VLOOKUP(H300,Stations!$A$1:$D$300,4,FALSE)</f>
        <v>48.873773</v>
      </c>
      <c r="K300">
        <f t="shared" si="21"/>
        <v>5.1137809755403021</v>
      </c>
      <c r="L300">
        <f t="shared" si="22"/>
        <v>5.1137809755403021</v>
      </c>
      <c r="M300">
        <v>59.999999999990195</v>
      </c>
      <c r="N300" s="14">
        <f t="shared" si="23"/>
        <v>57.696573878633941</v>
      </c>
      <c r="O300">
        <f t="shared" si="24"/>
        <v>5.3057718965463119</v>
      </c>
    </row>
    <row r="301" spans="1:15">
      <c r="A301" t="str">
        <f t="shared" si="20"/>
        <v>58,136</v>
      </c>
      <c r="B301">
        <v>58</v>
      </c>
      <c r="C301">
        <v>136</v>
      </c>
      <c r="D301">
        <v>56.999999999999318</v>
      </c>
      <c r="E301">
        <f>VLOOKUP(B301,Nodes!$B$2:$C$681,2,FALSE)</f>
        <v>49</v>
      </c>
      <c r="F301">
        <f>VLOOKUP(E301,Stations!$A$1:$D$300,3,FALSE)</f>
        <v>2.2949809999999999</v>
      </c>
      <c r="G301">
        <f>VLOOKUP(E301,Stations!$A$1:$D$300,4,FALSE)</f>
        <v>48.873773</v>
      </c>
      <c r="H301">
        <f>VLOOKUP(C301,Nodes!$B$2:$C$681,2,FALSE)</f>
        <v>108</v>
      </c>
      <c r="I301">
        <f>VLOOKUP(H301,Stations!$A$1:$D$300,3,FALSE)</f>
        <v>2.3005689999999999</v>
      </c>
      <c r="J301">
        <f>VLOOKUP(H301,Stations!$A$1:$D$300,4,FALSE)</f>
        <v>48.872013000000003</v>
      </c>
      <c r="K301">
        <f t="shared" si="21"/>
        <v>5.8586128050921529</v>
      </c>
      <c r="L301">
        <f t="shared" si="22"/>
        <v>5.8586128050921529</v>
      </c>
      <c r="M301">
        <v>56.999999999999318</v>
      </c>
      <c r="N301" s="14">
        <f t="shared" si="23"/>
        <v>60.39703884253575</v>
      </c>
      <c r="O301">
        <f t="shared" si="24"/>
        <v>11.539872897701262</v>
      </c>
    </row>
    <row r="302" spans="1:15">
      <c r="A302" t="str">
        <f t="shared" si="20"/>
        <v>136,119</v>
      </c>
      <c r="B302">
        <v>136</v>
      </c>
      <c r="C302">
        <v>119</v>
      </c>
      <c r="D302">
        <v>57.999999999996277</v>
      </c>
      <c r="E302">
        <f>VLOOKUP(B302,Nodes!$B$2:$C$681,2,FALSE)</f>
        <v>108</v>
      </c>
      <c r="F302">
        <f>VLOOKUP(E302,Stations!$A$1:$D$300,3,FALSE)</f>
        <v>2.3005689999999999</v>
      </c>
      <c r="G302">
        <f>VLOOKUP(E302,Stations!$A$1:$D$300,4,FALSE)</f>
        <v>48.872013000000003</v>
      </c>
      <c r="H302">
        <f>VLOOKUP(C302,Nodes!$B$2:$C$681,2,FALSE)</f>
        <v>98</v>
      </c>
      <c r="I302">
        <f>VLOOKUP(H302,Stations!$A$1:$D$300,3,FALSE)</f>
        <v>2.3098900000000002</v>
      </c>
      <c r="J302">
        <f>VLOOKUP(H302,Stations!$A$1:$D$300,4,FALSE)</f>
        <v>48.868977000000001</v>
      </c>
      <c r="K302">
        <f t="shared" si="21"/>
        <v>9.8029759257082922</v>
      </c>
      <c r="L302">
        <f t="shared" si="22"/>
        <v>9.8029759257082922</v>
      </c>
      <c r="M302">
        <v>57.999999999996277</v>
      </c>
      <c r="N302" s="14">
        <f t="shared" si="23"/>
        <v>78.380267205648906</v>
      </c>
      <c r="O302">
        <f t="shared" si="24"/>
        <v>415.35529137380001</v>
      </c>
    </row>
    <row r="303" spans="1:15">
      <c r="A303" t="str">
        <f t="shared" si="20"/>
        <v>119,54</v>
      </c>
      <c r="B303">
        <v>119</v>
      </c>
      <c r="C303">
        <v>54</v>
      </c>
      <c r="D303">
        <v>59.999999999999787</v>
      </c>
      <c r="E303">
        <f>VLOOKUP(B303,Nodes!$B$2:$C$681,2,FALSE)</f>
        <v>98</v>
      </c>
      <c r="F303">
        <f>VLOOKUP(E303,Stations!$A$1:$D$300,3,FALSE)</f>
        <v>2.3098900000000002</v>
      </c>
      <c r="G303">
        <f>VLOOKUP(E303,Stations!$A$1:$D$300,4,FALSE)</f>
        <v>48.868977000000001</v>
      </c>
      <c r="H303">
        <f>VLOOKUP(C303,Nodes!$B$2:$C$681,2,FALSE)</f>
        <v>46</v>
      </c>
      <c r="I303">
        <f>VLOOKUP(H303,Stations!$A$1:$D$300,3,FALSE)</f>
        <v>2.313542</v>
      </c>
      <c r="J303">
        <f>VLOOKUP(H303,Stations!$A$1:$D$300,4,FALSE)</f>
        <v>48.867531</v>
      </c>
      <c r="K303">
        <f t="shared" si="21"/>
        <v>3.9278518301995962</v>
      </c>
      <c r="L303">
        <f t="shared" si="22"/>
        <v>3.9278518301995962</v>
      </c>
      <c r="M303">
        <v>59.999999999999787</v>
      </c>
      <c r="N303" s="14">
        <f t="shared" si="23"/>
        <v>53.852753269318086</v>
      </c>
      <c r="O303">
        <f t="shared" si="24"/>
        <v>37.788642367876861</v>
      </c>
    </row>
    <row r="304" spans="1:15">
      <c r="A304" t="str">
        <f t="shared" si="20"/>
        <v>54,81</v>
      </c>
      <c r="B304">
        <v>54</v>
      </c>
      <c r="C304">
        <v>81</v>
      </c>
      <c r="D304">
        <v>75.999999999999091</v>
      </c>
      <c r="E304">
        <f>VLOOKUP(B304,Nodes!$B$2:$C$681,2,FALSE)</f>
        <v>46</v>
      </c>
      <c r="F304">
        <f>VLOOKUP(E304,Stations!$A$1:$D$300,3,FALSE)</f>
        <v>2.313542</v>
      </c>
      <c r="G304">
        <f>VLOOKUP(E304,Stations!$A$1:$D$300,4,FALSE)</f>
        <v>48.867531</v>
      </c>
      <c r="H304">
        <f>VLOOKUP(C304,Nodes!$B$2:$C$681,2,FALSE)</f>
        <v>65</v>
      </c>
      <c r="I304">
        <f>VLOOKUP(H304,Stations!$A$1:$D$300,3,FALSE)</f>
        <v>2.322397</v>
      </c>
      <c r="J304">
        <f>VLOOKUP(H304,Stations!$A$1:$D$300,4,FALSE)</f>
        <v>48.866176000000003</v>
      </c>
      <c r="K304">
        <f t="shared" si="21"/>
        <v>8.9580717791270228</v>
      </c>
      <c r="L304">
        <f t="shared" si="22"/>
        <v>8.9580717791270228</v>
      </c>
      <c r="M304">
        <v>75.999999999999091</v>
      </c>
      <c r="N304" s="14">
        <f t="shared" si="23"/>
        <v>74.006769088720446</v>
      </c>
      <c r="O304">
        <f t="shared" si="24"/>
        <v>3.9729694656766941</v>
      </c>
    </row>
    <row r="305" spans="1:15">
      <c r="A305" t="str">
        <f t="shared" si="20"/>
        <v>81,367</v>
      </c>
      <c r="B305">
        <v>81</v>
      </c>
      <c r="C305">
        <v>367</v>
      </c>
      <c r="D305">
        <v>53.00000000000189</v>
      </c>
      <c r="E305">
        <f>VLOOKUP(B305,Nodes!$B$2:$C$681,2,FALSE)</f>
        <v>65</v>
      </c>
      <c r="F305">
        <f>VLOOKUP(E305,Stations!$A$1:$D$300,3,FALSE)</f>
        <v>2.322397</v>
      </c>
      <c r="G305">
        <f>VLOOKUP(E305,Stations!$A$1:$D$300,4,FALSE)</f>
        <v>48.866176000000003</v>
      </c>
      <c r="H305">
        <f>VLOOKUP(C305,Nodes!$B$2:$C$681,2,FALSE)</f>
        <v>286</v>
      </c>
      <c r="I305">
        <f>VLOOKUP(H305,Stations!$A$1:$D$300,3,FALSE)</f>
        <v>2.3296169999999998</v>
      </c>
      <c r="J305">
        <f>VLOOKUP(H305,Stations!$A$1:$D$300,4,FALSE)</f>
        <v>48.864530999999999</v>
      </c>
      <c r="K305">
        <f t="shared" si="21"/>
        <v>7.4050270087291521</v>
      </c>
      <c r="L305">
        <f t="shared" si="22"/>
        <v>7.4050270087291521</v>
      </c>
      <c r="M305">
        <v>53.00000000000189</v>
      </c>
      <c r="N305" s="14">
        <f t="shared" si="23"/>
        <v>66.709177937080341</v>
      </c>
      <c r="O305">
        <f t="shared" si="24"/>
        <v>187.94155971047857</v>
      </c>
    </row>
    <row r="306" spans="1:15">
      <c r="A306" t="str">
        <f t="shared" si="20"/>
        <v>367,239</v>
      </c>
      <c r="B306">
        <v>367</v>
      </c>
      <c r="C306">
        <v>239</v>
      </c>
      <c r="D306">
        <v>60.999999999996746</v>
      </c>
      <c r="E306">
        <f>VLOOKUP(B306,Nodes!$B$2:$C$681,2,FALSE)</f>
        <v>286</v>
      </c>
      <c r="F306">
        <f>VLOOKUP(E306,Stations!$A$1:$D$300,3,FALSE)</f>
        <v>2.3296169999999998</v>
      </c>
      <c r="G306">
        <f>VLOOKUP(E306,Stations!$A$1:$D$300,4,FALSE)</f>
        <v>48.864530999999999</v>
      </c>
      <c r="H306">
        <f>VLOOKUP(C306,Nodes!$B$2:$C$681,2,FALSE)</f>
        <v>185</v>
      </c>
      <c r="I306">
        <f>VLOOKUP(H306,Stations!$A$1:$D$300,3,FALSE)</f>
        <v>2.3365779999999998</v>
      </c>
      <c r="J306">
        <f>VLOOKUP(H306,Stations!$A$1:$D$300,4,FALSE)</f>
        <v>48.862644000000003</v>
      </c>
      <c r="K306">
        <f t="shared" si="21"/>
        <v>7.2122319707554059</v>
      </c>
      <c r="L306">
        <f t="shared" si="22"/>
        <v>7.2122319707554059</v>
      </c>
      <c r="M306">
        <v>60.999999999996746</v>
      </c>
      <c r="N306" s="14">
        <f t="shared" si="23"/>
        <v>65.870269608855835</v>
      </c>
      <c r="O306">
        <f t="shared" si="24"/>
        <v>23.71952606297647</v>
      </c>
    </row>
    <row r="307" spans="1:15">
      <c r="A307" t="str">
        <f t="shared" si="20"/>
        <v>239,184</v>
      </c>
      <c r="B307">
        <v>239</v>
      </c>
      <c r="C307">
        <v>184</v>
      </c>
      <c r="D307">
        <v>50.000000000001421</v>
      </c>
      <c r="E307">
        <f>VLOOKUP(B307,Nodes!$B$2:$C$681,2,FALSE)</f>
        <v>185</v>
      </c>
      <c r="F307">
        <f>VLOOKUP(E307,Stations!$A$1:$D$300,3,FALSE)</f>
        <v>2.3365779999999998</v>
      </c>
      <c r="G307">
        <f>VLOOKUP(E307,Stations!$A$1:$D$300,4,FALSE)</f>
        <v>48.862644000000003</v>
      </c>
      <c r="H307">
        <f>VLOOKUP(C307,Nodes!$B$2:$C$681,2,FALSE)</f>
        <v>146</v>
      </c>
      <c r="I307">
        <f>VLOOKUP(H307,Stations!$A$1:$D$300,3,FALSE)</f>
        <v>2.3402829999999999</v>
      </c>
      <c r="J307">
        <f>VLOOKUP(H307,Stations!$A$1:$D$300,4,FALSE)</f>
        <v>48.861080000000001</v>
      </c>
      <c r="K307">
        <f t="shared" si="21"/>
        <v>4.0215819026853667</v>
      </c>
      <c r="L307">
        <f t="shared" si="22"/>
        <v>4.0215819026853667</v>
      </c>
      <c r="M307">
        <v>50.000000000001421</v>
      </c>
      <c r="N307" s="14">
        <f t="shared" si="23"/>
        <v>54.136167912870903</v>
      </c>
      <c r="O307">
        <f t="shared" si="24"/>
        <v>17.107885003451084</v>
      </c>
    </row>
    <row r="308" spans="1:15">
      <c r="A308" t="str">
        <f t="shared" si="20"/>
        <v>184,67</v>
      </c>
      <c r="B308">
        <v>184</v>
      </c>
      <c r="C308">
        <v>67</v>
      </c>
      <c r="D308">
        <v>50.99999999999838</v>
      </c>
      <c r="E308">
        <f>VLOOKUP(B308,Nodes!$B$2:$C$681,2,FALSE)</f>
        <v>146</v>
      </c>
      <c r="F308">
        <f>VLOOKUP(E308,Stations!$A$1:$D$300,3,FALSE)</f>
        <v>2.3402829999999999</v>
      </c>
      <c r="G308">
        <f>VLOOKUP(E308,Stations!$A$1:$D$300,4,FALSE)</f>
        <v>48.861080000000001</v>
      </c>
      <c r="H308">
        <f>VLOOKUP(C308,Nodes!$B$2:$C$681,2,FALSE)</f>
        <v>56</v>
      </c>
      <c r="I308">
        <f>VLOOKUP(H308,Stations!$A$1:$D$300,3,FALSE)</f>
        <v>2.3489123582839899</v>
      </c>
      <c r="J308">
        <f>VLOOKUP(H308,Stations!$A$1:$D$300,4,FALSE)</f>
        <v>48.857494061513101</v>
      </c>
      <c r="K308">
        <f t="shared" si="21"/>
        <v>9.3447728289829204</v>
      </c>
      <c r="L308">
        <f t="shared" si="22"/>
        <v>9.3447728289829204</v>
      </c>
      <c r="M308">
        <v>50.99999999999838</v>
      </c>
      <c r="N308" s="14">
        <f t="shared" si="23"/>
        <v>75.973181190321114</v>
      </c>
      <c r="O308">
        <f t="shared" si="24"/>
        <v>623.65977876468924</v>
      </c>
    </row>
    <row r="309" spans="1:15">
      <c r="A309" t="str">
        <f t="shared" si="20"/>
        <v>67,145</v>
      </c>
      <c r="B309">
        <v>67</v>
      </c>
      <c r="C309">
        <v>145</v>
      </c>
      <c r="D309">
        <v>62.000000000003297</v>
      </c>
      <c r="E309">
        <f>VLOOKUP(B309,Nodes!$B$2:$C$681,2,FALSE)</f>
        <v>56</v>
      </c>
      <c r="F309">
        <f>VLOOKUP(E309,Stations!$A$1:$D$300,3,FALSE)</f>
        <v>2.3489123582839899</v>
      </c>
      <c r="G309">
        <f>VLOOKUP(E309,Stations!$A$1:$D$300,4,FALSE)</f>
        <v>48.857494061513101</v>
      </c>
      <c r="H309">
        <f>VLOOKUP(C309,Nodes!$B$2:$C$681,2,FALSE)</f>
        <v>115</v>
      </c>
      <c r="I309">
        <f>VLOOKUP(H309,Stations!$A$1:$D$300,3,FALSE)</f>
        <v>2.3515250000000001</v>
      </c>
      <c r="J309">
        <f>VLOOKUP(H309,Stations!$A$1:$D$300,4,FALSE)</f>
        <v>48.857486999999999</v>
      </c>
      <c r="K309">
        <f t="shared" si="21"/>
        <v>2.6126512590094841</v>
      </c>
      <c r="L309">
        <f t="shared" si="22"/>
        <v>2.6126512590094841</v>
      </c>
      <c r="M309">
        <v>62.000000000003297</v>
      </c>
      <c r="N309" s="14">
        <f t="shared" si="23"/>
        <v>50.244876432532351</v>
      </c>
      <c r="O309">
        <f t="shared" si="24"/>
        <v>138.18293008651085</v>
      </c>
    </row>
    <row r="310" spans="1:15">
      <c r="A310" t="str">
        <f t="shared" si="20"/>
        <v>145,341</v>
      </c>
      <c r="B310">
        <v>145</v>
      </c>
      <c r="C310">
        <v>341</v>
      </c>
      <c r="D310">
        <v>55.0000000000054</v>
      </c>
      <c r="E310">
        <f>VLOOKUP(B310,Nodes!$B$2:$C$681,2,FALSE)</f>
        <v>115</v>
      </c>
      <c r="F310">
        <f>VLOOKUP(E310,Stations!$A$1:$D$300,3,FALSE)</f>
        <v>2.3515250000000001</v>
      </c>
      <c r="G310">
        <f>VLOOKUP(E310,Stations!$A$1:$D$300,4,FALSE)</f>
        <v>48.857486999999999</v>
      </c>
      <c r="H310">
        <f>VLOOKUP(C310,Nodes!$B$2:$C$681,2,FALSE)</f>
        <v>266</v>
      </c>
      <c r="I310">
        <f>VLOOKUP(H310,Stations!$A$1:$D$300,3,FALSE)</f>
        <v>2.360859</v>
      </c>
      <c r="J310">
        <f>VLOOKUP(H310,Stations!$A$1:$D$300,4,FALSE)</f>
        <v>48.855213999999997</v>
      </c>
      <c r="K310">
        <f t="shared" si="21"/>
        <v>9.6067728712617164</v>
      </c>
      <c r="L310">
        <f t="shared" si="22"/>
        <v>9.6067728712617164</v>
      </c>
      <c r="M310">
        <v>55.0000000000054</v>
      </c>
      <c r="N310" s="14">
        <f t="shared" si="23"/>
        <v>77.339315630990143</v>
      </c>
      <c r="O310">
        <f t="shared" si="24"/>
        <v>499.04502286075927</v>
      </c>
    </row>
    <row r="311" spans="1:15">
      <c r="A311" t="str">
        <f t="shared" si="20"/>
        <v>341,19</v>
      </c>
      <c r="B311">
        <v>341</v>
      </c>
      <c r="C311">
        <v>19</v>
      </c>
      <c r="D311">
        <v>95.000000000008455</v>
      </c>
      <c r="E311">
        <f>VLOOKUP(B311,Nodes!$B$2:$C$681,2,FALSE)</f>
        <v>266</v>
      </c>
      <c r="F311">
        <f>VLOOKUP(E311,Stations!$A$1:$D$300,3,FALSE)</f>
        <v>2.360859</v>
      </c>
      <c r="G311">
        <f>VLOOKUP(E311,Stations!$A$1:$D$300,4,FALSE)</f>
        <v>48.855213999999997</v>
      </c>
      <c r="H311">
        <f>VLOOKUP(C311,Nodes!$B$2:$C$681,2,FALSE)</f>
        <v>17</v>
      </c>
      <c r="I311">
        <f>VLOOKUP(H311,Stations!$A$1:$D$300,3,FALSE)</f>
        <v>2.3690769999999999</v>
      </c>
      <c r="J311">
        <f>VLOOKUP(H311,Stations!$A$1:$D$300,4,FALSE)</f>
        <v>48.853082000000001</v>
      </c>
      <c r="K311">
        <f t="shared" si="21"/>
        <v>8.4900499409591443</v>
      </c>
      <c r="L311">
        <f t="shared" si="22"/>
        <v>8.4900499409591443</v>
      </c>
      <c r="M311">
        <v>95.000000000008455</v>
      </c>
      <c r="N311" s="14">
        <f t="shared" si="23"/>
        <v>71.706478711718219</v>
      </c>
      <c r="O311">
        <f t="shared" si="24"/>
        <v>542.58813400803047</v>
      </c>
    </row>
    <row r="312" spans="1:15">
      <c r="A312" t="str">
        <f t="shared" si="20"/>
        <v>19,131</v>
      </c>
      <c r="B312">
        <v>19</v>
      </c>
      <c r="C312">
        <v>131</v>
      </c>
      <c r="D312">
        <v>97.000000000002373</v>
      </c>
      <c r="E312">
        <f>VLOOKUP(B312,Nodes!$B$2:$C$681,2,FALSE)</f>
        <v>17</v>
      </c>
      <c r="F312">
        <f>VLOOKUP(E312,Stations!$A$1:$D$300,3,FALSE)</f>
        <v>2.3690769999999999</v>
      </c>
      <c r="G312">
        <f>VLOOKUP(E312,Stations!$A$1:$D$300,4,FALSE)</f>
        <v>48.853082000000001</v>
      </c>
      <c r="H312">
        <f>VLOOKUP(C312,Nodes!$B$2:$C$681,2,FALSE)</f>
        <v>105</v>
      </c>
      <c r="I312">
        <f>VLOOKUP(H312,Stations!$A$1:$D$300,3,FALSE)</f>
        <v>2.3739293217658899</v>
      </c>
      <c r="J312">
        <f>VLOOKUP(H312,Stations!$A$1:$D$300,4,FALSE)</f>
        <v>48.844728237475898</v>
      </c>
      <c r="K312">
        <f t="shared" si="21"/>
        <v>9.6607647124243368</v>
      </c>
      <c r="L312">
        <f t="shared" si="22"/>
        <v>9.6607647124243368</v>
      </c>
      <c r="M312">
        <v>97.000000000002373</v>
      </c>
      <c r="N312" s="14">
        <f t="shared" si="23"/>
        <v>77.624239579022188</v>
      </c>
      <c r="O312">
        <f t="shared" si="24"/>
        <v>375.42009189122223</v>
      </c>
    </row>
    <row r="313" spans="1:15">
      <c r="A313" t="str">
        <f t="shared" si="20"/>
        <v>131,313</v>
      </c>
      <c r="B313">
        <v>131</v>
      </c>
      <c r="C313">
        <v>313</v>
      </c>
      <c r="D313">
        <v>87.000000000004007</v>
      </c>
      <c r="E313">
        <f>VLOOKUP(B313,Nodes!$B$2:$C$681,2,FALSE)</f>
        <v>105</v>
      </c>
      <c r="F313">
        <f>VLOOKUP(E313,Stations!$A$1:$D$300,3,FALSE)</f>
        <v>2.3739293217658899</v>
      </c>
      <c r="G313">
        <f>VLOOKUP(E313,Stations!$A$1:$D$300,4,FALSE)</f>
        <v>48.844728237475898</v>
      </c>
      <c r="H313">
        <f>VLOOKUP(C313,Nodes!$B$2:$C$681,2,FALSE)</f>
        <v>243</v>
      </c>
      <c r="I313">
        <f>VLOOKUP(H313,Stations!$A$1:$D$300,3,FALSE)</f>
        <v>2.386447</v>
      </c>
      <c r="J313">
        <f>VLOOKUP(H313,Stations!$A$1:$D$300,4,FALSE)</f>
        <v>48.847014000000001</v>
      </c>
      <c r="K313">
        <f t="shared" si="21"/>
        <v>12.724660258305825</v>
      </c>
      <c r="L313">
        <f t="shared" si="22"/>
        <v>12.724660258305825</v>
      </c>
      <c r="M313">
        <v>87.000000000004007</v>
      </c>
      <c r="N313" s="14">
        <f t="shared" si="23"/>
        <v>95.694905889259843</v>
      </c>
      <c r="O313">
        <f t="shared" si="24"/>
        <v>75.601388423015806</v>
      </c>
    </row>
    <row r="314" spans="1:15">
      <c r="A314" t="str">
        <f t="shared" si="20"/>
        <v>313,223</v>
      </c>
      <c r="B314">
        <v>313</v>
      </c>
      <c r="C314">
        <v>223</v>
      </c>
      <c r="D314">
        <v>83.00000000000658</v>
      </c>
      <c r="E314">
        <f>VLOOKUP(B314,Nodes!$B$2:$C$681,2,FALSE)</f>
        <v>243</v>
      </c>
      <c r="F314">
        <f>VLOOKUP(E314,Stations!$A$1:$D$300,3,FALSE)</f>
        <v>2.386447</v>
      </c>
      <c r="G314">
        <f>VLOOKUP(E314,Stations!$A$1:$D$300,4,FALSE)</f>
        <v>48.847014000000001</v>
      </c>
      <c r="H314">
        <f>VLOOKUP(C314,Nodes!$B$2:$C$681,2,FALSE)</f>
        <v>176</v>
      </c>
      <c r="I314">
        <f>VLOOKUP(H314,Stations!$A$1:$D$300,3,FALSE)</f>
        <v>2.3957999999999999</v>
      </c>
      <c r="J314">
        <f>VLOOKUP(H314,Stations!$A$1:$D$300,4,FALSE)</f>
        <v>48.848388999999997</v>
      </c>
      <c r="K314">
        <f t="shared" si="21"/>
        <v>9.4535302400736896</v>
      </c>
      <c r="L314">
        <f t="shared" si="22"/>
        <v>9.4535302400736896</v>
      </c>
      <c r="M314">
        <v>83.00000000000658</v>
      </c>
      <c r="N314" s="14">
        <f t="shared" si="23"/>
        <v>76.536951565343742</v>
      </c>
      <c r="O314">
        <f t="shared" si="24"/>
        <v>41.77099506879776</v>
      </c>
    </row>
    <row r="315" spans="1:15">
      <c r="A315" t="str">
        <f t="shared" si="20"/>
        <v>223,286</v>
      </c>
      <c r="B315">
        <v>223</v>
      </c>
      <c r="C315">
        <v>286</v>
      </c>
      <c r="D315">
        <v>72.000000000011255</v>
      </c>
      <c r="E315">
        <f>VLOOKUP(B315,Nodes!$B$2:$C$681,2,FALSE)</f>
        <v>176</v>
      </c>
      <c r="F315">
        <f>VLOOKUP(E315,Stations!$A$1:$D$300,3,FALSE)</f>
        <v>2.3957999999999999</v>
      </c>
      <c r="G315">
        <f>VLOOKUP(E315,Stations!$A$1:$D$300,4,FALSE)</f>
        <v>48.848388999999997</v>
      </c>
      <c r="H315">
        <f>VLOOKUP(C315,Nodes!$B$2:$C$681,2,FALSE)</f>
        <v>224</v>
      </c>
      <c r="I315">
        <f>VLOOKUP(H315,Stations!$A$1:$D$300,3,FALSE)</f>
        <v>2.407759</v>
      </c>
      <c r="J315">
        <f>VLOOKUP(H315,Stations!$A$1:$D$300,4,FALSE)</f>
        <v>48.847326000000002</v>
      </c>
      <c r="K315">
        <f t="shared" si="21"/>
        <v>12.006150507135519</v>
      </c>
      <c r="L315">
        <f t="shared" si="22"/>
        <v>12.006150507135519</v>
      </c>
      <c r="M315">
        <v>72.000000000011255</v>
      </c>
      <c r="N315" s="14">
        <f t="shared" si="23"/>
        <v>91.121659995780391</v>
      </c>
      <c r="O315">
        <f t="shared" si="24"/>
        <v>365.63788099379769</v>
      </c>
    </row>
    <row r="316" spans="1:15">
      <c r="A316" t="str">
        <f t="shared" si="20"/>
        <v>286,223</v>
      </c>
      <c r="B316">
        <v>286</v>
      </c>
      <c r="C316">
        <v>223</v>
      </c>
      <c r="D316">
        <v>68.000000000013827</v>
      </c>
      <c r="E316">
        <f>VLOOKUP(B316,Nodes!$B$2:$C$681,2,FALSE)</f>
        <v>224</v>
      </c>
      <c r="F316">
        <f>VLOOKUP(E316,Stations!$A$1:$D$300,3,FALSE)</f>
        <v>2.407759</v>
      </c>
      <c r="G316">
        <f>VLOOKUP(E316,Stations!$A$1:$D$300,4,FALSE)</f>
        <v>48.847326000000002</v>
      </c>
      <c r="H316">
        <f>VLOOKUP(C316,Nodes!$B$2:$C$681,2,FALSE)</f>
        <v>176</v>
      </c>
      <c r="I316">
        <f>VLOOKUP(H316,Stations!$A$1:$D$300,3,FALSE)</f>
        <v>2.3957999999999999</v>
      </c>
      <c r="J316">
        <f>VLOOKUP(H316,Stations!$A$1:$D$300,4,FALSE)</f>
        <v>48.848388999999997</v>
      </c>
      <c r="K316">
        <f t="shared" si="21"/>
        <v>12.006150507135519</v>
      </c>
      <c r="L316">
        <f t="shared" si="22"/>
        <v>12.006150507135519</v>
      </c>
      <c r="M316">
        <v>68.000000000013827</v>
      </c>
      <c r="N316" s="14">
        <f t="shared" si="23"/>
        <v>91.121659995780391</v>
      </c>
      <c r="O316">
        <f t="shared" si="24"/>
        <v>534.61116095983186</v>
      </c>
    </row>
    <row r="317" spans="1:15">
      <c r="A317" t="str">
        <f t="shared" si="20"/>
        <v>225,251</v>
      </c>
      <c r="B317">
        <v>225</v>
      </c>
      <c r="C317">
        <v>251</v>
      </c>
      <c r="D317">
        <v>95.999999999995822</v>
      </c>
      <c r="E317">
        <f>VLOOKUP(B317,Nodes!$B$2:$C$681,2,FALSE)</f>
        <v>176</v>
      </c>
      <c r="F317">
        <f>VLOOKUP(E317,Stations!$A$1:$D$300,3,FALSE)</f>
        <v>2.3957999999999999</v>
      </c>
      <c r="G317">
        <f>VLOOKUP(E317,Stations!$A$1:$D$300,4,FALSE)</f>
        <v>48.848388999999997</v>
      </c>
      <c r="H317">
        <f>VLOOKUP(C317,Nodes!$B$2:$C$681,2,FALSE)</f>
        <v>194</v>
      </c>
      <c r="I317">
        <f>VLOOKUP(H317,Stations!$A$1:$D$300,3,FALSE)</f>
        <v>2.40049391984939</v>
      </c>
      <c r="J317">
        <f>VLOOKUP(H317,Stations!$A$1:$D$300,4,FALSE)</f>
        <v>48.845150110564902</v>
      </c>
      <c r="K317">
        <f t="shared" si="21"/>
        <v>5.7029192809712415</v>
      </c>
      <c r="L317">
        <f t="shared" si="22"/>
        <v>5.7029192809712415</v>
      </c>
      <c r="M317">
        <v>95.999999999995822</v>
      </c>
      <c r="N317" s="14">
        <f t="shared" si="23"/>
        <v>59.814293389441524</v>
      </c>
      <c r="O317">
        <f t="shared" si="24"/>
        <v>1309.405362905113</v>
      </c>
    </row>
    <row r="318" spans="1:15">
      <c r="A318" t="str">
        <f t="shared" si="20"/>
        <v>251,22</v>
      </c>
      <c r="B318">
        <v>251</v>
      </c>
      <c r="C318">
        <v>22</v>
      </c>
      <c r="D318">
        <v>54.999999999995808</v>
      </c>
      <c r="E318">
        <f>VLOOKUP(B318,Nodes!$B$2:$C$681,2,FALSE)</f>
        <v>194</v>
      </c>
      <c r="F318">
        <f>VLOOKUP(E318,Stations!$A$1:$D$300,3,FALSE)</f>
        <v>2.40049391984939</v>
      </c>
      <c r="G318">
        <f>VLOOKUP(E318,Stations!$A$1:$D$300,4,FALSE)</f>
        <v>48.845150110564902</v>
      </c>
      <c r="H318">
        <f>VLOOKUP(C318,Nodes!$B$2:$C$681,2,FALSE)</f>
        <v>18</v>
      </c>
      <c r="I318">
        <f>VLOOKUP(H318,Stations!$A$1:$D$300,3,FALSE)</f>
        <v>2.4009123444557101</v>
      </c>
      <c r="J318">
        <f>VLOOKUP(H318,Stations!$A$1:$D$300,4,FALSE)</f>
        <v>48.841344298392897</v>
      </c>
      <c r="K318">
        <f t="shared" si="21"/>
        <v>3.8287446297382024</v>
      </c>
      <c r="L318">
        <f t="shared" si="22"/>
        <v>3.8287446297382024</v>
      </c>
      <c r="M318">
        <v>54.999999999995808</v>
      </c>
      <c r="N318" s="14">
        <f t="shared" si="23"/>
        <v>53.556884742506803</v>
      </c>
      <c r="O318">
        <f t="shared" si="24"/>
        <v>2.0825816463975571</v>
      </c>
    </row>
    <row r="319" spans="1:15">
      <c r="A319" t="str">
        <f t="shared" si="20"/>
        <v>22,97</v>
      </c>
      <c r="B319">
        <v>22</v>
      </c>
      <c r="C319">
        <v>97</v>
      </c>
      <c r="D319">
        <v>53.999999999989257</v>
      </c>
      <c r="E319">
        <f>VLOOKUP(B319,Nodes!$B$2:$C$681,2,FALSE)</f>
        <v>18</v>
      </c>
      <c r="F319">
        <f>VLOOKUP(E319,Stations!$A$1:$D$300,3,FALSE)</f>
        <v>2.4009123444557101</v>
      </c>
      <c r="G319">
        <f>VLOOKUP(E319,Stations!$A$1:$D$300,4,FALSE)</f>
        <v>48.841344298392897</v>
      </c>
      <c r="H319">
        <f>VLOOKUP(C319,Nodes!$B$2:$C$681,2,FALSE)</f>
        <v>79</v>
      </c>
      <c r="I319">
        <f>VLOOKUP(H319,Stations!$A$1:$D$300,3,FALSE)</f>
        <v>2.3957920074462802</v>
      </c>
      <c r="J319">
        <f>VLOOKUP(H319,Stations!$A$1:$D$300,4,FALSE)</f>
        <v>48.839644299053603</v>
      </c>
      <c r="K319">
        <f t="shared" si="21"/>
        <v>5.395169028282524</v>
      </c>
      <c r="L319">
        <f t="shared" si="22"/>
        <v>5.395169028282524</v>
      </c>
      <c r="M319">
        <v>53.999999999989257</v>
      </c>
      <c r="N319" s="14">
        <f t="shared" si="23"/>
        <v>58.690811274543556</v>
      </c>
      <c r="O319">
        <f t="shared" si="24"/>
        <v>22.003710413485731</v>
      </c>
    </row>
    <row r="320" spans="1:15">
      <c r="A320" t="str">
        <f t="shared" si="20"/>
        <v>97,101</v>
      </c>
      <c r="B320">
        <v>97</v>
      </c>
      <c r="C320">
        <v>101</v>
      </c>
      <c r="D320">
        <v>44.999999999997442</v>
      </c>
      <c r="E320">
        <f>VLOOKUP(B320,Nodes!$B$2:$C$681,2,FALSE)</f>
        <v>79</v>
      </c>
      <c r="F320">
        <f>VLOOKUP(E320,Stations!$A$1:$D$300,3,FALSE)</f>
        <v>2.3957920074462802</v>
      </c>
      <c r="G320">
        <f>VLOOKUP(E320,Stations!$A$1:$D$300,4,FALSE)</f>
        <v>48.839644299053603</v>
      </c>
      <c r="H320">
        <f>VLOOKUP(C320,Nodes!$B$2:$C$681,2,FALSE)</f>
        <v>81</v>
      </c>
      <c r="I320">
        <f>VLOOKUP(H320,Stations!$A$1:$D$300,3,FALSE)</f>
        <v>2.3899635672569199</v>
      </c>
      <c r="J320">
        <f>VLOOKUP(H320,Stations!$A$1:$D$300,4,FALSE)</f>
        <v>48.839049373921704</v>
      </c>
      <c r="K320">
        <f t="shared" si="21"/>
        <v>5.858724345240633</v>
      </c>
      <c r="L320">
        <f t="shared" si="22"/>
        <v>5.858724345240633</v>
      </c>
      <c r="M320">
        <v>44.999999999997442</v>
      </c>
      <c r="N320" s="14">
        <f t="shared" si="23"/>
        <v>60.397459786336647</v>
      </c>
      <c r="O320">
        <f t="shared" si="24"/>
        <v>237.08176787193295</v>
      </c>
    </row>
    <row r="321" spans="1:15">
      <c r="A321" t="str">
        <f t="shared" si="20"/>
        <v>101,26</v>
      </c>
      <c r="B321">
        <v>101</v>
      </c>
      <c r="C321">
        <v>26</v>
      </c>
      <c r="D321">
        <v>56.000000000011951</v>
      </c>
      <c r="E321">
        <f>VLOOKUP(B321,Nodes!$B$2:$C$681,2,FALSE)</f>
        <v>81</v>
      </c>
      <c r="F321">
        <f>VLOOKUP(E321,Stations!$A$1:$D$300,3,FALSE)</f>
        <v>2.3899635672569199</v>
      </c>
      <c r="G321">
        <f>VLOOKUP(E321,Stations!$A$1:$D$300,4,FALSE)</f>
        <v>48.839049373921704</v>
      </c>
      <c r="H321">
        <f>VLOOKUP(C321,Nodes!$B$2:$C$681,2,FALSE)</f>
        <v>21</v>
      </c>
      <c r="I321">
        <f>VLOOKUP(H321,Stations!$A$1:$D$300,3,FALSE)</f>
        <v>2.3804175853729199</v>
      </c>
      <c r="J321">
        <f>VLOOKUP(H321,Stations!$A$1:$D$300,4,FALSE)</f>
        <v>48.839930284287597</v>
      </c>
      <c r="K321">
        <f t="shared" si="21"/>
        <v>9.5865412533611369</v>
      </c>
      <c r="L321">
        <f t="shared" si="22"/>
        <v>9.5865412533611369</v>
      </c>
      <c r="M321">
        <v>56.000000000011951</v>
      </c>
      <c r="N321" s="14">
        <f t="shared" si="23"/>
        <v>77.232848990690229</v>
      </c>
      <c r="O321">
        <f t="shared" si="24"/>
        <v>450.83387626094753</v>
      </c>
    </row>
    <row r="322" spans="1:15">
      <c r="A322" t="str">
        <f t="shared" si="20"/>
        <v>26,298</v>
      </c>
      <c r="B322">
        <v>26</v>
      </c>
      <c r="C322">
        <v>298</v>
      </c>
      <c r="D322">
        <v>66.999999999988091</v>
      </c>
      <c r="E322">
        <f>VLOOKUP(B322,Nodes!$B$2:$C$681,2,FALSE)</f>
        <v>21</v>
      </c>
      <c r="F322">
        <f>VLOOKUP(E322,Stations!$A$1:$D$300,3,FALSE)</f>
        <v>2.3804175853729199</v>
      </c>
      <c r="G322">
        <f>VLOOKUP(E322,Stations!$A$1:$D$300,4,FALSE)</f>
        <v>48.839930284287597</v>
      </c>
      <c r="H322">
        <f>VLOOKUP(C322,Nodes!$B$2:$C$681,2,FALSE)</f>
        <v>234</v>
      </c>
      <c r="I322">
        <f>VLOOKUP(H322,Stations!$A$1:$D$300,3,FALSE)</f>
        <v>2.372773</v>
      </c>
      <c r="J322">
        <f>VLOOKUP(H322,Stations!$A$1:$D$300,4,FALSE)</f>
        <v>48.837069</v>
      </c>
      <c r="K322">
        <f t="shared" si="21"/>
        <v>8.162513908001122</v>
      </c>
      <c r="L322">
        <f t="shared" si="22"/>
        <v>8.162513908001122</v>
      </c>
      <c r="M322">
        <v>66.999999999988091</v>
      </c>
      <c r="N322" s="14">
        <f t="shared" si="23"/>
        <v>70.148545231123478</v>
      </c>
      <c r="O322">
        <f t="shared" si="24"/>
        <v>9.9133370725053869</v>
      </c>
    </row>
    <row r="323" spans="1:15">
      <c r="A323" t="str">
        <f t="shared" ref="A323:A386" si="25">B323&amp;","&amp;C323</f>
        <v>298,76</v>
      </c>
      <c r="B323">
        <v>298</v>
      </c>
      <c r="C323">
        <v>76</v>
      </c>
      <c r="D323">
        <v>42.000000000006565</v>
      </c>
      <c r="E323">
        <f>VLOOKUP(B323,Nodes!$B$2:$C$681,2,FALSE)</f>
        <v>234</v>
      </c>
      <c r="F323">
        <f>VLOOKUP(E323,Stations!$A$1:$D$300,3,FALSE)</f>
        <v>2.372773</v>
      </c>
      <c r="G323">
        <f>VLOOKUP(E323,Stations!$A$1:$D$300,4,FALSE)</f>
        <v>48.837069</v>
      </c>
      <c r="H323">
        <f>VLOOKUP(C323,Nodes!$B$2:$C$681,2,FALSE)</f>
        <v>60</v>
      </c>
      <c r="I323">
        <f>VLOOKUP(H323,Stations!$A$1:$D$300,3,FALSE)</f>
        <v>2.3680821061134298</v>
      </c>
      <c r="J323">
        <f>VLOOKUP(H323,Stations!$A$1:$D$300,4,FALSE)</f>
        <v>48.8349376655298</v>
      </c>
      <c r="K323">
        <f t="shared" ref="K323:K386" si="26">1000*SQRT((F323-I323)^2+(G323-J323)^2)</f>
        <v>5.1523850864353813</v>
      </c>
      <c r="L323">
        <f t="shared" ref="L323:L386" si="27">K323</f>
        <v>5.1523850864353813</v>
      </c>
      <c r="M323">
        <v>42.000000000006565</v>
      </c>
      <c r="N323" s="14">
        <f t="shared" ref="N323:N386" si="28">0.1991*K323*K323+1.441*K323+45.121</f>
        <v>57.831108960466707</v>
      </c>
      <c r="O323">
        <f t="shared" ref="O323:O386" si="29">(M323-N323)^2</f>
        <v>250.62401091796139</v>
      </c>
    </row>
    <row r="324" spans="1:15">
      <c r="A324" t="str">
        <f t="shared" si="25"/>
        <v>76,227</v>
      </c>
      <c r="B324">
        <v>76</v>
      </c>
      <c r="C324">
        <v>227</v>
      </c>
      <c r="D324">
        <v>43.999999999990891</v>
      </c>
      <c r="E324">
        <f>VLOOKUP(B324,Nodes!$B$2:$C$681,2,FALSE)</f>
        <v>60</v>
      </c>
      <c r="F324">
        <f>VLOOKUP(E324,Stations!$A$1:$D$300,3,FALSE)</f>
        <v>2.3680821061134298</v>
      </c>
      <c r="G324">
        <f>VLOOKUP(E324,Stations!$A$1:$D$300,4,FALSE)</f>
        <v>48.8349376655298</v>
      </c>
      <c r="H324">
        <f>VLOOKUP(C324,Nodes!$B$2:$C$681,2,FALSE)</f>
        <v>177</v>
      </c>
      <c r="I324">
        <f>VLOOKUP(H324,Stations!$A$1:$D$300,3,FALSE)</f>
        <v>2.3627777777777781</v>
      </c>
      <c r="J324">
        <f>VLOOKUP(H324,Stations!$A$1:$D$300,4,FALSE)</f>
        <v>48.833194444444445</v>
      </c>
      <c r="K324">
        <f t="shared" si="26"/>
        <v>5.5834325324863157</v>
      </c>
      <c r="L324">
        <f t="shared" si="27"/>
        <v>5.5834325324863157</v>
      </c>
      <c r="M324">
        <v>43.999999999990891</v>
      </c>
      <c r="N324" s="14">
        <f t="shared" si="28"/>
        <v>59.373612801317748</v>
      </c>
      <c r="O324">
        <f t="shared" si="29"/>
        <v>236.34797056512102</v>
      </c>
    </row>
    <row r="325" spans="1:15">
      <c r="A325" t="str">
        <f t="shared" si="25"/>
        <v>227,260</v>
      </c>
      <c r="B325">
        <v>227</v>
      </c>
      <c r="C325">
        <v>260</v>
      </c>
      <c r="D325">
        <v>46.000000000003993</v>
      </c>
      <c r="E325">
        <f>VLOOKUP(B325,Nodes!$B$2:$C$681,2,FALSE)</f>
        <v>177</v>
      </c>
      <c r="F325">
        <f>VLOOKUP(E325,Stations!$A$1:$D$300,3,FALSE)</f>
        <v>2.3627777777777781</v>
      </c>
      <c r="G325">
        <f>VLOOKUP(E325,Stations!$A$1:$D$300,4,FALSE)</f>
        <v>48.833194444444445</v>
      </c>
      <c r="H325">
        <f>VLOOKUP(C325,Nodes!$B$2:$C$681,2,FALSE)</f>
        <v>199</v>
      </c>
      <c r="I325">
        <f>VLOOKUP(H325,Stations!$A$1:$D$300,3,FALSE)</f>
        <v>2.3555944444444443</v>
      </c>
      <c r="J325">
        <f>VLOOKUP(H325,Stations!$A$1:$D$300,4,FALSE)</f>
        <v>48.832163888888893</v>
      </c>
      <c r="K325">
        <f t="shared" si="26"/>
        <v>7.2568810470382363</v>
      </c>
      <c r="L325">
        <f t="shared" si="27"/>
        <v>7.2568810470382363</v>
      </c>
      <c r="M325">
        <v>46.000000000003993</v>
      </c>
      <c r="N325" s="14">
        <f t="shared" si="28"/>
        <v>66.063234004676872</v>
      </c>
      <c r="O325">
        <f t="shared" si="29"/>
        <v>402.53335872626212</v>
      </c>
    </row>
    <row r="326" spans="1:15">
      <c r="A326" t="str">
        <f t="shared" si="25"/>
        <v>260,87</v>
      </c>
      <c r="B326">
        <v>260</v>
      </c>
      <c r="C326">
        <v>87</v>
      </c>
      <c r="D326">
        <v>64.000000000006807</v>
      </c>
      <c r="E326">
        <f>VLOOKUP(B326,Nodes!$B$2:$C$681,2,FALSE)</f>
        <v>199</v>
      </c>
      <c r="F326">
        <f>VLOOKUP(E326,Stations!$A$1:$D$300,3,FALSE)</f>
        <v>2.3555944444444443</v>
      </c>
      <c r="G326">
        <f>VLOOKUP(E326,Stations!$A$1:$D$300,4,FALSE)</f>
        <v>48.832163888888893</v>
      </c>
      <c r="H326">
        <f>VLOOKUP(C326,Nodes!$B$2:$C$681,2,FALSE)</f>
        <v>69</v>
      </c>
      <c r="I326">
        <f>VLOOKUP(H326,Stations!$A$1:$D$300,3,FALSE)</f>
        <v>2.3505082726478501</v>
      </c>
      <c r="J326">
        <f>VLOOKUP(H326,Stations!$A$1:$D$300,4,FALSE)</f>
        <v>48.829806825322898</v>
      </c>
      <c r="K326">
        <f t="shared" si="26"/>
        <v>5.6057909520969273</v>
      </c>
      <c r="L326">
        <f t="shared" si="27"/>
        <v>5.6057909520969273</v>
      </c>
      <c r="M326">
        <v>64.000000000006807</v>
      </c>
      <c r="N326" s="14">
        <f t="shared" si="28"/>
        <v>59.45564079871528</v>
      </c>
      <c r="O326">
        <f t="shared" si="29"/>
        <v>20.651200550362969</v>
      </c>
    </row>
    <row r="327" spans="1:15">
      <c r="A327" t="str">
        <f t="shared" si="25"/>
        <v>87,137</v>
      </c>
      <c r="B327">
        <v>87</v>
      </c>
      <c r="C327">
        <v>137</v>
      </c>
      <c r="D327">
        <v>56.999999999999318</v>
      </c>
      <c r="E327">
        <f>VLOOKUP(B327,Nodes!$B$2:$C$681,2,FALSE)</f>
        <v>69</v>
      </c>
      <c r="F327">
        <f>VLOOKUP(E327,Stations!$A$1:$D$300,3,FALSE)</f>
        <v>2.3505082726478501</v>
      </c>
      <c r="G327">
        <f>VLOOKUP(E327,Stations!$A$1:$D$300,4,FALSE)</f>
        <v>48.829806825322898</v>
      </c>
      <c r="H327">
        <f>VLOOKUP(C327,Nodes!$B$2:$C$681,2,FALSE)</f>
        <v>109</v>
      </c>
      <c r="I327">
        <f>VLOOKUP(H327,Stations!$A$1:$D$300,3,FALSE)</f>
        <v>2.3434722222222222</v>
      </c>
      <c r="J327">
        <f>VLOOKUP(H327,Stations!$A$1:$D$300,4,FALSE)</f>
        <v>48.831111111111113</v>
      </c>
      <c r="K327">
        <f t="shared" si="26"/>
        <v>7.1559183204757186</v>
      </c>
      <c r="L327">
        <f t="shared" si="27"/>
        <v>7.1559183204757186</v>
      </c>
      <c r="M327">
        <v>56.999999999999318</v>
      </c>
      <c r="N327" s="14">
        <f t="shared" si="28"/>
        <v>65.628025251361123</v>
      </c>
      <c r="O327">
        <f t="shared" si="29"/>
        <v>74.442819738136947</v>
      </c>
    </row>
    <row r="328" spans="1:15">
      <c r="A328" t="str">
        <f t="shared" si="25"/>
        <v>137,333</v>
      </c>
      <c r="B328">
        <v>137</v>
      </c>
      <c r="C328">
        <v>333</v>
      </c>
      <c r="D328">
        <v>47.999999999988319</v>
      </c>
      <c r="E328">
        <f>VLOOKUP(B328,Nodes!$B$2:$C$681,2,FALSE)</f>
        <v>109</v>
      </c>
      <c r="F328">
        <f>VLOOKUP(E328,Stations!$A$1:$D$300,3,FALSE)</f>
        <v>2.3434722222222222</v>
      </c>
      <c r="G328">
        <f>VLOOKUP(E328,Stations!$A$1:$D$300,4,FALSE)</f>
        <v>48.831111111111113</v>
      </c>
      <c r="H328">
        <f>VLOOKUP(C328,Nodes!$B$2:$C$681,2,FALSE)</f>
        <v>261</v>
      </c>
      <c r="I328">
        <f>VLOOKUP(H328,Stations!$A$1:$D$300,3,FALSE)</f>
        <v>2.3370811343193001</v>
      </c>
      <c r="J328">
        <f>VLOOKUP(H328,Stations!$A$1:$D$300,4,FALSE)</f>
        <v>48.832912582489399</v>
      </c>
      <c r="K328">
        <f t="shared" si="26"/>
        <v>6.6401282901508134</v>
      </c>
      <c r="L328">
        <f t="shared" si="27"/>
        <v>6.6401282901508134</v>
      </c>
      <c r="M328">
        <v>47.999999999988319</v>
      </c>
      <c r="N328" s="14">
        <f t="shared" si="28"/>
        <v>63.468003434700861</v>
      </c>
      <c r="O328">
        <f t="shared" si="29"/>
        <v>239.25913025627901</v>
      </c>
    </row>
    <row r="329" spans="1:15">
      <c r="A329" t="str">
        <f t="shared" si="25"/>
        <v>333,100</v>
      </c>
      <c r="B329">
        <v>333</v>
      </c>
      <c r="C329">
        <v>100</v>
      </c>
      <c r="D329">
        <v>44.000000000000483</v>
      </c>
      <c r="E329">
        <f>VLOOKUP(B329,Nodes!$B$2:$C$681,2,FALSE)</f>
        <v>261</v>
      </c>
      <c r="F329">
        <f>VLOOKUP(E329,Stations!$A$1:$D$300,3,FALSE)</f>
        <v>2.3370811343193001</v>
      </c>
      <c r="G329">
        <f>VLOOKUP(E329,Stations!$A$1:$D$300,4,FALSE)</f>
        <v>48.832912582489399</v>
      </c>
      <c r="H329">
        <f>VLOOKUP(C329,Nodes!$B$2:$C$681,2,FALSE)</f>
        <v>80</v>
      </c>
      <c r="I329">
        <f>VLOOKUP(H329,Stations!$A$1:$D$300,3,FALSE)</f>
        <v>2.3327279090881299</v>
      </c>
      <c r="J329">
        <f>VLOOKUP(H329,Stations!$A$1:$D$300,4,FALSE)</f>
        <v>48.833901299344198</v>
      </c>
      <c r="K329">
        <f t="shared" si="26"/>
        <v>4.4640935174188145</v>
      </c>
      <c r="L329">
        <f t="shared" si="27"/>
        <v>4.4640935174188145</v>
      </c>
      <c r="M329">
        <v>44.000000000000483</v>
      </c>
      <c r="N329" s="14">
        <f t="shared" si="28"/>
        <v>55.521449627213613</v>
      </c>
      <c r="O329">
        <f t="shared" si="29"/>
        <v>132.74380151240956</v>
      </c>
    </row>
    <row r="330" spans="1:15">
      <c r="A330" t="str">
        <f t="shared" si="25"/>
        <v>100,304</v>
      </c>
      <c r="B330">
        <v>100</v>
      </c>
      <c r="C330">
        <v>304</v>
      </c>
      <c r="D330">
        <v>47.000000000000952</v>
      </c>
      <c r="E330">
        <f>VLOOKUP(B330,Nodes!$B$2:$C$681,2,FALSE)</f>
        <v>80</v>
      </c>
      <c r="F330">
        <f>VLOOKUP(E330,Stations!$A$1:$D$300,3,FALSE)</f>
        <v>2.3327279090881299</v>
      </c>
      <c r="G330">
        <f>VLOOKUP(E330,Stations!$A$1:$D$300,4,FALSE)</f>
        <v>48.833901299344198</v>
      </c>
      <c r="H330">
        <f>VLOOKUP(C330,Nodes!$B$2:$C$681,2,FALSE)</f>
        <v>239</v>
      </c>
      <c r="I330">
        <f>VLOOKUP(H330,Stations!$A$1:$D$300,3,FALSE)</f>
        <v>2.3306062817573499</v>
      </c>
      <c r="J330">
        <f>VLOOKUP(H330,Stations!$A$1:$D$300,4,FALSE)</f>
        <v>48.839194133803097</v>
      </c>
      <c r="K330">
        <f t="shared" si="26"/>
        <v>5.7022275594738598</v>
      </c>
      <c r="L330">
        <f t="shared" si="27"/>
        <v>5.7022275594738598</v>
      </c>
      <c r="M330">
        <v>47.000000000000952</v>
      </c>
      <c r="N330" s="14">
        <f t="shared" si="28"/>
        <v>59.81172588198045</v>
      </c>
      <c r="O330">
        <f t="shared" si="29"/>
        <v>164.14032007498335</v>
      </c>
    </row>
    <row r="331" spans="1:15">
      <c r="A331" t="str">
        <f t="shared" si="25"/>
        <v>304,107</v>
      </c>
      <c r="B331">
        <v>304</v>
      </c>
      <c r="C331">
        <v>107</v>
      </c>
      <c r="D331">
        <v>53.999999999989257</v>
      </c>
      <c r="E331">
        <f>VLOOKUP(B331,Nodes!$B$2:$C$681,2,FALSE)</f>
        <v>239</v>
      </c>
      <c r="F331">
        <f>VLOOKUP(E331,Stations!$A$1:$D$300,3,FALSE)</f>
        <v>2.3306062817573499</v>
      </c>
      <c r="G331">
        <f>VLOOKUP(E331,Stations!$A$1:$D$300,4,FALSE)</f>
        <v>48.839194133803097</v>
      </c>
      <c r="H331">
        <f>VLOOKUP(C331,Nodes!$B$2:$C$681,2,FALSE)</f>
        <v>86</v>
      </c>
      <c r="I331">
        <f>VLOOKUP(H331,Stations!$A$1:$D$300,3,FALSE)</f>
        <v>2.32508361339569</v>
      </c>
      <c r="J331">
        <f>VLOOKUP(H331,Stations!$A$1:$D$300,4,FALSE)</f>
        <v>48.841047729454402</v>
      </c>
      <c r="K331">
        <f t="shared" si="26"/>
        <v>5.8254341187086265</v>
      </c>
      <c r="L331">
        <f t="shared" si="27"/>
        <v>5.8254341187086265</v>
      </c>
      <c r="M331">
        <v>53.999999999989257</v>
      </c>
      <c r="N331" s="14">
        <f t="shared" si="28"/>
        <v>60.272044984937772</v>
      </c>
      <c r="O331">
        <f t="shared" si="29"/>
        <v>39.338548293217819</v>
      </c>
    </row>
    <row r="332" spans="1:15">
      <c r="A332" t="str">
        <f t="shared" si="25"/>
        <v>107,219</v>
      </c>
      <c r="B332">
        <v>107</v>
      </c>
      <c r="C332">
        <v>219</v>
      </c>
      <c r="D332">
        <v>45.999999999994401</v>
      </c>
      <c r="E332">
        <f>VLOOKUP(B332,Nodes!$B$2:$C$681,2,FALSE)</f>
        <v>86</v>
      </c>
      <c r="F332">
        <f>VLOOKUP(E332,Stations!$A$1:$D$300,3,FALSE)</f>
        <v>2.32508361339569</v>
      </c>
      <c r="G332">
        <f>VLOOKUP(E332,Stations!$A$1:$D$300,4,FALSE)</f>
        <v>48.841047729454402</v>
      </c>
      <c r="H332">
        <f>VLOOKUP(C332,Nodes!$B$2:$C$681,2,FALSE)</f>
        <v>174</v>
      </c>
      <c r="I332">
        <f>VLOOKUP(H332,Stations!$A$1:$D$300,3,FALSE)</f>
        <v>2.3230719999999998</v>
      </c>
      <c r="J332">
        <f>VLOOKUP(H332,Stations!$A$1:$D$300,4,FALSE)</f>
        <v>48.843465999999999</v>
      </c>
      <c r="K332">
        <f t="shared" si="26"/>
        <v>3.1455716309476567</v>
      </c>
      <c r="L332">
        <f t="shared" si="27"/>
        <v>3.1455716309476567</v>
      </c>
      <c r="M332">
        <v>45.999999999994401</v>
      </c>
      <c r="N332" s="14">
        <f t="shared" si="28"/>
        <v>51.623787738483237</v>
      </c>
      <c r="O332">
        <f t="shared" si="29"/>
        <v>31.626988527577382</v>
      </c>
    </row>
    <row r="333" spans="1:15">
      <c r="A333" t="str">
        <f t="shared" si="25"/>
        <v>219,243</v>
      </c>
      <c r="B333">
        <v>219</v>
      </c>
      <c r="C333">
        <v>243</v>
      </c>
      <c r="D333">
        <v>64.000000000006807</v>
      </c>
      <c r="E333">
        <f>VLOOKUP(B333,Nodes!$B$2:$C$681,2,FALSE)</f>
        <v>174</v>
      </c>
      <c r="F333">
        <f>VLOOKUP(E333,Stations!$A$1:$D$300,3,FALSE)</f>
        <v>2.3230719999999998</v>
      </c>
      <c r="G333">
        <f>VLOOKUP(E333,Stations!$A$1:$D$300,4,FALSE)</f>
        <v>48.843465999999999</v>
      </c>
      <c r="H333">
        <f>VLOOKUP(C333,Nodes!$B$2:$C$681,2,FALSE)</f>
        <v>188</v>
      </c>
      <c r="I333">
        <f>VLOOKUP(H333,Stations!$A$1:$D$300,3,FALSE)</f>
        <v>2.3126810789108201</v>
      </c>
      <c r="J333">
        <f>VLOOKUP(H333,Stations!$A$1:$D$300,4,FALSE)</f>
        <v>48.842835942913197</v>
      </c>
      <c r="K333">
        <f t="shared" si="26"/>
        <v>10.410005428153692</v>
      </c>
      <c r="L333">
        <f t="shared" si="27"/>
        <v>10.410005428153692</v>
      </c>
      <c r="M333">
        <v>64.000000000006807</v>
      </c>
      <c r="N333" s="14">
        <f t="shared" si="28"/>
        <v>81.697929033094567</v>
      </c>
      <c r="O333">
        <f t="shared" si="29"/>
        <v>313.21669206021068</v>
      </c>
    </row>
    <row r="334" spans="1:15">
      <c r="A334" t="str">
        <f t="shared" si="25"/>
        <v>243,350</v>
      </c>
      <c r="B334">
        <v>243</v>
      </c>
      <c r="C334">
        <v>350</v>
      </c>
      <c r="D334">
        <v>52.000000000014523</v>
      </c>
      <c r="E334">
        <f>VLOOKUP(B334,Nodes!$B$2:$C$681,2,FALSE)</f>
        <v>188</v>
      </c>
      <c r="F334">
        <f>VLOOKUP(E334,Stations!$A$1:$D$300,3,FALSE)</f>
        <v>2.3126810789108201</v>
      </c>
      <c r="G334">
        <f>VLOOKUP(E334,Stations!$A$1:$D$300,4,FALSE)</f>
        <v>48.842835942913197</v>
      </c>
      <c r="H334">
        <f>VLOOKUP(C334,Nodes!$B$2:$C$681,2,FALSE)</f>
        <v>274</v>
      </c>
      <c r="I334">
        <f>VLOOKUP(H334,Stations!$A$1:$D$300,3,FALSE)</f>
        <v>2.3094758391380301</v>
      </c>
      <c r="J334">
        <f>VLOOKUP(H334,Stations!$A$1:$D$300,4,FALSE)</f>
        <v>48.845633759859197</v>
      </c>
      <c r="K334">
        <f t="shared" si="26"/>
        <v>4.2545671535890568</v>
      </c>
      <c r="L334">
        <f t="shared" si="27"/>
        <v>4.2545671535890568</v>
      </c>
      <c r="M334">
        <v>52.000000000014523</v>
      </c>
      <c r="N334" s="14">
        <f t="shared" si="28"/>
        <v>54.855808393703654</v>
      </c>
      <c r="O334">
        <f t="shared" si="29"/>
        <v>8.1556415814652929</v>
      </c>
    </row>
    <row r="335" spans="1:15">
      <c r="A335" t="str">
        <f t="shared" si="25"/>
        <v>350,49</v>
      </c>
      <c r="B335">
        <v>350</v>
      </c>
      <c r="C335">
        <v>49</v>
      </c>
      <c r="D335">
        <v>50.000000000001421</v>
      </c>
      <c r="E335">
        <f>VLOOKUP(B335,Nodes!$B$2:$C$681,2,FALSE)</f>
        <v>274</v>
      </c>
      <c r="F335">
        <f>VLOOKUP(E335,Stations!$A$1:$D$300,3,FALSE)</f>
        <v>2.3094758391380301</v>
      </c>
      <c r="G335">
        <f>VLOOKUP(E335,Stations!$A$1:$D$300,4,FALSE)</f>
        <v>48.845633759859197</v>
      </c>
      <c r="H335">
        <f>VLOOKUP(C335,Nodes!$B$2:$C$681,2,FALSE)</f>
        <v>41</v>
      </c>
      <c r="I335">
        <f>VLOOKUP(H335,Stations!$A$1:$D$300,3,FALSE)</f>
        <v>2.3029366135597198</v>
      </c>
      <c r="J335">
        <f>VLOOKUP(H335,Stations!$A$1:$D$300,4,FALSE)</f>
        <v>48.847536539115801</v>
      </c>
      <c r="K335">
        <f t="shared" si="26"/>
        <v>6.8104361140376852</v>
      </c>
      <c r="L335">
        <f t="shared" si="27"/>
        <v>6.8104361140376852</v>
      </c>
      <c r="M335">
        <v>50.000000000001421</v>
      </c>
      <c r="N335" s="14">
        <f t="shared" si="28"/>
        <v>64.169502616949003</v>
      </c>
      <c r="O335">
        <f t="shared" si="29"/>
        <v>200.77480441168439</v>
      </c>
    </row>
    <row r="336" spans="1:15">
      <c r="A336" t="str">
        <f t="shared" si="25"/>
        <v>49,165</v>
      </c>
      <c r="B336">
        <v>49</v>
      </c>
      <c r="C336">
        <v>165</v>
      </c>
      <c r="D336">
        <v>37.000000000002586</v>
      </c>
      <c r="E336">
        <f>VLOOKUP(B336,Nodes!$B$2:$C$681,2,FALSE)</f>
        <v>41</v>
      </c>
      <c r="F336">
        <f>VLOOKUP(E336,Stations!$A$1:$D$300,3,FALSE)</f>
        <v>2.3029366135597198</v>
      </c>
      <c r="G336">
        <f>VLOOKUP(E336,Stations!$A$1:$D$300,4,FALSE)</f>
        <v>48.847536539115801</v>
      </c>
      <c r="H336">
        <f>VLOOKUP(C336,Nodes!$B$2:$C$681,2,FALSE)</f>
        <v>130</v>
      </c>
      <c r="I336">
        <f>VLOOKUP(H336,Stations!$A$1:$D$300,3,FALSE)</f>
        <v>2.3000492155551902</v>
      </c>
      <c r="J336">
        <f>VLOOKUP(H336,Stations!$A$1:$D$300,4,FALSE)</f>
        <v>48.850717090307299</v>
      </c>
      <c r="K336">
        <f t="shared" si="26"/>
        <v>4.2956923910240885</v>
      </c>
      <c r="L336">
        <f t="shared" si="27"/>
        <v>4.2956923910240885</v>
      </c>
      <c r="M336">
        <v>37.000000000002586</v>
      </c>
      <c r="N336" s="14">
        <f t="shared" si="28"/>
        <v>54.98507968331969</v>
      </c>
      <c r="O336">
        <f t="shared" si="29"/>
        <v>323.46309121526565</v>
      </c>
    </row>
    <row r="337" spans="1:15">
      <c r="A337" t="str">
        <f t="shared" si="25"/>
        <v>165,102</v>
      </c>
      <c r="B337">
        <v>165</v>
      </c>
      <c r="C337">
        <v>102</v>
      </c>
      <c r="D337">
        <v>44.000000000010075</v>
      </c>
      <c r="E337">
        <f>VLOOKUP(B337,Nodes!$B$2:$C$681,2,FALSE)</f>
        <v>130</v>
      </c>
      <c r="F337">
        <f>VLOOKUP(E337,Stations!$A$1:$D$300,3,FALSE)</f>
        <v>2.3000492155551902</v>
      </c>
      <c r="G337">
        <f>VLOOKUP(E337,Stations!$A$1:$D$300,4,FALSE)</f>
        <v>48.850717090307299</v>
      </c>
      <c r="H337">
        <f>VLOOKUP(C337,Nodes!$B$2:$C$681,2,FALSE)</f>
        <v>82</v>
      </c>
      <c r="I337">
        <f>VLOOKUP(H337,Stations!$A$1:$D$300,3,FALSE)</f>
        <v>2.2936105728149401</v>
      </c>
      <c r="J337">
        <f>VLOOKUP(H337,Stations!$A$1:$D$300,4,FALSE)</f>
        <v>48.8503923374046</v>
      </c>
      <c r="K337">
        <f t="shared" si="26"/>
        <v>6.4468274976446081</v>
      </c>
      <c r="L337">
        <f t="shared" si="27"/>
        <v>6.4468274976446081</v>
      </c>
      <c r="M337">
        <v>44.000000000010075</v>
      </c>
      <c r="N337" s="14">
        <f t="shared" si="28"/>
        <v>62.685789954677261</v>
      </c>
      <c r="O337">
        <f t="shared" si="29"/>
        <v>349.15874622994113</v>
      </c>
    </row>
    <row r="338" spans="1:15">
      <c r="A338" t="str">
        <f t="shared" si="25"/>
        <v>102,30</v>
      </c>
      <c r="B338">
        <v>102</v>
      </c>
      <c r="C338">
        <v>30</v>
      </c>
      <c r="D338">
        <v>54.000000000008441</v>
      </c>
      <c r="E338">
        <f>VLOOKUP(B338,Nodes!$B$2:$C$681,2,FALSE)</f>
        <v>82</v>
      </c>
      <c r="F338">
        <f>VLOOKUP(E338,Stations!$A$1:$D$300,3,FALSE)</f>
        <v>2.2936105728149401</v>
      </c>
      <c r="G338">
        <f>VLOOKUP(E338,Stations!$A$1:$D$300,4,FALSE)</f>
        <v>48.8503923374046</v>
      </c>
      <c r="H338">
        <f>VLOOKUP(C338,Nodes!$B$2:$C$681,2,FALSE)</f>
        <v>24</v>
      </c>
      <c r="I338">
        <f>VLOOKUP(H338,Stations!$A$1:$D$300,3,FALSE)</f>
        <v>2.2893319999999999</v>
      </c>
      <c r="J338">
        <f>VLOOKUP(H338,Stations!$A$1:$D$300,4,FALSE)</f>
        <v>48.853917000000003</v>
      </c>
      <c r="K338">
        <f t="shared" si="26"/>
        <v>5.5434133658043585</v>
      </c>
      <c r="L338">
        <f t="shared" si="27"/>
        <v>5.5434133658043585</v>
      </c>
      <c r="M338">
        <v>54.000000000008441</v>
      </c>
      <c r="N338" s="14">
        <f t="shared" si="28"/>
        <v>59.227288520390005</v>
      </c>
      <c r="O338">
        <f t="shared" si="29"/>
        <v>27.324545275312875</v>
      </c>
    </row>
    <row r="339" spans="1:15">
      <c r="A339" t="str">
        <f t="shared" si="25"/>
        <v>30,242</v>
      </c>
      <c r="B339">
        <v>30</v>
      </c>
      <c r="C339">
        <v>242</v>
      </c>
      <c r="D339">
        <v>49.000000000014055</v>
      </c>
      <c r="E339">
        <f>VLOOKUP(B339,Nodes!$B$2:$C$681,2,FALSE)</f>
        <v>24</v>
      </c>
      <c r="F339">
        <f>VLOOKUP(E339,Stations!$A$1:$D$300,3,FALSE)</f>
        <v>2.2893319999999999</v>
      </c>
      <c r="G339">
        <f>VLOOKUP(E339,Stations!$A$1:$D$300,4,FALSE)</f>
        <v>48.853917000000003</v>
      </c>
      <c r="H339">
        <f>VLOOKUP(C339,Nodes!$B$2:$C$681,2,FALSE)</f>
        <v>187</v>
      </c>
      <c r="I339">
        <f>VLOOKUP(H339,Stations!$A$1:$D$300,3,FALSE)</f>
        <v>2.2857789999999998</v>
      </c>
      <c r="J339">
        <f>VLOOKUP(H339,Stations!$A$1:$D$300,4,FALSE)</f>
        <v>48.857444999999998</v>
      </c>
      <c r="K339">
        <f t="shared" si="26"/>
        <v>5.0070543236488909</v>
      </c>
      <c r="L339">
        <f t="shared" si="27"/>
        <v>5.0070543236488909</v>
      </c>
      <c r="M339">
        <v>49.000000000014055</v>
      </c>
      <c r="N339" s="14">
        <f t="shared" si="28"/>
        <v>57.327720346672294</v>
      </c>
      <c r="O339">
        <f t="shared" si="29"/>
        <v>69.35092617214562</v>
      </c>
    </row>
    <row r="340" spans="1:15">
      <c r="A340" t="str">
        <f t="shared" si="25"/>
        <v>242,365</v>
      </c>
      <c r="B340">
        <v>242</v>
      </c>
      <c r="C340">
        <v>365</v>
      </c>
      <c r="D340">
        <v>67.999999999994643</v>
      </c>
      <c r="E340">
        <f>VLOOKUP(B340,Nodes!$B$2:$C$681,2,FALSE)</f>
        <v>187</v>
      </c>
      <c r="F340">
        <f>VLOOKUP(E340,Stations!$A$1:$D$300,3,FALSE)</f>
        <v>2.2857789999999998</v>
      </c>
      <c r="G340">
        <f>VLOOKUP(E340,Stations!$A$1:$D$300,4,FALSE)</f>
        <v>48.857444999999998</v>
      </c>
      <c r="H340">
        <f>VLOOKUP(C340,Nodes!$B$2:$C$681,2,FALSE)</f>
        <v>285</v>
      </c>
      <c r="I340">
        <f>VLOOKUP(H340,Stations!$A$1:$D$300,3,FALSE)</f>
        <v>2.2870606184005702</v>
      </c>
      <c r="J340">
        <f>VLOOKUP(H340,Stations!$A$1:$D$300,4,FALSE)</f>
        <v>48.863301407600702</v>
      </c>
      <c r="K340">
        <f t="shared" si="26"/>
        <v>5.9950025613216447</v>
      </c>
      <c r="L340">
        <f t="shared" si="27"/>
        <v>5.9950025613216447</v>
      </c>
      <c r="M340">
        <v>67.999999999994643</v>
      </c>
      <c r="N340" s="14">
        <f t="shared" si="28"/>
        <v>60.91546378277588</v>
      </c>
      <c r="O340">
        <f t="shared" si="29"/>
        <v>50.190653413084327</v>
      </c>
    </row>
    <row r="341" spans="1:15">
      <c r="A341" t="str">
        <f t="shared" si="25"/>
        <v>365,34</v>
      </c>
      <c r="B341">
        <v>365</v>
      </c>
      <c r="C341">
        <v>34</v>
      </c>
      <c r="D341">
        <v>46.000000000003993</v>
      </c>
      <c r="E341">
        <f>VLOOKUP(B341,Nodes!$B$2:$C$681,2,FALSE)</f>
        <v>285</v>
      </c>
      <c r="F341">
        <f>VLOOKUP(E341,Stations!$A$1:$D$300,3,FALSE)</f>
        <v>2.2870606184005702</v>
      </c>
      <c r="G341">
        <f>VLOOKUP(E341,Stations!$A$1:$D$300,4,FALSE)</f>
        <v>48.863301407600702</v>
      </c>
      <c r="H341">
        <f>VLOOKUP(C341,Nodes!$B$2:$C$681,2,FALSE)</f>
        <v>28</v>
      </c>
      <c r="I341">
        <f>VLOOKUP(H341,Stations!$A$1:$D$300,3,FALSE)</f>
        <v>2.2903919219970699</v>
      </c>
      <c r="J341">
        <f>VLOOKUP(H341,Stations!$A$1:$D$300,4,FALSE)</f>
        <v>48.867386086316102</v>
      </c>
      <c r="K341">
        <f t="shared" si="26"/>
        <v>5.2708807480440578</v>
      </c>
      <c r="L341">
        <f t="shared" si="27"/>
        <v>5.2708807480440578</v>
      </c>
      <c r="M341">
        <v>46.000000000003993</v>
      </c>
      <c r="N341" s="14">
        <f t="shared" si="28"/>
        <v>58.247771964477693</v>
      </c>
      <c r="O341">
        <f t="shared" si="29"/>
        <v>150.00791809374795</v>
      </c>
    </row>
    <row r="342" spans="1:15">
      <c r="A342" t="str">
        <f t="shared" si="25"/>
        <v>34,160</v>
      </c>
      <c r="B342">
        <v>34</v>
      </c>
      <c r="C342">
        <v>160</v>
      </c>
      <c r="D342">
        <v>43.000000000003524</v>
      </c>
      <c r="E342">
        <f>VLOOKUP(B342,Nodes!$B$2:$C$681,2,FALSE)</f>
        <v>28</v>
      </c>
      <c r="F342">
        <f>VLOOKUP(E342,Stations!$A$1:$D$300,3,FALSE)</f>
        <v>2.2903919219970699</v>
      </c>
      <c r="G342">
        <f>VLOOKUP(E342,Stations!$A$1:$D$300,4,FALSE)</f>
        <v>48.867386086316102</v>
      </c>
      <c r="H342">
        <f>VLOOKUP(C342,Nodes!$B$2:$C$681,2,FALSE)</f>
        <v>125</v>
      </c>
      <c r="I342">
        <f>VLOOKUP(H342,Stations!$A$1:$D$300,3,FALSE)</f>
        <v>2.2931180000000002</v>
      </c>
      <c r="J342">
        <f>VLOOKUP(H342,Stations!$A$1:$D$300,4,FALSE)</f>
        <v>48.871138000000002</v>
      </c>
      <c r="K342">
        <f t="shared" si="26"/>
        <v>4.637710380079044</v>
      </c>
      <c r="L342">
        <f t="shared" si="27"/>
        <v>4.637710380079044</v>
      </c>
      <c r="M342">
        <v>43.000000000003524</v>
      </c>
      <c r="N342" s="14">
        <f t="shared" si="28"/>
        <v>56.086254649779946</v>
      </c>
      <c r="O342">
        <f t="shared" si="29"/>
        <v>171.250060758795</v>
      </c>
    </row>
    <row r="343" spans="1:15">
      <c r="A343" t="str">
        <f t="shared" si="25"/>
        <v>160,60</v>
      </c>
      <c r="B343">
        <v>160</v>
      </c>
      <c r="C343">
        <v>60</v>
      </c>
      <c r="D343">
        <v>91.000000000001435</v>
      </c>
      <c r="E343">
        <f>VLOOKUP(B343,Nodes!$B$2:$C$681,2,FALSE)</f>
        <v>125</v>
      </c>
      <c r="F343">
        <f>VLOOKUP(E343,Stations!$A$1:$D$300,3,FALSE)</f>
        <v>2.2931180000000002</v>
      </c>
      <c r="G343">
        <f>VLOOKUP(E343,Stations!$A$1:$D$300,4,FALSE)</f>
        <v>48.871138000000002</v>
      </c>
      <c r="H343">
        <f>VLOOKUP(C343,Nodes!$B$2:$C$681,2,FALSE)</f>
        <v>49</v>
      </c>
      <c r="I343">
        <f>VLOOKUP(H343,Stations!$A$1:$D$300,3,FALSE)</f>
        <v>2.2949809999999999</v>
      </c>
      <c r="J343">
        <f>VLOOKUP(H343,Stations!$A$1:$D$300,4,FALSE)</f>
        <v>48.873773</v>
      </c>
      <c r="K343">
        <f t="shared" si="26"/>
        <v>3.2270720475359931</v>
      </c>
      <c r="L343">
        <f t="shared" si="27"/>
        <v>3.2270720475359931</v>
      </c>
      <c r="M343">
        <v>91.000000000001435</v>
      </c>
      <c r="N343" s="14">
        <f t="shared" si="28"/>
        <v>51.844637025897008</v>
      </c>
      <c r="O343">
        <f t="shared" si="29"/>
        <v>1533.142449633868</v>
      </c>
    </row>
    <row r="344" spans="1:15">
      <c r="A344" t="str">
        <f t="shared" si="25"/>
        <v>132,27</v>
      </c>
      <c r="B344">
        <v>132</v>
      </c>
      <c r="C344">
        <v>27</v>
      </c>
      <c r="D344">
        <v>54.999999999986215</v>
      </c>
      <c r="E344">
        <f>VLOOKUP(B344,Nodes!$B$2:$C$681,2,FALSE)</f>
        <v>105</v>
      </c>
      <c r="F344">
        <f>VLOOKUP(E344,Stations!$A$1:$D$300,3,FALSE)</f>
        <v>2.3739293217658899</v>
      </c>
      <c r="G344">
        <f>VLOOKUP(E344,Stations!$A$1:$D$300,4,FALSE)</f>
        <v>48.844728237475898</v>
      </c>
      <c r="H344">
        <f>VLOOKUP(C344,Nodes!$B$2:$C$681,2,FALSE)</f>
        <v>21</v>
      </c>
      <c r="I344">
        <f>VLOOKUP(H344,Stations!$A$1:$D$300,3,FALSE)</f>
        <v>2.3804175853729199</v>
      </c>
      <c r="J344">
        <f>VLOOKUP(H344,Stations!$A$1:$D$300,4,FALSE)</f>
        <v>48.839930284287597</v>
      </c>
      <c r="K344">
        <f t="shared" si="26"/>
        <v>8.0695674872599898</v>
      </c>
      <c r="L344">
        <f t="shared" si="27"/>
        <v>8.0695674872599898</v>
      </c>
      <c r="M344">
        <v>54.999999999986215</v>
      </c>
      <c r="N344" s="14">
        <f t="shared" si="28"/>
        <v>69.714224507942049</v>
      </c>
      <c r="O344">
        <f t="shared" si="29"/>
        <v>216.5084028705281</v>
      </c>
    </row>
    <row r="345" spans="1:15">
      <c r="A345" t="str">
        <f t="shared" si="25"/>
        <v>27,88</v>
      </c>
      <c r="B345">
        <v>27</v>
      </c>
      <c r="C345">
        <v>88</v>
      </c>
      <c r="D345">
        <v>69.000000000001194</v>
      </c>
      <c r="E345">
        <f>VLOOKUP(B345,Nodes!$B$2:$C$681,2,FALSE)</f>
        <v>21</v>
      </c>
      <c r="F345">
        <f>VLOOKUP(E345,Stations!$A$1:$D$300,3,FALSE)</f>
        <v>2.3804175853729199</v>
      </c>
      <c r="G345">
        <f>VLOOKUP(E345,Stations!$A$1:$D$300,4,FALSE)</f>
        <v>48.839930284287597</v>
      </c>
      <c r="H345">
        <f>VLOOKUP(C345,Nodes!$B$2:$C$681,2,FALSE)</f>
        <v>70</v>
      </c>
      <c r="I345">
        <f>VLOOKUP(H345,Stations!$A$1:$D$300,3,FALSE)</f>
        <v>2.3859349999999999</v>
      </c>
      <c r="J345">
        <f>VLOOKUP(H345,Stations!$A$1:$D$300,4,FALSE)</f>
        <v>48.833500999999998</v>
      </c>
      <c r="K345">
        <f t="shared" si="26"/>
        <v>8.4721638686865841</v>
      </c>
      <c r="L345">
        <f t="shared" si="27"/>
        <v>8.4721638686865841</v>
      </c>
      <c r="M345">
        <v>69.000000000001194</v>
      </c>
      <c r="N345" s="14">
        <f t="shared" si="28"/>
        <v>71.620300453796972</v>
      </c>
      <c r="O345">
        <f t="shared" si="29"/>
        <v>6.8659744681623609</v>
      </c>
    </row>
    <row r="346" spans="1:15">
      <c r="A346" t="str">
        <f t="shared" si="25"/>
        <v>88,28</v>
      </c>
      <c r="B346">
        <v>88</v>
      </c>
      <c r="C346">
        <v>28</v>
      </c>
      <c r="D346">
        <v>64.000000000006807</v>
      </c>
      <c r="E346">
        <f>VLOOKUP(B346,Nodes!$B$2:$C$681,2,FALSE)</f>
        <v>70</v>
      </c>
      <c r="F346">
        <f>VLOOKUP(E346,Stations!$A$1:$D$300,3,FALSE)</f>
        <v>2.3859349999999999</v>
      </c>
      <c r="G346">
        <f>VLOOKUP(E346,Stations!$A$1:$D$300,4,FALSE)</f>
        <v>48.833500999999998</v>
      </c>
      <c r="H346">
        <f>VLOOKUP(C346,Nodes!$B$2:$C$681,2,FALSE)</f>
        <v>22</v>
      </c>
      <c r="I346">
        <f>VLOOKUP(H346,Stations!$A$1:$D$300,3,FALSE)</f>
        <v>2.3767809999999998</v>
      </c>
      <c r="J346">
        <f>VLOOKUP(H346,Stations!$A$1:$D$300,4,FALSE)</f>
        <v>48.829822999999998</v>
      </c>
      <c r="K346">
        <f t="shared" si="26"/>
        <v>9.8652622874410874</v>
      </c>
      <c r="L346">
        <f t="shared" si="27"/>
        <v>9.8652622874410874</v>
      </c>
      <c r="M346">
        <v>64.000000000006807</v>
      </c>
      <c r="N346" s="14">
        <f t="shared" si="28"/>
        <v>78.713931896204073</v>
      </c>
      <c r="O346">
        <f t="shared" si="29"/>
        <v>216.49979184593127</v>
      </c>
    </row>
    <row r="347" spans="1:15">
      <c r="A347" t="str">
        <f t="shared" si="25"/>
        <v>11,352</v>
      </c>
      <c r="B347">
        <v>11</v>
      </c>
      <c r="C347">
        <v>352</v>
      </c>
      <c r="D347">
        <v>44.000000000000483</v>
      </c>
      <c r="E347">
        <f>VLOOKUP(B347,Nodes!$B$2:$C$681,2,FALSE)</f>
        <v>10</v>
      </c>
      <c r="F347">
        <f>VLOOKUP(E347,Stations!$A$1:$D$300,3,FALSE)</f>
        <v>2.3211300373077299</v>
      </c>
      <c r="G347">
        <f>VLOOKUP(E347,Stations!$A$1:$D$300,4,FALSE)</f>
        <v>48.860654569523298</v>
      </c>
      <c r="H347">
        <f>VLOOKUP(C347,Nodes!$B$2:$C$681,2,FALSE)</f>
        <v>276</v>
      </c>
      <c r="I347">
        <f>VLOOKUP(H347,Stations!$A$1:$D$300,3,FALSE)</f>
        <v>2.3232248425483699</v>
      </c>
      <c r="J347">
        <f>VLOOKUP(H347,Stations!$A$1:$D$300,4,FALSE)</f>
        <v>48.858249354605597</v>
      </c>
      <c r="K347">
        <f t="shared" si="26"/>
        <v>3.1895560500709155</v>
      </c>
      <c r="L347">
        <f t="shared" si="27"/>
        <v>3.1895560500709155</v>
      </c>
      <c r="M347">
        <v>44.000000000000483</v>
      </c>
      <c r="N347" s="14">
        <f t="shared" si="28"/>
        <v>51.742647886444097</v>
      </c>
      <c r="O347">
        <f t="shared" si="29"/>
        <v>59.948596293449754</v>
      </c>
    </row>
    <row r="348" spans="1:15">
      <c r="A348" t="str">
        <f t="shared" si="25"/>
        <v>352,323</v>
      </c>
      <c r="B348">
        <v>352</v>
      </c>
      <c r="C348">
        <v>323</v>
      </c>
      <c r="D348">
        <v>54.999999999986215</v>
      </c>
      <c r="E348">
        <f>VLOOKUP(B348,Nodes!$B$2:$C$681,2,FALSE)</f>
        <v>276</v>
      </c>
      <c r="F348">
        <f>VLOOKUP(E348,Stations!$A$1:$D$300,3,FALSE)</f>
        <v>2.3232248425483699</v>
      </c>
      <c r="G348">
        <f>VLOOKUP(E348,Stations!$A$1:$D$300,4,FALSE)</f>
        <v>48.858249354605597</v>
      </c>
      <c r="H348">
        <f>VLOOKUP(C348,Nodes!$B$2:$C$681,2,FALSE)</f>
        <v>251</v>
      </c>
      <c r="I348">
        <f>VLOOKUP(H348,Stations!$A$1:$D$300,3,FALSE)</f>
        <v>2.3256066441535901</v>
      </c>
      <c r="J348">
        <f>VLOOKUP(H348,Stations!$A$1:$D$300,4,FALSE)</f>
        <v>48.855690488452403</v>
      </c>
      <c r="K348">
        <f t="shared" si="26"/>
        <v>3.495822489285151</v>
      </c>
      <c r="L348">
        <f t="shared" si="27"/>
        <v>3.495822489285151</v>
      </c>
      <c r="M348">
        <v>54.999999999986215</v>
      </c>
      <c r="N348" s="14">
        <f t="shared" si="28"/>
        <v>52.591636484989337</v>
      </c>
      <c r="O348">
        <f t="shared" si="29"/>
        <v>5.8002148203681196</v>
      </c>
    </row>
    <row r="349" spans="1:15">
      <c r="A349" t="str">
        <f t="shared" si="25"/>
        <v>323,349</v>
      </c>
      <c r="B349">
        <v>323</v>
      </c>
      <c r="C349">
        <v>349</v>
      </c>
      <c r="D349">
        <v>46.000000000003993</v>
      </c>
      <c r="E349">
        <f>VLOOKUP(B349,Nodes!$B$2:$C$681,2,FALSE)</f>
        <v>251</v>
      </c>
      <c r="F349">
        <f>VLOOKUP(E349,Stations!$A$1:$D$300,3,FALSE)</f>
        <v>2.3256066441535901</v>
      </c>
      <c r="G349">
        <f>VLOOKUP(E349,Stations!$A$1:$D$300,4,FALSE)</f>
        <v>48.855690488452403</v>
      </c>
      <c r="H349">
        <f>VLOOKUP(C349,Nodes!$B$2:$C$681,2,FALSE)</f>
        <v>273</v>
      </c>
      <c r="I349">
        <f>VLOOKUP(H349,Stations!$A$1:$D$300,3,FALSE)</f>
        <v>2.32665538787841</v>
      </c>
      <c r="J349">
        <f>VLOOKUP(H349,Stations!$A$1:$D$300,4,FALSE)</f>
        <v>48.851509549146897</v>
      </c>
      <c r="K349">
        <f t="shared" si="26"/>
        <v>4.31046596978506</v>
      </c>
      <c r="L349">
        <f t="shared" si="27"/>
        <v>4.31046596978506</v>
      </c>
      <c r="M349">
        <v>46.000000000003993</v>
      </c>
      <c r="N349" s="14">
        <f t="shared" si="28"/>
        <v>55.031682732606278</v>
      </c>
      <c r="O349">
        <f t="shared" si="29"/>
        <v>81.571292982386268</v>
      </c>
    </row>
    <row r="350" spans="1:15">
      <c r="A350" t="str">
        <f t="shared" si="25"/>
        <v>349,307</v>
      </c>
      <c r="B350">
        <v>349</v>
      </c>
      <c r="C350">
        <v>307</v>
      </c>
      <c r="D350">
        <v>49.000000000004462</v>
      </c>
      <c r="E350">
        <f>VLOOKUP(B350,Nodes!$B$2:$C$681,2,FALSE)</f>
        <v>273</v>
      </c>
      <c r="F350">
        <f>VLOOKUP(E350,Stations!$A$1:$D$300,3,FALSE)</f>
        <v>2.32665538787841</v>
      </c>
      <c r="G350">
        <f>VLOOKUP(E350,Stations!$A$1:$D$300,4,FALSE)</f>
        <v>48.851509549146897</v>
      </c>
      <c r="H350">
        <f>VLOOKUP(C350,Nodes!$B$2:$C$681,2,FALSE)</f>
        <v>241</v>
      </c>
      <c r="I350">
        <f>VLOOKUP(H350,Stations!$A$1:$D$300,3,FALSE)</f>
        <v>2.3277631402015602</v>
      </c>
      <c r="J350">
        <f>VLOOKUP(H350,Stations!$A$1:$D$300,4,FALSE)</f>
        <v>48.848193140038703</v>
      </c>
      <c r="K350">
        <f t="shared" si="26"/>
        <v>3.4965246434651083</v>
      </c>
      <c r="L350">
        <f t="shared" si="27"/>
        <v>3.4965246434651083</v>
      </c>
      <c r="M350">
        <v>49.000000000004462</v>
      </c>
      <c r="N350" s="14">
        <f t="shared" si="28"/>
        <v>52.593625811580864</v>
      </c>
      <c r="O350">
        <f t="shared" si="29"/>
        <v>12.914146473628154</v>
      </c>
    </row>
    <row r="351" spans="1:15">
      <c r="A351" t="str">
        <f t="shared" si="25"/>
        <v>307,229</v>
      </c>
      <c r="B351">
        <v>307</v>
      </c>
      <c r="C351">
        <v>229</v>
      </c>
      <c r="D351">
        <v>51.000000000007972</v>
      </c>
      <c r="E351">
        <f>VLOOKUP(B351,Nodes!$B$2:$C$681,2,FALSE)</f>
        <v>241</v>
      </c>
      <c r="F351">
        <f>VLOOKUP(E351,Stations!$A$1:$D$300,3,FALSE)</f>
        <v>2.3277631402015602</v>
      </c>
      <c r="G351">
        <f>VLOOKUP(E351,Stations!$A$1:$D$300,4,FALSE)</f>
        <v>48.848193140038703</v>
      </c>
      <c r="H351">
        <f>VLOOKUP(C351,Nodes!$B$2:$C$681,2,FALSE)</f>
        <v>179</v>
      </c>
      <c r="I351">
        <f>VLOOKUP(H351,Stations!$A$1:$D$300,3,FALSE)</f>
        <v>2.32878774404525</v>
      </c>
      <c r="J351">
        <f>VLOOKUP(H351,Stations!$A$1:$D$300,4,FALSE)</f>
        <v>48.844567607039103</v>
      </c>
      <c r="K351">
        <f t="shared" si="26"/>
        <v>3.7675326896643346</v>
      </c>
      <c r="L351">
        <f t="shared" si="27"/>
        <v>3.7675326896643346</v>
      </c>
      <c r="M351">
        <v>51.000000000007972</v>
      </c>
      <c r="N351" s="14">
        <f t="shared" si="28"/>
        <v>53.376100247033264</v>
      </c>
      <c r="O351">
        <f t="shared" si="29"/>
        <v>5.6458523839136534</v>
      </c>
    </row>
    <row r="352" spans="1:15">
      <c r="A352" t="str">
        <f t="shared" si="25"/>
        <v>229,220</v>
      </c>
      <c r="B352">
        <v>229</v>
      </c>
      <c r="C352">
        <v>220</v>
      </c>
      <c r="D352">
        <v>70.000000000007745</v>
      </c>
      <c r="E352">
        <f>VLOOKUP(B352,Nodes!$B$2:$C$681,2,FALSE)</f>
        <v>179</v>
      </c>
      <c r="F352">
        <f>VLOOKUP(E352,Stations!$A$1:$D$300,3,FALSE)</f>
        <v>2.32878774404525</v>
      </c>
      <c r="G352">
        <f>VLOOKUP(E352,Stations!$A$1:$D$300,4,FALSE)</f>
        <v>48.844567607039103</v>
      </c>
      <c r="H352">
        <f>VLOOKUP(C352,Nodes!$B$2:$C$681,2,FALSE)</f>
        <v>174</v>
      </c>
      <c r="I352">
        <f>VLOOKUP(H352,Stations!$A$1:$D$300,3,FALSE)</f>
        <v>2.3230719999999998</v>
      </c>
      <c r="J352">
        <f>VLOOKUP(H352,Stations!$A$1:$D$300,4,FALSE)</f>
        <v>48.843465999999999</v>
      </c>
      <c r="K352">
        <f t="shared" si="26"/>
        <v>5.8209336071987661</v>
      </c>
      <c r="L352">
        <f t="shared" si="27"/>
        <v>5.8209336071987661</v>
      </c>
      <c r="M352">
        <v>70.000000000007745</v>
      </c>
      <c r="N352" s="14">
        <f t="shared" si="28"/>
        <v>60.255123998603153</v>
      </c>
      <c r="O352">
        <f t="shared" si="29"/>
        <v>94.962608282751148</v>
      </c>
    </row>
    <row r="353" spans="1:15">
      <c r="A353" t="str">
        <f t="shared" si="25"/>
        <v>220,115</v>
      </c>
      <c r="B353">
        <v>220</v>
      </c>
      <c r="C353">
        <v>115</v>
      </c>
      <c r="D353">
        <v>55.999999999992767</v>
      </c>
      <c r="E353">
        <f>VLOOKUP(B353,Nodes!$B$2:$C$681,2,FALSE)</f>
        <v>174</v>
      </c>
      <c r="F353">
        <f>VLOOKUP(E353,Stations!$A$1:$D$300,3,FALSE)</f>
        <v>2.3230719999999998</v>
      </c>
      <c r="G353">
        <f>VLOOKUP(E353,Stations!$A$1:$D$300,4,FALSE)</f>
        <v>48.843465999999999</v>
      </c>
      <c r="H353">
        <f>VLOOKUP(C353,Nodes!$B$2:$C$681,2,FALSE)</f>
        <v>94</v>
      </c>
      <c r="I353">
        <f>VLOOKUP(H353,Stations!$A$1:$D$300,3,FALSE)</f>
        <v>2.31828689575195</v>
      </c>
      <c r="J353">
        <f>VLOOKUP(H353,Stations!$A$1:$D$300,4,FALSE)</f>
        <v>48.844565841866697</v>
      </c>
      <c r="K353">
        <f t="shared" si="26"/>
        <v>4.9098752322685462</v>
      </c>
      <c r="L353">
        <f t="shared" si="27"/>
        <v>4.9098752322685462</v>
      </c>
      <c r="M353">
        <v>55.999999999992767</v>
      </c>
      <c r="N353" s="14">
        <f t="shared" si="28"/>
        <v>56.995808981671004</v>
      </c>
      <c r="O353">
        <f t="shared" si="29"/>
        <v>0.99163552799104859</v>
      </c>
    </row>
    <row r="354" spans="1:15">
      <c r="A354" t="str">
        <f t="shared" si="25"/>
        <v>115,244</v>
      </c>
      <c r="B354">
        <v>115</v>
      </c>
      <c r="C354">
        <v>244</v>
      </c>
      <c r="D354">
        <v>61.000000000006338</v>
      </c>
      <c r="E354">
        <f>VLOOKUP(B354,Nodes!$B$2:$C$681,2,FALSE)</f>
        <v>94</v>
      </c>
      <c r="F354">
        <f>VLOOKUP(E354,Stations!$A$1:$D$300,3,FALSE)</f>
        <v>2.31828689575195</v>
      </c>
      <c r="G354">
        <f>VLOOKUP(E354,Stations!$A$1:$D$300,4,FALSE)</f>
        <v>48.844565841866697</v>
      </c>
      <c r="H354">
        <f>VLOOKUP(C354,Nodes!$B$2:$C$681,2,FALSE)</f>
        <v>188</v>
      </c>
      <c r="I354">
        <f>VLOOKUP(H354,Stations!$A$1:$D$300,3,FALSE)</f>
        <v>2.3126810789108201</v>
      </c>
      <c r="J354">
        <f>VLOOKUP(H354,Stations!$A$1:$D$300,4,FALSE)</f>
        <v>48.842835942913197</v>
      </c>
      <c r="K354">
        <f t="shared" si="26"/>
        <v>5.8666628372196294</v>
      </c>
      <c r="L354">
        <f t="shared" si="27"/>
        <v>5.8666628372196294</v>
      </c>
      <c r="M354">
        <v>61.000000000006338</v>
      </c>
      <c r="N354" s="14">
        <f t="shared" si="28"/>
        <v>60.427431757995208</v>
      </c>
      <c r="O354">
        <f t="shared" si="29"/>
        <v>0.32783439175971568</v>
      </c>
    </row>
    <row r="355" spans="1:15">
      <c r="A355" t="str">
        <f t="shared" si="25"/>
        <v>244,378</v>
      </c>
      <c r="B355">
        <v>244</v>
      </c>
      <c r="C355">
        <v>378</v>
      </c>
      <c r="D355">
        <v>47.000000000010544</v>
      </c>
      <c r="E355">
        <f>VLOOKUP(B355,Nodes!$B$2:$C$681,2,FALSE)</f>
        <v>188</v>
      </c>
      <c r="F355">
        <f>VLOOKUP(E355,Stations!$A$1:$D$300,3,FALSE)</f>
        <v>2.3126810789108201</v>
      </c>
      <c r="G355">
        <f>VLOOKUP(E355,Stations!$A$1:$D$300,4,FALSE)</f>
        <v>48.842835942913197</v>
      </c>
      <c r="H355">
        <f>VLOOKUP(C355,Nodes!$B$2:$C$681,2,FALSE)</f>
        <v>296</v>
      </c>
      <c r="I355">
        <f>VLOOKUP(H355,Stations!$A$1:$D$300,3,FALSE)</f>
        <v>2.3075044155120801</v>
      </c>
      <c r="J355">
        <f>VLOOKUP(H355,Stations!$A$1:$D$300,4,FALSE)</f>
        <v>48.841342533106797</v>
      </c>
      <c r="K355">
        <f t="shared" si="26"/>
        <v>5.3877747534308797</v>
      </c>
      <c r="L355">
        <f t="shared" si="27"/>
        <v>5.3877747534308797</v>
      </c>
      <c r="M355">
        <v>47.000000000010544</v>
      </c>
      <c r="N355" s="14">
        <f t="shared" si="28"/>
        <v>58.664281473320997</v>
      </c>
      <c r="O355">
        <f t="shared" si="29"/>
        <v>136.05546228861348</v>
      </c>
    </row>
    <row r="356" spans="1:15">
      <c r="A356" t="str">
        <f t="shared" si="25"/>
        <v>378,370</v>
      </c>
      <c r="B356">
        <v>378</v>
      </c>
      <c r="C356">
        <v>370</v>
      </c>
      <c r="D356">
        <v>62.000000000003297</v>
      </c>
      <c r="E356">
        <f>VLOOKUP(B356,Nodes!$B$2:$C$681,2,FALSE)</f>
        <v>296</v>
      </c>
      <c r="F356">
        <f>VLOOKUP(E356,Stations!$A$1:$D$300,3,FALSE)</f>
        <v>2.3075044155120801</v>
      </c>
      <c r="G356">
        <f>VLOOKUP(E356,Stations!$A$1:$D$300,4,FALSE)</f>
        <v>48.841342533106797</v>
      </c>
      <c r="H356">
        <f>VLOOKUP(C356,Nodes!$B$2:$C$681,2,FALSE)</f>
        <v>289</v>
      </c>
      <c r="I356">
        <f>VLOOKUP(H356,Stations!$A$1:$D$300,3,FALSE)</f>
        <v>2.301491</v>
      </c>
      <c r="J356">
        <f>VLOOKUP(H356,Stations!$A$1:$D$300,4,FALSE)</f>
        <v>48.839649000000001</v>
      </c>
      <c r="K356">
        <f t="shared" si="26"/>
        <v>6.2473370730846911</v>
      </c>
      <c r="L356">
        <f t="shared" si="27"/>
        <v>6.2473370730846911</v>
      </c>
      <c r="M356">
        <v>62.000000000003297</v>
      </c>
      <c r="N356" s="14">
        <f t="shared" si="28"/>
        <v>61.89413052480846</v>
      </c>
      <c r="O356">
        <f t="shared" si="29"/>
        <v>1.1208345778030118E-2</v>
      </c>
    </row>
    <row r="357" spans="1:15">
      <c r="A357" t="str">
        <f t="shared" si="25"/>
        <v>370,84</v>
      </c>
      <c r="B357">
        <v>370</v>
      </c>
      <c r="C357">
        <v>84</v>
      </c>
      <c r="D357">
        <v>55.0000000000054</v>
      </c>
      <c r="E357">
        <f>VLOOKUP(B357,Nodes!$B$2:$C$681,2,FALSE)</f>
        <v>289</v>
      </c>
      <c r="F357">
        <f>VLOOKUP(E357,Stations!$A$1:$D$300,3,FALSE)</f>
        <v>2.301491</v>
      </c>
      <c r="G357">
        <f>VLOOKUP(E357,Stations!$A$1:$D$300,4,FALSE)</f>
        <v>48.839649000000001</v>
      </c>
      <c r="H357">
        <f>VLOOKUP(C357,Nodes!$B$2:$C$681,2,FALSE)</f>
        <v>66</v>
      </c>
      <c r="I357">
        <f>VLOOKUP(H357,Stations!$A$1:$D$300,3,FALSE)</f>
        <v>2.2967949999999999</v>
      </c>
      <c r="J357">
        <f>VLOOKUP(H357,Stations!$A$1:$D$300,4,FALSE)</f>
        <v>48.837418999999997</v>
      </c>
      <c r="K357">
        <f t="shared" si="26"/>
        <v>5.1985878851876608</v>
      </c>
      <c r="L357">
        <f t="shared" si="27"/>
        <v>5.1985878851876608</v>
      </c>
      <c r="M357">
        <v>55.0000000000054</v>
      </c>
      <c r="N357" s="14">
        <f t="shared" si="28"/>
        <v>57.992905558159386</v>
      </c>
      <c r="O357">
        <f t="shared" si="29"/>
        <v>8.9574836800290196</v>
      </c>
    </row>
    <row r="358" spans="1:15">
      <c r="A358" t="str">
        <f t="shared" si="25"/>
        <v>84,285</v>
      </c>
      <c r="B358">
        <v>84</v>
      </c>
      <c r="C358">
        <v>285</v>
      </c>
      <c r="D358">
        <v>86.000000000007049</v>
      </c>
      <c r="E358">
        <f>VLOOKUP(B358,Nodes!$B$2:$C$681,2,FALSE)</f>
        <v>66</v>
      </c>
      <c r="F358">
        <f>VLOOKUP(E358,Stations!$A$1:$D$300,3,FALSE)</f>
        <v>2.2967949999999999</v>
      </c>
      <c r="G358">
        <f>VLOOKUP(E358,Stations!$A$1:$D$300,4,FALSE)</f>
        <v>48.837418999999997</v>
      </c>
      <c r="H358">
        <f>VLOOKUP(C358,Nodes!$B$2:$C$681,2,FALSE)</f>
        <v>223</v>
      </c>
      <c r="I358">
        <f>VLOOKUP(H358,Stations!$A$1:$D$300,3,FALSE)</f>
        <v>2.2878409999999998</v>
      </c>
      <c r="J358">
        <f>VLOOKUP(H358,Stations!$A$1:$D$300,4,FALSE)</f>
        <v>48.832327999999997</v>
      </c>
      <c r="K358">
        <f t="shared" si="26"/>
        <v>10.300116358566253</v>
      </c>
      <c r="L358">
        <f t="shared" si="27"/>
        <v>10.300116358566253</v>
      </c>
      <c r="M358">
        <v>86.000000000007049</v>
      </c>
      <c r="N358" s="14">
        <f t="shared" si="28"/>
        <v>81.086463915394802</v>
      </c>
      <c r="O358">
        <f t="shared" si="29"/>
        <v>24.142836854786648</v>
      </c>
    </row>
    <row r="359" spans="1:15">
      <c r="A359" t="str">
        <f t="shared" si="25"/>
        <v>113,282</v>
      </c>
      <c r="B359">
        <v>113</v>
      </c>
      <c r="C359">
        <v>282</v>
      </c>
      <c r="D359">
        <v>80.999999999998266</v>
      </c>
      <c r="E359">
        <f>VLOOKUP(B359,Nodes!$B$2:$C$681,2,FALSE)</f>
        <v>92</v>
      </c>
      <c r="F359">
        <f>VLOOKUP(E359,Stations!$A$1:$D$300,3,FALSE)</f>
        <v>2.2595492005348201</v>
      </c>
      <c r="G359">
        <f>VLOOKUP(E359,Stations!$A$1:$D$300,4,FALSE)</f>
        <v>48.842405224087003</v>
      </c>
      <c r="H359">
        <f>VLOOKUP(C359,Nodes!$B$2:$C$681,2,FALSE)</f>
        <v>220</v>
      </c>
      <c r="I359">
        <f>VLOOKUP(H359,Stations!$A$1:$D$300,3,FALSE)</f>
        <v>2.2569560000000002</v>
      </c>
      <c r="J359">
        <f>VLOOKUP(H359,Stations!$A$1:$D$300,4,FALSE)</f>
        <v>48.838082</v>
      </c>
      <c r="K359">
        <f t="shared" si="26"/>
        <v>5.041324778292875</v>
      </c>
      <c r="L359">
        <f t="shared" si="27"/>
        <v>5.041324778292875</v>
      </c>
      <c r="M359">
        <v>80.999999999998266</v>
      </c>
      <c r="N359" s="14">
        <f t="shared" si="28"/>
        <v>57.445666649597769</v>
      </c>
      <c r="O359">
        <f t="shared" si="29"/>
        <v>554.80661958178916</v>
      </c>
    </row>
    <row r="360" spans="1:15">
      <c r="A360" t="str">
        <f t="shared" si="25"/>
        <v>211,113</v>
      </c>
      <c r="B360">
        <v>211</v>
      </c>
      <c r="C360">
        <v>113</v>
      </c>
      <c r="D360">
        <v>42.000000000001769</v>
      </c>
      <c r="E360">
        <f>VLOOKUP(B360,Nodes!$B$2:$C$681,2,FALSE)</f>
        <v>169</v>
      </c>
      <c r="F360">
        <f>VLOOKUP(E360,Stations!$A$1:$D$300,3,FALSE)</f>
        <v>2.2611940000000001</v>
      </c>
      <c r="G360">
        <f>VLOOKUP(E360,Stations!$A$1:$D$300,4,FALSE)</f>
        <v>48.84496</v>
      </c>
      <c r="H360">
        <f>VLOOKUP(C360,Nodes!$B$2:$C$681,2,FALSE)</f>
        <v>92</v>
      </c>
      <c r="I360">
        <f>VLOOKUP(H360,Stations!$A$1:$D$300,3,FALSE)</f>
        <v>2.2595492005348201</v>
      </c>
      <c r="J360">
        <f>VLOOKUP(H360,Stations!$A$1:$D$300,4,FALSE)</f>
        <v>48.842405224087003</v>
      </c>
      <c r="K360">
        <f t="shared" si="26"/>
        <v>3.0384609996329166</v>
      </c>
      <c r="L360">
        <f t="shared" si="27"/>
        <v>3.0384609996329166</v>
      </c>
      <c r="M360">
        <v>42.000000000001769</v>
      </c>
      <c r="N360" s="14">
        <f t="shared" si="28"/>
        <v>51.337562329007426</v>
      </c>
      <c r="O360">
        <f t="shared" si="29"/>
        <v>87.190070248065538</v>
      </c>
    </row>
    <row r="361" spans="1:15">
      <c r="A361" t="str">
        <f t="shared" si="25"/>
        <v>209,211</v>
      </c>
      <c r="B361">
        <v>209</v>
      </c>
      <c r="C361">
        <v>211</v>
      </c>
      <c r="D361">
        <v>41.999999999999375</v>
      </c>
      <c r="E361">
        <f>VLOOKUP(B361,Nodes!$B$2:$C$681,2,FALSE)</f>
        <v>168</v>
      </c>
      <c r="F361">
        <f>VLOOKUP(E361,Stations!$A$1:$D$300,3,FALSE)</f>
        <v>2.2638702392578098</v>
      </c>
      <c r="G361">
        <f>VLOOKUP(E361,Stations!$A$1:$D$300,4,FALSE)</f>
        <v>48.847771292585101</v>
      </c>
      <c r="H361">
        <f>VLOOKUP(C361,Nodes!$B$2:$C$681,2,FALSE)</f>
        <v>169</v>
      </c>
      <c r="I361">
        <f>VLOOKUP(H361,Stations!$A$1:$D$300,3,FALSE)</f>
        <v>2.2611940000000001</v>
      </c>
      <c r="J361">
        <f>VLOOKUP(H361,Stations!$A$1:$D$300,4,FALSE)</f>
        <v>48.84496</v>
      </c>
      <c r="K361">
        <f t="shared" si="26"/>
        <v>3.8814459372871259</v>
      </c>
      <c r="L361">
        <f t="shared" si="27"/>
        <v>3.8814459372871259</v>
      </c>
      <c r="M361">
        <v>41.999999999999375</v>
      </c>
      <c r="N361" s="14">
        <f t="shared" si="28"/>
        <v>53.713729048139626</v>
      </c>
      <c r="O361">
        <f t="shared" si="29"/>
        <v>137.21144821324472</v>
      </c>
    </row>
    <row r="362" spans="1:15">
      <c r="A362" t="str">
        <f t="shared" si="25"/>
        <v>151,209</v>
      </c>
      <c r="B362">
        <v>151</v>
      </c>
      <c r="C362">
        <v>209</v>
      </c>
      <c r="D362">
        <v>70.000000000002956</v>
      </c>
      <c r="E362">
        <f>VLOOKUP(B362,Nodes!$B$2:$C$681,2,FALSE)</f>
        <v>119</v>
      </c>
      <c r="F362">
        <f>VLOOKUP(E362,Stations!$A$1:$D$300,3,FALSE)</f>
        <v>2.2678560018539402</v>
      </c>
      <c r="G362">
        <f>VLOOKUP(E362,Stations!$A$1:$D$300,4,FALSE)</f>
        <v>48.851897831750499</v>
      </c>
      <c r="H362">
        <f>VLOOKUP(C362,Nodes!$B$2:$C$681,2,FALSE)</f>
        <v>168</v>
      </c>
      <c r="I362">
        <f>VLOOKUP(H362,Stations!$A$1:$D$300,3,FALSE)</f>
        <v>2.2638702392578098</v>
      </c>
      <c r="J362">
        <f>VLOOKUP(H362,Stations!$A$1:$D$300,4,FALSE)</f>
        <v>48.847771292585101</v>
      </c>
      <c r="K362">
        <f t="shared" si="26"/>
        <v>5.7371272389825192</v>
      </c>
      <c r="L362">
        <f t="shared" si="27"/>
        <v>5.7371272389825192</v>
      </c>
      <c r="M362">
        <v>70.000000000002956</v>
      </c>
      <c r="N362" s="14">
        <f t="shared" si="28"/>
        <v>59.941502976568202</v>
      </c>
      <c r="O362">
        <f t="shared" si="29"/>
        <v>101.1733623704458</v>
      </c>
    </row>
    <row r="363" spans="1:15">
      <c r="A363" t="str">
        <f t="shared" si="25"/>
        <v>302,151</v>
      </c>
      <c r="B363">
        <v>302</v>
      </c>
      <c r="C363">
        <v>151</v>
      </c>
      <c r="D363">
        <v>47.000000000000952</v>
      </c>
      <c r="E363">
        <f>VLOOKUP(B363,Nodes!$B$2:$C$681,2,FALSE)</f>
        <v>238</v>
      </c>
      <c r="F363">
        <f>VLOOKUP(E363,Stations!$A$1:$D$300,3,FALSE)</f>
        <v>2.26963430643081</v>
      </c>
      <c r="G363">
        <f>VLOOKUP(E363,Stations!$A$1:$D$300,4,FALSE)</f>
        <v>48.855019867415002</v>
      </c>
      <c r="H363">
        <f>VLOOKUP(C363,Nodes!$B$2:$C$681,2,FALSE)</f>
        <v>119</v>
      </c>
      <c r="I363">
        <f>VLOOKUP(H363,Stations!$A$1:$D$300,3,FALSE)</f>
        <v>2.2678560018539402</v>
      </c>
      <c r="J363">
        <f>VLOOKUP(H363,Stations!$A$1:$D$300,4,FALSE)</f>
        <v>48.851897831750499</v>
      </c>
      <c r="K363">
        <f t="shared" si="26"/>
        <v>3.5929756273246154</v>
      </c>
      <c r="L363">
        <f t="shared" si="27"/>
        <v>3.5929756273246154</v>
      </c>
      <c r="M363">
        <v>47.000000000000952</v>
      </c>
      <c r="N363" s="14">
        <f t="shared" si="28"/>
        <v>52.868754124211819</v>
      </c>
      <c r="O363">
        <f t="shared" si="29"/>
        <v>34.442274970442057</v>
      </c>
    </row>
    <row r="364" spans="1:15">
      <c r="A364" t="str">
        <f t="shared" si="25"/>
        <v>168,302</v>
      </c>
      <c r="B364">
        <v>168</v>
      </c>
      <c r="C364">
        <v>302</v>
      </c>
      <c r="D364">
        <v>50.000000000001421</v>
      </c>
      <c r="E364">
        <f>VLOOKUP(B364,Nodes!$B$2:$C$681,2,FALSE)</f>
        <v>131</v>
      </c>
      <c r="F364">
        <f>VLOOKUP(E364,Stations!$A$1:$D$300,3,FALSE)</f>
        <v>2.2737193107604901</v>
      </c>
      <c r="G364">
        <f>VLOOKUP(E364,Stations!$A$1:$D$300,4,FALSE)</f>
        <v>48.857718180045097</v>
      </c>
      <c r="H364">
        <f>VLOOKUP(C364,Nodes!$B$2:$C$681,2,FALSE)</f>
        <v>238</v>
      </c>
      <c r="I364">
        <f>VLOOKUP(H364,Stations!$A$1:$D$300,3,FALSE)</f>
        <v>2.26963430643081</v>
      </c>
      <c r="J364">
        <f>VLOOKUP(H364,Stations!$A$1:$D$300,4,FALSE)</f>
        <v>48.855019867415002</v>
      </c>
      <c r="K364">
        <f t="shared" si="26"/>
        <v>4.8957278747121897</v>
      </c>
      <c r="L364">
        <f t="shared" si="27"/>
        <v>4.8957278747121897</v>
      </c>
      <c r="M364">
        <v>50.000000000001421</v>
      </c>
      <c r="N364" s="14">
        <f t="shared" si="28"/>
        <v>56.947802815826144</v>
      </c>
      <c r="O364">
        <f t="shared" si="29"/>
        <v>48.271963967581947</v>
      </c>
    </row>
    <row r="365" spans="1:15">
      <c r="A365" t="str">
        <f t="shared" si="25"/>
        <v>321,168</v>
      </c>
      <c r="B365">
        <v>321</v>
      </c>
      <c r="C365">
        <v>168</v>
      </c>
      <c r="D365">
        <v>97.999999999999332</v>
      </c>
      <c r="E365">
        <f>VLOOKUP(B365,Nodes!$B$2:$C$681,2,FALSE)</f>
        <v>249</v>
      </c>
      <c r="F365">
        <f>VLOOKUP(E365,Stations!$A$1:$D$300,3,FALSE)</f>
        <v>2.2790515422821001</v>
      </c>
      <c r="G365">
        <f>VLOOKUP(E365,Stations!$A$1:$D$300,4,FALSE)</f>
        <v>48.863911925049401</v>
      </c>
      <c r="H365">
        <f>VLOOKUP(C365,Nodes!$B$2:$C$681,2,FALSE)</f>
        <v>131</v>
      </c>
      <c r="I365">
        <f>VLOOKUP(H365,Stations!$A$1:$D$300,3,FALSE)</f>
        <v>2.2737193107604901</v>
      </c>
      <c r="J365">
        <f>VLOOKUP(H365,Stations!$A$1:$D$300,4,FALSE)</f>
        <v>48.857718180045097</v>
      </c>
      <c r="K365">
        <f t="shared" si="26"/>
        <v>8.172831221699294</v>
      </c>
      <c r="L365">
        <f t="shared" si="27"/>
        <v>8.172831221699294</v>
      </c>
      <c r="M365">
        <v>97.999999999999332</v>
      </c>
      <c r="N365" s="14">
        <f t="shared" si="28"/>
        <v>70.196968172984697</v>
      </c>
      <c r="O365">
        <f t="shared" si="29"/>
        <v>773.0085787739888</v>
      </c>
    </row>
    <row r="366" spans="1:15">
      <c r="A366" t="str">
        <f t="shared" si="25"/>
        <v>366,321</v>
      </c>
      <c r="B366">
        <v>366</v>
      </c>
      <c r="C366">
        <v>321</v>
      </c>
      <c r="D366">
        <v>61.000000000001542</v>
      </c>
      <c r="E366">
        <f>VLOOKUP(B366,Nodes!$B$2:$C$681,2,FALSE)</f>
        <v>285</v>
      </c>
      <c r="F366">
        <f>VLOOKUP(E366,Stations!$A$1:$D$300,3,FALSE)</f>
        <v>2.2870606184005702</v>
      </c>
      <c r="G366">
        <f>VLOOKUP(E366,Stations!$A$1:$D$300,4,FALSE)</f>
        <v>48.863301407600702</v>
      </c>
      <c r="H366">
        <f>VLOOKUP(C366,Nodes!$B$2:$C$681,2,FALSE)</f>
        <v>249</v>
      </c>
      <c r="I366">
        <f>VLOOKUP(H366,Stations!$A$1:$D$300,3,FALSE)</f>
        <v>2.2790515422821001</v>
      </c>
      <c r="J366">
        <f>VLOOKUP(H366,Stations!$A$1:$D$300,4,FALSE)</f>
        <v>48.863911925049401</v>
      </c>
      <c r="K366">
        <f t="shared" si="26"/>
        <v>8.0323117361451093</v>
      </c>
      <c r="L366">
        <f t="shared" si="27"/>
        <v>8.0323117361451093</v>
      </c>
      <c r="M366">
        <v>61.000000000001542</v>
      </c>
      <c r="N366" s="14">
        <f t="shared" si="28"/>
        <v>69.541101348464039</v>
      </c>
      <c r="O366">
        <f t="shared" si="29"/>
        <v>72.950412244707891</v>
      </c>
    </row>
    <row r="367" spans="1:15">
      <c r="A367" t="str">
        <f t="shared" si="25"/>
        <v>147,366</v>
      </c>
      <c r="B367">
        <v>147</v>
      </c>
      <c r="C367">
        <v>366</v>
      </c>
      <c r="D367">
        <v>63.000000000000256</v>
      </c>
      <c r="E367">
        <f>VLOOKUP(B367,Nodes!$B$2:$C$681,2,FALSE)</f>
        <v>116</v>
      </c>
      <c r="F367">
        <f>VLOOKUP(E367,Stations!$A$1:$D$300,3,FALSE)</f>
        <v>2.2933799028396602</v>
      </c>
      <c r="G367">
        <f>VLOOKUP(E367,Stations!$A$1:$D$300,4,FALSE)</f>
        <v>48.864465972010201</v>
      </c>
      <c r="H367">
        <f>VLOOKUP(C367,Nodes!$B$2:$C$681,2,FALSE)</f>
        <v>285</v>
      </c>
      <c r="I367">
        <f>VLOOKUP(H367,Stations!$A$1:$D$300,3,FALSE)</f>
        <v>2.2870606184005702</v>
      </c>
      <c r="J367">
        <f>VLOOKUP(H367,Stations!$A$1:$D$300,4,FALSE)</f>
        <v>48.863301407600702</v>
      </c>
      <c r="K367">
        <f t="shared" si="26"/>
        <v>6.4256957666854095</v>
      </c>
      <c r="L367">
        <f t="shared" si="27"/>
        <v>6.4256957666854095</v>
      </c>
      <c r="M367">
        <v>63.000000000000256</v>
      </c>
      <c r="N367" s="14">
        <f t="shared" si="28"/>
        <v>62.601180207516038</v>
      </c>
      <c r="O367">
        <f t="shared" si="29"/>
        <v>0.15905722687715493</v>
      </c>
    </row>
    <row r="368" spans="1:15">
      <c r="A368" t="str">
        <f t="shared" si="25"/>
        <v>3,147</v>
      </c>
      <c r="B368">
        <v>3</v>
      </c>
      <c r="C368">
        <v>147</v>
      </c>
      <c r="D368">
        <v>60.999999999999147</v>
      </c>
      <c r="E368">
        <f>VLOOKUP(B368,Nodes!$B$2:$C$681,2,FALSE)</f>
        <v>3</v>
      </c>
      <c r="F368">
        <f>VLOOKUP(E368,Stations!$A$1:$D$300,3,FALSE)</f>
        <v>2.3002340000000001</v>
      </c>
      <c r="G368">
        <f>VLOOKUP(E368,Stations!$A$1:$D$300,4,FALSE)</f>
        <v>48.864904000000003</v>
      </c>
      <c r="H368">
        <f>VLOOKUP(C368,Nodes!$B$2:$C$681,2,FALSE)</f>
        <v>116</v>
      </c>
      <c r="I368">
        <f>VLOOKUP(H368,Stations!$A$1:$D$300,3,FALSE)</f>
        <v>2.2933799028396602</v>
      </c>
      <c r="J368">
        <f>VLOOKUP(H368,Stations!$A$1:$D$300,4,FALSE)</f>
        <v>48.864465972010201</v>
      </c>
      <c r="K368">
        <f t="shared" si="26"/>
        <v>6.8680795280215854</v>
      </c>
      <c r="L368">
        <f t="shared" si="27"/>
        <v>6.8680795280215854</v>
      </c>
      <c r="M368">
        <v>60.999999999999147</v>
      </c>
      <c r="N368" s="14">
        <f t="shared" si="28"/>
        <v>64.40955241576205</v>
      </c>
      <c r="O368">
        <f t="shared" si="29"/>
        <v>11.625047675834647</v>
      </c>
    </row>
    <row r="369" spans="1:15">
      <c r="A369" t="str">
        <f t="shared" si="25"/>
        <v>120,3</v>
      </c>
      <c r="B369">
        <v>120</v>
      </c>
      <c r="C369">
        <v>3</v>
      </c>
      <c r="D369">
        <v>82.999999999999389</v>
      </c>
      <c r="E369">
        <f>VLOOKUP(B369,Nodes!$B$2:$C$681,2,FALSE)</f>
        <v>98</v>
      </c>
      <c r="F369">
        <f>VLOOKUP(E369,Stations!$A$1:$D$300,3,FALSE)</f>
        <v>2.3098900000000002</v>
      </c>
      <c r="G369">
        <f>VLOOKUP(E369,Stations!$A$1:$D$300,4,FALSE)</f>
        <v>48.868977000000001</v>
      </c>
      <c r="H369">
        <f>VLOOKUP(C369,Nodes!$B$2:$C$681,2,FALSE)</f>
        <v>3</v>
      </c>
      <c r="I369">
        <f>VLOOKUP(H369,Stations!$A$1:$D$300,3,FALSE)</f>
        <v>2.3002340000000001</v>
      </c>
      <c r="J369">
        <f>VLOOKUP(H369,Stations!$A$1:$D$300,4,FALSE)</f>
        <v>48.864904000000003</v>
      </c>
      <c r="K369">
        <f t="shared" si="26"/>
        <v>10.479869512545831</v>
      </c>
      <c r="L369">
        <f t="shared" si="27"/>
        <v>10.479869512545831</v>
      </c>
      <c r="M369">
        <v>82.999999999999389</v>
      </c>
      <c r="N369" s="14">
        <f t="shared" si="28"/>
        <v>82.089180069076065</v>
      </c>
      <c r="O369">
        <f t="shared" si="29"/>
        <v>0.8295929465671692</v>
      </c>
    </row>
    <row r="370" spans="1:15">
      <c r="A370" t="str">
        <f t="shared" si="25"/>
        <v>342,120</v>
      </c>
      <c r="B370">
        <v>342</v>
      </c>
      <c r="C370">
        <v>120</v>
      </c>
      <c r="D370">
        <v>55.000000000002998</v>
      </c>
      <c r="E370">
        <f>VLOOKUP(B370,Nodes!$B$2:$C$681,2,FALSE)</f>
        <v>267</v>
      </c>
      <c r="F370">
        <f>VLOOKUP(E370,Stations!$A$1:$D$300,3,FALSE)</f>
        <v>2.31003642082214</v>
      </c>
      <c r="G370">
        <f>VLOOKUP(E370,Stations!$A$1:$D$300,4,FALSE)</f>
        <v>48.8719414772291</v>
      </c>
      <c r="H370">
        <f>VLOOKUP(C370,Nodes!$B$2:$C$681,2,FALSE)</f>
        <v>98</v>
      </c>
      <c r="I370">
        <f>VLOOKUP(H370,Stations!$A$1:$D$300,3,FALSE)</f>
        <v>2.3098900000000002</v>
      </c>
      <c r="J370">
        <f>VLOOKUP(H370,Stations!$A$1:$D$300,4,FALSE)</f>
        <v>48.868977000000001</v>
      </c>
      <c r="K370">
        <f t="shared" si="26"/>
        <v>2.9680910193261334</v>
      </c>
      <c r="L370">
        <f t="shared" si="27"/>
        <v>2.9680910193261334</v>
      </c>
      <c r="M370">
        <v>55.000000000002998</v>
      </c>
      <c r="N370" s="14">
        <f t="shared" si="28"/>
        <v>51.152003410780743</v>
      </c>
      <c r="O370">
        <f t="shared" si="29"/>
        <v>14.807077750666108</v>
      </c>
    </row>
    <row r="371" spans="1:15">
      <c r="A371" t="str">
        <f t="shared" si="25"/>
        <v>214,342</v>
      </c>
      <c r="B371">
        <v>214</v>
      </c>
      <c r="C371">
        <v>342</v>
      </c>
      <c r="D371">
        <v>57.00000000000172</v>
      </c>
      <c r="E371">
        <f>VLOOKUP(B371,Nodes!$B$2:$C$681,2,FALSE)</f>
        <v>171</v>
      </c>
      <c r="F371">
        <f>VLOOKUP(E371,Stations!$A$1:$D$300,3,FALSE)</f>
        <v>2.3144647479057299</v>
      </c>
      <c r="G371">
        <f>VLOOKUP(E371,Stations!$A$1:$D$300,4,FALSE)</f>
        <v>48.873666842330202</v>
      </c>
      <c r="H371">
        <f>VLOOKUP(C371,Nodes!$B$2:$C$681,2,FALSE)</f>
        <v>267</v>
      </c>
      <c r="I371">
        <f>VLOOKUP(H371,Stations!$A$1:$D$300,3,FALSE)</f>
        <v>2.31003642082214</v>
      </c>
      <c r="J371">
        <f>VLOOKUP(H371,Stations!$A$1:$D$300,4,FALSE)</f>
        <v>48.8719414772291</v>
      </c>
      <c r="K371">
        <f t="shared" si="26"/>
        <v>4.7525746171265393</v>
      </c>
      <c r="L371">
        <f t="shared" si="27"/>
        <v>4.7525746171265393</v>
      </c>
      <c r="M371">
        <v>57.00000000000172</v>
      </c>
      <c r="N371" s="14">
        <f t="shared" si="28"/>
        <v>56.466524852608217</v>
      </c>
      <c r="O371">
        <f t="shared" si="29"/>
        <v>0.28459573288651963</v>
      </c>
    </row>
    <row r="372" spans="1:15">
      <c r="A372" t="str">
        <f t="shared" si="25"/>
        <v>326,214</v>
      </c>
      <c r="B372">
        <v>326</v>
      </c>
      <c r="C372">
        <v>214</v>
      </c>
      <c r="D372">
        <v>64.999999999996575</v>
      </c>
      <c r="E372">
        <f>VLOOKUP(B372,Nodes!$B$2:$C$681,2,FALSE)</f>
        <v>254</v>
      </c>
      <c r="F372">
        <f>VLOOKUP(E372,Stations!$A$1:$D$300,3,FALSE)</f>
        <v>2.3221331834793002</v>
      </c>
      <c r="G372">
        <f>VLOOKUP(E372,Stations!$A$1:$D$300,4,FALSE)</f>
        <v>48.8744412966822</v>
      </c>
      <c r="H372">
        <f>VLOOKUP(C372,Nodes!$B$2:$C$681,2,FALSE)</f>
        <v>171</v>
      </c>
      <c r="I372">
        <f>VLOOKUP(H372,Stations!$A$1:$D$300,3,FALSE)</f>
        <v>2.3144647479057299</v>
      </c>
      <c r="J372">
        <f>VLOOKUP(H372,Stations!$A$1:$D$300,4,FALSE)</f>
        <v>48.873666842330202</v>
      </c>
      <c r="K372">
        <f t="shared" si="26"/>
        <v>7.7074433951425823</v>
      </c>
      <c r="L372">
        <f t="shared" si="27"/>
        <v>7.7074433951425823</v>
      </c>
      <c r="M372">
        <v>64.999999999996575</v>
      </c>
      <c r="N372" s="14">
        <f t="shared" si="28"/>
        <v>68.054898454945473</v>
      </c>
      <c r="O372">
        <f t="shared" si="29"/>
        <v>9.332404570049162</v>
      </c>
    </row>
    <row r="373" spans="1:15">
      <c r="A373" t="str">
        <f t="shared" si="25"/>
        <v>143,326</v>
      </c>
      <c r="B373">
        <v>143</v>
      </c>
      <c r="C373">
        <v>326</v>
      </c>
      <c r="D373">
        <v>62.000000000000895</v>
      </c>
      <c r="E373">
        <f>VLOOKUP(B373,Nodes!$B$2:$C$681,2,FALSE)</f>
        <v>113</v>
      </c>
      <c r="F373">
        <f>VLOOKUP(E373,Stations!$A$1:$D$300,3,FALSE)</f>
        <v>2.32858389616012</v>
      </c>
      <c r="G373">
        <f>VLOOKUP(E373,Stations!$A$1:$D$300,4,FALSE)</f>
        <v>48.873448969753802</v>
      </c>
      <c r="H373">
        <f>VLOOKUP(C373,Nodes!$B$2:$C$681,2,FALSE)</f>
        <v>254</v>
      </c>
      <c r="I373">
        <f>VLOOKUP(H373,Stations!$A$1:$D$300,3,FALSE)</f>
        <v>2.3221331834793002</v>
      </c>
      <c r="J373">
        <f>VLOOKUP(H373,Stations!$A$1:$D$300,4,FALSE)</f>
        <v>48.8744412966822</v>
      </c>
      <c r="K373">
        <f t="shared" si="26"/>
        <v>6.5265922826013396</v>
      </c>
      <c r="L373">
        <f t="shared" si="27"/>
        <v>6.5265922826013396</v>
      </c>
      <c r="M373">
        <v>62.000000000000895</v>
      </c>
      <c r="N373" s="14">
        <f t="shared" si="28"/>
        <v>63.006764077749821</v>
      </c>
      <c r="O373">
        <f t="shared" si="29"/>
        <v>1.0135739082456454</v>
      </c>
    </row>
    <row r="374" spans="1:15">
      <c r="A374" t="str">
        <f t="shared" si="25"/>
        <v>74,143</v>
      </c>
      <c r="B374">
        <v>74</v>
      </c>
      <c r="C374">
        <v>143</v>
      </c>
      <c r="D374">
        <v>55.000000000002998</v>
      </c>
      <c r="E374">
        <f>VLOOKUP(B374,Nodes!$B$2:$C$681,2,FALSE)</f>
        <v>58</v>
      </c>
      <c r="F374">
        <f>VLOOKUP(E374,Stations!$A$1:$D$300,3,FALSE)</f>
        <v>2.3339322209358202</v>
      </c>
      <c r="G374">
        <f>VLOOKUP(E374,Stations!$A$1:$D$300,4,FALSE)</f>
        <v>48.873072321401999</v>
      </c>
      <c r="H374">
        <f>VLOOKUP(C374,Nodes!$B$2:$C$681,2,FALSE)</f>
        <v>113</v>
      </c>
      <c r="I374">
        <f>VLOOKUP(H374,Stations!$A$1:$D$300,3,FALSE)</f>
        <v>2.32858389616012</v>
      </c>
      <c r="J374">
        <f>VLOOKUP(H374,Stations!$A$1:$D$300,4,FALSE)</f>
        <v>48.873448969753802</v>
      </c>
      <c r="K374">
        <f t="shared" si="26"/>
        <v>5.3615708413939043</v>
      </c>
      <c r="L374">
        <f t="shared" si="27"/>
        <v>5.3615708413939043</v>
      </c>
      <c r="M374">
        <v>55.000000000002998</v>
      </c>
      <c r="N374" s="14">
        <f t="shared" si="28"/>
        <v>58.570440162207127</v>
      </c>
      <c r="O374">
        <f t="shared" si="29"/>
        <v>12.748042951880246</v>
      </c>
    </row>
    <row r="375" spans="1:15">
      <c r="A375" t="str">
        <f t="shared" si="25"/>
        <v>317,74</v>
      </c>
      <c r="B375">
        <v>317</v>
      </c>
      <c r="C375">
        <v>74</v>
      </c>
      <c r="D375">
        <v>51.000000000003176</v>
      </c>
      <c r="E375">
        <f>VLOOKUP(B375,Nodes!$B$2:$C$681,2,FALSE)</f>
        <v>245</v>
      </c>
      <c r="F375">
        <f>VLOOKUP(E375,Stations!$A$1:$D$300,3,FALSE)</f>
        <v>2.3387414216995199</v>
      </c>
      <c r="G375">
        <f>VLOOKUP(E375,Stations!$A$1:$D$300,4,FALSE)</f>
        <v>48.871987346600797</v>
      </c>
      <c r="H375">
        <f>VLOOKUP(C375,Nodes!$B$2:$C$681,2,FALSE)</f>
        <v>58</v>
      </c>
      <c r="I375">
        <f>VLOOKUP(H375,Stations!$A$1:$D$300,3,FALSE)</f>
        <v>2.3339322209358202</v>
      </c>
      <c r="J375">
        <f>VLOOKUP(H375,Stations!$A$1:$D$300,4,FALSE)</f>
        <v>48.873072321401999</v>
      </c>
      <c r="K375">
        <f t="shared" si="26"/>
        <v>4.9300691987855005</v>
      </c>
      <c r="L375">
        <f t="shared" si="27"/>
        <v>4.9300691987855005</v>
      </c>
      <c r="M375">
        <v>51.000000000003176</v>
      </c>
      <c r="N375" s="14">
        <f t="shared" si="28"/>
        <v>57.064471152338278</v>
      </c>
      <c r="O375">
        <f t="shared" si="29"/>
        <v>36.777810357504642</v>
      </c>
    </row>
    <row r="376" spans="1:15">
      <c r="A376" t="str">
        <f t="shared" si="25"/>
        <v>140,317</v>
      </c>
      <c r="B376">
        <v>140</v>
      </c>
      <c r="C376">
        <v>317</v>
      </c>
      <c r="D376">
        <v>52.00000000000253</v>
      </c>
      <c r="E376">
        <f>VLOOKUP(B376,Nodes!$B$2:$C$681,2,FALSE)</f>
        <v>111</v>
      </c>
      <c r="F376">
        <f>VLOOKUP(E376,Stations!$A$1:$D$300,3,FALSE)</f>
        <v>2.3457178473472502</v>
      </c>
      <c r="G376">
        <f>VLOOKUP(E376,Stations!$A$1:$D$300,4,FALSE)</f>
        <v>48.871136992179899</v>
      </c>
      <c r="H376">
        <f>VLOOKUP(C376,Nodes!$B$2:$C$681,2,FALSE)</f>
        <v>245</v>
      </c>
      <c r="I376">
        <f>VLOOKUP(H376,Stations!$A$1:$D$300,3,FALSE)</f>
        <v>2.3387414216995199</v>
      </c>
      <c r="J376">
        <f>VLOOKUP(H376,Stations!$A$1:$D$300,4,FALSE)</f>
        <v>48.871987346600797</v>
      </c>
      <c r="K376">
        <f t="shared" si="26"/>
        <v>7.0280592953851091</v>
      </c>
      <c r="L376">
        <f t="shared" si="27"/>
        <v>7.0280592953851091</v>
      </c>
      <c r="M376">
        <v>52.00000000000253</v>
      </c>
      <c r="N376" s="14">
        <f t="shared" si="28"/>
        <v>65.082702680826245</v>
      </c>
      <c r="O376">
        <f t="shared" si="29"/>
        <v>171.15710943483202</v>
      </c>
    </row>
    <row r="377" spans="1:15">
      <c r="A377" t="str">
        <f t="shared" si="25"/>
        <v>37,140</v>
      </c>
      <c r="B377">
        <v>37</v>
      </c>
      <c r="C377">
        <v>140</v>
      </c>
      <c r="D377">
        <v>48.999999999999666</v>
      </c>
      <c r="E377">
        <f>VLOOKUP(B377,Nodes!$B$2:$C$681,2,FALSE)</f>
        <v>30</v>
      </c>
      <c r="F377">
        <f>VLOOKUP(E377,Stations!$A$1:$D$300,3,FALSE)</f>
        <v>2.3502132296562102</v>
      </c>
      <c r="G377">
        <f>VLOOKUP(E377,Stations!$A$1:$D$300,4,FALSE)</f>
        <v>48.870066089599398</v>
      </c>
      <c r="H377">
        <f>VLOOKUP(C377,Nodes!$B$2:$C$681,2,FALSE)</f>
        <v>111</v>
      </c>
      <c r="I377">
        <f>VLOOKUP(H377,Stations!$A$1:$D$300,3,FALSE)</f>
        <v>2.3457178473472502</v>
      </c>
      <c r="J377">
        <f>VLOOKUP(H377,Stations!$A$1:$D$300,4,FALSE)</f>
        <v>48.871136992179899</v>
      </c>
      <c r="K377">
        <f t="shared" si="26"/>
        <v>4.6211789016045079</v>
      </c>
      <c r="L377">
        <f t="shared" si="27"/>
        <v>4.6211789016045079</v>
      </c>
      <c r="M377">
        <v>48.999999999999666</v>
      </c>
      <c r="N377" s="14">
        <f t="shared" si="28"/>
        <v>56.031957920342457</v>
      </c>
      <c r="O377">
        <f t="shared" si="29"/>
        <v>49.448432193471703</v>
      </c>
    </row>
    <row r="378" spans="1:15">
      <c r="A378" t="str">
        <f t="shared" si="25"/>
        <v>358,37</v>
      </c>
      <c r="B378">
        <v>358</v>
      </c>
      <c r="C378">
        <v>37</v>
      </c>
      <c r="D378">
        <v>59.999999999997385</v>
      </c>
      <c r="E378">
        <f>VLOOKUP(B378,Nodes!$B$2:$C$681,2,FALSE)</f>
        <v>278</v>
      </c>
      <c r="F378">
        <f>VLOOKUP(E378,Stations!$A$1:$D$300,3,FALSE)</f>
        <v>2.3540085554122898</v>
      </c>
      <c r="G378">
        <f>VLOOKUP(E378,Stations!$A$1:$D$300,4,FALSE)</f>
        <v>48.869591497765398</v>
      </c>
      <c r="H378">
        <f>VLOOKUP(C378,Nodes!$B$2:$C$681,2,FALSE)</f>
        <v>30</v>
      </c>
      <c r="I378">
        <f>VLOOKUP(H378,Stations!$A$1:$D$300,3,FALSE)</f>
        <v>2.3502132296562102</v>
      </c>
      <c r="J378">
        <f>VLOOKUP(H378,Stations!$A$1:$D$300,4,FALSE)</f>
        <v>48.870066089599398</v>
      </c>
      <c r="K378">
        <f t="shared" si="26"/>
        <v>3.8248836588398851</v>
      </c>
      <c r="L378">
        <f t="shared" si="27"/>
        <v>3.8248836588398851</v>
      </c>
      <c r="M378">
        <v>59.999999999997385</v>
      </c>
      <c r="N378" s="14">
        <f t="shared" si="28"/>
        <v>53.545437591617059</v>
      </c>
      <c r="O378">
        <f t="shared" si="29"/>
        <v>41.661375883676435</v>
      </c>
    </row>
    <row r="379" spans="1:15">
      <c r="A379" t="str">
        <f t="shared" si="25"/>
        <v>311,358</v>
      </c>
      <c r="B379">
        <v>311</v>
      </c>
      <c r="C379">
        <v>358</v>
      </c>
      <c r="D379">
        <v>87.000000000001606</v>
      </c>
      <c r="E379">
        <f>VLOOKUP(B379,Nodes!$B$2:$C$681,2,FALSE)</f>
        <v>242</v>
      </c>
      <c r="F379">
        <f>VLOOKUP(E379,Stations!$A$1:$D$300,3,FALSE)</f>
        <v>2.3635840415954501</v>
      </c>
      <c r="G379">
        <f>VLOOKUP(E379,Stations!$A$1:$D$300,4,FALSE)</f>
        <v>48.8669873375501</v>
      </c>
      <c r="H379">
        <f>VLOOKUP(C379,Nodes!$B$2:$C$681,2,FALSE)</f>
        <v>278</v>
      </c>
      <c r="I379">
        <f>VLOOKUP(H379,Stations!$A$1:$D$300,3,FALSE)</f>
        <v>2.3540085554122898</v>
      </c>
      <c r="J379">
        <f>VLOOKUP(H379,Stations!$A$1:$D$300,4,FALSE)</f>
        <v>48.869591497765398</v>
      </c>
      <c r="K379">
        <f t="shared" si="26"/>
        <v>9.9232850443206448</v>
      </c>
      <c r="L379">
        <f t="shared" si="27"/>
        <v>9.9232850443206448</v>
      </c>
      <c r="M379">
        <v>87.000000000001606</v>
      </c>
      <c r="N379" s="14">
        <f t="shared" si="28"/>
        <v>79.026146535569865</v>
      </c>
      <c r="O379">
        <f t="shared" si="29"/>
        <v>63.582339072230077</v>
      </c>
    </row>
    <row r="380" spans="1:15">
      <c r="A380" t="str">
        <f t="shared" si="25"/>
        <v>231,311</v>
      </c>
      <c r="B380">
        <v>231</v>
      </c>
      <c r="C380">
        <v>311</v>
      </c>
      <c r="D380">
        <v>75.000000000004533</v>
      </c>
      <c r="E380">
        <f>VLOOKUP(B380,Nodes!$B$2:$C$681,2,FALSE)</f>
        <v>180</v>
      </c>
      <c r="F380">
        <f>VLOOKUP(E380,Stations!$A$1:$D$300,3,FALSE)</f>
        <v>2.3688769999999999</v>
      </c>
      <c r="G380">
        <f>VLOOKUP(E380,Stations!$A$1:$D$300,4,FALSE)</f>
        <v>48.864545</v>
      </c>
      <c r="H380">
        <f>VLOOKUP(C380,Nodes!$B$2:$C$681,2,FALSE)</f>
        <v>242</v>
      </c>
      <c r="I380">
        <f>VLOOKUP(H380,Stations!$A$1:$D$300,3,FALSE)</f>
        <v>2.3635840415954501</v>
      </c>
      <c r="J380">
        <f>VLOOKUP(H380,Stations!$A$1:$D$300,4,FALSE)</f>
        <v>48.8669873375501</v>
      </c>
      <c r="K380">
        <f t="shared" si="26"/>
        <v>5.8292728003519896</v>
      </c>
      <c r="L380">
        <f t="shared" si="27"/>
        <v>5.8292728003519896</v>
      </c>
      <c r="M380">
        <v>75.000000000004533</v>
      </c>
      <c r="N380" s="14">
        <f t="shared" si="28"/>
        <v>60.286484002249097</v>
      </c>
      <c r="O380">
        <f t="shared" si="29"/>
        <v>216.48755301620517</v>
      </c>
    </row>
    <row r="381" spans="1:15">
      <c r="A381" t="str">
        <f t="shared" si="25"/>
        <v>325,231</v>
      </c>
      <c r="B381">
        <v>325</v>
      </c>
      <c r="C381">
        <v>231</v>
      </c>
      <c r="D381">
        <v>68.000000000004235</v>
      </c>
      <c r="E381">
        <f>VLOOKUP(B381,Nodes!$B$2:$C$681,2,FALSE)</f>
        <v>253</v>
      </c>
      <c r="F381">
        <f>VLOOKUP(E381,Stations!$A$1:$D$300,3,FALSE)</f>
        <v>2.3742109537124598</v>
      </c>
      <c r="G381">
        <f>VLOOKUP(E381,Stations!$A$1:$D$300,4,FALSE)</f>
        <v>48.861295117176397</v>
      </c>
      <c r="H381">
        <f>VLOOKUP(C381,Nodes!$B$2:$C$681,2,FALSE)</f>
        <v>180</v>
      </c>
      <c r="I381">
        <f>VLOOKUP(H381,Stations!$A$1:$D$300,3,FALSE)</f>
        <v>2.3688769999999999</v>
      </c>
      <c r="J381">
        <f>VLOOKUP(H381,Stations!$A$1:$D$300,4,FALSE)</f>
        <v>48.864545</v>
      </c>
      <c r="K381">
        <f t="shared" si="26"/>
        <v>6.246022780443127</v>
      </c>
      <c r="L381">
        <f t="shared" si="27"/>
        <v>6.246022780443127</v>
      </c>
      <c r="M381">
        <v>68.000000000004235</v>
      </c>
      <c r="N381" s="14">
        <f t="shared" si="28"/>
        <v>61.888967420865015</v>
      </c>
      <c r="O381">
        <f t="shared" si="29"/>
        <v>37.344719183300946</v>
      </c>
    </row>
    <row r="382" spans="1:15">
      <c r="A382" t="str">
        <f t="shared" si="25"/>
        <v>379,325</v>
      </c>
      <c r="B382">
        <v>379</v>
      </c>
      <c r="C382">
        <v>325</v>
      </c>
      <c r="D382">
        <v>63.999999999997215</v>
      </c>
      <c r="E382">
        <f>VLOOKUP(B382,Nodes!$B$2:$C$681,2,FALSE)</f>
        <v>297</v>
      </c>
      <c r="F382">
        <f>VLOOKUP(E382,Stations!$A$1:$D$300,3,FALSE)</f>
        <v>2.3801064491271902</v>
      </c>
      <c r="G382">
        <f>VLOOKUP(E382,Stations!$A$1:$D$300,4,FALSE)</f>
        <v>48.857802886000599</v>
      </c>
      <c r="H382">
        <f>VLOOKUP(C382,Nodes!$B$2:$C$681,2,FALSE)</f>
        <v>253</v>
      </c>
      <c r="I382">
        <f>VLOOKUP(H382,Stations!$A$1:$D$300,3,FALSE)</f>
        <v>2.3742109537124598</v>
      </c>
      <c r="J382">
        <f>VLOOKUP(H382,Stations!$A$1:$D$300,4,FALSE)</f>
        <v>48.861295117176397</v>
      </c>
      <c r="K382">
        <f t="shared" si="26"/>
        <v>6.8521926979852692</v>
      </c>
      <c r="L382">
        <f t="shared" si="27"/>
        <v>6.8521926979852692</v>
      </c>
      <c r="M382">
        <v>63.999999999997215</v>
      </c>
      <c r="N382" s="14">
        <f t="shared" si="28"/>
        <v>64.343261341568009</v>
      </c>
      <c r="O382">
        <f t="shared" si="29"/>
        <v>0.11782834861698185</v>
      </c>
    </row>
    <row r="383" spans="1:15">
      <c r="A383" t="str">
        <f t="shared" si="25"/>
        <v>62,379</v>
      </c>
      <c r="B383">
        <v>62</v>
      </c>
      <c r="C383">
        <v>379</v>
      </c>
      <c r="D383">
        <v>52.999999999997094</v>
      </c>
      <c r="E383">
        <f>VLOOKUP(B383,Nodes!$B$2:$C$681,2,FALSE)</f>
        <v>51</v>
      </c>
      <c r="F383">
        <f>VLOOKUP(E383,Stations!$A$1:$D$300,3,FALSE)</f>
        <v>2.3846393823623599</v>
      </c>
      <c r="G383">
        <f>VLOOKUP(E383,Stations!$A$1:$D$300,4,FALSE)</f>
        <v>48.855102813135403</v>
      </c>
      <c r="H383">
        <f>VLOOKUP(C383,Nodes!$B$2:$C$681,2,FALSE)</f>
        <v>297</v>
      </c>
      <c r="I383">
        <f>VLOOKUP(H383,Stations!$A$1:$D$300,3,FALSE)</f>
        <v>2.3801064491271902</v>
      </c>
      <c r="J383">
        <f>VLOOKUP(H383,Stations!$A$1:$D$300,4,FALSE)</f>
        <v>48.857802886000599</v>
      </c>
      <c r="K383">
        <f t="shared" si="26"/>
        <v>5.2761612173882941</v>
      </c>
      <c r="L383">
        <f t="shared" si="27"/>
        <v>5.2761612173882941</v>
      </c>
      <c r="M383">
        <v>52.999999999997094</v>
      </c>
      <c r="N383" s="14">
        <f t="shared" si="28"/>
        <v>58.266469663158318</v>
      </c>
      <c r="O383">
        <f t="shared" si="29"/>
        <v>27.735702712997501</v>
      </c>
    </row>
    <row r="384" spans="1:15">
      <c r="A384" t="str">
        <f t="shared" si="25"/>
        <v>322,62</v>
      </c>
      <c r="B384">
        <v>322</v>
      </c>
      <c r="C384">
        <v>62</v>
      </c>
      <c r="D384">
        <v>61.000000000001542</v>
      </c>
      <c r="E384">
        <f>VLOOKUP(B384,Nodes!$B$2:$C$681,2,FALSE)</f>
        <v>250</v>
      </c>
      <c r="F384">
        <f>VLOOKUP(E384,Stations!$A$1:$D$300,3,FALSE)</f>
        <v>2.39015132188797</v>
      </c>
      <c r="G384">
        <f>VLOOKUP(E384,Stations!$A$1:$D$300,4,FALSE)</f>
        <v>48.851811350885797</v>
      </c>
      <c r="H384">
        <f>VLOOKUP(C384,Nodes!$B$2:$C$681,2,FALSE)</f>
        <v>51</v>
      </c>
      <c r="I384">
        <f>VLOOKUP(H384,Stations!$A$1:$D$300,3,FALSE)</f>
        <v>2.3846393823623599</v>
      </c>
      <c r="J384">
        <f>VLOOKUP(H384,Stations!$A$1:$D$300,4,FALSE)</f>
        <v>48.855102813135403</v>
      </c>
      <c r="K384">
        <f t="shared" si="26"/>
        <v>6.4199066250660435</v>
      </c>
      <c r="L384">
        <f t="shared" si="27"/>
        <v>6.4199066250660435</v>
      </c>
      <c r="M384">
        <v>61.000000000001542</v>
      </c>
      <c r="N384" s="14">
        <f t="shared" si="28"/>
        <v>62.578031980666438</v>
      </c>
      <c r="O384">
        <f t="shared" si="29"/>
        <v>2.4901849320011751</v>
      </c>
    </row>
    <row r="385" spans="1:15">
      <c r="A385" t="str">
        <f t="shared" si="25"/>
        <v>226,322</v>
      </c>
      <c r="B385">
        <v>226</v>
      </c>
      <c r="C385">
        <v>322</v>
      </c>
      <c r="D385">
        <v>69.000000000001194</v>
      </c>
      <c r="E385">
        <f>VLOOKUP(B385,Nodes!$B$2:$C$681,2,FALSE)</f>
        <v>176</v>
      </c>
      <c r="F385">
        <f>VLOOKUP(E385,Stations!$A$1:$D$300,3,FALSE)</f>
        <v>2.3957999999999999</v>
      </c>
      <c r="G385">
        <f>VLOOKUP(E385,Stations!$A$1:$D$300,4,FALSE)</f>
        <v>48.848388999999997</v>
      </c>
      <c r="H385">
        <f>VLOOKUP(C385,Nodes!$B$2:$C$681,2,FALSE)</f>
        <v>250</v>
      </c>
      <c r="I385">
        <f>VLOOKUP(H385,Stations!$A$1:$D$300,3,FALSE)</f>
        <v>2.39015132188797</v>
      </c>
      <c r="J385">
        <f>VLOOKUP(H385,Stations!$A$1:$D$300,4,FALSE)</f>
        <v>48.851811350885797</v>
      </c>
      <c r="K385">
        <f t="shared" si="26"/>
        <v>6.6045476755684307</v>
      </c>
      <c r="L385">
        <f t="shared" si="27"/>
        <v>6.6045476755684307</v>
      </c>
      <c r="M385">
        <v>69.000000000001194</v>
      </c>
      <c r="N385" s="14">
        <f t="shared" si="28"/>
        <v>63.322905155266412</v>
      </c>
      <c r="O385">
        <f t="shared" si="29"/>
        <v>32.229405876114235</v>
      </c>
    </row>
    <row r="386" spans="1:15">
      <c r="A386" t="str">
        <f t="shared" si="25"/>
        <v>14,224</v>
      </c>
      <c r="B386">
        <v>14</v>
      </c>
      <c r="C386">
        <v>224</v>
      </c>
      <c r="D386">
        <v>94.999999999998863</v>
      </c>
      <c r="E386">
        <f>VLOOKUP(B386,Nodes!$B$2:$C$681,2,FALSE)</f>
        <v>13</v>
      </c>
      <c r="F386">
        <f>VLOOKUP(E386,Stations!$A$1:$D$300,3,FALSE)</f>
        <v>2.3978626728057799</v>
      </c>
      <c r="G386">
        <f>VLOOKUP(E386,Stations!$A$1:$D$300,4,FALSE)</f>
        <v>48.8519401896706</v>
      </c>
      <c r="H386">
        <f>VLOOKUP(C386,Nodes!$B$2:$C$681,2,FALSE)</f>
        <v>176</v>
      </c>
      <c r="I386">
        <f>VLOOKUP(H386,Stations!$A$1:$D$300,3,FALSE)</f>
        <v>2.3957999999999999</v>
      </c>
      <c r="J386">
        <f>VLOOKUP(H386,Stations!$A$1:$D$300,4,FALSE)</f>
        <v>48.848388999999997</v>
      </c>
      <c r="K386">
        <f t="shared" si="26"/>
        <v>4.106770894547096</v>
      </c>
      <c r="L386">
        <f t="shared" si="27"/>
        <v>4.106770894547096</v>
      </c>
      <c r="M386">
        <v>94.999999999998863</v>
      </c>
      <c r="N386" s="14">
        <f t="shared" si="28"/>
        <v>54.396791284639932</v>
      </c>
      <c r="O386">
        <f t="shared" si="29"/>
        <v>1648.6205579829996</v>
      </c>
    </row>
    <row r="387" spans="1:15">
      <c r="A387" t="str">
        <f t="shared" ref="A387:A450" si="30">B387&amp;","&amp;C387</f>
        <v>2,14</v>
      </c>
      <c r="B387">
        <v>2</v>
      </c>
      <c r="C387">
        <v>14</v>
      </c>
      <c r="D387">
        <v>55.0000000000054</v>
      </c>
      <c r="E387">
        <f>VLOOKUP(B387,Nodes!$B$2:$C$681,2,FALSE)</f>
        <v>2</v>
      </c>
      <c r="F387">
        <f>VLOOKUP(E387,Stations!$A$1:$D$300,3,FALSE)</f>
        <v>2.39479</v>
      </c>
      <c r="G387">
        <f>VLOOKUP(E387,Stations!$A$1:$D$300,4,FALSE)</f>
        <v>48.855907000000002</v>
      </c>
      <c r="H387">
        <f>VLOOKUP(C387,Nodes!$B$2:$C$681,2,FALSE)</f>
        <v>13</v>
      </c>
      <c r="I387">
        <f>VLOOKUP(H387,Stations!$A$1:$D$300,3,FALSE)</f>
        <v>2.3978626728057799</v>
      </c>
      <c r="J387">
        <f>VLOOKUP(H387,Stations!$A$1:$D$300,4,FALSE)</f>
        <v>48.8519401896706</v>
      </c>
      <c r="K387">
        <f t="shared" ref="K387:K450" si="31">1000*SQRT((F387-I387)^2+(G387-J387)^2)</f>
        <v>5.0176590518716484</v>
      </c>
      <c r="L387">
        <f t="shared" ref="L387:L450" si="32">K387</f>
        <v>5.0176590518716484</v>
      </c>
      <c r="M387">
        <v>55.0000000000054</v>
      </c>
      <c r="N387" s="14">
        <f t="shared" ref="N387:N450" si="33">0.1991*K387*K387+1.441*K387+45.121</f>
        <v>57.364167953788197</v>
      </c>
      <c r="O387">
        <f t="shared" ref="O387:O450" si="34">(M387-N387)^2</f>
        <v>5.5892901136935365</v>
      </c>
    </row>
    <row r="388" spans="1:15">
      <c r="A388" t="str">
        <f t="shared" si="30"/>
        <v>250,2</v>
      </c>
      <c r="B388">
        <v>250</v>
      </c>
      <c r="C388">
        <v>2</v>
      </c>
      <c r="D388">
        <v>52.000000000000135</v>
      </c>
      <c r="E388">
        <f>VLOOKUP(B388,Nodes!$B$2:$C$681,2,FALSE)</f>
        <v>193</v>
      </c>
      <c r="F388">
        <f>VLOOKUP(E388,Stations!$A$1:$D$300,3,FALSE)</f>
        <v>2.3909379999999998</v>
      </c>
      <c r="G388">
        <f>VLOOKUP(E388,Stations!$A$1:$D$300,4,FALSE)</f>
        <v>48.858021000000001</v>
      </c>
      <c r="H388">
        <f>VLOOKUP(C388,Nodes!$B$2:$C$681,2,FALSE)</f>
        <v>2</v>
      </c>
      <c r="I388">
        <f>VLOOKUP(H388,Stations!$A$1:$D$300,3,FALSE)</f>
        <v>2.39479</v>
      </c>
      <c r="J388">
        <f>VLOOKUP(H388,Stations!$A$1:$D$300,4,FALSE)</f>
        <v>48.855907000000002</v>
      </c>
      <c r="K388">
        <f t="shared" si="31"/>
        <v>4.3939617658778669</v>
      </c>
      <c r="L388">
        <f t="shared" si="32"/>
        <v>4.3939617658778669</v>
      </c>
      <c r="M388">
        <v>52.000000000000135</v>
      </c>
      <c r="N388" s="14">
        <f t="shared" si="33"/>
        <v>55.296702694629317</v>
      </c>
      <c r="O388">
        <f t="shared" si="34"/>
        <v>10.868248656775313</v>
      </c>
    </row>
    <row r="389" spans="1:15">
      <c r="A389" t="str">
        <f t="shared" si="30"/>
        <v>246,250</v>
      </c>
      <c r="B389">
        <v>246</v>
      </c>
      <c r="C389">
        <v>250</v>
      </c>
      <c r="D389">
        <v>63.000000000000256</v>
      </c>
      <c r="E389">
        <f>VLOOKUP(B389,Nodes!$B$2:$C$681,2,FALSE)</f>
        <v>190</v>
      </c>
      <c r="F389">
        <f>VLOOKUP(E389,Stations!$A$1:$D$300,3,FALSE)</f>
        <v>2.3873880000000001</v>
      </c>
      <c r="G389">
        <f>VLOOKUP(E389,Stations!$A$1:$D$300,4,FALSE)</f>
        <v>48.862921</v>
      </c>
      <c r="H389">
        <f>VLOOKUP(C389,Nodes!$B$2:$C$681,2,FALSE)</f>
        <v>193</v>
      </c>
      <c r="I389">
        <f>VLOOKUP(H389,Stations!$A$1:$D$300,3,FALSE)</f>
        <v>2.3909379999999998</v>
      </c>
      <c r="J389">
        <f>VLOOKUP(H389,Stations!$A$1:$D$300,4,FALSE)</f>
        <v>48.858021000000001</v>
      </c>
      <c r="K389">
        <f t="shared" si="31"/>
        <v>6.0508263898405277</v>
      </c>
      <c r="L389">
        <f t="shared" si="32"/>
        <v>6.0508263898405277</v>
      </c>
      <c r="M389">
        <v>63.000000000000256</v>
      </c>
      <c r="N389" s="14">
        <f t="shared" si="33"/>
        <v>61.129789577758324</v>
      </c>
      <c r="O389">
        <f t="shared" si="34"/>
        <v>3.4976870234623463</v>
      </c>
    </row>
    <row r="390" spans="1:15">
      <c r="A390" t="str">
        <f t="shared" si="30"/>
        <v>207,246</v>
      </c>
      <c r="B390">
        <v>207</v>
      </c>
      <c r="C390">
        <v>246</v>
      </c>
      <c r="D390">
        <v>59.999999999999787</v>
      </c>
      <c r="E390">
        <f>VLOOKUP(B390,Nodes!$B$2:$C$681,2,FALSE)</f>
        <v>166</v>
      </c>
      <c r="F390">
        <f>VLOOKUP(E390,Stations!$A$1:$D$300,3,FALSE)</f>
        <v>2.3836179999999998</v>
      </c>
      <c r="G390">
        <f>VLOOKUP(E390,Stations!$A$1:$D$300,4,FALSE)</f>
        <v>48.866247999999999</v>
      </c>
      <c r="H390">
        <f>VLOOKUP(C390,Nodes!$B$2:$C$681,2,FALSE)</f>
        <v>190</v>
      </c>
      <c r="I390">
        <f>VLOOKUP(H390,Stations!$A$1:$D$300,3,FALSE)</f>
        <v>2.3873880000000001</v>
      </c>
      <c r="J390">
        <f>VLOOKUP(H390,Stations!$A$1:$D$300,4,FALSE)</f>
        <v>48.862921</v>
      </c>
      <c r="K390">
        <f t="shared" si="31"/>
        <v>5.028103916984386</v>
      </c>
      <c r="L390">
        <f t="shared" si="32"/>
        <v>5.028103916984386</v>
      </c>
      <c r="M390">
        <v>59.999999999999787</v>
      </c>
      <c r="N390" s="14">
        <f t="shared" si="33"/>
        <v>57.400109898273257</v>
      </c>
      <c r="O390">
        <f t="shared" si="34"/>
        <v>6.759428541055585</v>
      </c>
    </row>
    <row r="391" spans="1:15">
      <c r="A391" t="str">
        <f t="shared" si="30"/>
        <v>90,207</v>
      </c>
      <c r="B391">
        <v>90</v>
      </c>
      <c r="C391">
        <v>207</v>
      </c>
      <c r="D391">
        <v>56.000000000002359</v>
      </c>
      <c r="E391">
        <f>VLOOKUP(B391,Nodes!$B$2:$C$681,2,FALSE)</f>
        <v>72</v>
      </c>
      <c r="F391">
        <f>VLOOKUP(E391,Stations!$A$1:$D$300,3,FALSE)</f>
        <v>2.379861</v>
      </c>
      <c r="G391">
        <f>VLOOKUP(E391,Stations!$A$1:$D$300,4,FALSE)</f>
        <v>48.869520999999999</v>
      </c>
      <c r="H391">
        <f>VLOOKUP(C391,Nodes!$B$2:$C$681,2,FALSE)</f>
        <v>166</v>
      </c>
      <c r="I391">
        <f>VLOOKUP(H391,Stations!$A$1:$D$300,3,FALSE)</f>
        <v>2.3836179999999998</v>
      </c>
      <c r="J391">
        <f>VLOOKUP(H391,Stations!$A$1:$D$300,4,FALSE)</f>
        <v>48.866247999999999</v>
      </c>
      <c r="K391">
        <f t="shared" si="31"/>
        <v>4.9827279676898826</v>
      </c>
      <c r="L391">
        <f t="shared" si="32"/>
        <v>4.9827279676898826</v>
      </c>
      <c r="M391">
        <v>56.000000000002359</v>
      </c>
      <c r="N391" s="14">
        <f t="shared" si="33"/>
        <v>57.244281781240915</v>
      </c>
      <c r="O391">
        <f t="shared" si="34"/>
        <v>1.5482371511221926</v>
      </c>
    </row>
    <row r="392" spans="1:15">
      <c r="A392" t="str">
        <f t="shared" si="30"/>
        <v>23,90</v>
      </c>
      <c r="B392">
        <v>23</v>
      </c>
      <c r="C392">
        <v>90</v>
      </c>
      <c r="D392">
        <v>54.999999999995808</v>
      </c>
      <c r="E392">
        <f>VLOOKUP(B392,Nodes!$B$2:$C$681,2,FALSE)</f>
        <v>19</v>
      </c>
      <c r="F392">
        <f>VLOOKUP(E392,Stations!$A$1:$D$300,3,FALSE)</f>
        <v>2.3769468069076498</v>
      </c>
      <c r="G392">
        <f>VLOOKUP(E392,Stations!$A$1:$D$300,4,FALSE)</f>
        <v>48.872082613623199</v>
      </c>
      <c r="H392">
        <f>VLOOKUP(C392,Nodes!$B$2:$C$681,2,FALSE)</f>
        <v>72</v>
      </c>
      <c r="I392">
        <f>VLOOKUP(H392,Stations!$A$1:$D$300,3,FALSE)</f>
        <v>2.379861</v>
      </c>
      <c r="J392">
        <f>VLOOKUP(H392,Stations!$A$1:$D$300,4,FALSE)</f>
        <v>48.869520999999999</v>
      </c>
      <c r="K392">
        <f t="shared" si="31"/>
        <v>3.8799981616061214</v>
      </c>
      <c r="L392">
        <f t="shared" si="32"/>
        <v>3.8799981616061214</v>
      </c>
      <c r="M392">
        <v>54.999999999995808</v>
      </c>
      <c r="N392" s="14">
        <f t="shared" si="33"/>
        <v>53.709405550527137</v>
      </c>
      <c r="O392">
        <f t="shared" si="34"/>
        <v>1.6656340329993413</v>
      </c>
    </row>
    <row r="393" spans="1:15">
      <c r="A393" t="str">
        <f t="shared" si="30"/>
        <v>79,23</v>
      </c>
      <c r="B393">
        <v>79</v>
      </c>
      <c r="C393">
        <v>23</v>
      </c>
      <c r="D393">
        <v>64.000000000002018</v>
      </c>
      <c r="E393">
        <f>VLOOKUP(B393,Nodes!$B$2:$C$681,2,FALSE)</f>
        <v>63</v>
      </c>
      <c r="F393">
        <f>VLOOKUP(E393,Stations!$A$1:$D$300,3,FALSE)</f>
        <v>2.3711600000000002</v>
      </c>
      <c r="G393">
        <f>VLOOKUP(E393,Stations!$A$1:$D$300,4,FALSE)</f>
        <v>48.877136</v>
      </c>
      <c r="H393">
        <f>VLOOKUP(C393,Nodes!$B$2:$C$681,2,FALSE)</f>
        <v>19</v>
      </c>
      <c r="I393">
        <f>VLOOKUP(H393,Stations!$A$1:$D$300,3,FALSE)</f>
        <v>2.3769468069076498</v>
      </c>
      <c r="J393">
        <f>VLOOKUP(H393,Stations!$A$1:$D$300,4,FALSE)</f>
        <v>48.872082613623199</v>
      </c>
      <c r="K393">
        <f t="shared" si="31"/>
        <v>7.6826979674889877</v>
      </c>
      <c r="L393">
        <f t="shared" si="32"/>
        <v>7.6826979674889877</v>
      </c>
      <c r="M393">
        <v>64.000000000002018</v>
      </c>
      <c r="N393" s="14">
        <f t="shared" si="33"/>
        <v>67.943415919829818</v>
      </c>
      <c r="O393">
        <f t="shared" si="34"/>
        <v>15.550529116751331</v>
      </c>
    </row>
    <row r="394" spans="1:15">
      <c r="A394" t="str">
        <f t="shared" si="30"/>
        <v>152,79</v>
      </c>
      <c r="B394">
        <v>152</v>
      </c>
      <c r="C394">
        <v>79</v>
      </c>
      <c r="D394">
        <v>59.999999999999787</v>
      </c>
      <c r="E394">
        <f>VLOOKUP(B394,Nodes!$B$2:$C$681,2,FALSE)</f>
        <v>120</v>
      </c>
      <c r="F394">
        <f>VLOOKUP(E394,Stations!$A$1:$D$300,3,FALSE)</f>
        <v>2.3701983690261801</v>
      </c>
      <c r="G394">
        <f>VLOOKUP(E394,Stations!$A$1:$D$300,4,FALSE)</f>
        <v>48.8817900777183</v>
      </c>
      <c r="H394">
        <f>VLOOKUP(C394,Nodes!$B$2:$C$681,2,FALSE)</f>
        <v>63</v>
      </c>
      <c r="I394">
        <f>VLOOKUP(H394,Stations!$A$1:$D$300,3,FALSE)</f>
        <v>2.3711600000000002</v>
      </c>
      <c r="J394">
        <f>VLOOKUP(H394,Stations!$A$1:$D$300,4,FALSE)</f>
        <v>48.877136</v>
      </c>
      <c r="K394">
        <f t="shared" si="31"/>
        <v>4.7523860888804235</v>
      </c>
      <c r="L394">
        <f t="shared" si="32"/>
        <v>4.7523860888804235</v>
      </c>
      <c r="M394">
        <v>59.999999999999787</v>
      </c>
      <c r="N394" s="14">
        <f t="shared" si="33"/>
        <v>56.46589640544952</v>
      </c>
      <c r="O394">
        <f t="shared" si="34"/>
        <v>12.489888217013117</v>
      </c>
    </row>
    <row r="395" spans="1:15">
      <c r="A395" t="str">
        <f t="shared" si="30"/>
        <v>353,152</v>
      </c>
      <c r="B395">
        <v>353</v>
      </c>
      <c r="C395">
        <v>152</v>
      </c>
      <c r="D395">
        <v>59.999999999999787</v>
      </c>
      <c r="E395">
        <f>VLOOKUP(B395,Nodes!$B$2:$C$681,2,FALSE)</f>
        <v>277</v>
      </c>
      <c r="F395">
        <f>VLOOKUP(E395,Stations!$A$1:$D$300,3,FALSE)</f>
        <v>2.3658236861228898</v>
      </c>
      <c r="G395">
        <f>VLOOKUP(E395,Stations!$A$1:$D$300,4,FALSE)</f>
        <v>48.884262948456403</v>
      </c>
      <c r="H395">
        <f>VLOOKUP(C395,Nodes!$B$2:$C$681,2,FALSE)</f>
        <v>120</v>
      </c>
      <c r="I395">
        <f>VLOOKUP(H395,Stations!$A$1:$D$300,3,FALSE)</f>
        <v>2.3701983690261801</v>
      </c>
      <c r="J395">
        <f>VLOOKUP(H395,Stations!$A$1:$D$300,4,FALSE)</f>
        <v>48.8817900777183</v>
      </c>
      <c r="K395">
        <f t="shared" si="31"/>
        <v>5.025230362053656</v>
      </c>
      <c r="L395">
        <f t="shared" si="32"/>
        <v>5.025230362053656</v>
      </c>
      <c r="M395">
        <v>59.999999999999787</v>
      </c>
      <c r="N395" s="14">
        <f t="shared" si="33"/>
        <v>57.390217343887969</v>
      </c>
      <c r="O395">
        <f t="shared" si="34"/>
        <v>6.8109655121420571</v>
      </c>
    </row>
    <row r="396" spans="1:15">
      <c r="A396" t="str">
        <f t="shared" si="30"/>
        <v>161,353</v>
      </c>
      <c r="B396">
        <v>161</v>
      </c>
      <c r="C396">
        <v>353</v>
      </c>
      <c r="D396">
        <v>52.000000000000135</v>
      </c>
      <c r="E396">
        <f>VLOOKUP(B396,Nodes!$B$2:$C$681,2,FALSE)</f>
        <v>126</v>
      </c>
      <c r="F396">
        <f>VLOOKUP(E396,Stations!$A$1:$D$300,3,FALSE)</f>
        <v>2.3602876067161498</v>
      </c>
      <c r="G396">
        <f>VLOOKUP(E396,Stations!$A$1:$D$300,4,FALSE)</f>
        <v>48.884411105160403</v>
      </c>
      <c r="H396">
        <f>VLOOKUP(C396,Nodes!$B$2:$C$681,2,FALSE)</f>
        <v>277</v>
      </c>
      <c r="I396">
        <f>VLOOKUP(H396,Stations!$A$1:$D$300,3,FALSE)</f>
        <v>2.3658236861228898</v>
      </c>
      <c r="J396">
        <f>VLOOKUP(H396,Stations!$A$1:$D$300,4,FALSE)</f>
        <v>48.884262948456403</v>
      </c>
      <c r="K396">
        <f t="shared" si="31"/>
        <v>5.5380615387219718</v>
      </c>
      <c r="L396">
        <f t="shared" si="32"/>
        <v>5.5380615387219718</v>
      </c>
      <c r="M396">
        <v>52.000000000000135</v>
      </c>
      <c r="N396" s="14">
        <f t="shared" si="33"/>
        <v>59.207768685586672</v>
      </c>
      <c r="O396">
        <f t="shared" si="34"/>
        <v>51.951929424921872</v>
      </c>
    </row>
    <row r="397" spans="1:15">
      <c r="A397" t="str">
        <f t="shared" si="30"/>
        <v>16,161</v>
      </c>
      <c r="B397">
        <v>16</v>
      </c>
      <c r="C397">
        <v>161</v>
      </c>
      <c r="D397">
        <v>80.000000000001307</v>
      </c>
      <c r="E397">
        <f>VLOOKUP(B397,Nodes!$B$2:$C$681,2,FALSE)</f>
        <v>15</v>
      </c>
      <c r="F397">
        <f>VLOOKUP(E397,Stations!$A$1:$D$300,3,FALSE)</f>
        <v>2.3505159999999998</v>
      </c>
      <c r="G397">
        <f>VLOOKUP(E397,Stations!$A$1:$D$300,4,FALSE)</f>
        <v>48.88364</v>
      </c>
      <c r="H397">
        <f>VLOOKUP(C397,Nodes!$B$2:$C$681,2,FALSE)</f>
        <v>126</v>
      </c>
      <c r="I397">
        <f>VLOOKUP(H397,Stations!$A$1:$D$300,3,FALSE)</f>
        <v>2.3602876067161498</v>
      </c>
      <c r="J397">
        <f>VLOOKUP(H397,Stations!$A$1:$D$300,4,FALSE)</f>
        <v>48.884411105160403</v>
      </c>
      <c r="K397">
        <f t="shared" si="31"/>
        <v>9.8019845431171593</v>
      </c>
      <c r="L397">
        <f t="shared" si="32"/>
        <v>9.8019845431171593</v>
      </c>
      <c r="M397">
        <v>80.000000000001307</v>
      </c>
      <c r="N397" s="14">
        <f t="shared" si="33"/>
        <v>78.374968912448225</v>
      </c>
      <c r="O397">
        <f t="shared" si="34"/>
        <v>2.6407260355139552</v>
      </c>
    </row>
    <row r="398" spans="1:15">
      <c r="A398" t="str">
        <f t="shared" si="30"/>
        <v>5,16</v>
      </c>
      <c r="B398">
        <v>5</v>
      </c>
      <c r="C398">
        <v>16</v>
      </c>
      <c r="D398">
        <v>56.000000000002359</v>
      </c>
      <c r="E398">
        <f>VLOOKUP(B398,Nodes!$B$2:$C$681,2,FALSE)</f>
        <v>5</v>
      </c>
      <c r="F398">
        <f>VLOOKUP(E398,Stations!$A$1:$D$300,3,FALSE)</f>
        <v>2.3448488116264299</v>
      </c>
      <c r="G398">
        <f>VLOOKUP(E398,Stations!$A$1:$D$300,4,FALSE)</f>
        <v>48.883007126385998</v>
      </c>
      <c r="H398">
        <f>VLOOKUP(C398,Nodes!$B$2:$C$681,2,FALSE)</f>
        <v>15</v>
      </c>
      <c r="I398">
        <f>VLOOKUP(H398,Stations!$A$1:$D$300,3,FALSE)</f>
        <v>2.3505159999999998</v>
      </c>
      <c r="J398">
        <f>VLOOKUP(H398,Stations!$A$1:$D$300,4,FALSE)</f>
        <v>48.88364</v>
      </c>
      <c r="K398">
        <f t="shared" si="31"/>
        <v>5.7024164240106385</v>
      </c>
      <c r="L398">
        <f t="shared" si="32"/>
        <v>5.7024164240106385</v>
      </c>
      <c r="M398">
        <v>56.000000000002359</v>
      </c>
      <c r="N398" s="14">
        <f t="shared" si="33"/>
        <v>59.812426883799041</v>
      </c>
      <c r="O398">
        <f t="shared" si="34"/>
        <v>14.534598744295682</v>
      </c>
    </row>
    <row r="399" spans="1:15">
      <c r="A399" t="str">
        <f t="shared" si="30"/>
        <v>253,5</v>
      </c>
      <c r="B399">
        <v>253</v>
      </c>
      <c r="C399">
        <v>5</v>
      </c>
      <c r="D399">
        <v>52.999999999997094</v>
      </c>
      <c r="E399">
        <f>VLOOKUP(B399,Nodes!$B$2:$C$681,2,FALSE)</f>
        <v>196</v>
      </c>
      <c r="F399">
        <f>VLOOKUP(E399,Stations!$A$1:$D$300,3,FALSE)</f>
        <v>2.3375729999999999</v>
      </c>
      <c r="G399">
        <f>VLOOKUP(E399,Stations!$A$1:$D$300,4,FALSE)</f>
        <v>48.882255000000001</v>
      </c>
      <c r="H399">
        <f>VLOOKUP(C399,Nodes!$B$2:$C$681,2,FALSE)</f>
        <v>5</v>
      </c>
      <c r="I399">
        <f>VLOOKUP(H399,Stations!$A$1:$D$300,3,FALSE)</f>
        <v>2.3448488116264299</v>
      </c>
      <c r="J399">
        <f>VLOOKUP(H399,Stations!$A$1:$D$300,4,FALSE)</f>
        <v>48.883007126385998</v>
      </c>
      <c r="K399">
        <f t="shared" si="31"/>
        <v>7.3145833048647946</v>
      </c>
      <c r="L399">
        <f t="shared" si="32"/>
        <v>7.3145833048647946</v>
      </c>
      <c r="M399">
        <v>52.999999999997094</v>
      </c>
      <c r="N399" s="14">
        <f t="shared" si="33"/>
        <v>66.313787511040104</v>
      </c>
      <c r="O399">
        <f t="shared" si="34"/>
        <v>177.25693788920483</v>
      </c>
    </row>
    <row r="400" spans="1:15">
      <c r="A400" t="str">
        <f t="shared" si="30"/>
        <v>31,253</v>
      </c>
      <c r="B400">
        <v>31</v>
      </c>
      <c r="C400">
        <v>253</v>
      </c>
      <c r="D400">
        <v>53.999999999998849</v>
      </c>
      <c r="E400">
        <f>VLOOKUP(B400,Nodes!$B$2:$C$681,2,FALSE)</f>
        <v>25</v>
      </c>
      <c r="F400">
        <f>VLOOKUP(E400,Stations!$A$1:$D$300,3,FALSE)</f>
        <v>2.3337029999999999</v>
      </c>
      <c r="G400">
        <f>VLOOKUP(E400,Stations!$A$1:$D$300,4,FALSE)</f>
        <v>48.883459000000002</v>
      </c>
      <c r="H400">
        <f>VLOOKUP(C400,Nodes!$B$2:$C$681,2,FALSE)</f>
        <v>196</v>
      </c>
      <c r="I400">
        <f>VLOOKUP(H400,Stations!$A$1:$D$300,3,FALSE)</f>
        <v>2.3375729999999999</v>
      </c>
      <c r="J400">
        <f>VLOOKUP(H400,Stations!$A$1:$D$300,4,FALSE)</f>
        <v>48.882255000000001</v>
      </c>
      <c r="K400">
        <f t="shared" si="31"/>
        <v>4.0529638537746022</v>
      </c>
      <c r="L400">
        <f t="shared" si="32"/>
        <v>4.0529638537746022</v>
      </c>
      <c r="M400">
        <v>53.999999999998849</v>
      </c>
      <c r="N400" s="14">
        <f t="shared" si="33"/>
        <v>54.231840248889895</v>
      </c>
      <c r="O400">
        <f t="shared" si="34"/>
        <v>5.3749901005862383E-2</v>
      </c>
    </row>
    <row r="401" spans="1:15">
      <c r="A401" t="str">
        <f t="shared" si="30"/>
        <v>255,31</v>
      </c>
      <c r="B401">
        <v>255</v>
      </c>
      <c r="C401">
        <v>31</v>
      </c>
      <c r="D401">
        <v>52.000000000000135</v>
      </c>
      <c r="E401">
        <f>VLOOKUP(B401,Nodes!$B$2:$C$681,2,FALSE)</f>
        <v>197</v>
      </c>
      <c r="F401">
        <f>VLOOKUP(E401,Stations!$A$1:$D$300,3,FALSE)</f>
        <v>2.3276249999999998</v>
      </c>
      <c r="G401">
        <f>VLOOKUP(E401,Stations!$A$1:$D$300,4,FALSE)</f>
        <v>48.883808999999999</v>
      </c>
      <c r="H401">
        <f>VLOOKUP(C401,Nodes!$B$2:$C$681,2,FALSE)</f>
        <v>25</v>
      </c>
      <c r="I401">
        <f>VLOOKUP(H401,Stations!$A$1:$D$300,3,FALSE)</f>
        <v>2.3337029999999999</v>
      </c>
      <c r="J401">
        <f>VLOOKUP(H401,Stations!$A$1:$D$300,4,FALSE)</f>
        <v>48.883459000000002</v>
      </c>
      <c r="K401">
        <f t="shared" si="31"/>
        <v>6.0880689877824574</v>
      </c>
      <c r="L401">
        <f t="shared" si="32"/>
        <v>6.0880689877824574</v>
      </c>
      <c r="M401">
        <v>52.000000000000135</v>
      </c>
      <c r="N401" s="14">
        <f t="shared" si="33"/>
        <v>61.273466085794226</v>
      </c>
      <c r="O401">
        <f t="shared" si="34"/>
        <v>85.997173244373172</v>
      </c>
    </row>
    <row r="402" spans="1:15">
      <c r="A402" t="str">
        <f t="shared" si="30"/>
        <v>320,255</v>
      </c>
      <c r="B402">
        <v>320</v>
      </c>
      <c r="C402">
        <v>255</v>
      </c>
      <c r="D402">
        <v>58.000000000001073</v>
      </c>
      <c r="E402">
        <f>VLOOKUP(B402,Nodes!$B$2:$C$681,2,FALSE)</f>
        <v>248</v>
      </c>
      <c r="F402">
        <f>VLOOKUP(E402,Stations!$A$1:$D$300,3,FALSE)</f>
        <v>2.3220519999999998</v>
      </c>
      <c r="G402">
        <f>VLOOKUP(E402,Stations!$A$1:$D$300,4,FALSE)</f>
        <v>48.882424999999998</v>
      </c>
      <c r="H402">
        <f>VLOOKUP(C402,Nodes!$B$2:$C$681,2,FALSE)</f>
        <v>197</v>
      </c>
      <c r="I402">
        <f>VLOOKUP(H402,Stations!$A$1:$D$300,3,FALSE)</f>
        <v>2.3276249999999998</v>
      </c>
      <c r="J402">
        <f>VLOOKUP(H402,Stations!$A$1:$D$300,4,FALSE)</f>
        <v>48.883808999999999</v>
      </c>
      <c r="K402">
        <f t="shared" si="31"/>
        <v>5.7422804703362411</v>
      </c>
      <c r="L402">
        <f t="shared" si="32"/>
        <v>5.7422804703362411</v>
      </c>
      <c r="M402">
        <v>58.000000000001073</v>
      </c>
      <c r="N402" s="14">
        <f t="shared" si="33"/>
        <v>59.960706751255522</v>
      </c>
      <c r="O402">
        <f t="shared" si="34"/>
        <v>3.8443709644147757</v>
      </c>
    </row>
    <row r="403" spans="1:15">
      <c r="A403" t="str">
        <f t="shared" si="30"/>
        <v>376,320</v>
      </c>
      <c r="B403">
        <v>376</v>
      </c>
      <c r="C403">
        <v>320</v>
      </c>
      <c r="D403">
        <v>72.999999999998622</v>
      </c>
      <c r="E403">
        <f>VLOOKUP(B403,Nodes!$B$2:$C$681,2,FALSE)</f>
        <v>295</v>
      </c>
      <c r="F403">
        <f>VLOOKUP(E403,Stations!$A$1:$D$300,3,FALSE)</f>
        <v>2.3148670792579602</v>
      </c>
      <c r="G403">
        <f>VLOOKUP(E403,Stations!$A$1:$D$300,4,FALSE)</f>
        <v>48.881130389686497</v>
      </c>
      <c r="H403">
        <f>VLOOKUP(C403,Nodes!$B$2:$C$681,2,FALSE)</f>
        <v>248</v>
      </c>
      <c r="I403">
        <f>VLOOKUP(H403,Stations!$A$1:$D$300,3,FALSE)</f>
        <v>2.3220519999999998</v>
      </c>
      <c r="J403">
        <f>VLOOKUP(H403,Stations!$A$1:$D$300,4,FALSE)</f>
        <v>48.882424999999998</v>
      </c>
      <c r="K403">
        <f t="shared" si="31"/>
        <v>7.3006233934653224</v>
      </c>
      <c r="L403">
        <f t="shared" si="32"/>
        <v>7.3006233934653224</v>
      </c>
      <c r="M403">
        <v>72.999999999998622</v>
      </c>
      <c r="N403" s="14">
        <f t="shared" si="33"/>
        <v>66.253049504886263</v>
      </c>
      <c r="O403">
        <f t="shared" si="34"/>
        <v>45.521340983496899</v>
      </c>
    </row>
    <row r="404" spans="1:15">
      <c r="A404" t="str">
        <f t="shared" si="30"/>
        <v>216,376</v>
      </c>
      <c r="B404">
        <v>216</v>
      </c>
      <c r="C404">
        <v>376</v>
      </c>
      <c r="D404">
        <v>61.999999999998501</v>
      </c>
      <c r="E404">
        <f>VLOOKUP(B404,Nodes!$B$2:$C$681,2,FALSE)</f>
        <v>172</v>
      </c>
      <c r="F404">
        <f>VLOOKUP(E404,Stations!$A$1:$D$300,3,FALSE)</f>
        <v>2.3086030000000002</v>
      </c>
      <c r="G404">
        <f>VLOOKUP(E404,Stations!$A$1:$D$300,4,FALSE)</f>
        <v>48.880319</v>
      </c>
      <c r="H404">
        <f>VLOOKUP(C404,Nodes!$B$2:$C$681,2,FALSE)</f>
        <v>295</v>
      </c>
      <c r="I404">
        <f>VLOOKUP(H404,Stations!$A$1:$D$300,3,FALSE)</f>
        <v>2.3148670792579602</v>
      </c>
      <c r="J404">
        <f>VLOOKUP(H404,Stations!$A$1:$D$300,4,FALSE)</f>
        <v>48.881130389686497</v>
      </c>
      <c r="K404">
        <f t="shared" si="31"/>
        <v>6.3164105450293997</v>
      </c>
      <c r="L404">
        <f t="shared" si="32"/>
        <v>6.3164105450293997</v>
      </c>
      <c r="M404">
        <v>61.999999999998501</v>
      </c>
      <c r="N404" s="14">
        <f t="shared" si="33"/>
        <v>62.16644869210306</v>
      </c>
      <c r="O404">
        <f t="shared" si="34"/>
        <v>2.7705167103318405E-2</v>
      </c>
    </row>
    <row r="405" spans="1:15">
      <c r="A405" t="str">
        <f t="shared" si="30"/>
        <v>89,216</v>
      </c>
      <c r="B405">
        <v>89</v>
      </c>
      <c r="C405">
        <v>216</v>
      </c>
      <c r="D405">
        <v>37.999999999999545</v>
      </c>
      <c r="E405">
        <f>VLOOKUP(B405,Nodes!$B$2:$C$681,2,FALSE)</f>
        <v>71</v>
      </c>
      <c r="F405">
        <f>VLOOKUP(E405,Stations!$A$1:$D$300,3,FALSE)</f>
        <v>2.3043390000000001</v>
      </c>
      <c r="G405">
        <f>VLOOKUP(E405,Stations!$A$1:$D$300,4,FALSE)</f>
        <v>48.879401000000001</v>
      </c>
      <c r="H405">
        <f>VLOOKUP(C405,Nodes!$B$2:$C$681,2,FALSE)</f>
        <v>172</v>
      </c>
      <c r="I405">
        <f>VLOOKUP(H405,Stations!$A$1:$D$300,3,FALSE)</f>
        <v>2.3086030000000002</v>
      </c>
      <c r="J405">
        <f>VLOOKUP(H405,Stations!$A$1:$D$300,4,FALSE)</f>
        <v>48.880319</v>
      </c>
      <c r="K405">
        <f t="shared" si="31"/>
        <v>4.3616992101700331</v>
      </c>
      <c r="L405">
        <f t="shared" si="32"/>
        <v>4.3616992101700331</v>
      </c>
      <c r="M405">
        <v>37.999999999999545</v>
      </c>
      <c r="N405" s="14">
        <f t="shared" si="33"/>
        <v>55.1939705838546</v>
      </c>
      <c r="O405">
        <f t="shared" si="34"/>
        <v>295.63262443847293</v>
      </c>
    </row>
    <row r="406" spans="1:15">
      <c r="A406" t="str">
        <f t="shared" si="30"/>
        <v>362,89</v>
      </c>
      <c r="B406">
        <v>362</v>
      </c>
      <c r="C406">
        <v>89</v>
      </c>
      <c r="D406">
        <v>58.999999999998032</v>
      </c>
      <c r="E406">
        <f>VLOOKUP(B406,Nodes!$B$2:$C$681,2,FALSE)</f>
        <v>282</v>
      </c>
      <c r="F406">
        <f>VLOOKUP(E406,Stations!$A$1:$D$300,3,FALSE)</f>
        <v>2.2986710000000001</v>
      </c>
      <c r="G406">
        <f>VLOOKUP(E406,Stations!$A$1:$D$300,4,FALSE)</f>
        <v>48.878177999999998</v>
      </c>
      <c r="H406">
        <f>VLOOKUP(C406,Nodes!$B$2:$C$681,2,FALSE)</f>
        <v>71</v>
      </c>
      <c r="I406">
        <f>VLOOKUP(H406,Stations!$A$1:$D$300,3,FALSE)</f>
        <v>2.3043390000000001</v>
      </c>
      <c r="J406">
        <f>VLOOKUP(H406,Stations!$A$1:$D$300,4,FALSE)</f>
        <v>48.879401000000001</v>
      </c>
      <c r="K406">
        <f t="shared" si="31"/>
        <v>5.7984440154241046</v>
      </c>
      <c r="L406">
        <f t="shared" si="32"/>
        <v>5.7984440154241046</v>
      </c>
      <c r="M406">
        <v>58.999999999998032</v>
      </c>
      <c r="N406" s="14">
        <f t="shared" si="33"/>
        <v>60.170688668527653</v>
      </c>
      <c r="O406">
        <f t="shared" si="34"/>
        <v>1.3705119586236572</v>
      </c>
    </row>
    <row r="407" spans="1:15">
      <c r="A407" t="str">
        <f t="shared" si="30"/>
        <v>59,362</v>
      </c>
      <c r="B407">
        <v>59</v>
      </c>
      <c r="C407">
        <v>362</v>
      </c>
      <c r="D407">
        <v>47.000000000000952</v>
      </c>
      <c r="E407">
        <f>VLOOKUP(B407,Nodes!$B$2:$C$681,2,FALSE)</f>
        <v>49</v>
      </c>
      <c r="F407">
        <f>VLOOKUP(E407,Stations!$A$1:$D$300,3,FALSE)</f>
        <v>2.2949809999999999</v>
      </c>
      <c r="G407">
        <f>VLOOKUP(E407,Stations!$A$1:$D$300,4,FALSE)</f>
        <v>48.873773</v>
      </c>
      <c r="H407">
        <f>VLOOKUP(C407,Nodes!$B$2:$C$681,2,FALSE)</f>
        <v>282</v>
      </c>
      <c r="I407">
        <f>VLOOKUP(H407,Stations!$A$1:$D$300,3,FALSE)</f>
        <v>2.2986710000000001</v>
      </c>
      <c r="J407">
        <f>VLOOKUP(H407,Stations!$A$1:$D$300,4,FALSE)</f>
        <v>48.878177999999998</v>
      </c>
      <c r="K407">
        <f t="shared" si="31"/>
        <v>5.7463140359701592</v>
      </c>
      <c r="L407">
        <f t="shared" si="32"/>
        <v>5.7463140359701592</v>
      </c>
      <c r="M407">
        <v>47.000000000000952</v>
      </c>
      <c r="N407" s="14">
        <f t="shared" si="33"/>
        <v>59.975745413330543</v>
      </c>
      <c r="O407">
        <f t="shared" si="34"/>
        <v>168.36996903154392</v>
      </c>
    </row>
    <row r="408" spans="1:15">
      <c r="A408" t="str">
        <f t="shared" si="30"/>
        <v>372,59</v>
      </c>
      <c r="B408">
        <v>372</v>
      </c>
      <c r="C408">
        <v>59</v>
      </c>
      <c r="D408">
        <v>100.00000000000284</v>
      </c>
      <c r="E408">
        <f>VLOOKUP(B408,Nodes!$B$2:$C$681,2,FALSE)</f>
        <v>291</v>
      </c>
      <c r="F408">
        <f>VLOOKUP(E408,Stations!$A$1:$D$300,3,FALSE)</f>
        <v>2.285199</v>
      </c>
      <c r="G408">
        <f>VLOOKUP(E408,Stations!$A$1:$D$300,4,FALSE)</f>
        <v>48.869816999999998</v>
      </c>
      <c r="H408">
        <f>VLOOKUP(C408,Nodes!$B$2:$C$681,2,FALSE)</f>
        <v>49</v>
      </c>
      <c r="I408">
        <f>VLOOKUP(H408,Stations!$A$1:$D$300,3,FALSE)</f>
        <v>2.2949809999999999</v>
      </c>
      <c r="J408">
        <f>VLOOKUP(H408,Stations!$A$1:$D$300,4,FALSE)</f>
        <v>48.873773</v>
      </c>
      <c r="K408">
        <f t="shared" si="31"/>
        <v>10.551656741953716</v>
      </c>
      <c r="L408">
        <f t="shared" si="32"/>
        <v>10.551656741953716</v>
      </c>
      <c r="M408">
        <v>100.00000000000284</v>
      </c>
      <c r="N408" s="14">
        <f t="shared" si="33"/>
        <v>82.493225651158752</v>
      </c>
      <c r="O408">
        <f t="shared" si="34"/>
        <v>306.48714810134538</v>
      </c>
    </row>
    <row r="409" spans="1:15">
      <c r="A409" t="str">
        <f t="shared" si="30"/>
        <v>270,372</v>
      </c>
      <c r="B409">
        <v>270</v>
      </c>
      <c r="C409">
        <v>372</v>
      </c>
      <c r="D409">
        <v>89.000000000002728</v>
      </c>
      <c r="E409">
        <f>VLOOKUP(B409,Nodes!$B$2:$C$681,2,FALSE)</f>
        <v>208</v>
      </c>
      <c r="F409">
        <f>VLOOKUP(E409,Stations!$A$1:$D$300,3,FALSE)</f>
        <v>2.2767680000000001</v>
      </c>
      <c r="G409">
        <f>VLOOKUP(E409,Stations!$A$1:$D$300,4,FALSE)</f>
        <v>48.871544999999998</v>
      </c>
      <c r="H409">
        <f>VLOOKUP(C409,Nodes!$B$2:$C$681,2,FALSE)</f>
        <v>291</v>
      </c>
      <c r="I409">
        <f>VLOOKUP(H409,Stations!$A$1:$D$300,3,FALSE)</f>
        <v>2.285199</v>
      </c>
      <c r="J409">
        <f>VLOOKUP(H409,Stations!$A$1:$D$300,4,FALSE)</f>
        <v>48.869816999999998</v>
      </c>
      <c r="K409">
        <f t="shared" si="31"/>
        <v>8.6062619644069276</v>
      </c>
      <c r="L409">
        <f t="shared" si="32"/>
        <v>8.6062619644069276</v>
      </c>
      <c r="M409">
        <v>89.000000000002728</v>
      </c>
      <c r="N409" s="14">
        <f t="shared" si="33"/>
        <v>72.269511520209875</v>
      </c>
      <c r="O409">
        <f t="shared" si="34"/>
        <v>279.90924477248137</v>
      </c>
    </row>
    <row r="410" spans="1:15">
      <c r="A410" t="str">
        <f t="shared" si="30"/>
        <v>380,248</v>
      </c>
      <c r="B410">
        <v>380</v>
      </c>
      <c r="C410">
        <v>248</v>
      </c>
      <c r="D410">
        <v>47.000000000000952</v>
      </c>
      <c r="E410">
        <f>VLOOKUP(B410,Nodes!$B$2:$C$681,2,FALSE)</f>
        <v>298</v>
      </c>
      <c r="F410">
        <f>VLOOKUP(E410,Stations!$A$1:$D$300,3,FALSE)</f>
        <v>2.303668</v>
      </c>
      <c r="G410">
        <f>VLOOKUP(E410,Stations!$A$1:$D$300,4,FALSE)</f>
        <v>48.884056999999999</v>
      </c>
      <c r="H410">
        <f>VLOOKUP(C410,Nodes!$B$2:$C$681,2,FALSE)</f>
        <v>191</v>
      </c>
      <c r="I410">
        <f>VLOOKUP(H410,Stations!$A$1:$D$300,3,FALSE)</f>
        <v>2.2992110000000001</v>
      </c>
      <c r="J410">
        <f>VLOOKUP(H410,Stations!$A$1:$D$300,4,FALSE)</f>
        <v>48.884647999999999</v>
      </c>
      <c r="K410">
        <f t="shared" si="31"/>
        <v>4.496012677918003</v>
      </c>
      <c r="L410">
        <f t="shared" si="32"/>
        <v>4.496012677918003</v>
      </c>
      <c r="M410">
        <v>47.000000000000952</v>
      </c>
      <c r="N410" s="14">
        <f t="shared" si="33"/>
        <v>55.624387551879728</v>
      </c>
      <c r="O410">
        <f t="shared" si="34"/>
        <v>74.380060645001592</v>
      </c>
    </row>
    <row r="411" spans="1:15">
      <c r="A411" t="str">
        <f t="shared" si="30"/>
        <v>200,380</v>
      </c>
      <c r="B411">
        <v>200</v>
      </c>
      <c r="C411">
        <v>380</v>
      </c>
      <c r="D411">
        <v>45.999999999999197</v>
      </c>
      <c r="E411">
        <f>VLOOKUP(B411,Nodes!$B$2:$C$681,2,FALSE)</f>
        <v>160</v>
      </c>
      <c r="F411">
        <f>VLOOKUP(E411,Stations!$A$1:$D$300,3,FALSE)</f>
        <v>2.3110019999999998</v>
      </c>
      <c r="G411">
        <f>VLOOKUP(E411,Stations!$A$1:$D$300,4,FALSE)</f>
        <v>48.882475999999997</v>
      </c>
      <c r="H411">
        <f>VLOOKUP(C411,Nodes!$B$2:$C$681,2,FALSE)</f>
        <v>298</v>
      </c>
      <c r="I411">
        <f>VLOOKUP(H411,Stations!$A$1:$D$300,3,FALSE)</f>
        <v>2.303668</v>
      </c>
      <c r="J411">
        <f>VLOOKUP(H411,Stations!$A$1:$D$300,4,FALSE)</f>
        <v>48.884056999999999</v>
      </c>
      <c r="K411">
        <f t="shared" si="31"/>
        <v>7.5024740586023437</v>
      </c>
      <c r="L411">
        <f t="shared" si="32"/>
        <v>7.5024740586023437</v>
      </c>
      <c r="M411">
        <v>45.999999999999197</v>
      </c>
      <c r="N411" s="14">
        <f t="shared" si="33"/>
        <v>67.138830113146213</v>
      </c>
      <c r="O411">
        <f t="shared" si="34"/>
        <v>446.8501385524911</v>
      </c>
    </row>
    <row r="412" spans="1:15">
      <c r="A412" t="str">
        <f t="shared" si="30"/>
        <v>377,200</v>
      </c>
      <c r="B412">
        <v>377</v>
      </c>
      <c r="C412">
        <v>200</v>
      </c>
      <c r="D412">
        <v>78.000000000002601</v>
      </c>
      <c r="E412">
        <f>VLOOKUP(B412,Nodes!$B$2:$C$681,2,FALSE)</f>
        <v>295</v>
      </c>
      <c r="F412">
        <f>VLOOKUP(E412,Stations!$A$1:$D$300,3,FALSE)</f>
        <v>2.3148670792579602</v>
      </c>
      <c r="G412">
        <f>VLOOKUP(E412,Stations!$A$1:$D$300,4,FALSE)</f>
        <v>48.881130389686497</v>
      </c>
      <c r="H412">
        <f>VLOOKUP(C412,Nodes!$B$2:$C$681,2,FALSE)</f>
        <v>160</v>
      </c>
      <c r="I412">
        <f>VLOOKUP(H412,Stations!$A$1:$D$300,3,FALSE)</f>
        <v>2.3110019999999998</v>
      </c>
      <c r="J412">
        <f>VLOOKUP(H412,Stations!$A$1:$D$300,4,FALSE)</f>
        <v>48.882475999999997</v>
      </c>
      <c r="K412">
        <f t="shared" si="31"/>
        <v>4.0926158854836565</v>
      </c>
      <c r="L412">
        <f t="shared" si="32"/>
        <v>4.0926158854836565</v>
      </c>
      <c r="M412">
        <v>78.000000000002601</v>
      </c>
      <c r="N412" s="14">
        <f t="shared" si="33"/>
        <v>54.35328589389708</v>
      </c>
      <c r="O412">
        <f t="shared" si="34"/>
        <v>559.16708801588982</v>
      </c>
    </row>
    <row r="413" spans="1:15">
      <c r="A413" t="str">
        <f t="shared" si="30"/>
        <v>112,377</v>
      </c>
      <c r="B413">
        <v>112</v>
      </c>
      <c r="C413">
        <v>377</v>
      </c>
      <c r="D413">
        <v>74.999999999997328</v>
      </c>
      <c r="E413">
        <f>VLOOKUP(B413,Nodes!$B$2:$C$681,2,FALSE)</f>
        <v>91</v>
      </c>
      <c r="F413">
        <f>VLOOKUP(E413,Stations!$A$1:$D$300,3,FALSE)</f>
        <v>2.3223799999999999</v>
      </c>
      <c r="G413">
        <f>VLOOKUP(E413,Stations!$A$1:$D$300,4,FALSE)</f>
        <v>48.878821000000002</v>
      </c>
      <c r="H413">
        <f>VLOOKUP(C413,Nodes!$B$2:$C$681,2,FALSE)</f>
        <v>295</v>
      </c>
      <c r="I413">
        <f>VLOOKUP(H413,Stations!$A$1:$D$300,3,FALSE)</f>
        <v>2.3148670792579602</v>
      </c>
      <c r="J413">
        <f>VLOOKUP(H413,Stations!$A$1:$D$300,4,FALSE)</f>
        <v>48.881130389686497</v>
      </c>
      <c r="K413">
        <f t="shared" si="31"/>
        <v>7.8598510673077939</v>
      </c>
      <c r="L413">
        <f t="shared" si="32"/>
        <v>7.8598510673077939</v>
      </c>
      <c r="M413">
        <v>74.999999999997328</v>
      </c>
      <c r="N413" s="14">
        <f t="shared" si="33"/>
        <v>68.746897615122194</v>
      </c>
      <c r="O413">
        <f t="shared" si="34"/>
        <v>39.101289435731097</v>
      </c>
    </row>
    <row r="414" spans="1:15">
      <c r="A414" t="str">
        <f t="shared" si="30"/>
        <v>334,112</v>
      </c>
      <c r="B414">
        <v>334</v>
      </c>
      <c r="C414">
        <v>112</v>
      </c>
      <c r="D414">
        <v>69.999999999998153</v>
      </c>
      <c r="E414">
        <f>VLOOKUP(B414,Nodes!$B$2:$C$681,2,FALSE)</f>
        <v>262</v>
      </c>
      <c r="F414">
        <f>VLOOKUP(E414,Stations!$A$1:$D$300,3,FALSE)</f>
        <v>2.3256100000000002</v>
      </c>
      <c r="G414">
        <f>VLOOKUP(E414,Stations!$A$1:$D$300,4,FALSE)</f>
        <v>48.875684</v>
      </c>
      <c r="H414">
        <f>VLOOKUP(C414,Nodes!$B$2:$C$681,2,FALSE)</f>
        <v>91</v>
      </c>
      <c r="I414">
        <f>VLOOKUP(H414,Stations!$A$1:$D$300,3,FALSE)</f>
        <v>2.3223799999999999</v>
      </c>
      <c r="J414">
        <f>VLOOKUP(H414,Stations!$A$1:$D$300,4,FALSE)</f>
        <v>48.878821000000002</v>
      </c>
      <c r="K414">
        <f t="shared" si="31"/>
        <v>4.5026291208600382</v>
      </c>
      <c r="L414">
        <f t="shared" si="32"/>
        <v>4.5026291208600382</v>
      </c>
      <c r="M414">
        <v>69.999999999998153</v>
      </c>
      <c r="N414" s="14">
        <f t="shared" si="33"/>
        <v>55.645776061062669</v>
      </c>
      <c r="O414">
        <f t="shared" si="34"/>
        <v>206.0437448891085</v>
      </c>
    </row>
    <row r="415" spans="1:15">
      <c r="A415" t="str">
        <f t="shared" si="30"/>
        <v>142,334</v>
      </c>
      <c r="B415">
        <v>142</v>
      </c>
      <c r="C415">
        <v>334</v>
      </c>
      <c r="D415">
        <v>50.99999999999838</v>
      </c>
      <c r="E415">
        <f>VLOOKUP(B415,Nodes!$B$2:$C$681,2,FALSE)</f>
        <v>113</v>
      </c>
      <c r="F415">
        <f>VLOOKUP(E415,Stations!$A$1:$D$300,3,FALSE)</f>
        <v>2.32858389616012</v>
      </c>
      <c r="G415">
        <f>VLOOKUP(E415,Stations!$A$1:$D$300,4,FALSE)</f>
        <v>48.873448969753802</v>
      </c>
      <c r="H415">
        <f>VLOOKUP(C415,Nodes!$B$2:$C$681,2,FALSE)</f>
        <v>262</v>
      </c>
      <c r="I415">
        <f>VLOOKUP(H415,Stations!$A$1:$D$300,3,FALSE)</f>
        <v>2.3256100000000002</v>
      </c>
      <c r="J415">
        <f>VLOOKUP(H415,Stations!$A$1:$D$300,4,FALSE)</f>
        <v>48.875684</v>
      </c>
      <c r="K415">
        <f t="shared" si="31"/>
        <v>3.7201369023991577</v>
      </c>
      <c r="L415">
        <f t="shared" si="32"/>
        <v>3.7201369023991577</v>
      </c>
      <c r="M415">
        <v>50.99999999999838</v>
      </c>
      <c r="N415" s="14">
        <f t="shared" si="33"/>
        <v>53.237145514160254</v>
      </c>
      <c r="O415">
        <f t="shared" si="34"/>
        <v>5.0048200515345949</v>
      </c>
    </row>
    <row r="416" spans="1:15">
      <c r="A416" t="str">
        <f t="shared" si="30"/>
        <v>235,142</v>
      </c>
      <c r="B416">
        <v>235</v>
      </c>
      <c r="C416">
        <v>142</v>
      </c>
      <c r="D416">
        <v>48.000000000002707</v>
      </c>
      <c r="E416">
        <f>VLOOKUP(B416,Nodes!$B$2:$C$681,2,FALSE)</f>
        <v>183</v>
      </c>
      <c r="F416">
        <f>VLOOKUP(E416,Stations!$A$1:$D$300,3,FALSE)</f>
        <v>2.3323523998260498</v>
      </c>
      <c r="G416">
        <f>VLOOKUP(E416,Stations!$A$1:$D$300,4,FALSE)</f>
        <v>48.870635946708902</v>
      </c>
      <c r="H416">
        <f>VLOOKUP(C416,Nodes!$B$2:$C$681,2,FALSE)</f>
        <v>113</v>
      </c>
      <c r="I416">
        <f>VLOOKUP(H416,Stations!$A$1:$D$300,3,FALSE)</f>
        <v>2.32858389616012</v>
      </c>
      <c r="J416">
        <f>VLOOKUP(H416,Stations!$A$1:$D$300,4,FALSE)</f>
        <v>48.873448969753802</v>
      </c>
      <c r="K416">
        <f t="shared" si="31"/>
        <v>4.7026288957634996</v>
      </c>
      <c r="L416">
        <f t="shared" si="32"/>
        <v>4.7026288957634996</v>
      </c>
      <c r="M416">
        <v>48.000000000002707</v>
      </c>
      <c r="N416" s="14">
        <f t="shared" si="33"/>
        <v>56.300528698371025</v>
      </c>
      <c r="O416">
        <f t="shared" si="34"/>
        <v>68.898776672436043</v>
      </c>
    </row>
    <row r="417" spans="1:15">
      <c r="A417" t="str">
        <f t="shared" si="30"/>
        <v>300,235</v>
      </c>
      <c r="B417">
        <v>300</v>
      </c>
      <c r="C417">
        <v>235</v>
      </c>
      <c r="D417">
        <v>50.99999999999838</v>
      </c>
      <c r="E417">
        <f>VLOOKUP(B417,Nodes!$B$2:$C$681,2,FALSE)</f>
        <v>236</v>
      </c>
      <c r="F417">
        <f>VLOOKUP(E417,Stations!$A$1:$D$300,3,FALSE)</f>
        <v>2.336633</v>
      </c>
      <c r="G417">
        <f>VLOOKUP(E417,Stations!$A$1:$D$300,4,FALSE)</f>
        <v>48.869574</v>
      </c>
      <c r="H417">
        <f>VLOOKUP(C417,Nodes!$B$2:$C$681,2,FALSE)</f>
        <v>183</v>
      </c>
      <c r="I417">
        <f>VLOOKUP(H417,Stations!$A$1:$D$300,3,FALSE)</f>
        <v>2.3323523998260498</v>
      </c>
      <c r="J417">
        <f>VLOOKUP(H417,Stations!$A$1:$D$300,4,FALSE)</f>
        <v>48.870635946708902</v>
      </c>
      <c r="K417">
        <f t="shared" si="31"/>
        <v>4.4103592440717083</v>
      </c>
      <c r="L417">
        <f t="shared" si="32"/>
        <v>4.4103592440717083</v>
      </c>
      <c r="M417">
        <v>50.99999999999838</v>
      </c>
      <c r="N417" s="14">
        <f t="shared" si="33"/>
        <v>55.349075261265497</v>
      </c>
      <c r="O417">
        <f t="shared" si="34"/>
        <v>18.914455628165644</v>
      </c>
    </row>
    <row r="418" spans="1:15">
      <c r="A418" t="str">
        <f t="shared" si="30"/>
        <v>43,300</v>
      </c>
      <c r="B418">
        <v>43</v>
      </c>
      <c r="C418">
        <v>300</v>
      </c>
      <c r="D418">
        <v>47.000000000000952</v>
      </c>
      <c r="E418">
        <f>VLOOKUP(B418,Nodes!$B$2:$C$681,2,FALSE)</f>
        <v>35</v>
      </c>
      <c r="F418">
        <f>VLOOKUP(E418,Stations!$A$1:$D$300,3,FALSE)</f>
        <v>2.3413699865341102</v>
      </c>
      <c r="G418">
        <f>VLOOKUP(E418,Stations!$A$1:$D$300,4,FALSE)</f>
        <v>48.868737573984198</v>
      </c>
      <c r="H418">
        <f>VLOOKUP(C418,Nodes!$B$2:$C$681,2,FALSE)</f>
        <v>236</v>
      </c>
      <c r="I418">
        <f>VLOOKUP(H418,Stations!$A$1:$D$300,3,FALSE)</f>
        <v>2.336633</v>
      </c>
      <c r="J418">
        <f>VLOOKUP(H418,Stations!$A$1:$D$300,4,FALSE)</f>
        <v>48.869574</v>
      </c>
      <c r="K418">
        <f t="shared" si="31"/>
        <v>4.8102650555090998</v>
      </c>
      <c r="L418">
        <f t="shared" si="32"/>
        <v>4.8102650555090998</v>
      </c>
      <c r="M418">
        <v>47.000000000000952</v>
      </c>
      <c r="N418" s="14">
        <f t="shared" si="33"/>
        <v>56.659497140925183</v>
      </c>
      <c r="O418">
        <f t="shared" si="34"/>
        <v>93.305885015523387</v>
      </c>
    </row>
    <row r="419" spans="1:15">
      <c r="A419" t="str">
        <f t="shared" si="30"/>
        <v>347,43</v>
      </c>
      <c r="B419">
        <v>347</v>
      </c>
      <c r="C419">
        <v>43</v>
      </c>
      <c r="D419">
        <v>50.99999999999838</v>
      </c>
      <c r="E419">
        <f>VLOOKUP(B419,Nodes!$B$2:$C$681,2,FALSE)</f>
        <v>272</v>
      </c>
      <c r="F419">
        <f>VLOOKUP(E419,Stations!$A$1:$D$300,3,FALSE)</f>
        <v>2.346387</v>
      </c>
      <c r="G419">
        <f>VLOOKUP(E419,Stations!$A$1:$D$300,4,FALSE)</f>
        <v>48.867569000000003</v>
      </c>
      <c r="H419">
        <f>VLOOKUP(C419,Nodes!$B$2:$C$681,2,FALSE)</f>
        <v>35</v>
      </c>
      <c r="I419">
        <f>VLOOKUP(H419,Stations!$A$1:$D$300,3,FALSE)</f>
        <v>2.3413699865341102</v>
      </c>
      <c r="J419">
        <f>VLOOKUP(H419,Stations!$A$1:$D$300,4,FALSE)</f>
        <v>48.868737573984198</v>
      </c>
      <c r="K419">
        <f t="shared" si="31"/>
        <v>5.1513094717224188</v>
      </c>
      <c r="L419">
        <f t="shared" si="32"/>
        <v>5.1513094717224188</v>
      </c>
      <c r="M419">
        <v>50.99999999999838</v>
      </c>
      <c r="N419" s="14">
        <f t="shared" si="33"/>
        <v>57.827352413097316</v>
      </c>
      <c r="O419">
        <f t="shared" si="34"/>
        <v>46.612740972647863</v>
      </c>
    </row>
    <row r="420" spans="1:15">
      <c r="A420" t="str">
        <f t="shared" si="30"/>
        <v>305,347</v>
      </c>
      <c r="B420">
        <v>305</v>
      </c>
      <c r="C420">
        <v>347</v>
      </c>
      <c r="D420">
        <v>52.000000000000135</v>
      </c>
      <c r="E420">
        <f>VLOOKUP(B420,Nodes!$B$2:$C$681,2,FALSE)</f>
        <v>240</v>
      </c>
      <c r="F420">
        <f>VLOOKUP(E420,Stations!$A$1:$D$300,3,FALSE)</f>
        <v>2.3523885011672898</v>
      </c>
      <c r="G420">
        <f>VLOOKUP(E420,Stations!$A$1:$D$300,4,FALSE)</f>
        <v>48.866246291581</v>
      </c>
      <c r="H420">
        <f>VLOOKUP(C420,Nodes!$B$2:$C$681,2,FALSE)</f>
        <v>272</v>
      </c>
      <c r="I420">
        <f>VLOOKUP(H420,Stations!$A$1:$D$300,3,FALSE)</f>
        <v>2.346387</v>
      </c>
      <c r="J420">
        <f>VLOOKUP(H420,Stations!$A$1:$D$300,4,FALSE)</f>
        <v>48.867569000000003</v>
      </c>
      <c r="K420">
        <f t="shared" si="31"/>
        <v>6.1455328347250529</v>
      </c>
      <c r="L420">
        <f t="shared" si="32"/>
        <v>6.1455328347250529</v>
      </c>
      <c r="M420">
        <v>52.000000000000135</v>
      </c>
      <c r="N420" s="14">
        <f t="shared" si="33"/>
        <v>61.496236762935141</v>
      </c>
      <c r="O420">
        <f t="shared" si="34"/>
        <v>90.178512657718315</v>
      </c>
    </row>
    <row r="421" spans="1:15">
      <c r="A421" t="str">
        <f t="shared" si="30"/>
        <v>7,305</v>
      </c>
      <c r="B421">
        <v>7</v>
      </c>
      <c r="C421">
        <v>305</v>
      </c>
      <c r="D421">
        <v>47.000000000000952</v>
      </c>
      <c r="E421">
        <f>VLOOKUP(B421,Nodes!$B$2:$C$681,2,FALSE)</f>
        <v>7</v>
      </c>
      <c r="F421">
        <f>VLOOKUP(E421,Stations!$A$1:$D$300,3,FALSE)</f>
        <v>2.3567939999999998</v>
      </c>
      <c r="G421">
        <f>VLOOKUP(E421,Stations!$A$1:$D$300,4,FALSE)</f>
        <v>48.865285</v>
      </c>
      <c r="H421">
        <f>VLOOKUP(C421,Nodes!$B$2:$C$681,2,FALSE)</f>
        <v>240</v>
      </c>
      <c r="I421">
        <f>VLOOKUP(H421,Stations!$A$1:$D$300,3,FALSE)</f>
        <v>2.3523885011672898</v>
      </c>
      <c r="J421">
        <f>VLOOKUP(H421,Stations!$A$1:$D$300,4,FALSE)</f>
        <v>48.866246291581</v>
      </c>
      <c r="K421">
        <f t="shared" si="31"/>
        <v>4.5091575120758396</v>
      </c>
      <c r="L421">
        <f t="shared" si="32"/>
        <v>4.5091575120758396</v>
      </c>
      <c r="M421">
        <v>47.000000000000952</v>
      </c>
      <c r="N421" s="14">
        <f t="shared" si="33"/>
        <v>55.666897017321446</v>
      </c>
      <c r="O421">
        <f t="shared" si="34"/>
        <v>75.115103908838876</v>
      </c>
    </row>
    <row r="422" spans="1:15">
      <c r="A422" t="str">
        <f t="shared" si="30"/>
        <v>361,7</v>
      </c>
      <c r="B422">
        <v>361</v>
      </c>
      <c r="C422">
        <v>7</v>
      </c>
      <c r="D422">
        <v>59.000000000002828</v>
      </c>
      <c r="E422">
        <f>VLOOKUP(B422,Nodes!$B$2:$C$681,2,FALSE)</f>
        <v>281</v>
      </c>
      <c r="F422">
        <f>VLOOKUP(E422,Stations!$A$1:$D$300,3,FALSE)</f>
        <v>2.360595</v>
      </c>
      <c r="G422">
        <f>VLOOKUP(E422,Stations!$A$1:$D$300,4,FALSE)</f>
        <v>48.866487999999997</v>
      </c>
      <c r="H422">
        <f>VLOOKUP(C422,Nodes!$B$2:$C$681,2,FALSE)</f>
        <v>7</v>
      </c>
      <c r="I422">
        <f>VLOOKUP(H422,Stations!$A$1:$D$300,3,FALSE)</f>
        <v>2.3567939999999998</v>
      </c>
      <c r="J422">
        <f>VLOOKUP(H422,Stations!$A$1:$D$300,4,FALSE)</f>
        <v>48.865285</v>
      </c>
      <c r="K422">
        <f t="shared" si="31"/>
        <v>3.986829567462522</v>
      </c>
      <c r="L422">
        <f t="shared" si="32"/>
        <v>3.986829567462522</v>
      </c>
      <c r="M422">
        <v>59.000000000002828</v>
      </c>
      <c r="N422" s="14">
        <f t="shared" si="33"/>
        <v>54.030678077712182</v>
      </c>
      <c r="O422">
        <f t="shared" si="34"/>
        <v>24.694160367358403</v>
      </c>
    </row>
    <row r="423" spans="1:15">
      <c r="A423" t="str">
        <f t="shared" si="30"/>
        <v>308,361</v>
      </c>
      <c r="B423">
        <v>308</v>
      </c>
      <c r="C423">
        <v>361</v>
      </c>
      <c r="D423">
        <v>47.000000000000952</v>
      </c>
      <c r="E423">
        <f>VLOOKUP(B423,Nodes!$B$2:$C$681,2,FALSE)</f>
        <v>242</v>
      </c>
      <c r="F423">
        <f>VLOOKUP(E423,Stations!$A$1:$D$300,3,FALSE)</f>
        <v>2.3635840415954501</v>
      </c>
      <c r="G423">
        <f>VLOOKUP(E423,Stations!$A$1:$D$300,4,FALSE)</f>
        <v>48.8669873375501</v>
      </c>
      <c r="H423">
        <f>VLOOKUP(C423,Nodes!$B$2:$C$681,2,FALSE)</f>
        <v>281</v>
      </c>
      <c r="I423">
        <f>VLOOKUP(H423,Stations!$A$1:$D$300,3,FALSE)</f>
        <v>2.360595</v>
      </c>
      <c r="J423">
        <f>VLOOKUP(H423,Stations!$A$1:$D$300,4,FALSE)</f>
        <v>48.866487999999997</v>
      </c>
      <c r="K423">
        <f t="shared" si="31"/>
        <v>3.0304632728798699</v>
      </c>
      <c r="L423">
        <f t="shared" si="32"/>
        <v>3.0304632728798699</v>
      </c>
      <c r="M423">
        <v>47.000000000000952</v>
      </c>
      <c r="N423" s="14">
        <f t="shared" si="33"/>
        <v>51.316373768991205</v>
      </c>
      <c r="O423">
        <f t="shared" si="34"/>
        <v>18.631082513627124</v>
      </c>
    </row>
    <row r="424" spans="1:15">
      <c r="A424" t="str">
        <f t="shared" si="30"/>
        <v>241,308</v>
      </c>
      <c r="B424">
        <v>241</v>
      </c>
      <c r="C424">
        <v>308</v>
      </c>
      <c r="D424">
        <v>72.000000000001663</v>
      </c>
      <c r="E424">
        <f>VLOOKUP(B424,Nodes!$B$2:$C$681,2,FALSE)</f>
        <v>186</v>
      </c>
      <c r="F424">
        <f>VLOOKUP(E424,Stations!$A$1:$D$300,3,FALSE)</f>
        <v>2.3743810000000001</v>
      </c>
      <c r="G424">
        <f>VLOOKUP(E424,Stations!$A$1:$D$300,4,FALSE)</f>
        <v>48.865299</v>
      </c>
      <c r="H424">
        <f>VLOOKUP(C424,Nodes!$B$2:$C$681,2,FALSE)</f>
        <v>242</v>
      </c>
      <c r="I424">
        <f>VLOOKUP(H424,Stations!$A$1:$D$300,3,FALSE)</f>
        <v>2.3635840415954501</v>
      </c>
      <c r="J424">
        <f>VLOOKUP(H424,Stations!$A$1:$D$300,4,FALSE)</f>
        <v>48.8669873375501</v>
      </c>
      <c r="K424">
        <f t="shared" si="31"/>
        <v>10.928165192412607</v>
      </c>
      <c r="L424">
        <f t="shared" si="32"/>
        <v>10.928165192412607</v>
      </c>
      <c r="M424">
        <v>72.000000000001663</v>
      </c>
      <c r="N424" s="14">
        <f t="shared" si="33"/>
        <v>84.645962621772867</v>
      </c>
      <c r="O424">
        <f t="shared" si="34"/>
        <v>159.92037063123442</v>
      </c>
    </row>
    <row r="425" spans="1:15">
      <c r="A425" t="str">
        <f t="shared" si="30"/>
        <v>324,241</v>
      </c>
      <c r="B425">
        <v>324</v>
      </c>
      <c r="C425">
        <v>241</v>
      </c>
      <c r="D425">
        <v>48.999999999999666</v>
      </c>
      <c r="E425">
        <f>VLOOKUP(B425,Nodes!$B$2:$C$681,2,FALSE)</f>
        <v>252</v>
      </c>
      <c r="F425">
        <f>VLOOKUP(E425,Stations!$A$1:$D$300,3,FALSE)</f>
        <v>2.379448</v>
      </c>
      <c r="G425">
        <f>VLOOKUP(E425,Stations!$A$1:$D$300,4,FALSE)</f>
        <v>48.864334999999997</v>
      </c>
      <c r="H425">
        <f>VLOOKUP(C425,Nodes!$B$2:$C$681,2,FALSE)</f>
        <v>186</v>
      </c>
      <c r="I425">
        <f>VLOOKUP(H425,Stations!$A$1:$D$300,3,FALSE)</f>
        <v>2.3743810000000001</v>
      </c>
      <c r="J425">
        <f>VLOOKUP(H425,Stations!$A$1:$D$300,4,FALSE)</f>
        <v>48.865299</v>
      </c>
      <c r="K425">
        <f t="shared" si="31"/>
        <v>5.1578857102504383</v>
      </c>
      <c r="L425">
        <f t="shared" si="32"/>
        <v>5.1578857102504383</v>
      </c>
      <c r="M425">
        <v>48.999999999999666</v>
      </c>
      <c r="N425" s="14">
        <f t="shared" si="33"/>
        <v>57.850326901972011</v>
      </c>
      <c r="O425">
        <f t="shared" si="34"/>
        <v>78.328286271775397</v>
      </c>
    </row>
    <row r="426" spans="1:15">
      <c r="A426" t="str">
        <f t="shared" si="30"/>
        <v>247,324</v>
      </c>
      <c r="B426">
        <v>247</v>
      </c>
      <c r="C426">
        <v>324</v>
      </c>
      <c r="D426">
        <v>65.000000000003766</v>
      </c>
      <c r="E426">
        <f>VLOOKUP(B426,Nodes!$B$2:$C$681,2,FALSE)</f>
        <v>190</v>
      </c>
      <c r="F426">
        <f>VLOOKUP(E426,Stations!$A$1:$D$300,3,FALSE)</f>
        <v>2.3873880000000001</v>
      </c>
      <c r="G426">
        <f>VLOOKUP(E426,Stations!$A$1:$D$300,4,FALSE)</f>
        <v>48.862921</v>
      </c>
      <c r="H426">
        <f>VLOOKUP(C426,Nodes!$B$2:$C$681,2,FALSE)</f>
        <v>252</v>
      </c>
      <c r="I426">
        <f>VLOOKUP(H426,Stations!$A$1:$D$300,3,FALSE)</f>
        <v>2.379448</v>
      </c>
      <c r="J426">
        <f>VLOOKUP(H426,Stations!$A$1:$D$300,4,FALSE)</f>
        <v>48.864334999999997</v>
      </c>
      <c r="K426">
        <f t="shared" si="31"/>
        <v>8.064923806211203</v>
      </c>
      <c r="L426">
        <f t="shared" si="32"/>
        <v>8.064923806211203</v>
      </c>
      <c r="M426">
        <v>65.000000000003766</v>
      </c>
      <c r="N426" s="14">
        <f t="shared" si="33"/>
        <v>69.692615708348796</v>
      </c>
      <c r="O426">
        <f t="shared" si="34"/>
        <v>22.020642186206533</v>
      </c>
    </row>
    <row r="427" spans="1:15">
      <c r="A427" t="str">
        <f t="shared" si="30"/>
        <v>124,247</v>
      </c>
      <c r="B427">
        <v>124</v>
      </c>
      <c r="C427">
        <v>247</v>
      </c>
      <c r="D427">
        <v>79.000000000004349</v>
      </c>
      <c r="E427">
        <f>VLOOKUP(B427,Nodes!$B$2:$C$681,2,FALSE)</f>
        <v>102</v>
      </c>
      <c r="F427">
        <f>VLOOKUP(E427,Stations!$A$1:$D$300,3,FALSE)</f>
        <v>2.3984510000000001</v>
      </c>
      <c r="G427">
        <f>VLOOKUP(E427,Stations!$A$1:$D$300,4,FALSE)</f>
        <v>48.864947000000001</v>
      </c>
      <c r="H427">
        <f>VLOOKUP(C427,Nodes!$B$2:$C$681,2,FALSE)</f>
        <v>190</v>
      </c>
      <c r="I427">
        <f>VLOOKUP(H427,Stations!$A$1:$D$300,3,FALSE)</f>
        <v>2.3873880000000001</v>
      </c>
      <c r="J427">
        <f>VLOOKUP(H427,Stations!$A$1:$D$300,4,FALSE)</f>
        <v>48.862921</v>
      </c>
      <c r="K427">
        <f t="shared" si="31"/>
        <v>11.246983817895535</v>
      </c>
      <c r="L427">
        <f t="shared" si="32"/>
        <v>11.246983817895535</v>
      </c>
      <c r="M427">
        <v>79.000000000004349</v>
      </c>
      <c r="N427" s="14">
        <f t="shared" si="33"/>
        <v>86.512987501088276</v>
      </c>
      <c r="O427">
        <f t="shared" si="34"/>
        <v>56.444981191443311</v>
      </c>
    </row>
    <row r="428" spans="1:15">
      <c r="A428" t="str">
        <f t="shared" si="30"/>
        <v>245,125</v>
      </c>
      <c r="B428">
        <v>245</v>
      </c>
      <c r="C428">
        <v>125</v>
      </c>
      <c r="D428">
        <v>56.000000000002359</v>
      </c>
      <c r="E428">
        <f>VLOOKUP(B428,Nodes!$B$2:$C$681,2,FALSE)</f>
        <v>189</v>
      </c>
      <c r="F428">
        <f>VLOOKUP(E428,Stations!$A$1:$D$300,3,FALSE)</f>
        <v>2.4017518758773799</v>
      </c>
      <c r="G428">
        <f>VLOOKUP(E428,Stations!$A$1:$D$300,4,FALSE)</f>
        <v>48.868670529764501</v>
      </c>
      <c r="H428">
        <f>VLOOKUP(C428,Nodes!$B$2:$C$681,2,FALSE)</f>
        <v>102</v>
      </c>
      <c r="I428">
        <f>VLOOKUP(H428,Stations!$A$1:$D$300,3,FALSE)</f>
        <v>2.3984510000000001</v>
      </c>
      <c r="J428">
        <f>VLOOKUP(H428,Stations!$A$1:$D$300,4,FALSE)</f>
        <v>48.864947000000001</v>
      </c>
      <c r="K428">
        <f t="shared" si="31"/>
        <v>4.97598788834775</v>
      </c>
      <c r="L428">
        <f t="shared" si="32"/>
        <v>4.97598788834775</v>
      </c>
      <c r="M428">
        <v>56.000000000002359</v>
      </c>
      <c r="N428" s="14">
        <f t="shared" si="33"/>
        <v>57.221205230187323</v>
      </c>
      <c r="O428">
        <f t="shared" si="34"/>
        <v>1.4913422142311106</v>
      </c>
    </row>
    <row r="429" spans="1:15">
      <c r="A429" t="str">
        <f t="shared" si="30"/>
        <v>329,245</v>
      </c>
      <c r="B429">
        <v>329</v>
      </c>
      <c r="C429">
        <v>245</v>
      </c>
      <c r="D429">
        <v>56.000000000002359</v>
      </c>
      <c r="E429">
        <f>VLOOKUP(B429,Nodes!$B$2:$C$681,2,FALSE)</f>
        <v>257</v>
      </c>
      <c r="F429">
        <f>VLOOKUP(E429,Stations!$A$1:$D$300,3,FALSE)</f>
        <v>2.4045199155807402</v>
      </c>
      <c r="G429">
        <f>VLOOKUP(E429,Stations!$A$1:$D$300,4,FALSE)</f>
        <v>48.872082613623199</v>
      </c>
      <c r="H429">
        <f>VLOOKUP(C429,Nodes!$B$2:$C$681,2,FALSE)</f>
        <v>189</v>
      </c>
      <c r="I429">
        <f>VLOOKUP(H429,Stations!$A$1:$D$300,3,FALSE)</f>
        <v>2.4017518758773799</v>
      </c>
      <c r="J429">
        <f>VLOOKUP(H429,Stations!$A$1:$D$300,4,FALSE)</f>
        <v>48.868670529764501</v>
      </c>
      <c r="K429">
        <f t="shared" si="31"/>
        <v>4.3936727299800591</v>
      </c>
      <c r="L429">
        <f t="shared" si="32"/>
        <v>4.3936727299800591</v>
      </c>
      <c r="M429">
        <v>56.000000000002359</v>
      </c>
      <c r="N429" s="14">
        <f t="shared" si="33"/>
        <v>55.295780491483001</v>
      </c>
      <c r="O429">
        <f t="shared" si="34"/>
        <v>0.49592511617924662</v>
      </c>
    </row>
    <row r="430" spans="1:15">
      <c r="A430" t="str">
        <f t="shared" si="30"/>
        <v>287,329</v>
      </c>
      <c r="B430">
        <v>287</v>
      </c>
      <c r="C430">
        <v>329</v>
      </c>
      <c r="D430">
        <v>64.999999999994174</v>
      </c>
      <c r="E430">
        <f>VLOOKUP(B430,Nodes!$B$2:$C$681,2,FALSE)</f>
        <v>225</v>
      </c>
      <c r="F430">
        <f>VLOOKUP(E430,Stations!$A$1:$D$300,3,FALSE)</f>
        <v>2.4066550000000002</v>
      </c>
      <c r="G430">
        <f>VLOOKUP(E430,Stations!$A$1:$D$300,4,FALSE)</f>
        <v>48.877183000000002</v>
      </c>
      <c r="H430">
        <f>VLOOKUP(C430,Nodes!$B$2:$C$681,2,FALSE)</f>
        <v>257</v>
      </c>
      <c r="I430">
        <f>VLOOKUP(H430,Stations!$A$1:$D$300,3,FALSE)</f>
        <v>2.4045199155807402</v>
      </c>
      <c r="J430">
        <f>VLOOKUP(H430,Stations!$A$1:$D$300,4,FALSE)</f>
        <v>48.872082613623199</v>
      </c>
      <c r="K430">
        <f t="shared" si="31"/>
        <v>5.5292428658945321</v>
      </c>
      <c r="L430">
        <f t="shared" si="32"/>
        <v>5.5292428658945321</v>
      </c>
      <c r="M430">
        <v>64.999999999994174</v>
      </c>
      <c r="N430" s="14">
        <f t="shared" si="33"/>
        <v>59.175629029760096</v>
      </c>
      <c r="O430">
        <f t="shared" si="34"/>
        <v>33.923297198905452</v>
      </c>
    </row>
    <row r="431" spans="1:15">
      <c r="A431" t="str">
        <f t="shared" si="30"/>
        <v>360,288</v>
      </c>
      <c r="B431">
        <v>360</v>
      </c>
      <c r="C431">
        <v>288</v>
      </c>
      <c r="D431">
        <v>72.000000000001663</v>
      </c>
      <c r="E431">
        <f>VLOOKUP(B431,Nodes!$B$2:$C$681,2,FALSE)</f>
        <v>280</v>
      </c>
      <c r="F431">
        <f>VLOOKUP(E431,Stations!$A$1:$D$300,3,FALSE)</f>
        <v>2.3984339833259498</v>
      </c>
      <c r="G431">
        <f>VLOOKUP(E431,Stations!$A$1:$D$300,4,FALSE)</f>
        <v>48.875462711309503</v>
      </c>
      <c r="H431">
        <f>VLOOKUP(C431,Nodes!$B$2:$C$681,2,FALSE)</f>
        <v>225</v>
      </c>
      <c r="I431">
        <f>VLOOKUP(H431,Stations!$A$1:$D$300,3,FALSE)</f>
        <v>2.4066550000000002</v>
      </c>
      <c r="J431">
        <f>VLOOKUP(H431,Stations!$A$1:$D$300,4,FALSE)</f>
        <v>48.877183000000002</v>
      </c>
      <c r="K431">
        <f t="shared" si="31"/>
        <v>8.3990778263852111</v>
      </c>
      <c r="L431">
        <f t="shared" si="32"/>
        <v>8.3990778263852111</v>
      </c>
      <c r="M431">
        <v>72.000000000001663</v>
      </c>
      <c r="N431" s="14">
        <f t="shared" si="33"/>
        <v>71.269482757055926</v>
      </c>
      <c r="O431">
        <f t="shared" si="34"/>
        <v>0.53365544224104122</v>
      </c>
    </row>
    <row r="432" spans="1:15">
      <c r="A432" t="str">
        <f t="shared" si="30"/>
        <v>258,360</v>
      </c>
      <c r="B432">
        <v>258</v>
      </c>
      <c r="C432">
        <v>360</v>
      </c>
      <c r="D432">
        <v>55.000000000000604</v>
      </c>
      <c r="E432">
        <f>VLOOKUP(B432,Nodes!$B$2:$C$681,2,FALSE)</f>
        <v>198</v>
      </c>
      <c r="F432">
        <f>VLOOKUP(E432,Stations!$A$1:$D$300,3,FALSE)</f>
        <v>2.3929595947265598</v>
      </c>
      <c r="G432">
        <f>VLOOKUP(E432,Stations!$A$1:$D$300,4,FALSE)</f>
        <v>48.876840441353202</v>
      </c>
      <c r="H432">
        <f>VLOOKUP(C432,Nodes!$B$2:$C$681,2,FALSE)</f>
        <v>280</v>
      </c>
      <c r="I432">
        <f>VLOOKUP(H432,Stations!$A$1:$D$300,3,FALSE)</f>
        <v>2.3984339833259498</v>
      </c>
      <c r="J432">
        <f>VLOOKUP(H432,Stations!$A$1:$D$300,4,FALSE)</f>
        <v>48.875462711309503</v>
      </c>
      <c r="K432">
        <f t="shared" si="31"/>
        <v>5.6450926130971757</v>
      </c>
      <c r="L432">
        <f t="shared" si="32"/>
        <v>5.6450926130971757</v>
      </c>
      <c r="M432">
        <v>55.000000000000604</v>
      </c>
      <c r="N432" s="14">
        <f t="shared" si="33"/>
        <v>59.60031221401249</v>
      </c>
      <c r="O432">
        <f t="shared" si="34"/>
        <v>21.162872466386943</v>
      </c>
    </row>
    <row r="433" spans="1:15">
      <c r="A433" t="str">
        <f t="shared" si="30"/>
        <v>96,294</v>
      </c>
      <c r="B433">
        <v>96</v>
      </c>
      <c r="C433">
        <v>294</v>
      </c>
      <c r="D433">
        <v>63</v>
      </c>
      <c r="E433">
        <f>VLOOKUP(B433,Nodes!$B$2:$C$681,2,FALSE)</f>
        <v>78</v>
      </c>
      <c r="F433">
        <f>VLOOKUP(E433,Stations!$A$1:$D$300,3,FALSE)</f>
        <v>2.3942014575004502</v>
      </c>
      <c r="G433">
        <f>VLOOKUP(E433,Stations!$A$1:$D$300,4,FALSE)</f>
        <v>48.881807716316203</v>
      </c>
      <c r="H433">
        <f>VLOOKUP(C433,Nodes!$B$2:$C$681,2,FALSE)</f>
        <v>231</v>
      </c>
      <c r="I433">
        <f>VLOOKUP(H433,Stations!$A$1:$D$300,3,FALSE)</f>
        <v>2.39891409873962</v>
      </c>
      <c r="J433">
        <f>VLOOKUP(H433,Stations!$A$1:$D$300,4,FALSE)</f>
        <v>48.880250204137603</v>
      </c>
      <c r="K433">
        <f t="shared" si="31"/>
        <v>4.9633488327550905</v>
      </c>
      <c r="L433">
        <f t="shared" si="32"/>
        <v>4.9633488327550905</v>
      </c>
      <c r="M433">
        <v>63</v>
      </c>
      <c r="N433" s="14">
        <f t="shared" si="33"/>
        <v>57.177980646650298</v>
      </c>
      <c r="O433">
        <f t="shared" si="34"/>
        <v>33.895909350778489</v>
      </c>
    </row>
    <row r="434" spans="1:15">
      <c r="A434" t="str">
        <f t="shared" si="30"/>
        <v>46,38</v>
      </c>
      <c r="B434">
        <v>46</v>
      </c>
      <c r="C434">
        <v>38</v>
      </c>
      <c r="D434">
        <v>54.999999999995808</v>
      </c>
      <c r="E434">
        <f>VLOOKUP(B434,Nodes!$B$2:$C$681,2,FALSE)</f>
        <v>38</v>
      </c>
      <c r="F434">
        <f>VLOOKUP(E434,Stations!$A$1:$D$300,3,FALSE)</f>
        <v>2.3817721009254398</v>
      </c>
      <c r="G434">
        <f>VLOOKUP(E434,Stations!$A$1:$D$300,4,FALSE)</f>
        <v>48.878500370428902</v>
      </c>
      <c r="H434">
        <f>VLOOKUP(C434,Nodes!$B$2:$C$681,2,FALSE)</f>
        <v>31</v>
      </c>
      <c r="I434">
        <f>VLOOKUP(H434,Stations!$A$1:$D$300,3,FALSE)</f>
        <v>2.3880404233932402</v>
      </c>
      <c r="J434">
        <f>VLOOKUP(H434,Stations!$A$1:$D$300,4,FALSE)</f>
        <v>48.879551689151199</v>
      </c>
      <c r="K434">
        <f t="shared" si="31"/>
        <v>6.3558742605705572</v>
      </c>
      <c r="L434">
        <f t="shared" si="32"/>
        <v>6.3558742605705572</v>
      </c>
      <c r="M434">
        <v>54.999999999995808</v>
      </c>
      <c r="N434" s="14">
        <f t="shared" si="33"/>
        <v>62.322884908864275</v>
      </c>
      <c r="O434">
        <f t="shared" si="34"/>
        <v>53.624643388533535</v>
      </c>
    </row>
    <row r="435" spans="1:15">
      <c r="A435" t="str">
        <f t="shared" si="30"/>
        <v>35,46</v>
      </c>
      <c r="B435">
        <v>35</v>
      </c>
      <c r="C435">
        <v>46</v>
      </c>
      <c r="D435">
        <v>66.000000000000725</v>
      </c>
      <c r="E435">
        <f>VLOOKUP(B435,Nodes!$B$2:$C$681,2,FALSE)</f>
        <v>29</v>
      </c>
      <c r="F435">
        <f>VLOOKUP(E435,Stations!$A$1:$D$300,3,FALSE)</f>
        <v>2.3749217391014099</v>
      </c>
      <c r="G435">
        <f>VLOOKUP(E435,Stations!$A$1:$D$300,4,FALSE)</f>
        <v>48.880502443263097</v>
      </c>
      <c r="H435">
        <f>VLOOKUP(C435,Nodes!$B$2:$C$681,2,FALSE)</f>
        <v>38</v>
      </c>
      <c r="I435">
        <f>VLOOKUP(H435,Stations!$A$1:$D$300,3,FALSE)</f>
        <v>2.3817721009254398</v>
      </c>
      <c r="J435">
        <f>VLOOKUP(H435,Stations!$A$1:$D$300,4,FALSE)</f>
        <v>48.878500370428902</v>
      </c>
      <c r="K435">
        <f t="shared" si="31"/>
        <v>7.136928804012717</v>
      </c>
      <c r="L435">
        <f t="shared" si="32"/>
        <v>7.136928804012717</v>
      </c>
      <c r="M435">
        <v>66.000000000000725</v>
      </c>
      <c r="N435" s="14">
        <f t="shared" si="33"/>
        <v>65.546622779813418</v>
      </c>
      <c r="O435">
        <f t="shared" si="34"/>
        <v>0.20555090378476923</v>
      </c>
    </row>
    <row r="436" spans="1:15">
      <c r="A436" t="str">
        <f t="shared" si="30"/>
        <v>154,35</v>
      </c>
      <c r="B436">
        <v>154</v>
      </c>
      <c r="C436">
        <v>35</v>
      </c>
      <c r="D436">
        <v>43.000000000003524</v>
      </c>
      <c r="E436">
        <f>VLOOKUP(B436,Nodes!$B$2:$C$681,2,FALSE)</f>
        <v>120</v>
      </c>
      <c r="F436">
        <f>VLOOKUP(E436,Stations!$A$1:$D$300,3,FALSE)</f>
        <v>2.3701983690261801</v>
      </c>
      <c r="G436">
        <f>VLOOKUP(E436,Stations!$A$1:$D$300,4,FALSE)</f>
        <v>48.8817900777183</v>
      </c>
      <c r="H436">
        <f>VLOOKUP(C436,Nodes!$B$2:$C$681,2,FALSE)</f>
        <v>29</v>
      </c>
      <c r="I436">
        <f>VLOOKUP(H436,Stations!$A$1:$D$300,3,FALSE)</f>
        <v>2.3749217391014099</v>
      </c>
      <c r="J436">
        <f>VLOOKUP(H436,Stations!$A$1:$D$300,4,FALSE)</f>
        <v>48.880502443263097</v>
      </c>
      <c r="K436">
        <f t="shared" si="31"/>
        <v>4.8957356298927754</v>
      </c>
      <c r="L436">
        <f t="shared" si="32"/>
        <v>4.8957356298927754</v>
      </c>
      <c r="M436">
        <v>43.000000000003524</v>
      </c>
      <c r="N436" s="14">
        <f t="shared" si="33"/>
        <v>56.947829109613792</v>
      </c>
      <c r="O436">
        <f t="shared" si="34"/>
        <v>194.54193687089156</v>
      </c>
    </row>
    <row r="437" spans="1:15">
      <c r="A437" t="str">
        <f t="shared" si="30"/>
        <v>171,153</v>
      </c>
      <c r="B437">
        <v>171</v>
      </c>
      <c r="C437">
        <v>153</v>
      </c>
      <c r="D437">
        <v>56.000000000002359</v>
      </c>
      <c r="E437">
        <f>VLOOKUP(B437,Nodes!$B$2:$C$681,2,FALSE)</f>
        <v>134</v>
      </c>
      <c r="F437">
        <f>VLOOKUP(E437,Stations!$A$1:$D$300,3,FALSE)</f>
        <v>2.3785240000000001</v>
      </c>
      <c r="G437">
        <f>VLOOKUP(E437,Stations!$A$1:$D$300,4,FALSE)</f>
        <v>48.885005999999997</v>
      </c>
      <c r="H437">
        <f>VLOOKUP(C437,Nodes!$B$2:$C$681,2,FALSE)</f>
        <v>120</v>
      </c>
      <c r="I437">
        <f>VLOOKUP(H437,Stations!$A$1:$D$300,3,FALSE)</f>
        <v>2.3701983690261801</v>
      </c>
      <c r="J437">
        <f>VLOOKUP(H437,Stations!$A$1:$D$300,4,FALSE)</f>
        <v>48.8817900777183</v>
      </c>
      <c r="K437">
        <f t="shared" si="31"/>
        <v>8.9251491435240151</v>
      </c>
      <c r="L437">
        <f t="shared" si="32"/>
        <v>8.9251491435240151</v>
      </c>
      <c r="M437">
        <v>56.000000000002359</v>
      </c>
      <c r="N437" s="14">
        <f t="shared" si="33"/>
        <v>73.842104904136875</v>
      </c>
      <c r="O437">
        <f t="shared" si="34"/>
        <v>318.34070741014091</v>
      </c>
    </row>
    <row r="438" spans="1:15">
      <c r="A438" t="str">
        <f t="shared" si="30"/>
        <v>171,238</v>
      </c>
      <c r="B438">
        <v>171</v>
      </c>
      <c r="C438">
        <v>238</v>
      </c>
      <c r="D438">
        <v>52.000000000000135</v>
      </c>
      <c r="E438">
        <f>VLOOKUP(B438,Nodes!$B$2:$C$681,2,FALSE)</f>
        <v>134</v>
      </c>
      <c r="F438">
        <f>VLOOKUP(E438,Stations!$A$1:$D$300,3,FALSE)</f>
        <v>2.3785240000000001</v>
      </c>
      <c r="G438">
        <f>VLOOKUP(E438,Stations!$A$1:$D$300,4,FALSE)</f>
        <v>48.885005999999997</v>
      </c>
      <c r="H438">
        <f>VLOOKUP(C438,Nodes!$B$2:$C$681,2,FALSE)</f>
        <v>184</v>
      </c>
      <c r="I438">
        <f>VLOOKUP(H438,Stations!$A$1:$D$300,3,FALSE)</f>
        <v>2.3857471346855101</v>
      </c>
      <c r="J438">
        <f>VLOOKUP(H438,Stations!$A$1:$D$300,4,FALSE)</f>
        <v>48.886855627406199</v>
      </c>
      <c r="K438">
        <f t="shared" si="31"/>
        <v>7.456191804587025</v>
      </c>
      <c r="L438">
        <f t="shared" si="32"/>
        <v>7.456191804587025</v>
      </c>
      <c r="M438">
        <v>52.000000000000135</v>
      </c>
      <c r="N438" s="14">
        <f t="shared" si="33"/>
        <v>66.934296319163934</v>
      </c>
      <c r="O438">
        <f t="shared" si="34"/>
        <v>223.03320654858939</v>
      </c>
    </row>
    <row r="439" spans="1:15">
      <c r="A439" t="str">
        <f t="shared" si="30"/>
        <v>354,153</v>
      </c>
      <c r="B439">
        <v>354</v>
      </c>
      <c r="C439">
        <v>153</v>
      </c>
      <c r="D439">
        <v>47.999999999997911</v>
      </c>
      <c r="E439">
        <f>VLOOKUP(B439,Nodes!$B$2:$C$681,2,FALSE)</f>
        <v>277</v>
      </c>
      <c r="F439">
        <f>VLOOKUP(E439,Stations!$A$1:$D$300,3,FALSE)</f>
        <v>2.3658236861228898</v>
      </c>
      <c r="G439">
        <f>VLOOKUP(E439,Stations!$A$1:$D$300,4,FALSE)</f>
        <v>48.884262948456403</v>
      </c>
      <c r="H439">
        <f>VLOOKUP(C439,Nodes!$B$2:$C$681,2,FALSE)</f>
        <v>120</v>
      </c>
      <c r="I439">
        <f>VLOOKUP(H439,Stations!$A$1:$D$300,3,FALSE)</f>
        <v>2.3701983690261801</v>
      </c>
      <c r="J439">
        <f>VLOOKUP(H439,Stations!$A$1:$D$300,4,FALSE)</f>
        <v>48.8817900777183</v>
      </c>
      <c r="K439">
        <f t="shared" si="31"/>
        <v>5.025230362053656</v>
      </c>
      <c r="L439">
        <f t="shared" si="32"/>
        <v>5.025230362053656</v>
      </c>
      <c r="M439">
        <v>47.999999999997911</v>
      </c>
      <c r="N439" s="14">
        <f t="shared" si="33"/>
        <v>57.390217343887969</v>
      </c>
      <c r="O439">
        <f t="shared" si="34"/>
        <v>88.176181765493652</v>
      </c>
    </row>
    <row r="440" spans="1:15">
      <c r="A440" t="str">
        <f t="shared" si="30"/>
        <v>134,354</v>
      </c>
      <c r="B440">
        <v>134</v>
      </c>
      <c r="C440">
        <v>354</v>
      </c>
      <c r="D440">
        <v>109.00000000000425</v>
      </c>
      <c r="E440">
        <f>VLOOKUP(B440,Nodes!$B$2:$C$681,2,FALSE)</f>
        <v>106</v>
      </c>
      <c r="F440">
        <f>VLOOKUP(E440,Stations!$A$1:$D$300,3,FALSE)</f>
        <v>2.3549312353134102</v>
      </c>
      <c r="G440">
        <f>VLOOKUP(E440,Stations!$A$1:$D$300,4,FALSE)</f>
        <v>48.880574763337101</v>
      </c>
      <c r="H440">
        <f>VLOOKUP(C440,Nodes!$B$2:$C$681,2,FALSE)</f>
        <v>277</v>
      </c>
      <c r="I440">
        <f>VLOOKUP(H440,Stations!$A$1:$D$300,3,FALSE)</f>
        <v>2.3658236861228898</v>
      </c>
      <c r="J440">
        <f>VLOOKUP(H440,Stations!$A$1:$D$300,4,FALSE)</f>
        <v>48.884262948456403</v>
      </c>
      <c r="K440">
        <f t="shared" si="31"/>
        <v>11.499921482826371</v>
      </c>
      <c r="L440">
        <f t="shared" si="32"/>
        <v>11.499921482826371</v>
      </c>
      <c r="M440">
        <v>109.00000000000425</v>
      </c>
      <c r="N440" s="14">
        <f t="shared" si="33"/>
        <v>88.023002304287047</v>
      </c>
      <c r="O440">
        <f t="shared" si="34"/>
        <v>440.03443232612483</v>
      </c>
    </row>
    <row r="441" spans="1:15">
      <c r="A441" t="str">
        <f t="shared" si="30"/>
        <v>129,134</v>
      </c>
      <c r="B441">
        <v>129</v>
      </c>
      <c r="C441">
        <v>134</v>
      </c>
      <c r="D441">
        <v>108.99999999999946</v>
      </c>
      <c r="E441">
        <f>VLOOKUP(B441,Nodes!$B$2:$C$681,2,FALSE)</f>
        <v>104</v>
      </c>
      <c r="F441">
        <f>VLOOKUP(E441,Stations!$A$1:$D$300,3,FALSE)</f>
        <v>2.3576322197914101</v>
      </c>
      <c r="G441">
        <f>VLOOKUP(E441,Stations!$A$1:$D$300,4,FALSE)</f>
        <v>48.876051029612903</v>
      </c>
      <c r="H441">
        <f>VLOOKUP(C441,Nodes!$B$2:$C$681,2,FALSE)</f>
        <v>106</v>
      </c>
      <c r="I441">
        <f>VLOOKUP(H441,Stations!$A$1:$D$300,3,FALSE)</f>
        <v>2.3549312353134102</v>
      </c>
      <c r="J441">
        <f>VLOOKUP(H441,Stations!$A$1:$D$300,4,FALSE)</f>
        <v>48.880574763337101</v>
      </c>
      <c r="K441">
        <f t="shared" si="31"/>
        <v>5.2687269769696732</v>
      </c>
      <c r="L441">
        <f t="shared" si="32"/>
        <v>5.2687269769696732</v>
      </c>
      <c r="M441">
        <v>108.99999999999946</v>
      </c>
      <c r="N441" s="14">
        <f t="shared" si="33"/>
        <v>58.240148829820839</v>
      </c>
      <c r="O441">
        <f t="shared" si="34"/>
        <v>2576.5624908186837</v>
      </c>
    </row>
    <row r="442" spans="1:15">
      <c r="A442" t="str">
        <f t="shared" si="30"/>
        <v>150,129</v>
      </c>
      <c r="B442">
        <v>150</v>
      </c>
      <c r="C442">
        <v>129</v>
      </c>
      <c r="D442">
        <v>74.000000000000369</v>
      </c>
      <c r="E442">
        <f>VLOOKUP(B442,Nodes!$B$2:$C$681,2,FALSE)</f>
        <v>118</v>
      </c>
      <c r="F442">
        <f>VLOOKUP(E442,Stations!$A$1:$D$300,3,FALSE)</f>
        <v>2.3609139025211299</v>
      </c>
      <c r="G442">
        <f>VLOOKUP(E442,Stations!$A$1:$D$300,4,FALSE)</f>
        <v>48.870655353493099</v>
      </c>
      <c r="H442">
        <f>VLOOKUP(C442,Nodes!$B$2:$C$681,2,FALSE)</f>
        <v>104</v>
      </c>
      <c r="I442">
        <f>VLOOKUP(H442,Stations!$A$1:$D$300,3,FALSE)</f>
        <v>2.3576322197914101</v>
      </c>
      <c r="J442">
        <f>VLOOKUP(H442,Stations!$A$1:$D$300,4,FALSE)</f>
        <v>48.876051029612903</v>
      </c>
      <c r="K442">
        <f t="shared" si="31"/>
        <v>6.3152800672940161</v>
      </c>
      <c r="L442">
        <f t="shared" si="32"/>
        <v>6.3152800672940161</v>
      </c>
      <c r="M442">
        <v>74.000000000000369</v>
      </c>
      <c r="N442" s="14">
        <f t="shared" si="33"/>
        <v>62.161976556547373</v>
      </c>
      <c r="O442">
        <f t="shared" si="34"/>
        <v>140.13879904774274</v>
      </c>
    </row>
    <row r="443" spans="1:15">
      <c r="A443" t="str">
        <f t="shared" si="30"/>
        <v>309,150</v>
      </c>
      <c r="B443">
        <v>309</v>
      </c>
      <c r="C443">
        <v>150</v>
      </c>
      <c r="D443">
        <v>75.999999999999091</v>
      </c>
      <c r="E443">
        <f>VLOOKUP(B443,Nodes!$B$2:$C$681,2,FALSE)</f>
        <v>242</v>
      </c>
      <c r="F443">
        <f>VLOOKUP(E443,Stations!$A$1:$D$300,3,FALSE)</f>
        <v>2.3635840415954501</v>
      </c>
      <c r="G443">
        <f>VLOOKUP(E443,Stations!$A$1:$D$300,4,FALSE)</f>
        <v>48.8669873375501</v>
      </c>
      <c r="H443">
        <f>VLOOKUP(C443,Nodes!$B$2:$C$681,2,FALSE)</f>
        <v>118</v>
      </c>
      <c r="I443">
        <f>VLOOKUP(H443,Stations!$A$1:$D$300,3,FALSE)</f>
        <v>2.3609139025211299</v>
      </c>
      <c r="J443">
        <f>VLOOKUP(H443,Stations!$A$1:$D$300,4,FALSE)</f>
        <v>48.870655353493099</v>
      </c>
      <c r="K443">
        <f t="shared" si="31"/>
        <v>4.5369575305823213</v>
      </c>
      <c r="L443">
        <f t="shared" si="32"/>
        <v>4.5369575305823213</v>
      </c>
      <c r="M443">
        <v>75.999999999999091</v>
      </c>
      <c r="N443" s="14">
        <f t="shared" si="33"/>
        <v>55.757026943159779</v>
      </c>
      <c r="O443">
        <f t="shared" si="34"/>
        <v>409.77795817992228</v>
      </c>
    </row>
    <row r="444" spans="1:15">
      <c r="A444" t="str">
        <f t="shared" si="30"/>
        <v>230,309</v>
      </c>
      <c r="B444">
        <v>230</v>
      </c>
      <c r="C444">
        <v>309</v>
      </c>
      <c r="D444">
        <v>66.000000000005514</v>
      </c>
      <c r="E444">
        <f>VLOOKUP(B444,Nodes!$B$2:$C$681,2,FALSE)</f>
        <v>180</v>
      </c>
      <c r="F444">
        <f>VLOOKUP(E444,Stations!$A$1:$D$300,3,FALSE)</f>
        <v>2.3688769999999999</v>
      </c>
      <c r="G444">
        <f>VLOOKUP(E444,Stations!$A$1:$D$300,4,FALSE)</f>
        <v>48.864545</v>
      </c>
      <c r="H444">
        <f>VLOOKUP(C444,Nodes!$B$2:$C$681,2,FALSE)</f>
        <v>242</v>
      </c>
      <c r="I444">
        <f>VLOOKUP(H444,Stations!$A$1:$D$300,3,FALSE)</f>
        <v>2.3635840415954501</v>
      </c>
      <c r="J444">
        <f>VLOOKUP(H444,Stations!$A$1:$D$300,4,FALSE)</f>
        <v>48.8669873375501</v>
      </c>
      <c r="K444">
        <f t="shared" si="31"/>
        <v>5.8292728003519896</v>
      </c>
      <c r="L444">
        <f t="shared" si="32"/>
        <v>5.8292728003519896</v>
      </c>
      <c r="M444">
        <v>66.000000000005514</v>
      </c>
      <c r="N444" s="14">
        <f t="shared" si="33"/>
        <v>60.286484002249097</v>
      </c>
      <c r="O444">
        <f t="shared" si="34"/>
        <v>32.644265056618508</v>
      </c>
    </row>
    <row r="445" spans="1:15">
      <c r="A445" t="str">
        <f t="shared" si="30"/>
        <v>315,230</v>
      </c>
      <c r="B445">
        <v>315</v>
      </c>
      <c r="C445">
        <v>230</v>
      </c>
      <c r="D445">
        <v>60.000000000004583</v>
      </c>
      <c r="E445">
        <f>VLOOKUP(B445,Nodes!$B$2:$C$681,2,FALSE)</f>
        <v>244</v>
      </c>
      <c r="F445">
        <f>VLOOKUP(E445,Stations!$A$1:$D$300,3,FALSE)</f>
        <v>2.3718430000000001</v>
      </c>
      <c r="G445">
        <f>VLOOKUP(E445,Stations!$A$1:$D$300,4,FALSE)</f>
        <v>48.859772</v>
      </c>
      <c r="H445">
        <f>VLOOKUP(C445,Nodes!$B$2:$C$681,2,FALSE)</f>
        <v>180</v>
      </c>
      <c r="I445">
        <f>VLOOKUP(H445,Stations!$A$1:$D$300,3,FALSE)</f>
        <v>2.3688769999999999</v>
      </c>
      <c r="J445">
        <f>VLOOKUP(H445,Stations!$A$1:$D$300,4,FALSE)</f>
        <v>48.864545</v>
      </c>
      <c r="K445">
        <f t="shared" si="31"/>
        <v>5.6194915250405693</v>
      </c>
      <c r="L445">
        <f t="shared" si="32"/>
        <v>5.6194915250405693</v>
      </c>
      <c r="M445">
        <v>60.000000000004583</v>
      </c>
      <c r="N445" s="14">
        <f t="shared" si="33"/>
        <v>59.506003471084014</v>
      </c>
      <c r="O445">
        <f t="shared" si="34"/>
        <v>0.24403257058557035</v>
      </c>
    </row>
    <row r="446" spans="1:15">
      <c r="A446" t="str">
        <f t="shared" si="30"/>
        <v>44,315</v>
      </c>
      <c r="B446">
        <v>44</v>
      </c>
      <c r="C446">
        <v>315</v>
      </c>
      <c r="D446">
        <v>53.000000000006686</v>
      </c>
      <c r="E446">
        <f>VLOOKUP(B446,Nodes!$B$2:$C$681,2,FALSE)</f>
        <v>36</v>
      </c>
      <c r="F446">
        <f>VLOOKUP(E446,Stations!$A$1:$D$300,3,FALSE)</f>
        <v>2.3700937628746002</v>
      </c>
      <c r="G446">
        <f>VLOOKUP(E446,Stations!$A$1:$D$300,4,FALSE)</f>
        <v>48.856133446368702</v>
      </c>
      <c r="H446">
        <f>VLOOKUP(C446,Nodes!$B$2:$C$681,2,FALSE)</f>
        <v>244</v>
      </c>
      <c r="I446">
        <f>VLOOKUP(H446,Stations!$A$1:$D$300,3,FALSE)</f>
        <v>2.3718430000000001</v>
      </c>
      <c r="J446">
        <f>VLOOKUP(H446,Stations!$A$1:$D$300,4,FALSE)</f>
        <v>48.859772</v>
      </c>
      <c r="K446">
        <f t="shared" si="31"/>
        <v>4.0371899941305038</v>
      </c>
      <c r="L446">
        <f t="shared" si="32"/>
        <v>4.0371899941305038</v>
      </c>
      <c r="M446">
        <v>53.000000000006686</v>
      </c>
      <c r="N446" s="14">
        <f t="shared" si="33"/>
        <v>54.183702378539714</v>
      </c>
      <c r="O446">
        <f t="shared" si="34"/>
        <v>1.4011513209447466</v>
      </c>
    </row>
    <row r="447" spans="1:15">
      <c r="A447" t="str">
        <f t="shared" si="30"/>
        <v>20,44</v>
      </c>
      <c r="B447">
        <v>20</v>
      </c>
      <c r="C447">
        <v>44</v>
      </c>
      <c r="D447">
        <v>49.999999999996625</v>
      </c>
      <c r="E447">
        <f>VLOOKUP(B447,Nodes!$B$2:$C$681,2,FALSE)</f>
        <v>17</v>
      </c>
      <c r="F447">
        <f>VLOOKUP(E447,Stations!$A$1:$D$300,3,FALSE)</f>
        <v>2.3690769999999999</v>
      </c>
      <c r="G447">
        <f>VLOOKUP(E447,Stations!$A$1:$D$300,4,FALSE)</f>
        <v>48.853082000000001</v>
      </c>
      <c r="H447">
        <f>VLOOKUP(C447,Nodes!$B$2:$C$681,2,FALSE)</f>
        <v>36</v>
      </c>
      <c r="I447">
        <f>VLOOKUP(H447,Stations!$A$1:$D$300,3,FALSE)</f>
        <v>2.3700937628746002</v>
      </c>
      <c r="J447">
        <f>VLOOKUP(H447,Stations!$A$1:$D$300,4,FALSE)</f>
        <v>48.856133446368702</v>
      </c>
      <c r="K447">
        <f t="shared" si="31"/>
        <v>3.2163848781241149</v>
      </c>
      <c r="L447">
        <f t="shared" si="32"/>
        <v>3.2163848781241149</v>
      </c>
      <c r="M447">
        <v>49.999999999996625</v>
      </c>
      <c r="N447" s="14">
        <f t="shared" si="33"/>
        <v>51.815526327706145</v>
      </c>
      <c r="O447">
        <f t="shared" si="34"/>
        <v>3.2961358466064161</v>
      </c>
    </row>
    <row r="448" spans="1:15">
      <c r="A448" t="str">
        <f t="shared" si="30"/>
        <v>299,20</v>
      </c>
      <c r="B448">
        <v>299</v>
      </c>
      <c r="C448">
        <v>20</v>
      </c>
      <c r="D448">
        <v>83.999999999998749</v>
      </c>
      <c r="E448">
        <f>VLOOKUP(B448,Nodes!$B$2:$C$681,2,FALSE)</f>
        <v>235</v>
      </c>
      <c r="F448">
        <f>VLOOKUP(E448,Stations!$A$1:$D$300,3,FALSE)</f>
        <v>2.3658263683318999</v>
      </c>
      <c r="G448">
        <f>VLOOKUP(E448,Stations!$A$1:$D$300,4,FALSE)</f>
        <v>48.846539265868898</v>
      </c>
      <c r="H448">
        <f>VLOOKUP(C448,Nodes!$B$2:$C$681,2,FALSE)</f>
        <v>17</v>
      </c>
      <c r="I448">
        <f>VLOOKUP(H448,Stations!$A$1:$D$300,3,FALSE)</f>
        <v>2.3690769999999999</v>
      </c>
      <c r="J448">
        <f>VLOOKUP(H448,Stations!$A$1:$D$300,4,FALSE)</f>
        <v>48.853082000000001</v>
      </c>
      <c r="K448">
        <f t="shared" si="31"/>
        <v>7.3057495270467721</v>
      </c>
      <c r="L448">
        <f t="shared" si="32"/>
        <v>7.3057495270467721</v>
      </c>
      <c r="M448">
        <v>83.999999999998749</v>
      </c>
      <c r="N448" s="14">
        <f t="shared" si="33"/>
        <v>66.275343720326475</v>
      </c>
      <c r="O448">
        <f t="shared" si="34"/>
        <v>314.16344023252577</v>
      </c>
    </row>
    <row r="449" spans="1:15">
      <c r="A449" t="str">
        <f t="shared" si="30"/>
        <v>126,299</v>
      </c>
      <c r="B449">
        <v>126</v>
      </c>
      <c r="C449">
        <v>299</v>
      </c>
      <c r="D449">
        <v>86.000000000002245</v>
      </c>
      <c r="E449">
        <f>VLOOKUP(B449,Nodes!$B$2:$C$681,2,FALSE)</f>
        <v>103</v>
      </c>
      <c r="F449">
        <f>VLOOKUP(E449,Stations!$A$1:$D$300,3,FALSE)</f>
        <v>2.36497074365615</v>
      </c>
      <c r="G449">
        <f>VLOOKUP(E449,Stations!$A$1:$D$300,4,FALSE)</f>
        <v>48.842625879686103</v>
      </c>
      <c r="H449">
        <f>VLOOKUP(C449,Nodes!$B$2:$C$681,2,FALSE)</f>
        <v>235</v>
      </c>
      <c r="I449">
        <f>VLOOKUP(H449,Stations!$A$1:$D$300,3,FALSE)</f>
        <v>2.3658263683318999</v>
      </c>
      <c r="J449">
        <f>VLOOKUP(H449,Stations!$A$1:$D$300,4,FALSE)</f>
        <v>48.846539265868898</v>
      </c>
      <c r="K449">
        <f t="shared" si="31"/>
        <v>4.005831374564103</v>
      </c>
      <c r="L449">
        <f t="shared" si="32"/>
        <v>4.005831374564103</v>
      </c>
      <c r="M449">
        <v>86.000000000002245</v>
      </c>
      <c r="N449" s="14">
        <f t="shared" si="33"/>
        <v>54.088297994534003</v>
      </c>
      <c r="O449">
        <f t="shared" si="34"/>
        <v>1018.3567248858059</v>
      </c>
    </row>
    <row r="450" spans="1:15">
      <c r="A450" t="str">
        <f t="shared" si="30"/>
        <v>339,126</v>
      </c>
      <c r="B450">
        <v>339</v>
      </c>
      <c r="C450">
        <v>126</v>
      </c>
      <c r="D450">
        <v>85.999999999997456</v>
      </c>
      <c r="E450">
        <f>VLOOKUP(B450,Nodes!$B$2:$C$681,2,FALSE)</f>
        <v>264</v>
      </c>
      <c r="F450">
        <f>VLOOKUP(E450,Stations!$A$1:$D$300,3,FALSE)</f>
        <v>2.36041635274887</v>
      </c>
      <c r="G450">
        <f>VLOOKUP(E450,Stations!$A$1:$D$300,4,FALSE)</f>
        <v>48.837988377142999</v>
      </c>
      <c r="H450">
        <f>VLOOKUP(C450,Nodes!$B$2:$C$681,2,FALSE)</f>
        <v>103</v>
      </c>
      <c r="I450">
        <f>VLOOKUP(H450,Stations!$A$1:$D$300,3,FALSE)</f>
        <v>2.36497074365615</v>
      </c>
      <c r="J450">
        <f>VLOOKUP(H450,Stations!$A$1:$D$300,4,FALSE)</f>
        <v>48.842625879686103</v>
      </c>
      <c r="K450">
        <f t="shared" si="31"/>
        <v>6.4999158743492691</v>
      </c>
      <c r="L450">
        <f t="shared" si="32"/>
        <v>6.4999158743492691</v>
      </c>
      <c r="M450">
        <v>85.999999999997456</v>
      </c>
      <c r="N450" s="14">
        <f t="shared" si="33"/>
        <v>62.89913603392457</v>
      </c>
      <c r="O450">
        <f t="shared" si="34"/>
        <v>533.64991597900473</v>
      </c>
    </row>
    <row r="451" spans="1:15">
      <c r="A451" t="str">
        <f t="shared" ref="A451:A514" si="35">B451&amp;","&amp;C451</f>
        <v>50,339</v>
      </c>
      <c r="B451">
        <v>50</v>
      </c>
      <c r="C451">
        <v>339</v>
      </c>
      <c r="D451">
        <v>50.000000000001421</v>
      </c>
      <c r="E451">
        <f>VLOOKUP(B451,Nodes!$B$2:$C$681,2,FALSE)</f>
        <v>42</v>
      </c>
      <c r="F451">
        <f>VLOOKUP(E451,Stations!$A$1:$D$300,3,FALSE)</f>
        <v>2.3581284284591599</v>
      </c>
      <c r="G451">
        <f>VLOOKUP(E451,Stations!$A$1:$D$300,4,FALSE)</f>
        <v>48.835022410027797</v>
      </c>
      <c r="H451">
        <f>VLOOKUP(C451,Nodes!$B$2:$C$681,2,FALSE)</f>
        <v>264</v>
      </c>
      <c r="I451">
        <f>VLOOKUP(H451,Stations!$A$1:$D$300,3,FALSE)</f>
        <v>2.36041635274887</v>
      </c>
      <c r="J451">
        <f>VLOOKUP(H451,Stations!$A$1:$D$300,4,FALSE)</f>
        <v>48.837988377142999</v>
      </c>
      <c r="K451">
        <f t="shared" ref="K451:K514" si="36">1000*SQRT((F451-I451)^2+(G451-J451)^2)</f>
        <v>3.7458721926813885</v>
      </c>
      <c r="L451">
        <f t="shared" ref="L451:L514" si="37">K451</f>
        <v>3.7458721926813885</v>
      </c>
      <c r="M451">
        <v>50.000000000001421</v>
      </c>
      <c r="N451" s="14">
        <f t="shared" ref="N451:N514" si="38">0.1991*K451*K451+1.441*K451+45.121</f>
        <v>53.312485123799107</v>
      </c>
      <c r="O451">
        <f t="shared" ref="O451:O514" si="39">(M451-N451)^2</f>
        <v>10.972557695380969</v>
      </c>
    </row>
    <row r="452" spans="1:15">
      <c r="A452" t="str">
        <f t="shared" si="35"/>
        <v>259,50</v>
      </c>
      <c r="B452">
        <v>259</v>
      </c>
      <c r="C452">
        <v>50</v>
      </c>
      <c r="D452">
        <v>89.999999999999687</v>
      </c>
      <c r="E452">
        <f>VLOOKUP(B452,Nodes!$B$2:$C$681,2,FALSE)</f>
        <v>199</v>
      </c>
      <c r="F452">
        <f>VLOOKUP(E452,Stations!$A$1:$D$300,3,FALSE)</f>
        <v>2.3555944444444443</v>
      </c>
      <c r="G452">
        <f>VLOOKUP(E452,Stations!$A$1:$D$300,4,FALSE)</f>
        <v>48.832163888888893</v>
      </c>
      <c r="H452">
        <f>VLOOKUP(C452,Nodes!$B$2:$C$681,2,FALSE)</f>
        <v>42</v>
      </c>
      <c r="I452">
        <f>VLOOKUP(H452,Stations!$A$1:$D$300,3,FALSE)</f>
        <v>2.3581284284591599</v>
      </c>
      <c r="J452">
        <f>VLOOKUP(H452,Stations!$A$1:$D$300,4,FALSE)</f>
        <v>48.835022410027797</v>
      </c>
      <c r="K452">
        <f t="shared" si="36"/>
        <v>3.8199761895065323</v>
      </c>
      <c r="L452">
        <f t="shared" si="37"/>
        <v>3.8199761895065323</v>
      </c>
      <c r="M452">
        <v>89.999999999999687</v>
      </c>
      <c r="N452" s="14">
        <f t="shared" si="38"/>
        <v>53.530896310478724</v>
      </c>
      <c r="O452">
        <f t="shared" si="39"/>
        <v>1329.9955239170315</v>
      </c>
    </row>
    <row r="453" spans="1:15">
      <c r="A453" t="str">
        <f t="shared" si="35"/>
        <v>217,98</v>
      </c>
      <c r="B453">
        <v>217</v>
      </c>
      <c r="C453">
        <v>98</v>
      </c>
      <c r="D453">
        <v>58.999999999998032</v>
      </c>
      <c r="E453">
        <f>VLOOKUP(B453,Nodes!$B$2:$C$681,2,FALSE)</f>
        <v>173</v>
      </c>
      <c r="F453">
        <f>VLOOKUP(E453,Stations!$A$1:$D$300,3,FALSE)</f>
        <v>2.38997429609298</v>
      </c>
      <c r="G453">
        <f>VLOOKUP(E453,Stations!$A$1:$D$300,4,FALSE)</f>
        <v>48.844276352735498</v>
      </c>
      <c r="H453">
        <f>VLOOKUP(C453,Nodes!$B$2:$C$681,2,FALSE)</f>
        <v>79</v>
      </c>
      <c r="I453">
        <f>VLOOKUP(H453,Stations!$A$1:$D$300,3,FALSE)</f>
        <v>2.3957920074462802</v>
      </c>
      <c r="J453">
        <f>VLOOKUP(H453,Stations!$A$1:$D$300,4,FALSE)</f>
        <v>48.839644299053603</v>
      </c>
      <c r="K453">
        <f t="shared" si="36"/>
        <v>7.4365103847354739</v>
      </c>
      <c r="L453">
        <f t="shared" si="37"/>
        <v>7.4365103847354739</v>
      </c>
      <c r="M453">
        <v>58.999999999998032</v>
      </c>
      <c r="N453" s="14">
        <f t="shared" si="38"/>
        <v>66.847577286827487</v>
      </c>
      <c r="O453">
        <f t="shared" si="39"/>
        <v>61.584469272761559</v>
      </c>
    </row>
    <row r="454" spans="1:15">
      <c r="A454" t="str">
        <f t="shared" si="35"/>
        <v>314,217</v>
      </c>
      <c r="B454">
        <v>314</v>
      </c>
      <c r="C454">
        <v>217</v>
      </c>
      <c r="D454">
        <v>66.000000000005514</v>
      </c>
      <c r="E454">
        <f>VLOOKUP(B454,Nodes!$B$2:$C$681,2,FALSE)</f>
        <v>243</v>
      </c>
      <c r="F454">
        <f>VLOOKUP(E454,Stations!$A$1:$D$300,3,FALSE)</f>
        <v>2.386447</v>
      </c>
      <c r="G454">
        <f>VLOOKUP(E454,Stations!$A$1:$D$300,4,FALSE)</f>
        <v>48.847014000000001</v>
      </c>
      <c r="H454">
        <f>VLOOKUP(C454,Nodes!$B$2:$C$681,2,FALSE)</f>
        <v>173</v>
      </c>
      <c r="I454">
        <f>VLOOKUP(H454,Stations!$A$1:$D$300,3,FALSE)</f>
        <v>2.38997429609298</v>
      </c>
      <c r="J454">
        <f>VLOOKUP(H454,Stations!$A$1:$D$300,4,FALSE)</f>
        <v>48.844276352735498</v>
      </c>
      <c r="K454">
        <f t="shared" si="36"/>
        <v>4.4650341849075517</v>
      </c>
      <c r="L454">
        <f t="shared" si="37"/>
        <v>4.4650341849075517</v>
      </c>
      <c r="M454">
        <v>66.000000000005514</v>
      </c>
      <c r="N454" s="14">
        <f t="shared" si="38"/>
        <v>55.524477437685235</v>
      </c>
      <c r="O454">
        <f t="shared" si="39"/>
        <v>109.73657295368122</v>
      </c>
    </row>
    <row r="455" spans="1:15">
      <c r="A455" t="str">
        <f t="shared" si="35"/>
        <v>114,314</v>
      </c>
      <c r="B455">
        <v>114</v>
      </c>
      <c r="C455">
        <v>314</v>
      </c>
      <c r="D455">
        <v>59.999999999999787</v>
      </c>
      <c r="E455">
        <f>VLOOKUP(B455,Nodes!$B$2:$C$681,2,FALSE)</f>
        <v>93</v>
      </c>
      <c r="F455">
        <f>VLOOKUP(E455,Stations!$A$1:$D$300,3,FALSE)</f>
        <v>2.38339751958847</v>
      </c>
      <c r="G455">
        <f>VLOOKUP(E455,Stations!$A$1:$D$300,4,FALSE)</f>
        <v>48.850157596223198</v>
      </c>
      <c r="H455">
        <f>VLOOKUP(C455,Nodes!$B$2:$C$681,2,FALSE)</f>
        <v>243</v>
      </c>
      <c r="I455">
        <f>VLOOKUP(H455,Stations!$A$1:$D$300,3,FALSE)</f>
        <v>2.386447</v>
      </c>
      <c r="J455">
        <f>VLOOKUP(H455,Stations!$A$1:$D$300,4,FALSE)</f>
        <v>48.847014000000001</v>
      </c>
      <c r="K455">
        <f t="shared" si="36"/>
        <v>4.3796721332539965</v>
      </c>
      <c r="L455">
        <f t="shared" si="37"/>
        <v>4.3796721332539965</v>
      </c>
      <c r="M455">
        <v>59.999999999999787</v>
      </c>
      <c r="N455" s="14">
        <f t="shared" si="38"/>
        <v>55.251149767784014</v>
      </c>
      <c r="O455">
        <f t="shared" si="39"/>
        <v>22.551578528015799</v>
      </c>
    </row>
    <row r="456" spans="1:15">
      <c r="A456" t="str">
        <f t="shared" si="35"/>
        <v>174,114</v>
      </c>
      <c r="B456">
        <v>174</v>
      </c>
      <c r="C456">
        <v>114</v>
      </c>
      <c r="D456">
        <v>66.999999999997684</v>
      </c>
      <c r="E456">
        <f>VLOOKUP(B456,Nodes!$B$2:$C$681,2,FALSE)</f>
        <v>137</v>
      </c>
      <c r="F456">
        <f>VLOOKUP(E456,Stations!$A$1:$D$300,3,FALSE)</f>
        <v>2.37516045570373</v>
      </c>
      <c r="G456">
        <f>VLOOKUP(E456,Stations!$A$1:$D$300,4,FALSE)</f>
        <v>48.851528963348599</v>
      </c>
      <c r="H456">
        <f>VLOOKUP(C456,Nodes!$B$2:$C$681,2,FALSE)</f>
        <v>93</v>
      </c>
      <c r="I456">
        <f>VLOOKUP(H456,Stations!$A$1:$D$300,3,FALSE)</f>
        <v>2.38339751958847</v>
      </c>
      <c r="J456">
        <f>VLOOKUP(H456,Stations!$A$1:$D$300,4,FALSE)</f>
        <v>48.850157596223198</v>
      </c>
      <c r="K456">
        <f t="shared" si="36"/>
        <v>8.3504412598328273</v>
      </c>
      <c r="L456">
        <f t="shared" si="37"/>
        <v>8.3504412598328273</v>
      </c>
      <c r="M456">
        <v>66.999999999997684</v>
      </c>
      <c r="N456" s="14">
        <f t="shared" si="38"/>
        <v>71.037202819892272</v>
      </c>
      <c r="O456">
        <f t="shared" si="39"/>
        <v>16.299006608964817</v>
      </c>
    </row>
    <row r="457" spans="1:15">
      <c r="A457" t="str">
        <f t="shared" si="35"/>
        <v>21,174</v>
      </c>
      <c r="B457">
        <v>21</v>
      </c>
      <c r="C457">
        <v>174</v>
      </c>
      <c r="D457">
        <v>59.000000000002828</v>
      </c>
      <c r="E457">
        <f>VLOOKUP(B457,Nodes!$B$2:$C$681,2,FALSE)</f>
        <v>17</v>
      </c>
      <c r="F457">
        <f>VLOOKUP(E457,Stations!$A$1:$D$300,3,FALSE)</f>
        <v>2.3690769999999999</v>
      </c>
      <c r="G457">
        <f>VLOOKUP(E457,Stations!$A$1:$D$300,4,FALSE)</f>
        <v>48.853082000000001</v>
      </c>
      <c r="H457">
        <f>VLOOKUP(C457,Nodes!$B$2:$C$681,2,FALSE)</f>
        <v>137</v>
      </c>
      <c r="I457">
        <f>VLOOKUP(H457,Stations!$A$1:$D$300,3,FALSE)</f>
        <v>2.37516045570373</v>
      </c>
      <c r="J457">
        <f>VLOOKUP(H457,Stations!$A$1:$D$300,4,FALSE)</f>
        <v>48.851528963348599</v>
      </c>
      <c r="K457">
        <f t="shared" si="36"/>
        <v>6.2785632225727301</v>
      </c>
      <c r="L457">
        <f t="shared" si="37"/>
        <v>6.2785632225727301</v>
      </c>
      <c r="M457">
        <v>59.000000000002828</v>
      </c>
      <c r="N457" s="14">
        <f t="shared" si="38"/>
        <v>62.01700251117002</v>
      </c>
      <c r="O457">
        <f t="shared" si="39"/>
        <v>9.1023041523891415</v>
      </c>
    </row>
    <row r="458" spans="1:15">
      <c r="A458" t="str">
        <f t="shared" si="35"/>
        <v>75,21</v>
      </c>
      <c r="B458">
        <v>75</v>
      </c>
      <c r="C458">
        <v>21</v>
      </c>
      <c r="D458">
        <v>46.999999999996156</v>
      </c>
      <c r="E458">
        <f>VLOOKUP(B458,Nodes!$B$2:$C$681,2,FALSE)</f>
        <v>59</v>
      </c>
      <c r="F458">
        <f>VLOOKUP(E458,Stations!$A$1:$D$300,3,FALSE)</f>
        <v>2.3683476448059002</v>
      </c>
      <c r="G458">
        <f>VLOOKUP(E458,Stations!$A$1:$D$300,4,FALSE)</f>
        <v>48.856777581364597</v>
      </c>
      <c r="H458">
        <f>VLOOKUP(C458,Nodes!$B$2:$C$681,2,FALSE)</f>
        <v>17</v>
      </c>
      <c r="I458">
        <f>VLOOKUP(H458,Stations!$A$1:$D$300,3,FALSE)</f>
        <v>2.3690769999999999</v>
      </c>
      <c r="J458">
        <f>VLOOKUP(H458,Stations!$A$1:$D$300,4,FALSE)</f>
        <v>48.853082000000001</v>
      </c>
      <c r="K458">
        <f t="shared" si="36"/>
        <v>3.7668661539148918</v>
      </c>
      <c r="L458">
        <f t="shared" si="37"/>
        <v>3.7668661539148918</v>
      </c>
      <c r="M458">
        <v>46.999999999996156</v>
      </c>
      <c r="N458" s="14">
        <f t="shared" si="38"/>
        <v>53.374139899533915</v>
      </c>
      <c r="O458">
        <f t="shared" si="39"/>
        <v>40.629659458879239</v>
      </c>
    </row>
    <row r="459" spans="1:15">
      <c r="A459" t="str">
        <f t="shared" si="35"/>
        <v>344,75</v>
      </c>
      <c r="B459">
        <v>344</v>
      </c>
      <c r="C459">
        <v>75</v>
      </c>
      <c r="D459">
        <v>55.000000000000604</v>
      </c>
      <c r="E459">
        <f>VLOOKUP(B459,Nodes!$B$2:$C$681,2,FALSE)</f>
        <v>269</v>
      </c>
      <c r="F459">
        <f>VLOOKUP(E459,Stations!$A$1:$D$300,3,FALSE)</f>
        <v>2.3673579096794102</v>
      </c>
      <c r="G459">
        <f>VLOOKUP(E459,Stations!$A$1:$D$300,4,FALSE)</f>
        <v>48.860479873286003</v>
      </c>
      <c r="H459">
        <f>VLOOKUP(C459,Nodes!$B$2:$C$681,2,FALSE)</f>
        <v>59</v>
      </c>
      <c r="I459">
        <f>VLOOKUP(H459,Stations!$A$1:$D$300,3,FALSE)</f>
        <v>2.3683476448059002</v>
      </c>
      <c r="J459">
        <f>VLOOKUP(H459,Stations!$A$1:$D$300,4,FALSE)</f>
        <v>48.856777581364597</v>
      </c>
      <c r="K459">
        <f t="shared" si="36"/>
        <v>3.832302322615158</v>
      </c>
      <c r="L459">
        <f t="shared" si="37"/>
        <v>3.832302322615158</v>
      </c>
      <c r="M459">
        <v>55.000000000000604</v>
      </c>
      <c r="N459" s="14">
        <f t="shared" si="38"/>
        <v>53.567437978290023</v>
      </c>
      <c r="O459">
        <f t="shared" si="39"/>
        <v>2.0522339460475063</v>
      </c>
    </row>
    <row r="460" spans="1:15">
      <c r="A460" t="str">
        <f t="shared" si="35"/>
        <v>117,344</v>
      </c>
      <c r="B460">
        <v>117</v>
      </c>
      <c r="C460">
        <v>344</v>
      </c>
      <c r="D460">
        <v>45.999999999999197</v>
      </c>
      <c r="E460">
        <f>VLOOKUP(B460,Nodes!$B$2:$C$681,2,FALSE)</f>
        <v>96</v>
      </c>
      <c r="F460">
        <f>VLOOKUP(E460,Stations!$A$1:$D$300,3,FALSE)</f>
        <v>2.3661214113235398</v>
      </c>
      <c r="G460">
        <f>VLOOKUP(E460,Stations!$A$1:$D$300,4,FALSE)</f>
        <v>48.864072493430399</v>
      </c>
      <c r="H460">
        <f>VLOOKUP(C460,Nodes!$B$2:$C$681,2,FALSE)</f>
        <v>269</v>
      </c>
      <c r="I460">
        <f>VLOOKUP(H460,Stations!$A$1:$D$300,3,FALSE)</f>
        <v>2.3673579096794102</v>
      </c>
      <c r="J460">
        <f>VLOOKUP(H460,Stations!$A$1:$D$300,4,FALSE)</f>
        <v>48.860479873286003</v>
      </c>
      <c r="K460">
        <f t="shared" si="36"/>
        <v>3.7994536036103339</v>
      </c>
      <c r="L460">
        <f t="shared" si="37"/>
        <v>3.7994536036103339</v>
      </c>
      <c r="M460">
        <v>45.999999999999197</v>
      </c>
      <c r="N460" s="14">
        <f t="shared" si="38"/>
        <v>53.470189917082614</v>
      </c>
      <c r="O460">
        <f t="shared" si="39"/>
        <v>55.803737397294746</v>
      </c>
    </row>
    <row r="461" spans="1:15">
      <c r="A461" t="str">
        <f t="shared" si="35"/>
        <v>310,117</v>
      </c>
      <c r="B461">
        <v>310</v>
      </c>
      <c r="C461">
        <v>117</v>
      </c>
      <c r="D461">
        <v>67.000000000002473</v>
      </c>
      <c r="E461">
        <f>VLOOKUP(B461,Nodes!$B$2:$C$681,2,FALSE)</f>
        <v>242</v>
      </c>
      <c r="F461">
        <f>VLOOKUP(E461,Stations!$A$1:$D$300,3,FALSE)</f>
        <v>2.3635840415954501</v>
      </c>
      <c r="G461">
        <f>VLOOKUP(E461,Stations!$A$1:$D$300,4,FALSE)</f>
        <v>48.8669873375501</v>
      </c>
      <c r="H461">
        <f>VLOOKUP(C461,Nodes!$B$2:$C$681,2,FALSE)</f>
        <v>96</v>
      </c>
      <c r="I461">
        <f>VLOOKUP(H461,Stations!$A$1:$D$300,3,FALSE)</f>
        <v>2.3661214113235398</v>
      </c>
      <c r="J461">
        <f>VLOOKUP(H461,Stations!$A$1:$D$300,4,FALSE)</f>
        <v>48.864072493430399</v>
      </c>
      <c r="K461">
        <f t="shared" si="36"/>
        <v>3.8645260225777882</v>
      </c>
      <c r="L461">
        <f t="shared" si="37"/>
        <v>3.8645260225777882</v>
      </c>
      <c r="M461">
        <v>67.000000000002473</v>
      </c>
      <c r="N461" s="14">
        <f t="shared" si="38"/>
        <v>53.663253169129511</v>
      </c>
      <c r="O461">
        <f t="shared" si="39"/>
        <v>177.86881603079999</v>
      </c>
    </row>
    <row r="462" spans="1:15">
      <c r="A462" t="str">
        <f t="shared" si="35"/>
        <v>357,310</v>
      </c>
      <c r="B462">
        <v>357</v>
      </c>
      <c r="C462">
        <v>310</v>
      </c>
      <c r="D462">
        <v>106.00000000000378</v>
      </c>
      <c r="E462">
        <f>VLOOKUP(B462,Nodes!$B$2:$C$681,2,FALSE)</f>
        <v>278</v>
      </c>
      <c r="F462">
        <f>VLOOKUP(E462,Stations!$A$1:$D$300,3,FALSE)</f>
        <v>2.3540085554122898</v>
      </c>
      <c r="G462">
        <f>VLOOKUP(E462,Stations!$A$1:$D$300,4,FALSE)</f>
        <v>48.869591497765398</v>
      </c>
      <c r="H462">
        <f>VLOOKUP(C462,Nodes!$B$2:$C$681,2,FALSE)</f>
        <v>242</v>
      </c>
      <c r="I462">
        <f>VLOOKUP(H462,Stations!$A$1:$D$300,3,FALSE)</f>
        <v>2.3635840415954501</v>
      </c>
      <c r="J462">
        <f>VLOOKUP(H462,Stations!$A$1:$D$300,4,FALSE)</f>
        <v>48.8669873375501</v>
      </c>
      <c r="K462">
        <f t="shared" si="36"/>
        <v>9.9232850443206448</v>
      </c>
      <c r="L462">
        <f t="shared" si="37"/>
        <v>9.9232850443206448</v>
      </c>
      <c r="M462">
        <v>106.00000000000378</v>
      </c>
      <c r="N462" s="14">
        <f t="shared" si="38"/>
        <v>79.026146535569865</v>
      </c>
      <c r="O462">
        <f t="shared" si="39"/>
        <v>727.58877072075359</v>
      </c>
    </row>
    <row r="463" spans="1:15">
      <c r="A463" t="str">
        <f t="shared" si="35"/>
        <v>36,357</v>
      </c>
      <c r="B463">
        <v>36</v>
      </c>
      <c r="C463">
        <v>357</v>
      </c>
      <c r="D463">
        <v>46.000000000003993</v>
      </c>
      <c r="E463">
        <f>VLOOKUP(B463,Nodes!$B$2:$C$681,2,FALSE)</f>
        <v>30</v>
      </c>
      <c r="F463">
        <f>VLOOKUP(E463,Stations!$A$1:$D$300,3,FALSE)</f>
        <v>2.3502132296562102</v>
      </c>
      <c r="G463">
        <f>VLOOKUP(E463,Stations!$A$1:$D$300,4,FALSE)</f>
        <v>48.870066089599398</v>
      </c>
      <c r="H463">
        <f>VLOOKUP(C463,Nodes!$B$2:$C$681,2,FALSE)</f>
        <v>278</v>
      </c>
      <c r="I463">
        <f>VLOOKUP(H463,Stations!$A$1:$D$300,3,FALSE)</f>
        <v>2.3540085554122898</v>
      </c>
      <c r="J463">
        <f>VLOOKUP(H463,Stations!$A$1:$D$300,4,FALSE)</f>
        <v>48.869591497765398</v>
      </c>
      <c r="K463">
        <f t="shared" si="36"/>
        <v>3.8248836588398851</v>
      </c>
      <c r="L463">
        <f t="shared" si="37"/>
        <v>3.8248836588398851</v>
      </c>
      <c r="M463">
        <v>46.000000000003993</v>
      </c>
      <c r="N463" s="14">
        <f t="shared" si="38"/>
        <v>53.545437591617059</v>
      </c>
      <c r="O463">
        <f t="shared" si="39"/>
        <v>56.933628448927585</v>
      </c>
    </row>
    <row r="464" spans="1:15">
      <c r="A464" t="str">
        <f t="shared" si="35"/>
        <v>139,36</v>
      </c>
      <c r="B464">
        <v>139</v>
      </c>
      <c r="C464">
        <v>36</v>
      </c>
      <c r="D464">
        <v>48.999999999999666</v>
      </c>
      <c r="E464">
        <f>VLOOKUP(B464,Nodes!$B$2:$C$681,2,FALSE)</f>
        <v>111</v>
      </c>
      <c r="F464">
        <f>VLOOKUP(E464,Stations!$A$1:$D$300,3,FALSE)</f>
        <v>2.3457178473472502</v>
      </c>
      <c r="G464">
        <f>VLOOKUP(E464,Stations!$A$1:$D$300,4,FALSE)</f>
        <v>48.871136992179899</v>
      </c>
      <c r="H464">
        <f>VLOOKUP(C464,Nodes!$B$2:$C$681,2,FALSE)</f>
        <v>30</v>
      </c>
      <c r="I464">
        <f>VLOOKUP(H464,Stations!$A$1:$D$300,3,FALSE)</f>
        <v>2.3502132296562102</v>
      </c>
      <c r="J464">
        <f>VLOOKUP(H464,Stations!$A$1:$D$300,4,FALSE)</f>
        <v>48.870066089599398</v>
      </c>
      <c r="K464">
        <f t="shared" si="36"/>
        <v>4.6211789016045079</v>
      </c>
      <c r="L464">
        <f t="shared" si="37"/>
        <v>4.6211789016045079</v>
      </c>
      <c r="M464">
        <v>48.999999999999666</v>
      </c>
      <c r="N464" s="14">
        <f t="shared" si="38"/>
        <v>56.031957920342457</v>
      </c>
      <c r="O464">
        <f t="shared" si="39"/>
        <v>49.448432193471703</v>
      </c>
    </row>
    <row r="465" spans="1:15">
      <c r="A465" t="str">
        <f t="shared" si="35"/>
        <v>316,139</v>
      </c>
      <c r="B465">
        <v>316</v>
      </c>
      <c r="C465">
        <v>139</v>
      </c>
      <c r="D465">
        <v>56.000000000002359</v>
      </c>
      <c r="E465">
        <f>VLOOKUP(B465,Nodes!$B$2:$C$681,2,FALSE)</f>
        <v>245</v>
      </c>
      <c r="F465">
        <f>VLOOKUP(E465,Stations!$A$1:$D$300,3,FALSE)</f>
        <v>2.3387414216995199</v>
      </c>
      <c r="G465">
        <f>VLOOKUP(E465,Stations!$A$1:$D$300,4,FALSE)</f>
        <v>48.871987346600797</v>
      </c>
      <c r="H465">
        <f>VLOOKUP(C465,Nodes!$B$2:$C$681,2,FALSE)</f>
        <v>111</v>
      </c>
      <c r="I465">
        <f>VLOOKUP(H465,Stations!$A$1:$D$300,3,FALSE)</f>
        <v>2.3457178473472502</v>
      </c>
      <c r="J465">
        <f>VLOOKUP(H465,Stations!$A$1:$D$300,4,FALSE)</f>
        <v>48.871136992179899</v>
      </c>
      <c r="K465">
        <f t="shared" si="36"/>
        <v>7.0280592953851091</v>
      </c>
      <c r="L465">
        <f t="shared" si="37"/>
        <v>7.0280592953851091</v>
      </c>
      <c r="M465">
        <v>56.000000000002359</v>
      </c>
      <c r="N465" s="14">
        <f t="shared" si="38"/>
        <v>65.082702680826245</v>
      </c>
      <c r="O465">
        <f t="shared" si="39"/>
        <v>82.495487988245401</v>
      </c>
    </row>
    <row r="466" spans="1:15">
      <c r="A466" t="str">
        <f t="shared" si="35"/>
        <v>237,316</v>
      </c>
      <c r="B466">
        <v>237</v>
      </c>
      <c r="C466">
        <v>316</v>
      </c>
      <c r="D466">
        <v>80.000000000001307</v>
      </c>
      <c r="E466">
        <f>VLOOKUP(B466,Nodes!$B$2:$C$681,2,FALSE)</f>
        <v>183</v>
      </c>
      <c r="F466">
        <f>VLOOKUP(E466,Stations!$A$1:$D$300,3,FALSE)</f>
        <v>2.3323523998260498</v>
      </c>
      <c r="G466">
        <f>VLOOKUP(E466,Stations!$A$1:$D$300,4,FALSE)</f>
        <v>48.870635946708902</v>
      </c>
      <c r="H466">
        <f>VLOOKUP(C466,Nodes!$B$2:$C$681,2,FALSE)</f>
        <v>245</v>
      </c>
      <c r="I466">
        <f>VLOOKUP(H466,Stations!$A$1:$D$300,3,FALSE)</f>
        <v>2.3387414216995199</v>
      </c>
      <c r="J466">
        <f>VLOOKUP(H466,Stations!$A$1:$D$300,4,FALSE)</f>
        <v>48.871987346600797</v>
      </c>
      <c r="K466">
        <f t="shared" si="36"/>
        <v>6.5303814718203261</v>
      </c>
      <c r="L466">
        <f t="shared" si="37"/>
        <v>6.5303814718203261</v>
      </c>
      <c r="M466">
        <v>80.000000000001307</v>
      </c>
      <c r="N466" s="14">
        <f t="shared" si="38"/>
        <v>63.022074840441192</v>
      </c>
      <c r="O466">
        <f t="shared" si="39"/>
        <v>288.24994272362437</v>
      </c>
    </row>
    <row r="467" spans="1:15">
      <c r="A467" t="str">
        <f t="shared" si="35"/>
        <v>186,237</v>
      </c>
      <c r="B467">
        <v>186</v>
      </c>
      <c r="C467">
        <v>237</v>
      </c>
      <c r="D467">
        <v>52.000000000004931</v>
      </c>
      <c r="E467">
        <f>VLOOKUP(B467,Nodes!$B$2:$C$681,2,FALSE)</f>
        <v>148</v>
      </c>
      <c r="F467">
        <f>VLOOKUP(E467,Stations!$A$1:$D$300,3,FALSE)</f>
        <v>2.3250004649162199</v>
      </c>
      <c r="G467">
        <f>VLOOKUP(E467,Stations!$A$1:$D$300,4,FALSE)</f>
        <v>48.870482456423296</v>
      </c>
      <c r="H467">
        <f>VLOOKUP(C467,Nodes!$B$2:$C$681,2,FALSE)</f>
        <v>183</v>
      </c>
      <c r="I467">
        <f>VLOOKUP(H467,Stations!$A$1:$D$300,3,FALSE)</f>
        <v>2.3323523998260498</v>
      </c>
      <c r="J467">
        <f>VLOOKUP(H467,Stations!$A$1:$D$300,4,FALSE)</f>
        <v>48.870635946708902</v>
      </c>
      <c r="K467">
        <f t="shared" si="36"/>
        <v>7.3535369847543732</v>
      </c>
      <c r="L467">
        <f t="shared" si="37"/>
        <v>7.3535369847543732</v>
      </c>
      <c r="M467">
        <v>52.000000000004931</v>
      </c>
      <c r="N467" s="14">
        <f t="shared" si="38"/>
        <v>66.483680976693606</v>
      </c>
      <c r="O467">
        <f t="shared" si="39"/>
        <v>209.77701463449338</v>
      </c>
    </row>
    <row r="468" spans="1:15">
      <c r="A468" t="str">
        <f t="shared" si="35"/>
        <v>82,186</v>
      </c>
      <c r="B468">
        <v>82</v>
      </c>
      <c r="C468">
        <v>186</v>
      </c>
      <c r="D468">
        <v>62.000000000003297</v>
      </c>
      <c r="E468">
        <f>VLOOKUP(B468,Nodes!$B$2:$C$681,2,FALSE)</f>
        <v>65</v>
      </c>
      <c r="F468">
        <f>VLOOKUP(E468,Stations!$A$1:$D$300,3,FALSE)</f>
        <v>2.322397</v>
      </c>
      <c r="G468">
        <f>VLOOKUP(E468,Stations!$A$1:$D$300,4,FALSE)</f>
        <v>48.866176000000003</v>
      </c>
      <c r="H468">
        <f>VLOOKUP(C468,Nodes!$B$2:$C$681,2,FALSE)</f>
        <v>148</v>
      </c>
      <c r="I468">
        <f>VLOOKUP(H468,Stations!$A$1:$D$300,3,FALSE)</f>
        <v>2.3250004649162199</v>
      </c>
      <c r="J468">
        <f>VLOOKUP(H468,Stations!$A$1:$D$300,4,FALSE)</f>
        <v>48.870482456423296</v>
      </c>
      <c r="K468">
        <f t="shared" si="36"/>
        <v>5.0322556071521083</v>
      </c>
      <c r="L468">
        <f t="shared" si="37"/>
        <v>5.0322556071521083</v>
      </c>
      <c r="M468">
        <v>62.000000000003297</v>
      </c>
      <c r="N468" s="14">
        <f t="shared" si="38"/>
        <v>57.414408392202816</v>
      </c>
      <c r="O468">
        <f t="shared" si="39"/>
        <v>21.027650393530202</v>
      </c>
    </row>
    <row r="469" spans="1:15">
      <c r="A469" t="str">
        <f t="shared" si="35"/>
        <v>148,82</v>
      </c>
      <c r="B469">
        <v>148</v>
      </c>
      <c r="C469">
        <v>82</v>
      </c>
      <c r="D469">
        <v>88.999999999997925</v>
      </c>
      <c r="E469">
        <f>VLOOKUP(B469,Nodes!$B$2:$C$681,2,FALSE)</f>
        <v>117</v>
      </c>
      <c r="F469">
        <f>VLOOKUP(E469,Stations!$A$1:$D$300,3,FALSE)</f>
        <v>2.3146580000000001</v>
      </c>
      <c r="G469">
        <f>VLOOKUP(E469,Stations!$A$1:$D$300,4,FALSE)</f>
        <v>48.860764000000003</v>
      </c>
      <c r="H469">
        <f>VLOOKUP(C469,Nodes!$B$2:$C$681,2,FALSE)</f>
        <v>65</v>
      </c>
      <c r="I469">
        <f>VLOOKUP(H469,Stations!$A$1:$D$300,3,FALSE)</f>
        <v>2.322397</v>
      </c>
      <c r="J469">
        <f>VLOOKUP(H469,Stations!$A$1:$D$300,4,FALSE)</f>
        <v>48.866176000000003</v>
      </c>
      <c r="K469">
        <f t="shared" si="36"/>
        <v>9.443615038744241</v>
      </c>
      <c r="L469">
        <f t="shared" si="37"/>
        <v>9.443615038744241</v>
      </c>
      <c r="M469">
        <v>88.999999999997925</v>
      </c>
      <c r="N469" s="14">
        <f t="shared" si="38"/>
        <v>76.485358592329732</v>
      </c>
      <c r="O469">
        <f t="shared" si="39"/>
        <v>156.61624956252334</v>
      </c>
    </row>
    <row r="470" spans="1:15">
      <c r="A470" t="str">
        <f t="shared" si="35"/>
        <v>169,148</v>
      </c>
      <c r="B470">
        <v>169</v>
      </c>
      <c r="C470">
        <v>148</v>
      </c>
      <c r="D470">
        <v>63.999999999997215</v>
      </c>
      <c r="E470">
        <f>VLOOKUP(B470,Nodes!$B$2:$C$681,2,FALSE)</f>
        <v>132</v>
      </c>
      <c r="F470">
        <f>VLOOKUP(E470,Stations!$A$1:$D$300,3,FALSE)</f>
        <v>2.3103985190391501</v>
      </c>
      <c r="G470">
        <f>VLOOKUP(E470,Stations!$A$1:$D$300,4,FALSE)</f>
        <v>48.857667003460897</v>
      </c>
      <c r="H470">
        <f>VLOOKUP(C470,Nodes!$B$2:$C$681,2,FALSE)</f>
        <v>117</v>
      </c>
      <c r="I470">
        <f>VLOOKUP(H470,Stations!$A$1:$D$300,3,FALSE)</f>
        <v>2.3146580000000001</v>
      </c>
      <c r="J470">
        <f>VLOOKUP(H470,Stations!$A$1:$D$300,4,FALSE)</f>
        <v>48.860764000000003</v>
      </c>
      <c r="K470">
        <f t="shared" si="36"/>
        <v>5.2663617060625487</v>
      </c>
      <c r="L470">
        <f t="shared" si="37"/>
        <v>5.2663617060625487</v>
      </c>
      <c r="M470">
        <v>63.999999999997215</v>
      </c>
      <c r="N470" s="14">
        <f t="shared" si="38"/>
        <v>58.231779233195368</v>
      </c>
      <c r="O470">
        <f t="shared" si="39"/>
        <v>33.272370814564077</v>
      </c>
    </row>
    <row r="471" spans="1:15">
      <c r="A471" t="str">
        <f t="shared" si="35"/>
        <v>105,169</v>
      </c>
      <c r="B471">
        <v>105</v>
      </c>
      <c r="C471">
        <v>169</v>
      </c>
      <c r="D471">
        <v>53.00000000000189</v>
      </c>
      <c r="E471">
        <f>VLOOKUP(B471,Nodes!$B$2:$C$681,2,FALSE)</f>
        <v>84</v>
      </c>
      <c r="F471">
        <f>VLOOKUP(E471,Stations!$A$1:$D$300,3,FALSE)</f>
        <v>2.3067373037338199</v>
      </c>
      <c r="G471">
        <f>VLOOKUP(E471,Stations!$A$1:$D$300,4,FALSE)</f>
        <v>48.855109872339398</v>
      </c>
      <c r="H471">
        <f>VLOOKUP(C471,Nodes!$B$2:$C$681,2,FALSE)</f>
        <v>132</v>
      </c>
      <c r="I471">
        <f>VLOOKUP(H471,Stations!$A$1:$D$300,3,FALSE)</f>
        <v>2.3103985190391501</v>
      </c>
      <c r="J471">
        <f>VLOOKUP(H471,Stations!$A$1:$D$300,4,FALSE)</f>
        <v>48.857667003460897</v>
      </c>
      <c r="K471">
        <f t="shared" si="36"/>
        <v>4.4658053119814785</v>
      </c>
      <c r="L471">
        <f t="shared" si="37"/>
        <v>4.4658053119814785</v>
      </c>
      <c r="M471">
        <v>53.00000000000189</v>
      </c>
      <c r="N471" s="14">
        <f t="shared" si="38"/>
        <v>55.526959796093642</v>
      </c>
      <c r="O471">
        <f t="shared" si="39"/>
        <v>6.3855258110640705</v>
      </c>
    </row>
    <row r="472" spans="1:15">
      <c r="A472" t="str">
        <f t="shared" si="35"/>
        <v>166,105</v>
      </c>
      <c r="B472">
        <v>166</v>
      </c>
      <c r="C472">
        <v>105</v>
      </c>
      <c r="D472">
        <v>99.999999999998039</v>
      </c>
      <c r="E472">
        <f>VLOOKUP(B472,Nodes!$B$2:$C$681,2,FALSE)</f>
        <v>130</v>
      </c>
      <c r="F472">
        <f>VLOOKUP(E472,Stations!$A$1:$D$300,3,FALSE)</f>
        <v>2.3000492155551902</v>
      </c>
      <c r="G472">
        <f>VLOOKUP(E472,Stations!$A$1:$D$300,4,FALSE)</f>
        <v>48.850717090307299</v>
      </c>
      <c r="H472">
        <f>VLOOKUP(C472,Nodes!$B$2:$C$681,2,FALSE)</f>
        <v>84</v>
      </c>
      <c r="I472">
        <f>VLOOKUP(H472,Stations!$A$1:$D$300,3,FALSE)</f>
        <v>2.3067373037338199</v>
      </c>
      <c r="J472">
        <f>VLOOKUP(H472,Stations!$A$1:$D$300,4,FALSE)</f>
        <v>48.855109872339398</v>
      </c>
      <c r="K472">
        <f t="shared" si="36"/>
        <v>8.0016909129669109</v>
      </c>
      <c r="L472">
        <f t="shared" si="37"/>
        <v>8.0016909129669109</v>
      </c>
      <c r="M472">
        <v>99.999999999998039</v>
      </c>
      <c r="N472" s="14">
        <f t="shared" si="38"/>
        <v>69.399223747196771</v>
      </c>
      <c r="O472">
        <f t="shared" si="39"/>
        <v>936.40750727400598</v>
      </c>
    </row>
    <row r="473" spans="1:15">
      <c r="A473" t="str">
        <f t="shared" si="35"/>
        <v>80,166</v>
      </c>
      <c r="B473">
        <v>80</v>
      </c>
      <c r="C473">
        <v>166</v>
      </c>
      <c r="D473">
        <v>82.000000000000028</v>
      </c>
      <c r="E473">
        <f>VLOOKUP(B473,Nodes!$B$2:$C$681,2,FALSE)</f>
        <v>64</v>
      </c>
      <c r="F473">
        <f>VLOOKUP(E473,Stations!$A$1:$D$300,3,FALSE)</f>
        <v>2.2942149999999999</v>
      </c>
      <c r="G473">
        <f>VLOOKUP(E473,Stations!$A$1:$D$300,4,FALSE)</f>
        <v>48.845092999999999</v>
      </c>
      <c r="H473">
        <f>VLOOKUP(C473,Nodes!$B$2:$C$681,2,FALSE)</f>
        <v>130</v>
      </c>
      <c r="I473">
        <f>VLOOKUP(H473,Stations!$A$1:$D$300,3,FALSE)</f>
        <v>2.3000492155551902</v>
      </c>
      <c r="J473">
        <f>VLOOKUP(H473,Stations!$A$1:$D$300,4,FALSE)</f>
        <v>48.850717090307299</v>
      </c>
      <c r="K473">
        <f t="shared" si="36"/>
        <v>8.1036080192155175</v>
      </c>
      <c r="L473">
        <f t="shared" si="37"/>
        <v>8.1036080192155175</v>
      </c>
      <c r="M473">
        <v>82.000000000000028</v>
      </c>
      <c r="N473" s="14">
        <f t="shared" si="38"/>
        <v>69.872890124872185</v>
      </c>
      <c r="O473">
        <f t="shared" si="39"/>
        <v>147.06679392342326</v>
      </c>
    </row>
    <row r="474" spans="1:15">
      <c r="A474" t="str">
        <f t="shared" si="35"/>
        <v>116,80</v>
      </c>
      <c r="B474">
        <v>116</v>
      </c>
      <c r="C474">
        <v>80</v>
      </c>
      <c r="D474">
        <v>46.999999999996156</v>
      </c>
      <c r="E474">
        <f>VLOOKUP(B474,Nodes!$B$2:$C$681,2,FALSE)</f>
        <v>95</v>
      </c>
      <c r="F474">
        <f>VLOOKUP(E474,Stations!$A$1:$D$300,3,FALSE)</f>
        <v>2.291004</v>
      </c>
      <c r="G474">
        <f>VLOOKUP(E474,Stations!$A$1:$D$300,4,FALSE)</f>
        <v>48.842351000000001</v>
      </c>
      <c r="H474">
        <f>VLOOKUP(C474,Nodes!$B$2:$C$681,2,FALSE)</f>
        <v>64</v>
      </c>
      <c r="I474">
        <f>VLOOKUP(H474,Stations!$A$1:$D$300,3,FALSE)</f>
        <v>2.2942149999999999</v>
      </c>
      <c r="J474">
        <f>VLOOKUP(H474,Stations!$A$1:$D$300,4,FALSE)</f>
        <v>48.845092999999999</v>
      </c>
      <c r="K474">
        <f t="shared" si="36"/>
        <v>4.2224501181170861</v>
      </c>
      <c r="L474">
        <f t="shared" si="37"/>
        <v>4.2224501181170861</v>
      </c>
      <c r="M474">
        <v>46.999999999996156</v>
      </c>
      <c r="N474" s="14">
        <f t="shared" si="38"/>
        <v>54.755321443704133</v>
      </c>
      <c r="O474">
        <f t="shared" si="39"/>
        <v>60.145010695236785</v>
      </c>
    </row>
    <row r="475" spans="1:15">
      <c r="A475" t="str">
        <f t="shared" si="35"/>
        <v>39,116</v>
      </c>
      <c r="B475">
        <v>39</v>
      </c>
      <c r="C475">
        <v>116</v>
      </c>
      <c r="D475">
        <v>50.000000000001421</v>
      </c>
      <c r="E475">
        <f>VLOOKUP(B475,Nodes!$B$2:$C$681,2,FALSE)</f>
        <v>32</v>
      </c>
      <c r="F475">
        <f>VLOOKUP(E475,Stations!$A$1:$D$300,3,FALSE)</f>
        <v>2.28662073612213</v>
      </c>
      <c r="G475">
        <f>VLOOKUP(E475,Stations!$A$1:$D$300,4,FALSE)</f>
        <v>48.840578158376999</v>
      </c>
      <c r="H475">
        <f>VLOOKUP(C475,Nodes!$B$2:$C$681,2,FALSE)</f>
        <v>95</v>
      </c>
      <c r="I475">
        <f>VLOOKUP(H475,Stations!$A$1:$D$300,3,FALSE)</f>
        <v>2.291004</v>
      </c>
      <c r="J475">
        <f>VLOOKUP(H475,Stations!$A$1:$D$300,4,FALSE)</f>
        <v>48.842351000000001</v>
      </c>
      <c r="K475">
        <f t="shared" si="36"/>
        <v>4.7282099829942403</v>
      </c>
      <c r="L475">
        <f t="shared" si="37"/>
        <v>4.7282099829942403</v>
      </c>
      <c r="M475">
        <v>50.000000000001421</v>
      </c>
      <c r="N475" s="14">
        <f t="shared" si="38"/>
        <v>56.385424141473024</v>
      </c>
      <c r="O475">
        <f t="shared" si="39"/>
        <v>40.773641466488357</v>
      </c>
    </row>
    <row r="476" spans="1:15">
      <c r="A476" t="str">
        <f t="shared" si="35"/>
        <v>183,39</v>
      </c>
      <c r="B476">
        <v>183</v>
      </c>
      <c r="C476">
        <v>39</v>
      </c>
      <c r="D476">
        <v>48.000000000002707</v>
      </c>
      <c r="E476">
        <f>VLOOKUP(B476,Nodes!$B$2:$C$681,2,FALSE)</f>
        <v>145</v>
      </c>
      <c r="F476">
        <f>VLOOKUP(E476,Stations!$A$1:$D$300,3,FALSE)</f>
        <v>2.2818168997764499</v>
      </c>
      <c r="G476">
        <f>VLOOKUP(E476,Stations!$A$1:$D$300,4,FALSE)</f>
        <v>48.838604499472602</v>
      </c>
      <c r="H476">
        <f>VLOOKUP(C476,Nodes!$B$2:$C$681,2,FALSE)</f>
        <v>32</v>
      </c>
      <c r="I476">
        <f>VLOOKUP(H476,Stations!$A$1:$D$300,3,FALSE)</f>
        <v>2.28662073612213</v>
      </c>
      <c r="J476">
        <f>VLOOKUP(H476,Stations!$A$1:$D$300,4,FALSE)</f>
        <v>48.840578158376999</v>
      </c>
      <c r="K476">
        <f t="shared" si="36"/>
        <v>5.1934740884098298</v>
      </c>
      <c r="L476">
        <f t="shared" si="37"/>
        <v>5.1934740884098298</v>
      </c>
      <c r="M476">
        <v>48.000000000002707</v>
      </c>
      <c r="N476" s="14">
        <f t="shared" si="38"/>
        <v>57.974955826999143</v>
      </c>
      <c r="O476">
        <f t="shared" si="39"/>
        <v>99.499743750530143</v>
      </c>
    </row>
    <row r="477" spans="1:15">
      <c r="A477" t="str">
        <f t="shared" si="35"/>
        <v>15,183</v>
      </c>
      <c r="B477">
        <v>15</v>
      </c>
      <c r="C477">
        <v>183</v>
      </c>
      <c r="D477">
        <v>63.999999999997215</v>
      </c>
      <c r="E477">
        <f>VLOOKUP(B477,Nodes!$B$2:$C$681,2,FALSE)</f>
        <v>14</v>
      </c>
      <c r="F477">
        <f>VLOOKUP(E477,Stations!$A$1:$D$300,3,FALSE)</f>
        <v>2.27821201086044</v>
      </c>
      <c r="G477">
        <f>VLOOKUP(E477,Stations!$A$1:$D$300,4,FALSE)</f>
        <v>48.835970479325603</v>
      </c>
      <c r="H477">
        <f>VLOOKUP(C477,Nodes!$B$2:$C$681,2,FALSE)</f>
        <v>145</v>
      </c>
      <c r="I477">
        <f>VLOOKUP(H477,Stations!$A$1:$D$300,3,FALSE)</f>
        <v>2.2818168997764499</v>
      </c>
      <c r="J477">
        <f>VLOOKUP(H477,Stations!$A$1:$D$300,4,FALSE)</f>
        <v>48.838604499472602</v>
      </c>
      <c r="K477">
        <f t="shared" si="36"/>
        <v>4.4646708984614305</v>
      </c>
      <c r="L477">
        <f t="shared" si="37"/>
        <v>4.4646708984614305</v>
      </c>
      <c r="M477">
        <v>63.999999999997215</v>
      </c>
      <c r="N477" s="14">
        <f t="shared" si="38"/>
        <v>55.523308053388192</v>
      </c>
      <c r="O477">
        <f t="shared" si="39"/>
        <v>71.854306357706264</v>
      </c>
    </row>
    <row r="478" spans="1:15">
      <c r="A478" t="str">
        <f t="shared" si="35"/>
        <v>40,271</v>
      </c>
      <c r="B478">
        <v>40</v>
      </c>
      <c r="C478">
        <v>271</v>
      </c>
      <c r="D478">
        <v>168.00000000000227</v>
      </c>
      <c r="E478">
        <f>VLOOKUP(B478,Nodes!$B$2:$C$681,2,FALSE)</f>
        <v>33</v>
      </c>
      <c r="F478">
        <f>VLOOKUP(E478,Stations!$A$1:$D$300,3,FALSE)</f>
        <v>2.2388774156570399</v>
      </c>
      <c r="G478">
        <f>VLOOKUP(E478,Stations!$A$1:$D$300,4,FALSE)</f>
        <v>48.842278126020702</v>
      </c>
      <c r="H478">
        <f>VLOOKUP(C478,Nodes!$B$2:$C$681,2,FALSE)</f>
        <v>209</v>
      </c>
      <c r="I478">
        <f>VLOOKUP(H478,Stations!$A$1:$D$300,3,FALSE)</f>
        <v>2.25875</v>
      </c>
      <c r="J478">
        <f>VLOOKUP(H478,Stations!$A$1:$D$300,4,FALSE)</f>
        <v>48.848025</v>
      </c>
      <c r="K478">
        <f t="shared" si="36"/>
        <v>20.686859814916264</v>
      </c>
      <c r="L478">
        <f t="shared" si="37"/>
        <v>20.686859814916264</v>
      </c>
      <c r="M478">
        <v>168.00000000000227</v>
      </c>
      <c r="N478" s="14">
        <f t="shared" si="38"/>
        <v>160.13484724159201</v>
      </c>
      <c r="O478">
        <f t="shared" si="39"/>
        <v>61.860627913128539</v>
      </c>
    </row>
    <row r="479" spans="1:15">
      <c r="A479" t="str">
        <f t="shared" si="35"/>
        <v>155,213</v>
      </c>
      <c r="B479">
        <v>155</v>
      </c>
      <c r="C479">
        <v>213</v>
      </c>
      <c r="D479">
        <v>80.000000000001307</v>
      </c>
      <c r="E479">
        <f>VLOOKUP(B479,Nodes!$B$2:$C$681,2,FALSE)</f>
        <v>121</v>
      </c>
      <c r="F479">
        <f>VLOOKUP(E479,Stations!$A$1:$D$300,3,FALSE)</f>
        <v>2.2787162661552398</v>
      </c>
      <c r="G479">
        <f>VLOOKUP(E479,Stations!$A$1:$D$300,4,FALSE)</f>
        <v>48.846165062641397</v>
      </c>
      <c r="H479">
        <f>VLOOKUP(C479,Nodes!$B$2:$C$681,2,FALSE)</f>
        <v>170</v>
      </c>
      <c r="I479">
        <f>VLOOKUP(H479,Stations!$A$1:$D$300,3,FALSE)</f>
        <v>2.2717076539993202</v>
      </c>
      <c r="J479">
        <f>VLOOKUP(H479,Stations!$A$1:$D$300,4,FALSE)</f>
        <v>48.846738722107197</v>
      </c>
      <c r="K479">
        <f t="shared" si="36"/>
        <v>7.0320501658340602</v>
      </c>
      <c r="L479">
        <f t="shared" si="37"/>
        <v>7.0320501658340602</v>
      </c>
      <c r="M479">
        <v>80.000000000001307</v>
      </c>
      <c r="N479" s="14">
        <f t="shared" si="38"/>
        <v>65.099625439346923</v>
      </c>
      <c r="O479">
        <f t="shared" si="39"/>
        <v>222.02116204779634</v>
      </c>
    </row>
    <row r="480" spans="1:15">
      <c r="A480" t="str">
        <f t="shared" si="35"/>
        <v>61,155</v>
      </c>
      <c r="B480">
        <v>61</v>
      </c>
      <c r="C480">
        <v>155</v>
      </c>
      <c r="D480">
        <v>78.999999999999559</v>
      </c>
      <c r="E480">
        <f>VLOOKUP(B480,Nodes!$B$2:$C$681,2,FALSE)</f>
        <v>50</v>
      </c>
      <c r="F480">
        <f>VLOOKUP(E480,Stations!$A$1:$D$300,3,FALSE)</f>
        <v>2.2869419999999998</v>
      </c>
      <c r="G480">
        <f>VLOOKUP(E480,Stations!$A$1:$D$300,4,FALSE)</f>
        <v>48.846590999999997</v>
      </c>
      <c r="H480">
        <f>VLOOKUP(C480,Nodes!$B$2:$C$681,2,FALSE)</f>
        <v>121</v>
      </c>
      <c r="I480">
        <f>VLOOKUP(H480,Stations!$A$1:$D$300,3,FALSE)</f>
        <v>2.2787162661552398</v>
      </c>
      <c r="J480">
        <f>VLOOKUP(H480,Stations!$A$1:$D$300,4,FALSE)</f>
        <v>48.846165062641397</v>
      </c>
      <c r="K480">
        <f t="shared" si="36"/>
        <v>8.2367542101413243</v>
      </c>
      <c r="L480">
        <f t="shared" si="37"/>
        <v>8.2367542101413243</v>
      </c>
      <c r="M480">
        <v>78.999999999999559</v>
      </c>
      <c r="N480" s="14">
        <f t="shared" si="38"/>
        <v>70.497927092543364</v>
      </c>
      <c r="O480">
        <f t="shared" si="39"/>
        <v>72.285243723700646</v>
      </c>
    </row>
    <row r="481" spans="1:15">
      <c r="A481" t="str">
        <f t="shared" si="35"/>
        <v>13,61</v>
      </c>
      <c r="B481">
        <v>13</v>
      </c>
      <c r="C481">
        <v>61</v>
      </c>
      <c r="D481">
        <v>70.999999999999915</v>
      </c>
      <c r="E481">
        <f>VLOOKUP(B481,Nodes!$B$2:$C$681,2,FALSE)</f>
        <v>12</v>
      </c>
      <c r="F481">
        <f>VLOOKUP(E481,Stations!$A$1:$D$300,3,FALSE)</f>
        <v>2.29451179504394</v>
      </c>
      <c r="G481">
        <f>VLOOKUP(E481,Stations!$A$1:$D$300,4,FALSE)</f>
        <v>48.846977009491901</v>
      </c>
      <c r="H481">
        <f>VLOOKUP(C481,Nodes!$B$2:$C$681,2,FALSE)</f>
        <v>50</v>
      </c>
      <c r="I481">
        <f>VLOOKUP(H481,Stations!$A$1:$D$300,3,FALSE)</f>
        <v>2.2869419999999998</v>
      </c>
      <c r="J481">
        <f>VLOOKUP(H481,Stations!$A$1:$D$300,4,FALSE)</f>
        <v>48.846590999999997</v>
      </c>
      <c r="K481">
        <f t="shared" si="36"/>
        <v>7.5796306199643961</v>
      </c>
      <c r="L481">
        <f t="shared" si="37"/>
        <v>7.5796306199643961</v>
      </c>
      <c r="M481">
        <v>70.999999999999915</v>
      </c>
      <c r="N481" s="14">
        <f t="shared" si="38"/>
        <v>67.481702070087479</v>
      </c>
      <c r="O481">
        <f t="shared" si="39"/>
        <v>12.378420323626129</v>
      </c>
    </row>
    <row r="482" spans="1:15">
      <c r="A482" t="str">
        <f t="shared" si="35"/>
        <v>167,13</v>
      </c>
      <c r="B482">
        <v>167</v>
      </c>
      <c r="C482">
        <v>13</v>
      </c>
      <c r="D482">
        <v>73.99999999999558</v>
      </c>
      <c r="E482">
        <f>VLOOKUP(B482,Nodes!$B$2:$C$681,2,FALSE)</f>
        <v>130</v>
      </c>
      <c r="F482">
        <f>VLOOKUP(E482,Stations!$A$1:$D$300,3,FALSE)</f>
        <v>2.3000492155551902</v>
      </c>
      <c r="G482">
        <f>VLOOKUP(E482,Stations!$A$1:$D$300,4,FALSE)</f>
        <v>48.850717090307299</v>
      </c>
      <c r="H482">
        <f>VLOOKUP(C482,Nodes!$B$2:$C$681,2,FALSE)</f>
        <v>12</v>
      </c>
      <c r="I482">
        <f>VLOOKUP(H482,Stations!$A$1:$D$300,3,FALSE)</f>
        <v>2.29451179504394</v>
      </c>
      <c r="J482">
        <f>VLOOKUP(H482,Stations!$A$1:$D$300,4,FALSE)</f>
        <v>48.846977009491901</v>
      </c>
      <c r="K482">
        <f t="shared" si="36"/>
        <v>6.6821576174255997</v>
      </c>
      <c r="L482">
        <f t="shared" si="37"/>
        <v>6.6821576174255997</v>
      </c>
      <c r="M482">
        <v>73.99999999999558</v>
      </c>
      <c r="N482" s="14">
        <f t="shared" si="38"/>
        <v>63.640049104152375</v>
      </c>
      <c r="O482">
        <f t="shared" si="39"/>
        <v>107.32858256428243</v>
      </c>
    </row>
    <row r="483" spans="1:15">
      <c r="A483" t="str">
        <f t="shared" si="35"/>
        <v>346,167</v>
      </c>
      <c r="B483">
        <v>346</v>
      </c>
      <c r="C483">
        <v>167</v>
      </c>
      <c r="D483">
        <v>85.000000000005286</v>
      </c>
      <c r="E483">
        <f>VLOOKUP(B483,Nodes!$B$2:$C$681,2,FALSE)</f>
        <v>271</v>
      </c>
      <c r="F483">
        <f>VLOOKUP(E483,Stations!$A$1:$D$300,3,FALSE)</f>
        <v>2.3068526387214598</v>
      </c>
      <c r="G483">
        <f>VLOOKUP(E483,Stations!$A$1:$D$300,4,FALSE)</f>
        <v>48.8474341650778</v>
      </c>
      <c r="H483">
        <f>VLOOKUP(C483,Nodes!$B$2:$C$681,2,FALSE)</f>
        <v>130</v>
      </c>
      <c r="I483">
        <f>VLOOKUP(H483,Stations!$A$1:$D$300,3,FALSE)</f>
        <v>2.3000492155551902</v>
      </c>
      <c r="J483">
        <f>VLOOKUP(H483,Stations!$A$1:$D$300,4,FALSE)</f>
        <v>48.850717090307299</v>
      </c>
      <c r="K483">
        <f t="shared" si="36"/>
        <v>7.554082660509807</v>
      </c>
      <c r="L483">
        <f t="shared" si="37"/>
        <v>7.554082660509807</v>
      </c>
      <c r="M483">
        <v>85.000000000005286</v>
      </c>
      <c r="N483" s="14">
        <f t="shared" si="38"/>
        <v>67.367908333799988</v>
      </c>
      <c r="O483">
        <f t="shared" si="39"/>
        <v>310.89065652546634</v>
      </c>
    </row>
    <row r="484" spans="1:15">
      <c r="A484" t="str">
        <f t="shared" si="35"/>
        <v>103,346</v>
      </c>
      <c r="B484">
        <v>103</v>
      </c>
      <c r="C484">
        <v>346</v>
      </c>
      <c r="D484">
        <v>91.000000000001435</v>
      </c>
      <c r="E484">
        <f>VLOOKUP(B484,Nodes!$B$2:$C$681,2,FALSE)</f>
        <v>83</v>
      </c>
      <c r="F484">
        <f>VLOOKUP(E484,Stations!$A$1:$D$300,3,FALSE)</f>
        <v>2.3164790868759102</v>
      </c>
      <c r="G484">
        <f>VLOOKUP(E484,Stations!$A$1:$D$300,4,FALSE)</f>
        <v>48.846828741919097</v>
      </c>
      <c r="H484">
        <f>VLOOKUP(C484,Nodes!$B$2:$C$681,2,FALSE)</f>
        <v>271</v>
      </c>
      <c r="I484">
        <f>VLOOKUP(H484,Stations!$A$1:$D$300,3,FALSE)</f>
        <v>2.3068526387214598</v>
      </c>
      <c r="J484">
        <f>VLOOKUP(H484,Stations!$A$1:$D$300,4,FALSE)</f>
        <v>48.8474341650778</v>
      </c>
      <c r="K484">
        <f t="shared" si="36"/>
        <v>9.6454673951765777</v>
      </c>
      <c r="L484">
        <f t="shared" si="37"/>
        <v>9.6454673951765777</v>
      </c>
      <c r="M484">
        <v>91.000000000001435</v>
      </c>
      <c r="N484" s="14">
        <f t="shared" si="38"/>
        <v>77.543395233588058</v>
      </c>
      <c r="O484">
        <f t="shared" si="39"/>
        <v>181.08021183945922</v>
      </c>
    </row>
    <row r="485" spans="1:15">
      <c r="A485" t="str">
        <f t="shared" si="35"/>
        <v>368,103</v>
      </c>
      <c r="B485">
        <v>368</v>
      </c>
      <c r="C485">
        <v>103</v>
      </c>
      <c r="D485">
        <v>70.999999999999915</v>
      </c>
      <c r="E485">
        <f>VLOOKUP(B485,Nodes!$B$2:$C$681,2,FALSE)</f>
        <v>287</v>
      </c>
      <c r="F485">
        <f>VLOOKUP(E485,Stations!$A$1:$D$300,3,FALSE)</f>
        <v>2.3215565085411001</v>
      </c>
      <c r="G485">
        <f>VLOOKUP(E485,Stations!$A$1:$D$300,4,FALSE)</f>
        <v>48.848946808441802</v>
      </c>
      <c r="H485">
        <f>VLOOKUP(C485,Nodes!$B$2:$C$681,2,FALSE)</f>
        <v>83</v>
      </c>
      <c r="I485">
        <f>VLOOKUP(H485,Stations!$A$1:$D$300,3,FALSE)</f>
        <v>2.3164790868759102</v>
      </c>
      <c r="J485">
        <f>VLOOKUP(H485,Stations!$A$1:$D$300,4,FALSE)</f>
        <v>48.846828741919097</v>
      </c>
      <c r="K485">
        <f t="shared" si="36"/>
        <v>5.5014922121859824</v>
      </c>
      <c r="L485">
        <f t="shared" si="37"/>
        <v>5.5014922121859824</v>
      </c>
      <c r="M485">
        <v>70.999999999999915</v>
      </c>
      <c r="N485" s="14">
        <f t="shared" si="38"/>
        <v>59.07469381500394</v>
      </c>
      <c r="O485">
        <f t="shared" si="39"/>
        <v>142.21292760590325</v>
      </c>
    </row>
    <row r="486" spans="1:15">
      <c r="A486" t="str">
        <f t="shared" si="35"/>
        <v>348,368</v>
      </c>
      <c r="B486">
        <v>348</v>
      </c>
      <c r="C486">
        <v>368</v>
      </c>
      <c r="D486">
        <v>59.000000000002828</v>
      </c>
      <c r="E486">
        <f>VLOOKUP(B486,Nodes!$B$2:$C$681,2,FALSE)</f>
        <v>273</v>
      </c>
      <c r="F486">
        <f>VLOOKUP(E486,Stations!$A$1:$D$300,3,FALSE)</f>
        <v>2.32665538787841</v>
      </c>
      <c r="G486">
        <f>VLOOKUP(E486,Stations!$A$1:$D$300,4,FALSE)</f>
        <v>48.851509549146897</v>
      </c>
      <c r="H486">
        <f>VLOOKUP(C486,Nodes!$B$2:$C$681,2,FALSE)</f>
        <v>287</v>
      </c>
      <c r="I486">
        <f>VLOOKUP(H486,Stations!$A$1:$D$300,3,FALSE)</f>
        <v>2.3215565085411001</v>
      </c>
      <c r="J486">
        <f>VLOOKUP(H486,Stations!$A$1:$D$300,4,FALSE)</f>
        <v>48.848946808441802</v>
      </c>
      <c r="K486">
        <f t="shared" si="36"/>
        <v>5.706681208723289</v>
      </c>
      <c r="L486">
        <f t="shared" si="37"/>
        <v>5.706681208723289</v>
      </c>
      <c r="M486">
        <v>59.000000000002828</v>
      </c>
      <c r="N486" s="14">
        <f t="shared" si="38"/>
        <v>59.828260115993167</v>
      </c>
      <c r="O486">
        <f t="shared" si="39"/>
        <v>0.68601481974033041</v>
      </c>
    </row>
    <row r="487" spans="1:15">
      <c r="A487" t="str">
        <f t="shared" si="35"/>
        <v>185,348</v>
      </c>
      <c r="B487">
        <v>185</v>
      </c>
      <c r="C487">
        <v>348</v>
      </c>
      <c r="D487">
        <v>84.000000000003539</v>
      </c>
      <c r="E487">
        <f>VLOOKUP(B487,Nodes!$B$2:$C$681,2,FALSE)</f>
        <v>147</v>
      </c>
      <c r="F487">
        <f>VLOOKUP(E487,Stations!$A$1:$D$300,3,FALSE)</f>
        <v>2.3353216052055301</v>
      </c>
      <c r="G487">
        <f>VLOOKUP(E487,Stations!$A$1:$D$300,4,FALSE)</f>
        <v>48.852774986365297</v>
      </c>
      <c r="H487">
        <f>VLOOKUP(C487,Nodes!$B$2:$C$681,2,FALSE)</f>
        <v>273</v>
      </c>
      <c r="I487">
        <f>VLOOKUP(H487,Stations!$A$1:$D$300,3,FALSE)</f>
        <v>2.32665538787841</v>
      </c>
      <c r="J487">
        <f>VLOOKUP(H487,Stations!$A$1:$D$300,4,FALSE)</f>
        <v>48.851509549146897</v>
      </c>
      <c r="K487">
        <f t="shared" si="36"/>
        <v>8.7581193252084582</v>
      </c>
      <c r="L487">
        <f t="shared" si="37"/>
        <v>8.7581193252084582</v>
      </c>
      <c r="M487">
        <v>84.000000000003539</v>
      </c>
      <c r="N487" s="14">
        <f t="shared" si="38"/>
        <v>73.013346581840239</v>
      </c>
      <c r="O487">
        <f t="shared" si="39"/>
        <v>120.70655333083933</v>
      </c>
    </row>
    <row r="488" spans="1:15">
      <c r="A488" t="str">
        <f t="shared" si="35"/>
        <v>233,185</v>
      </c>
      <c r="B488">
        <v>233</v>
      </c>
      <c r="C488">
        <v>185</v>
      </c>
      <c r="D488">
        <v>69.000000000001194</v>
      </c>
      <c r="E488">
        <f>VLOOKUP(B488,Nodes!$B$2:$C$681,2,FALSE)</f>
        <v>181</v>
      </c>
      <c r="F488">
        <f>VLOOKUP(E488,Stations!$A$1:$D$300,3,FALSE)</f>
        <v>2.3389509999999998</v>
      </c>
      <c r="G488">
        <f>VLOOKUP(E488,Stations!$A$1:$D$300,4,FALSE)</f>
        <v>48.852066000000001</v>
      </c>
      <c r="H488">
        <f>VLOOKUP(C488,Nodes!$B$2:$C$681,2,FALSE)</f>
        <v>147</v>
      </c>
      <c r="I488">
        <f>VLOOKUP(H488,Stations!$A$1:$D$300,3,FALSE)</f>
        <v>2.3353216052055301</v>
      </c>
      <c r="J488">
        <f>VLOOKUP(H488,Stations!$A$1:$D$300,4,FALSE)</f>
        <v>48.852774986365297</v>
      </c>
      <c r="K488">
        <f t="shared" si="36"/>
        <v>3.697995164991406</v>
      </c>
      <c r="L488">
        <f t="shared" si="37"/>
        <v>3.697995164991406</v>
      </c>
      <c r="M488">
        <v>69.000000000001194</v>
      </c>
      <c r="N488" s="14">
        <f t="shared" si="38"/>
        <v>53.17253702939631</v>
      </c>
      <c r="O488">
        <f t="shared" si="39"/>
        <v>250.50858408586879</v>
      </c>
    </row>
    <row r="489" spans="1:15">
      <c r="A489" t="str">
        <f t="shared" si="35"/>
        <v>78,233</v>
      </c>
      <c r="B489">
        <v>78</v>
      </c>
      <c r="C489">
        <v>233</v>
      </c>
      <c r="D489">
        <v>37.999999999999545</v>
      </c>
      <c r="E489">
        <f>VLOOKUP(B489,Nodes!$B$2:$C$681,2,FALSE)</f>
        <v>62</v>
      </c>
      <c r="F489">
        <f>VLOOKUP(E489,Stations!$A$1:$D$300,3,FALSE)</f>
        <v>2.3445832729339</v>
      </c>
      <c r="G489">
        <f>VLOOKUP(E489,Stations!$A$1:$D$300,4,FALSE)</f>
        <v>48.851018896823</v>
      </c>
      <c r="H489">
        <f>VLOOKUP(C489,Nodes!$B$2:$C$681,2,FALSE)</f>
        <v>181</v>
      </c>
      <c r="I489">
        <f>VLOOKUP(H489,Stations!$A$1:$D$300,3,FALSE)</f>
        <v>2.3389509999999998</v>
      </c>
      <c r="J489">
        <f>VLOOKUP(H489,Stations!$A$1:$D$300,4,FALSE)</f>
        <v>48.852066000000001</v>
      </c>
      <c r="K489">
        <f t="shared" si="36"/>
        <v>5.7287802772693768</v>
      </c>
      <c r="L489">
        <f t="shared" si="37"/>
        <v>5.7287802772693768</v>
      </c>
      <c r="M489">
        <v>37.999999999999545</v>
      </c>
      <c r="N489" s="14">
        <f t="shared" si="38"/>
        <v>59.910420041472584</v>
      </c>
      <c r="O489">
        <f t="shared" si="39"/>
        <v>480.06650639378341</v>
      </c>
    </row>
    <row r="490" spans="1:15">
      <c r="A490" t="str">
        <f t="shared" si="35"/>
        <v>206,78</v>
      </c>
      <c r="B490">
        <v>206</v>
      </c>
      <c r="C490">
        <v>78</v>
      </c>
      <c r="D490">
        <v>45.999999999994401</v>
      </c>
      <c r="E490">
        <f>VLOOKUP(B490,Nodes!$B$2:$C$681,2,FALSE)</f>
        <v>165</v>
      </c>
      <c r="F490">
        <f>VLOOKUP(E490,Stations!$A$1:$D$300,3,FALSE)</f>
        <v>2.3479360342025699</v>
      </c>
      <c r="G490">
        <f>VLOOKUP(E490,Stations!$A$1:$D$300,4,FALSE)</f>
        <v>48.850192895719303</v>
      </c>
      <c r="H490">
        <f>VLOOKUP(C490,Nodes!$B$2:$C$681,2,FALSE)</f>
        <v>62</v>
      </c>
      <c r="I490">
        <f>VLOOKUP(H490,Stations!$A$1:$D$300,3,FALSE)</f>
        <v>2.3445832729339</v>
      </c>
      <c r="J490">
        <f>VLOOKUP(H490,Stations!$A$1:$D$300,4,FALSE)</f>
        <v>48.851018896823</v>
      </c>
      <c r="K490">
        <f t="shared" si="36"/>
        <v>3.4530111421773815</v>
      </c>
      <c r="L490">
        <f t="shared" si="37"/>
        <v>3.4530111421773815</v>
      </c>
      <c r="M490">
        <v>45.999999999994401</v>
      </c>
      <c r="N490" s="14">
        <f t="shared" si="38"/>
        <v>52.470715288124637</v>
      </c>
      <c r="O490">
        <f t="shared" si="39"/>
        <v>41.870156340042371</v>
      </c>
    </row>
    <row r="491" spans="1:15">
      <c r="A491" t="str">
        <f t="shared" si="35"/>
        <v>51,206</v>
      </c>
      <c r="B491">
        <v>51</v>
      </c>
      <c r="C491">
        <v>206</v>
      </c>
      <c r="D491">
        <v>78.000000000002601</v>
      </c>
      <c r="E491">
        <f>VLOOKUP(B491,Nodes!$B$2:$C$681,2,FALSE)</f>
        <v>43</v>
      </c>
      <c r="F491">
        <f>VLOOKUP(E491,Stations!$A$1:$D$300,3,FALSE)</f>
        <v>2.35120296478271</v>
      </c>
      <c r="G491">
        <f>VLOOKUP(E491,Stations!$A$1:$D$300,4,FALSE)</f>
        <v>48.847139397282199</v>
      </c>
      <c r="H491">
        <f>VLOOKUP(C491,Nodes!$B$2:$C$681,2,FALSE)</f>
        <v>165</v>
      </c>
      <c r="I491">
        <f>VLOOKUP(H491,Stations!$A$1:$D$300,3,FALSE)</f>
        <v>2.3479360342025699</v>
      </c>
      <c r="J491">
        <f>VLOOKUP(H491,Stations!$A$1:$D$300,4,FALSE)</f>
        <v>48.850192895719303</v>
      </c>
      <c r="K491">
        <f t="shared" si="36"/>
        <v>4.4717656603240652</v>
      </c>
      <c r="L491">
        <f t="shared" si="37"/>
        <v>4.4717656603240652</v>
      </c>
      <c r="M491">
        <v>78.000000000002601</v>
      </c>
      <c r="N491" s="14">
        <f t="shared" si="38"/>
        <v>55.546154921388919</v>
      </c>
      <c r="O491">
        <f t="shared" si="39"/>
        <v>504.17515881438385</v>
      </c>
    </row>
    <row r="492" spans="1:15">
      <c r="A492" t="str">
        <f t="shared" si="35"/>
        <v>159,51</v>
      </c>
      <c r="B492">
        <v>159</v>
      </c>
      <c r="C492">
        <v>51</v>
      </c>
      <c r="D492">
        <v>57.999999999996277</v>
      </c>
      <c r="E492">
        <f>VLOOKUP(B492,Nodes!$B$2:$C$681,2,FALSE)</f>
        <v>124</v>
      </c>
      <c r="F492">
        <f>VLOOKUP(E492,Stations!$A$1:$D$300,3,FALSE)</f>
        <v>2.3557380000000001</v>
      </c>
      <c r="G492">
        <f>VLOOKUP(E492,Stations!$A$1:$D$300,4,FALSE)</f>
        <v>48.846052</v>
      </c>
      <c r="H492">
        <f>VLOOKUP(C492,Nodes!$B$2:$C$681,2,FALSE)</f>
        <v>43</v>
      </c>
      <c r="I492">
        <f>VLOOKUP(H492,Stations!$A$1:$D$300,3,FALSE)</f>
        <v>2.35120296478271</v>
      </c>
      <c r="J492">
        <f>VLOOKUP(H492,Stations!$A$1:$D$300,4,FALSE)</f>
        <v>48.847139397282199</v>
      </c>
      <c r="K492">
        <f t="shared" si="36"/>
        <v>4.6635798772396075</v>
      </c>
      <c r="L492">
        <f t="shared" si="37"/>
        <v>4.6635798772396075</v>
      </c>
      <c r="M492">
        <v>57.999999999996277</v>
      </c>
      <c r="N492" s="14">
        <f t="shared" si="38"/>
        <v>56.171439977836862</v>
      </c>
      <c r="O492">
        <f t="shared" si="39"/>
        <v>3.3436317546396408</v>
      </c>
    </row>
    <row r="493" spans="1:15">
      <c r="A493" t="str">
        <f t="shared" si="35"/>
        <v>359,158</v>
      </c>
      <c r="B493">
        <v>359</v>
      </c>
      <c r="C493">
        <v>158</v>
      </c>
      <c r="D493">
        <v>88.000000000000966</v>
      </c>
      <c r="E493">
        <f>VLOOKUP(B493,Nodes!$B$2:$C$681,2,FALSE)</f>
        <v>279</v>
      </c>
      <c r="F493">
        <f>VLOOKUP(E493,Stations!$A$1:$D$300,3,FALSE)</f>
        <v>2.36189424991607</v>
      </c>
      <c r="G493">
        <f>VLOOKUP(E493,Stations!$A$1:$D$300,4,FALSE)</f>
        <v>48.8514248325423</v>
      </c>
      <c r="H493">
        <f>VLOOKUP(C493,Nodes!$B$2:$C$681,2,FALSE)</f>
        <v>124</v>
      </c>
      <c r="I493">
        <f>VLOOKUP(H493,Stations!$A$1:$D$300,3,FALSE)</f>
        <v>2.3557380000000001</v>
      </c>
      <c r="J493">
        <f>VLOOKUP(H493,Stations!$A$1:$D$300,4,FALSE)</f>
        <v>48.846052</v>
      </c>
      <c r="K493">
        <f t="shared" si="36"/>
        <v>8.1710918827720196</v>
      </c>
      <c r="L493">
        <f t="shared" si="37"/>
        <v>8.1710918827720196</v>
      </c>
      <c r="M493">
        <v>88.000000000000966</v>
      </c>
      <c r="N493" s="14">
        <f t="shared" si="38"/>
        <v>70.188801846114004</v>
      </c>
      <c r="O493">
        <f t="shared" si="39"/>
        <v>317.23877967702634</v>
      </c>
    </row>
    <row r="494" spans="1:15">
      <c r="A494" t="str">
        <f t="shared" si="35"/>
        <v>268,359</v>
      </c>
      <c r="B494">
        <v>268</v>
      </c>
      <c r="C494">
        <v>359</v>
      </c>
      <c r="D494">
        <v>54.999999999995808</v>
      </c>
      <c r="E494">
        <f>VLOOKUP(B494,Nodes!$B$2:$C$681,2,FALSE)</f>
        <v>206</v>
      </c>
      <c r="F494">
        <f>VLOOKUP(E494,Stations!$A$1:$D$300,3,FALSE)</f>
        <v>2.3576161265373199</v>
      </c>
      <c r="G494">
        <f>VLOOKUP(E494,Stations!$A$1:$D$300,4,FALSE)</f>
        <v>48.853286799865899</v>
      </c>
      <c r="H494">
        <f>VLOOKUP(C494,Nodes!$B$2:$C$681,2,FALSE)</f>
        <v>279</v>
      </c>
      <c r="I494">
        <f>VLOOKUP(H494,Stations!$A$1:$D$300,3,FALSE)</f>
        <v>2.36189424991607</v>
      </c>
      <c r="J494">
        <f>VLOOKUP(H494,Stations!$A$1:$D$300,4,FALSE)</f>
        <v>48.8514248325423</v>
      </c>
      <c r="K494">
        <f t="shared" si="36"/>
        <v>4.6657541681874175</v>
      </c>
      <c r="L494">
        <f t="shared" si="37"/>
        <v>4.6657541681874175</v>
      </c>
      <c r="M494">
        <v>54.999999999995808</v>
      </c>
      <c r="N494" s="14">
        <f t="shared" si="38"/>
        <v>56.178611812187562</v>
      </c>
      <c r="O494">
        <f t="shared" si="39"/>
        <v>1.3891258038379302</v>
      </c>
    </row>
    <row r="495" spans="1:15">
      <c r="A495" t="str">
        <f t="shared" si="35"/>
        <v>69,268</v>
      </c>
      <c r="B495">
        <v>69</v>
      </c>
      <c r="C495">
        <v>268</v>
      </c>
      <c r="D495">
        <v>72.000000000001663</v>
      </c>
      <c r="E495">
        <f>VLOOKUP(B495,Nodes!$B$2:$C$681,2,FALSE)</f>
        <v>56</v>
      </c>
      <c r="F495">
        <f>VLOOKUP(E495,Stations!$A$1:$D$300,3,FALSE)</f>
        <v>2.3489123582839899</v>
      </c>
      <c r="G495">
        <f>VLOOKUP(E495,Stations!$A$1:$D$300,4,FALSE)</f>
        <v>48.857494061513101</v>
      </c>
      <c r="H495">
        <f>VLOOKUP(C495,Nodes!$B$2:$C$681,2,FALSE)</f>
        <v>206</v>
      </c>
      <c r="I495">
        <f>VLOOKUP(H495,Stations!$A$1:$D$300,3,FALSE)</f>
        <v>2.3576161265373199</v>
      </c>
      <c r="J495">
        <f>VLOOKUP(H495,Stations!$A$1:$D$300,4,FALSE)</f>
        <v>48.853286799865899</v>
      </c>
      <c r="K495">
        <f t="shared" si="36"/>
        <v>9.6672970563491472</v>
      </c>
      <c r="L495">
        <f t="shared" si="37"/>
        <v>9.6672970563491472</v>
      </c>
      <c r="M495">
        <v>72.000000000001663</v>
      </c>
      <c r="N495" s="14">
        <f t="shared" si="38"/>
        <v>77.658790564200373</v>
      </c>
      <c r="O495">
        <f t="shared" si="39"/>
        <v>32.02191064946436</v>
      </c>
    </row>
    <row r="496" spans="1:15">
      <c r="A496" t="str">
        <f t="shared" si="35"/>
        <v>269,69</v>
      </c>
      <c r="B496">
        <v>269</v>
      </c>
      <c r="C496">
        <v>69</v>
      </c>
      <c r="D496">
        <v>59.000000000002828</v>
      </c>
      <c r="E496">
        <f>VLOOKUP(B496,Nodes!$B$2:$C$681,2,FALSE)</f>
        <v>207</v>
      </c>
      <c r="F496">
        <f>VLOOKUP(E496,Stations!$A$1:$D$300,3,FALSE)</f>
        <v>2.3414880037307699</v>
      </c>
      <c r="G496">
        <f>VLOOKUP(E496,Stations!$A$1:$D$300,4,FALSE)</f>
        <v>48.858676407805802</v>
      </c>
      <c r="H496">
        <f>VLOOKUP(C496,Nodes!$B$2:$C$681,2,FALSE)</f>
        <v>56</v>
      </c>
      <c r="I496">
        <f>VLOOKUP(H496,Stations!$A$1:$D$300,3,FALSE)</f>
        <v>2.3489123582839899</v>
      </c>
      <c r="J496">
        <f>VLOOKUP(H496,Stations!$A$1:$D$300,4,FALSE)</f>
        <v>48.857494061513101</v>
      </c>
      <c r="K496">
        <f t="shared" si="36"/>
        <v>7.5179108326570816</v>
      </c>
      <c r="L496">
        <f t="shared" si="37"/>
        <v>7.5179108326570816</v>
      </c>
      <c r="M496">
        <v>59.000000000002828</v>
      </c>
      <c r="N496" s="14">
        <f t="shared" si="38"/>
        <v>67.207239082456397</v>
      </c>
      <c r="O496">
        <f t="shared" si="39"/>
        <v>67.3587733565533</v>
      </c>
    </row>
    <row r="497" spans="1:15">
      <c r="A497" t="str">
        <f t="shared" si="35"/>
        <v>240,269</v>
      </c>
      <c r="B497">
        <v>240</v>
      </c>
      <c r="C497">
        <v>269</v>
      </c>
      <c r="D497">
        <v>86.999999999994415</v>
      </c>
      <c r="E497">
        <f>VLOOKUP(B497,Nodes!$B$2:$C$681,2,FALSE)</f>
        <v>185</v>
      </c>
      <c r="F497">
        <f>VLOOKUP(E497,Stations!$A$1:$D$300,3,FALSE)</f>
        <v>2.3365779999999998</v>
      </c>
      <c r="G497">
        <f>VLOOKUP(E497,Stations!$A$1:$D$300,4,FALSE)</f>
        <v>48.862644000000003</v>
      </c>
      <c r="H497">
        <f>VLOOKUP(C497,Nodes!$B$2:$C$681,2,FALSE)</f>
        <v>207</v>
      </c>
      <c r="I497">
        <f>VLOOKUP(H497,Stations!$A$1:$D$300,3,FALSE)</f>
        <v>2.3414880037307699</v>
      </c>
      <c r="J497">
        <f>VLOOKUP(H497,Stations!$A$1:$D$300,4,FALSE)</f>
        <v>48.858676407805802</v>
      </c>
      <c r="K497">
        <f t="shared" si="36"/>
        <v>6.3126796572975303</v>
      </c>
      <c r="L497">
        <f t="shared" si="37"/>
        <v>6.3126796572975303</v>
      </c>
      <c r="M497">
        <v>86.999999999994415</v>
      </c>
      <c r="N497" s="14">
        <f t="shared" si="38"/>
        <v>62.151691345287261</v>
      </c>
      <c r="O497">
        <f t="shared" si="39"/>
        <v>617.43844299959449</v>
      </c>
    </row>
    <row r="498" spans="1:15">
      <c r="A498" t="str">
        <f t="shared" si="35"/>
        <v>295,240</v>
      </c>
      <c r="B498">
        <v>295</v>
      </c>
      <c r="C498">
        <v>240</v>
      </c>
      <c r="D498">
        <v>54.999999999995808</v>
      </c>
      <c r="E498">
        <f>VLOOKUP(B498,Nodes!$B$2:$C$681,2,FALSE)</f>
        <v>232</v>
      </c>
      <c r="F498">
        <f>VLOOKUP(E498,Stations!$A$1:$D$300,3,FALSE)</f>
        <v>2.3346698284149099</v>
      </c>
      <c r="G498">
        <f>VLOOKUP(E498,Stations!$A$1:$D$300,4,FALSE)</f>
        <v>48.865872235638498</v>
      </c>
      <c r="H498">
        <f>VLOOKUP(C498,Nodes!$B$2:$C$681,2,FALSE)</f>
        <v>185</v>
      </c>
      <c r="I498">
        <f>VLOOKUP(H498,Stations!$A$1:$D$300,3,FALSE)</f>
        <v>2.3365779999999998</v>
      </c>
      <c r="J498">
        <f>VLOOKUP(H498,Stations!$A$1:$D$300,4,FALSE)</f>
        <v>48.862644000000003</v>
      </c>
      <c r="K498">
        <f t="shared" si="36"/>
        <v>3.7500165514029913</v>
      </c>
      <c r="L498">
        <f t="shared" si="37"/>
        <v>3.7500165514029913</v>
      </c>
      <c r="M498">
        <v>54.999999999995808</v>
      </c>
      <c r="N498" s="14">
        <f t="shared" si="38"/>
        <v>53.324642316008777</v>
      </c>
      <c r="O498">
        <f t="shared" si="39"/>
        <v>2.8068233692943871</v>
      </c>
    </row>
    <row r="499" spans="1:15">
      <c r="A499" t="str">
        <f t="shared" si="35"/>
        <v>236,295</v>
      </c>
      <c r="B499">
        <v>236</v>
      </c>
      <c r="C499">
        <v>295</v>
      </c>
      <c r="D499">
        <v>69.000000000001194</v>
      </c>
      <c r="E499">
        <f>VLOOKUP(B499,Nodes!$B$2:$C$681,2,FALSE)</f>
        <v>183</v>
      </c>
      <c r="F499">
        <f>VLOOKUP(E499,Stations!$A$1:$D$300,3,FALSE)</f>
        <v>2.3323523998260498</v>
      </c>
      <c r="G499">
        <f>VLOOKUP(E499,Stations!$A$1:$D$300,4,FALSE)</f>
        <v>48.870635946708902</v>
      </c>
      <c r="H499">
        <f>VLOOKUP(C499,Nodes!$B$2:$C$681,2,FALSE)</f>
        <v>232</v>
      </c>
      <c r="I499">
        <f>VLOOKUP(H499,Stations!$A$1:$D$300,3,FALSE)</f>
        <v>2.3346698284149099</v>
      </c>
      <c r="J499">
        <f>VLOOKUP(H499,Stations!$A$1:$D$300,4,FALSE)</f>
        <v>48.865872235638498</v>
      </c>
      <c r="K499">
        <f t="shared" si="36"/>
        <v>5.2974917108709905</v>
      </c>
      <c r="L499">
        <f t="shared" si="37"/>
        <v>5.2974917108709905</v>
      </c>
      <c r="M499">
        <v>69.000000000001194</v>
      </c>
      <c r="N499" s="14">
        <f t="shared" si="38"/>
        <v>58.342112164130398</v>
      </c>
      <c r="O499">
        <f t="shared" si="39"/>
        <v>113.59057312200267</v>
      </c>
    </row>
    <row r="500" spans="1:15">
      <c r="A500" t="str">
        <f t="shared" si="35"/>
        <v>73,236</v>
      </c>
      <c r="B500">
        <v>73</v>
      </c>
      <c r="C500">
        <v>236</v>
      </c>
      <c r="D500">
        <v>59.000000000002828</v>
      </c>
      <c r="E500">
        <f>VLOOKUP(B500,Nodes!$B$2:$C$681,2,FALSE)</f>
        <v>58</v>
      </c>
      <c r="F500">
        <f>VLOOKUP(E500,Stations!$A$1:$D$300,3,FALSE)</f>
        <v>2.3339322209358202</v>
      </c>
      <c r="G500">
        <f>VLOOKUP(E500,Stations!$A$1:$D$300,4,FALSE)</f>
        <v>48.873072321401999</v>
      </c>
      <c r="H500">
        <f>VLOOKUP(C500,Nodes!$B$2:$C$681,2,FALSE)</f>
        <v>183</v>
      </c>
      <c r="I500">
        <f>VLOOKUP(H500,Stations!$A$1:$D$300,3,FALSE)</f>
        <v>2.3323523998260498</v>
      </c>
      <c r="J500">
        <f>VLOOKUP(H500,Stations!$A$1:$D$300,4,FALSE)</f>
        <v>48.870635946708902</v>
      </c>
      <c r="K500">
        <f t="shared" si="36"/>
        <v>2.9037486778371902</v>
      </c>
      <c r="L500">
        <f t="shared" si="37"/>
        <v>2.9037486778371902</v>
      </c>
      <c r="M500">
        <v>59.000000000002828</v>
      </c>
      <c r="N500" s="14">
        <f t="shared" si="38"/>
        <v>50.984064540826004</v>
      </c>
      <c r="O500">
        <f t="shared" si="39"/>
        <v>64.25522128568835</v>
      </c>
    </row>
    <row r="501" spans="1:15">
      <c r="A501" t="str">
        <f t="shared" si="35"/>
        <v>364,335</v>
      </c>
      <c r="B501">
        <v>364</v>
      </c>
      <c r="C501">
        <v>335</v>
      </c>
      <c r="D501">
        <v>50.000000000001421</v>
      </c>
      <c r="E501">
        <f>VLOOKUP(B501,Nodes!$B$2:$C$681,2,FALSE)</f>
        <v>284</v>
      </c>
      <c r="F501">
        <f>VLOOKUP(E501,Stations!$A$1:$D$300,3,FALSE)</f>
        <v>2.3331972956657401</v>
      </c>
      <c r="G501">
        <f>VLOOKUP(E501,Stations!$A$1:$D$300,4,FALSE)</f>
        <v>48.8763024078877</v>
      </c>
      <c r="H501">
        <f>VLOOKUP(C501,Nodes!$B$2:$C$681,2,FALSE)</f>
        <v>262</v>
      </c>
      <c r="I501">
        <f>VLOOKUP(H501,Stations!$A$1:$D$300,3,FALSE)</f>
        <v>2.3256100000000002</v>
      </c>
      <c r="J501">
        <f>VLOOKUP(H501,Stations!$A$1:$D$300,4,FALSE)</f>
        <v>48.875684</v>
      </c>
      <c r="K501">
        <f t="shared" si="36"/>
        <v>7.6124558346781157</v>
      </c>
      <c r="L501">
        <f t="shared" si="37"/>
        <v>7.6124558346781157</v>
      </c>
      <c r="M501">
        <v>50.000000000001421</v>
      </c>
      <c r="N501" s="14">
        <f t="shared" si="38"/>
        <v>67.62829108930471</v>
      </c>
      <c r="O501">
        <f t="shared" si="39"/>
        <v>310.75664672920976</v>
      </c>
    </row>
    <row r="502" spans="1:15">
      <c r="A502" t="str">
        <f t="shared" si="35"/>
        <v>228,364</v>
      </c>
      <c r="B502">
        <v>228</v>
      </c>
      <c r="C502">
        <v>364</v>
      </c>
      <c r="D502">
        <v>45.999999999994401</v>
      </c>
      <c r="E502">
        <f>VLOOKUP(B502,Nodes!$B$2:$C$681,2,FALSE)</f>
        <v>178</v>
      </c>
      <c r="F502">
        <f>VLOOKUP(E502,Stations!$A$1:$D$300,3,FALSE)</f>
        <v>2.33734130859375</v>
      </c>
      <c r="G502">
        <f>VLOOKUP(E502,Stations!$A$1:$D$300,4,FALSE)</f>
        <v>48.876039563205403</v>
      </c>
      <c r="H502">
        <f>VLOOKUP(C502,Nodes!$B$2:$C$681,2,FALSE)</f>
        <v>284</v>
      </c>
      <c r="I502">
        <f>VLOOKUP(H502,Stations!$A$1:$D$300,3,FALSE)</f>
        <v>2.3331972956657401</v>
      </c>
      <c r="J502">
        <f>VLOOKUP(H502,Stations!$A$1:$D$300,4,FALSE)</f>
        <v>48.8763024078877</v>
      </c>
      <c r="K502">
        <f t="shared" si="36"/>
        <v>4.1523403611126399</v>
      </c>
      <c r="L502">
        <f t="shared" si="37"/>
        <v>4.1523403611126399</v>
      </c>
      <c r="M502">
        <v>45.999999999994401</v>
      </c>
      <c r="N502" s="14">
        <f t="shared" si="38"/>
        <v>54.537390817841256</v>
      </c>
      <c r="O502">
        <f t="shared" si="39"/>
        <v>72.887041976655794</v>
      </c>
    </row>
    <row r="503" spans="1:15">
      <c r="A503" t="str">
        <f t="shared" si="35"/>
        <v>331,228</v>
      </c>
      <c r="B503">
        <v>331</v>
      </c>
      <c r="C503">
        <v>228</v>
      </c>
      <c r="D503">
        <v>66.999999999997684</v>
      </c>
      <c r="E503">
        <f>VLOOKUP(B503,Nodes!$B$2:$C$681,2,FALSE)</f>
        <v>259</v>
      </c>
      <c r="F503">
        <f>VLOOKUP(E503,Stations!$A$1:$D$300,3,FALSE)</f>
        <v>2.3373815417289698</v>
      </c>
      <c r="G503">
        <f>VLOOKUP(E503,Stations!$A$1:$D$300,4,FALSE)</f>
        <v>48.878449215095202</v>
      </c>
      <c r="H503">
        <f>VLOOKUP(C503,Nodes!$B$2:$C$681,2,FALSE)</f>
        <v>178</v>
      </c>
      <c r="I503">
        <f>VLOOKUP(H503,Stations!$A$1:$D$300,3,FALSE)</f>
        <v>2.33734130859375</v>
      </c>
      <c r="J503">
        <f>VLOOKUP(H503,Stations!$A$1:$D$300,4,FALSE)</f>
        <v>48.876039563205403</v>
      </c>
      <c r="K503">
        <f t="shared" si="36"/>
        <v>2.4099877458572614</v>
      </c>
      <c r="L503">
        <f t="shared" si="37"/>
        <v>2.4099877458572614</v>
      </c>
      <c r="M503">
        <v>66.999999999997684</v>
      </c>
      <c r="N503" s="14">
        <f t="shared" si="38"/>
        <v>49.750173291975088</v>
      </c>
      <c r="O503">
        <f t="shared" si="39"/>
        <v>297.55652145680966</v>
      </c>
    </row>
    <row r="504" spans="1:15">
      <c r="A504" t="str">
        <f t="shared" si="35"/>
        <v>254,331</v>
      </c>
      <c r="B504">
        <v>254</v>
      </c>
      <c r="C504">
        <v>331</v>
      </c>
      <c r="D504">
        <v>66.000000000000725</v>
      </c>
      <c r="E504">
        <f>VLOOKUP(B504,Nodes!$B$2:$C$681,2,FALSE)</f>
        <v>196</v>
      </c>
      <c r="F504">
        <f>VLOOKUP(E504,Stations!$A$1:$D$300,3,FALSE)</f>
        <v>2.3375729999999999</v>
      </c>
      <c r="G504">
        <f>VLOOKUP(E504,Stations!$A$1:$D$300,4,FALSE)</f>
        <v>48.882255000000001</v>
      </c>
      <c r="H504">
        <f>VLOOKUP(C504,Nodes!$B$2:$C$681,2,FALSE)</f>
        <v>259</v>
      </c>
      <c r="I504">
        <f>VLOOKUP(H504,Stations!$A$1:$D$300,3,FALSE)</f>
        <v>2.3373815417289698</v>
      </c>
      <c r="J504">
        <f>VLOOKUP(H504,Stations!$A$1:$D$300,4,FALSE)</f>
        <v>48.878449215095202</v>
      </c>
      <c r="K504">
        <f t="shared" si="36"/>
        <v>3.810597723604527</v>
      </c>
      <c r="L504">
        <f t="shared" si="37"/>
        <v>3.810597723604527</v>
      </c>
      <c r="M504">
        <v>66.000000000000725</v>
      </c>
      <c r="N504" s="14">
        <f t="shared" si="38"/>
        <v>53.503133732432104</v>
      </c>
      <c r="O504">
        <f t="shared" si="39"/>
        <v>156.17166650949446</v>
      </c>
    </row>
    <row r="505" spans="1:15">
      <c r="A505" t="str">
        <f t="shared" si="35"/>
        <v>0,254</v>
      </c>
      <c r="B505">
        <v>0</v>
      </c>
      <c r="C505">
        <v>254</v>
      </c>
      <c r="D505">
        <v>43.999999999990891</v>
      </c>
      <c r="E505">
        <f>VLOOKUP(B505,Nodes!$B$2:$C$681,2,FALSE)</f>
        <v>0</v>
      </c>
      <c r="F505">
        <f>VLOOKUP(E505,Stations!$A$1:$D$300,3,FALSE)</f>
        <v>2.3386877775192199</v>
      </c>
      <c r="G505">
        <f>VLOOKUP(E505,Stations!$A$1:$D$300,4,FALSE)</f>
        <v>48.884848517630097</v>
      </c>
      <c r="H505">
        <f>VLOOKUP(C505,Nodes!$B$2:$C$681,2,FALSE)</f>
        <v>196</v>
      </c>
      <c r="I505">
        <f>VLOOKUP(H505,Stations!$A$1:$D$300,3,FALSE)</f>
        <v>2.3375729999999999</v>
      </c>
      <c r="J505">
        <f>VLOOKUP(H505,Stations!$A$1:$D$300,4,FALSE)</f>
        <v>48.882255000000001</v>
      </c>
      <c r="K505">
        <f t="shared" si="36"/>
        <v>2.8229528184115904</v>
      </c>
      <c r="L505">
        <f t="shared" si="37"/>
        <v>2.8229528184115904</v>
      </c>
      <c r="M505">
        <v>43.999999999990891</v>
      </c>
      <c r="N505" s="14">
        <f t="shared" si="38"/>
        <v>50.775515377973214</v>
      </c>
      <c r="O505">
        <f t="shared" si="39"/>
        <v>45.90760863727494</v>
      </c>
    </row>
    <row r="506" spans="1:15">
      <c r="A506" t="str">
        <f t="shared" si="35"/>
        <v>170,0</v>
      </c>
      <c r="B506">
        <v>170</v>
      </c>
      <c r="C506">
        <v>0</v>
      </c>
      <c r="D506">
        <v>63.000000000000256</v>
      </c>
      <c r="E506">
        <f>VLOOKUP(B506,Nodes!$B$2:$C$681,2,FALSE)</f>
        <v>133</v>
      </c>
      <c r="F506">
        <f>VLOOKUP(E506,Stations!$A$1:$D$300,3,FALSE)</f>
        <v>2.3381590000000001</v>
      </c>
      <c r="G506">
        <f>VLOOKUP(E506,Stations!$A$1:$D$300,4,FALSE)</f>
        <v>48.889139</v>
      </c>
      <c r="H506">
        <f>VLOOKUP(C506,Nodes!$B$2:$C$681,2,FALSE)</f>
        <v>0</v>
      </c>
      <c r="I506">
        <f>VLOOKUP(H506,Stations!$A$1:$D$300,3,FALSE)</f>
        <v>2.3386877775192199</v>
      </c>
      <c r="J506">
        <f>VLOOKUP(H506,Stations!$A$1:$D$300,4,FALSE)</f>
        <v>48.884848517630097</v>
      </c>
      <c r="K506">
        <f t="shared" si="36"/>
        <v>4.3229439773472533</v>
      </c>
      <c r="L506">
        <f t="shared" si="37"/>
        <v>4.3229439773472533</v>
      </c>
      <c r="M506">
        <v>63.000000000000256</v>
      </c>
      <c r="N506" s="14">
        <f t="shared" si="38"/>
        <v>55.071112137445823</v>
      </c>
      <c r="O506">
        <f t="shared" si="39"/>
        <v>62.867262736962999</v>
      </c>
    </row>
    <row r="507" spans="1:15">
      <c r="A507" t="str">
        <f t="shared" si="35"/>
        <v>157,170</v>
      </c>
      <c r="B507">
        <v>157</v>
      </c>
      <c r="C507">
        <v>170</v>
      </c>
      <c r="D507">
        <v>77.999999999993008</v>
      </c>
      <c r="E507">
        <f>VLOOKUP(B507,Nodes!$B$2:$C$681,2,FALSE)</f>
        <v>123</v>
      </c>
      <c r="F507">
        <f>VLOOKUP(E507,Stations!$A$1:$D$300,3,FALSE)</f>
        <v>2.3447817564010598</v>
      </c>
      <c r="G507">
        <f>VLOOKUP(E507,Stations!$A$1:$D$300,4,FALSE)</f>
        <v>48.892437367658303</v>
      </c>
      <c r="H507">
        <f>VLOOKUP(C507,Nodes!$B$2:$C$681,2,FALSE)</f>
        <v>133</v>
      </c>
      <c r="I507">
        <f>VLOOKUP(H507,Stations!$A$1:$D$300,3,FALSE)</f>
        <v>2.3381590000000001</v>
      </c>
      <c r="J507">
        <f>VLOOKUP(H507,Stations!$A$1:$D$300,4,FALSE)</f>
        <v>48.889139</v>
      </c>
      <c r="K507">
        <f t="shared" si="36"/>
        <v>7.3986574158502521</v>
      </c>
      <c r="L507">
        <f t="shared" si="37"/>
        <v>7.3986574158502521</v>
      </c>
      <c r="M507">
        <v>77.999999999993008</v>
      </c>
      <c r="N507" s="14">
        <f t="shared" si="38"/>
        <v>66.681225529262008</v>
      </c>
      <c r="O507">
        <f t="shared" si="39"/>
        <v>128.11465551927185</v>
      </c>
    </row>
    <row r="508" spans="1:15">
      <c r="A508" t="str">
        <f t="shared" si="35"/>
        <v>203,157</v>
      </c>
      <c r="B508">
        <v>203</v>
      </c>
      <c r="C508">
        <v>157</v>
      </c>
      <c r="D508">
        <v>54.999999999995808</v>
      </c>
      <c r="E508">
        <f>VLOOKUP(B508,Nodes!$B$2:$C$681,2,FALSE)</f>
        <v>162</v>
      </c>
      <c r="F508">
        <f>VLOOKUP(E508,Stations!$A$1:$D$300,3,FALSE)</f>
        <v>2.3500281572341901</v>
      </c>
      <c r="G508">
        <f>VLOOKUP(E508,Stations!$A$1:$D$300,4,FALSE)</f>
        <v>48.890368757451299</v>
      </c>
      <c r="H508">
        <f>VLOOKUP(C508,Nodes!$B$2:$C$681,2,FALSE)</f>
        <v>123</v>
      </c>
      <c r="I508">
        <f>VLOOKUP(H508,Stations!$A$1:$D$300,3,FALSE)</f>
        <v>2.3447817564010598</v>
      </c>
      <c r="J508">
        <f>VLOOKUP(H508,Stations!$A$1:$D$300,4,FALSE)</f>
        <v>48.892437367658303</v>
      </c>
      <c r="K508">
        <f t="shared" si="36"/>
        <v>5.6394919886806774</v>
      </c>
      <c r="L508">
        <f t="shared" si="37"/>
        <v>5.6394919886806774</v>
      </c>
      <c r="M508">
        <v>54.999999999995808</v>
      </c>
      <c r="N508" s="14">
        <f t="shared" si="38"/>
        <v>59.579658450866212</v>
      </c>
      <c r="O508">
        <f t="shared" si="39"/>
        <v>20.973271526628711</v>
      </c>
    </row>
    <row r="509" spans="1:15">
      <c r="A509" t="str">
        <f t="shared" si="35"/>
        <v>65,202</v>
      </c>
      <c r="B509">
        <v>65</v>
      </c>
      <c r="C509">
        <v>202</v>
      </c>
      <c r="D509">
        <v>40.000000000003055</v>
      </c>
      <c r="E509">
        <f>VLOOKUP(B509,Nodes!$B$2:$C$681,2,FALSE)</f>
        <v>54</v>
      </c>
      <c r="F509">
        <f>VLOOKUP(E509,Stations!$A$1:$D$300,3,FALSE)</f>
        <v>2.3495520000000001</v>
      </c>
      <c r="G509">
        <f>VLOOKUP(E509,Stations!$A$1:$D$300,4,FALSE)</f>
        <v>48.88673</v>
      </c>
      <c r="H509">
        <f>VLOOKUP(C509,Nodes!$B$2:$C$681,2,FALSE)</f>
        <v>162</v>
      </c>
      <c r="I509">
        <f>VLOOKUP(H509,Stations!$A$1:$D$300,3,FALSE)</f>
        <v>2.3500281572341901</v>
      </c>
      <c r="J509">
        <f>VLOOKUP(H509,Stations!$A$1:$D$300,4,FALSE)</f>
        <v>48.890368757451299</v>
      </c>
      <c r="K509">
        <f t="shared" si="36"/>
        <v>3.6697794894315652</v>
      </c>
      <c r="L509">
        <f t="shared" si="37"/>
        <v>3.6697794894315652</v>
      </c>
      <c r="M509">
        <v>40.000000000003055</v>
      </c>
      <c r="N509" s="14">
        <f t="shared" si="38"/>
        <v>53.090487991130459</v>
      </c>
      <c r="O509">
        <f t="shared" si="39"/>
        <v>171.36087584585076</v>
      </c>
    </row>
    <row r="510" spans="1:15">
      <c r="A510" t="str">
        <f t="shared" si="35"/>
        <v>17,65</v>
      </c>
      <c r="B510">
        <v>17</v>
      </c>
      <c r="C510">
        <v>65</v>
      </c>
      <c r="D510">
        <v>44.000000000000483</v>
      </c>
      <c r="E510">
        <f>VLOOKUP(B510,Nodes!$B$2:$C$681,2,FALSE)</f>
        <v>15</v>
      </c>
      <c r="F510">
        <f>VLOOKUP(E510,Stations!$A$1:$D$300,3,FALSE)</f>
        <v>2.3505159999999998</v>
      </c>
      <c r="G510">
        <f>VLOOKUP(E510,Stations!$A$1:$D$300,4,FALSE)</f>
        <v>48.88364</v>
      </c>
      <c r="H510">
        <f>VLOOKUP(C510,Nodes!$B$2:$C$681,2,FALSE)</f>
        <v>54</v>
      </c>
      <c r="I510">
        <f>VLOOKUP(H510,Stations!$A$1:$D$300,3,FALSE)</f>
        <v>2.3495520000000001</v>
      </c>
      <c r="J510">
        <f>VLOOKUP(H510,Stations!$A$1:$D$300,4,FALSE)</f>
        <v>48.88673</v>
      </c>
      <c r="K510">
        <f t="shared" si="36"/>
        <v>3.2368805971183283</v>
      </c>
      <c r="L510">
        <f t="shared" si="37"/>
        <v>3.2368805971183283</v>
      </c>
      <c r="M510">
        <v>44.000000000000483</v>
      </c>
      <c r="N510" s="14">
        <f t="shared" si="38"/>
        <v>51.871394484047734</v>
      </c>
      <c r="O510">
        <f t="shared" si="39"/>
        <v>61.958851123489481</v>
      </c>
    </row>
    <row r="511" spans="1:15">
      <c r="A511" t="str">
        <f t="shared" si="35"/>
        <v>133,17</v>
      </c>
      <c r="B511">
        <v>133</v>
      </c>
      <c r="C511">
        <v>17</v>
      </c>
      <c r="D511">
        <v>74.999999999992539</v>
      </c>
      <c r="E511">
        <f>VLOOKUP(B511,Nodes!$B$2:$C$681,2,FALSE)</f>
        <v>106</v>
      </c>
      <c r="F511">
        <f>VLOOKUP(E511,Stations!$A$1:$D$300,3,FALSE)</f>
        <v>2.3549312353134102</v>
      </c>
      <c r="G511">
        <f>VLOOKUP(E511,Stations!$A$1:$D$300,4,FALSE)</f>
        <v>48.880574763337101</v>
      </c>
      <c r="H511">
        <f>VLOOKUP(C511,Nodes!$B$2:$C$681,2,FALSE)</f>
        <v>15</v>
      </c>
      <c r="I511">
        <f>VLOOKUP(H511,Stations!$A$1:$D$300,3,FALSE)</f>
        <v>2.3505159999999998</v>
      </c>
      <c r="J511">
        <f>VLOOKUP(H511,Stations!$A$1:$D$300,4,FALSE)</f>
        <v>48.88364</v>
      </c>
      <c r="K511">
        <f t="shared" si="36"/>
        <v>5.3749398761626175</v>
      </c>
      <c r="L511">
        <f t="shared" si="37"/>
        <v>5.3749398761626175</v>
      </c>
      <c r="M511">
        <v>74.999999999992539</v>
      </c>
      <c r="N511" s="14">
        <f t="shared" si="38"/>
        <v>58.618283115217807</v>
      </c>
      <c r="O511">
        <f t="shared" si="39"/>
        <v>268.36064809291355</v>
      </c>
    </row>
    <row r="512" spans="1:15">
      <c r="A512" t="str">
        <f t="shared" si="35"/>
        <v>128,133</v>
      </c>
      <c r="B512">
        <v>128</v>
      </c>
      <c r="C512">
        <v>133</v>
      </c>
      <c r="D512">
        <v>61.000000000006338</v>
      </c>
      <c r="E512">
        <f>VLOOKUP(B512,Nodes!$B$2:$C$681,2,FALSE)</f>
        <v>104</v>
      </c>
      <c r="F512">
        <f>VLOOKUP(E512,Stations!$A$1:$D$300,3,FALSE)</f>
        <v>2.3576322197914101</v>
      </c>
      <c r="G512">
        <f>VLOOKUP(E512,Stations!$A$1:$D$300,4,FALSE)</f>
        <v>48.876051029612903</v>
      </c>
      <c r="H512">
        <f>VLOOKUP(C512,Nodes!$B$2:$C$681,2,FALSE)</f>
        <v>106</v>
      </c>
      <c r="I512">
        <f>VLOOKUP(H512,Stations!$A$1:$D$300,3,FALSE)</f>
        <v>2.3549312353134102</v>
      </c>
      <c r="J512">
        <f>VLOOKUP(H512,Stations!$A$1:$D$300,4,FALSE)</f>
        <v>48.880574763337101</v>
      </c>
      <c r="K512">
        <f t="shared" si="36"/>
        <v>5.2687269769696732</v>
      </c>
      <c r="L512">
        <f t="shared" si="37"/>
        <v>5.2687269769696732</v>
      </c>
      <c r="M512">
        <v>61.000000000006338</v>
      </c>
      <c r="N512" s="14">
        <f t="shared" si="38"/>
        <v>58.240148829820839</v>
      </c>
      <c r="O512">
        <f t="shared" si="39"/>
        <v>7.6167784815742676</v>
      </c>
    </row>
    <row r="513" spans="1:15">
      <c r="A513" t="str">
        <f t="shared" si="35"/>
        <v>64,128</v>
      </c>
      <c r="B513">
        <v>64</v>
      </c>
      <c r="C513">
        <v>128</v>
      </c>
      <c r="D513">
        <v>40.000000000003055</v>
      </c>
      <c r="E513">
        <f>VLOOKUP(B513,Nodes!$B$2:$C$681,2,FALSE)</f>
        <v>53</v>
      </c>
      <c r="F513">
        <f>VLOOKUP(E513,Stations!$A$1:$D$300,3,FALSE)</f>
        <v>2.3563152551651001</v>
      </c>
      <c r="G513">
        <f>VLOOKUP(E513,Stations!$A$1:$D$300,4,FALSE)</f>
        <v>48.872767119486703</v>
      </c>
      <c r="H513">
        <f>VLOOKUP(C513,Nodes!$B$2:$C$681,2,FALSE)</f>
        <v>104</v>
      </c>
      <c r="I513">
        <f>VLOOKUP(H513,Stations!$A$1:$D$300,3,FALSE)</f>
        <v>2.3576322197914101</v>
      </c>
      <c r="J513">
        <f>VLOOKUP(H513,Stations!$A$1:$D$300,4,FALSE)</f>
        <v>48.876051029612903</v>
      </c>
      <c r="K513">
        <f t="shared" si="36"/>
        <v>3.5381437992130955</v>
      </c>
      <c r="L513">
        <f t="shared" si="37"/>
        <v>3.5381437992130955</v>
      </c>
      <c r="M513">
        <v>40.000000000003055</v>
      </c>
      <c r="N513" s="14">
        <f t="shared" si="38"/>
        <v>52.711890908058571</v>
      </c>
      <c r="O513">
        <f t="shared" si="39"/>
        <v>161.59217045830448</v>
      </c>
    </row>
    <row r="514" spans="1:15">
      <c r="A514" t="str">
        <f t="shared" si="35"/>
        <v>356,64</v>
      </c>
      <c r="B514">
        <v>356</v>
      </c>
      <c r="C514">
        <v>64</v>
      </c>
      <c r="D514">
        <v>42.999999999993932</v>
      </c>
      <c r="E514">
        <f>VLOOKUP(B514,Nodes!$B$2:$C$681,2,FALSE)</f>
        <v>278</v>
      </c>
      <c r="F514">
        <f>VLOOKUP(E514,Stations!$A$1:$D$300,3,FALSE)</f>
        <v>2.3540085554122898</v>
      </c>
      <c r="G514">
        <f>VLOOKUP(E514,Stations!$A$1:$D$300,4,FALSE)</f>
        <v>48.869591497765398</v>
      </c>
      <c r="H514">
        <f>VLOOKUP(C514,Nodes!$B$2:$C$681,2,FALSE)</f>
        <v>53</v>
      </c>
      <c r="I514">
        <f>VLOOKUP(H514,Stations!$A$1:$D$300,3,FALSE)</f>
        <v>2.3563152551651001</v>
      </c>
      <c r="J514">
        <f>VLOOKUP(H514,Stations!$A$1:$D$300,4,FALSE)</f>
        <v>48.872767119486703</v>
      </c>
      <c r="K514">
        <f t="shared" si="36"/>
        <v>3.9249760593454739</v>
      </c>
      <c r="L514">
        <f t="shared" si="37"/>
        <v>3.9249760593454739</v>
      </c>
      <c r="M514">
        <v>42.999999999993932</v>
      </c>
      <c r="N514" s="14">
        <f t="shared" si="38"/>
        <v>53.844113021444066</v>
      </c>
      <c r="O514">
        <f t="shared" si="39"/>
        <v>117.59478722198436</v>
      </c>
    </row>
    <row r="515" spans="1:15">
      <c r="A515" t="str">
        <f t="shared" ref="A515:A578" si="40">B515&amp;","&amp;C515</f>
        <v>306,356</v>
      </c>
      <c r="B515">
        <v>306</v>
      </c>
      <c r="C515">
        <v>356</v>
      </c>
      <c r="D515">
        <v>31.999999999998607</v>
      </c>
      <c r="E515">
        <f>VLOOKUP(B515,Nodes!$B$2:$C$681,2,FALSE)</f>
        <v>240</v>
      </c>
      <c r="F515">
        <f>VLOOKUP(E515,Stations!$A$1:$D$300,3,FALSE)</f>
        <v>2.3523885011672898</v>
      </c>
      <c r="G515">
        <f>VLOOKUP(E515,Stations!$A$1:$D$300,4,FALSE)</f>
        <v>48.866246291581</v>
      </c>
      <c r="H515">
        <f>VLOOKUP(C515,Nodes!$B$2:$C$681,2,FALSE)</f>
        <v>278</v>
      </c>
      <c r="I515">
        <f>VLOOKUP(H515,Stations!$A$1:$D$300,3,FALSE)</f>
        <v>2.3540085554122898</v>
      </c>
      <c r="J515">
        <f>VLOOKUP(H515,Stations!$A$1:$D$300,4,FALSE)</f>
        <v>48.869591497765398</v>
      </c>
      <c r="K515">
        <f t="shared" ref="K515:K578" si="41">1000*SQRT((F515-I515)^2+(G515-J515)^2)</f>
        <v>3.7168508408170799</v>
      </c>
      <c r="L515">
        <f t="shared" ref="L515:L578" si="42">K515</f>
        <v>3.7168508408170799</v>
      </c>
      <c r="M515">
        <v>31.999999999998607</v>
      </c>
      <c r="N515" s="14">
        <f t="shared" ref="N515:N578" si="43">0.1991*K515*K515+1.441*K515+45.121</f>
        <v>53.227544614038351</v>
      </c>
      <c r="O515">
        <f t="shared" ref="O515:O578" si="44">(M515-N515)^2</f>
        <v>450.60865034104773</v>
      </c>
    </row>
    <row r="516" spans="1:15">
      <c r="A516" t="str">
        <f t="shared" si="40"/>
        <v>111,306</v>
      </c>
      <c r="B516">
        <v>111</v>
      </c>
      <c r="C516">
        <v>306</v>
      </c>
      <c r="D516">
        <v>48.99999999999487</v>
      </c>
      <c r="E516">
        <f>VLOOKUP(B516,Nodes!$B$2:$C$681,2,FALSE)</f>
        <v>90</v>
      </c>
      <c r="F516">
        <f>VLOOKUP(E516,Stations!$A$1:$D$300,3,FALSE)</f>
        <v>2.3506075143813998</v>
      </c>
      <c r="G516">
        <f>VLOOKUP(E516,Stations!$A$1:$D$300,4,FALSE)</f>
        <v>48.8641113120825</v>
      </c>
      <c r="H516">
        <f>VLOOKUP(C516,Nodes!$B$2:$C$681,2,FALSE)</f>
        <v>240</v>
      </c>
      <c r="I516">
        <f>VLOOKUP(H516,Stations!$A$1:$D$300,3,FALSE)</f>
        <v>2.3523885011672898</v>
      </c>
      <c r="J516">
        <f>VLOOKUP(H516,Stations!$A$1:$D$300,4,FALSE)</f>
        <v>48.866246291581</v>
      </c>
      <c r="K516">
        <f t="shared" si="41"/>
        <v>2.7802969968206424</v>
      </c>
      <c r="L516">
        <f t="shared" si="42"/>
        <v>2.7802969968206424</v>
      </c>
      <c r="M516">
        <v>48.99999999999487</v>
      </c>
      <c r="N516" s="14">
        <f t="shared" si="43"/>
        <v>50.666461204273048</v>
      </c>
      <c r="O516">
        <f t="shared" si="44"/>
        <v>2.7770929453642763</v>
      </c>
    </row>
    <row r="517" spans="1:15">
      <c r="A517" t="str">
        <f t="shared" si="40"/>
        <v>176,111</v>
      </c>
      <c r="B517">
        <v>176</v>
      </c>
      <c r="C517">
        <v>111</v>
      </c>
      <c r="D517">
        <v>45.999999999994401</v>
      </c>
      <c r="E517">
        <f>VLOOKUP(B517,Nodes!$B$2:$C$681,2,FALSE)</f>
        <v>139</v>
      </c>
      <c r="F517">
        <f>VLOOKUP(E517,Stations!$A$1:$D$300,3,FALSE)</f>
        <v>2.3459726572036699</v>
      </c>
      <c r="G517">
        <f>VLOOKUP(E517,Stations!$A$1:$D$300,4,FALSE)</f>
        <v>48.8623962047281</v>
      </c>
      <c r="H517">
        <f>VLOOKUP(C517,Nodes!$B$2:$C$681,2,FALSE)</f>
        <v>90</v>
      </c>
      <c r="I517">
        <f>VLOOKUP(H517,Stations!$A$1:$D$300,3,FALSE)</f>
        <v>2.3506075143813998</v>
      </c>
      <c r="J517">
        <f>VLOOKUP(H517,Stations!$A$1:$D$300,4,FALSE)</f>
        <v>48.8641113120825</v>
      </c>
      <c r="K517">
        <f t="shared" si="41"/>
        <v>4.9420131824056757</v>
      </c>
      <c r="L517">
        <f t="shared" si="42"/>
        <v>4.9420131824056757</v>
      </c>
      <c r="M517">
        <v>45.999999999994401</v>
      </c>
      <c r="N517" s="14">
        <f t="shared" si="43"/>
        <v>57.105158709995308</v>
      </c>
      <c r="O517">
        <f t="shared" si="44"/>
        <v>123.32454997430901</v>
      </c>
    </row>
    <row r="518" spans="1:15">
      <c r="A518" t="str">
        <f t="shared" si="40"/>
        <v>68,176</v>
      </c>
      <c r="B518">
        <v>68</v>
      </c>
      <c r="C518">
        <v>176</v>
      </c>
      <c r="D518">
        <v>45.000000000007034</v>
      </c>
      <c r="E518">
        <f>VLOOKUP(B518,Nodes!$B$2:$C$681,2,FALSE)</f>
        <v>56</v>
      </c>
      <c r="F518">
        <f>VLOOKUP(E518,Stations!$A$1:$D$300,3,FALSE)</f>
        <v>2.3489123582839899</v>
      </c>
      <c r="G518">
        <f>VLOOKUP(E518,Stations!$A$1:$D$300,4,FALSE)</f>
        <v>48.857494061513101</v>
      </c>
      <c r="H518">
        <f>VLOOKUP(C518,Nodes!$B$2:$C$681,2,FALSE)</f>
        <v>139</v>
      </c>
      <c r="I518">
        <f>VLOOKUP(H518,Stations!$A$1:$D$300,3,FALSE)</f>
        <v>2.3459726572036699</v>
      </c>
      <c r="J518">
        <f>VLOOKUP(H518,Stations!$A$1:$D$300,4,FALSE)</f>
        <v>48.8623962047281</v>
      </c>
      <c r="K518">
        <f t="shared" si="41"/>
        <v>5.7160170172936473</v>
      </c>
      <c r="L518">
        <f t="shared" si="42"/>
        <v>5.7160170172936473</v>
      </c>
      <c r="M518">
        <v>45.000000000007034</v>
      </c>
      <c r="N518" s="14">
        <f t="shared" si="43"/>
        <v>59.86294506483047</v>
      </c>
      <c r="O518">
        <f t="shared" si="44"/>
        <v>220.90713599995931</v>
      </c>
    </row>
    <row r="519" spans="1:15">
      <c r="A519" t="str">
        <f t="shared" si="40"/>
        <v>77,68</v>
      </c>
      <c r="B519">
        <v>77</v>
      </c>
      <c r="C519">
        <v>68</v>
      </c>
      <c r="D519">
        <v>55.0000000000054</v>
      </c>
      <c r="E519">
        <f>VLOOKUP(B519,Nodes!$B$2:$C$681,2,FALSE)</f>
        <v>61</v>
      </c>
      <c r="F519">
        <f>VLOOKUP(E519,Stations!$A$1:$D$300,3,FALSE)</f>
        <v>2.3464179999999999</v>
      </c>
      <c r="G519">
        <f>VLOOKUP(E519,Stations!$A$1:$D$300,4,FALSE)</f>
        <v>48.855637000000002</v>
      </c>
      <c r="H519">
        <f>VLOOKUP(C519,Nodes!$B$2:$C$681,2,FALSE)</f>
        <v>56</v>
      </c>
      <c r="I519">
        <f>VLOOKUP(H519,Stations!$A$1:$D$300,3,FALSE)</f>
        <v>2.3489123582839899</v>
      </c>
      <c r="J519">
        <f>VLOOKUP(H519,Stations!$A$1:$D$300,4,FALSE)</f>
        <v>48.857494061513101</v>
      </c>
      <c r="K519">
        <f t="shared" si="41"/>
        <v>3.1097428691687532</v>
      </c>
      <c r="L519">
        <f t="shared" si="42"/>
        <v>3.1097428691687532</v>
      </c>
      <c r="M519">
        <v>55.0000000000054</v>
      </c>
      <c r="N519" s="14">
        <f t="shared" si="43"/>
        <v>51.527536166300244</v>
      </c>
      <c r="O519">
        <f t="shared" si="44"/>
        <v>12.058005076390309</v>
      </c>
    </row>
    <row r="520" spans="1:15">
      <c r="A520" t="str">
        <f t="shared" si="40"/>
        <v>340,77</v>
      </c>
      <c r="B520">
        <v>340</v>
      </c>
      <c r="C520">
        <v>77</v>
      </c>
      <c r="D520">
        <v>42.999999999993932</v>
      </c>
      <c r="E520">
        <f>VLOOKUP(B520,Nodes!$B$2:$C$681,2,FALSE)</f>
        <v>265</v>
      </c>
      <c r="F520">
        <f>VLOOKUP(E520,Stations!$A$1:$D$300,3,FALSE)</f>
        <v>2.34392881393432</v>
      </c>
      <c r="G520">
        <f>VLOOKUP(E520,Stations!$A$1:$D$300,4,FALSE)</f>
        <v>48.853650360760199</v>
      </c>
      <c r="H520">
        <f>VLOOKUP(C520,Nodes!$B$2:$C$681,2,FALSE)</f>
        <v>61</v>
      </c>
      <c r="I520">
        <f>VLOOKUP(H520,Stations!$A$1:$D$300,3,FALSE)</f>
        <v>2.3464179999999999</v>
      </c>
      <c r="J520">
        <f>VLOOKUP(H520,Stations!$A$1:$D$300,4,FALSE)</f>
        <v>48.855637000000002</v>
      </c>
      <c r="K520">
        <f t="shared" si="41"/>
        <v>3.1847735773049646</v>
      </c>
      <c r="L520">
        <f t="shared" si="42"/>
        <v>3.1847735773049646</v>
      </c>
      <c r="M520">
        <v>42.999999999993932</v>
      </c>
      <c r="N520" s="14">
        <f t="shared" si="43"/>
        <v>51.729686768171597</v>
      </c>
      <c r="O520">
        <f t="shared" si="44"/>
        <v>76.207431070496199</v>
      </c>
    </row>
    <row r="521" spans="1:15">
      <c r="A521" t="str">
        <f t="shared" si="40"/>
        <v>232,340</v>
      </c>
      <c r="B521">
        <v>232</v>
      </c>
      <c r="C521">
        <v>340</v>
      </c>
      <c r="D521">
        <v>43.000000000003524</v>
      </c>
      <c r="E521">
        <f>VLOOKUP(B521,Nodes!$B$2:$C$681,2,FALSE)</f>
        <v>181</v>
      </c>
      <c r="F521">
        <f>VLOOKUP(E521,Stations!$A$1:$D$300,3,FALSE)</f>
        <v>2.3389509999999998</v>
      </c>
      <c r="G521">
        <f>VLOOKUP(E521,Stations!$A$1:$D$300,4,FALSE)</f>
        <v>48.852066000000001</v>
      </c>
      <c r="H521">
        <f>VLOOKUP(C521,Nodes!$B$2:$C$681,2,FALSE)</f>
        <v>265</v>
      </c>
      <c r="I521">
        <f>VLOOKUP(H521,Stations!$A$1:$D$300,3,FALSE)</f>
        <v>2.34392881393432</v>
      </c>
      <c r="J521">
        <f>VLOOKUP(H521,Stations!$A$1:$D$300,4,FALSE)</f>
        <v>48.853650360760199</v>
      </c>
      <c r="K521">
        <f t="shared" si="41"/>
        <v>5.2238712257450581</v>
      </c>
      <c r="L521">
        <f t="shared" si="42"/>
        <v>5.2238712257450581</v>
      </c>
      <c r="M521">
        <v>43.000000000003524</v>
      </c>
      <c r="N521" s="14">
        <f t="shared" si="43"/>
        <v>58.081804605407214</v>
      </c>
      <c r="O521">
        <f t="shared" si="44"/>
        <v>227.46083015557596</v>
      </c>
    </row>
    <row r="522" spans="1:15">
      <c r="A522" t="str">
        <f t="shared" si="40"/>
        <v>332,232</v>
      </c>
      <c r="B522">
        <v>332</v>
      </c>
      <c r="C522">
        <v>232</v>
      </c>
      <c r="D522">
        <v>42.999999999993932</v>
      </c>
      <c r="E522">
        <f>VLOOKUP(B522,Nodes!$B$2:$C$681,2,FALSE)</f>
        <v>260</v>
      </c>
      <c r="F522">
        <f>VLOOKUP(E522,Stations!$A$1:$D$300,3,FALSE)</f>
        <v>2.3332804441452</v>
      </c>
      <c r="G522">
        <f>VLOOKUP(E522,Stations!$A$1:$D$300,4,FALSE)</f>
        <v>48.853773900268997</v>
      </c>
      <c r="H522">
        <f>VLOOKUP(C522,Nodes!$B$2:$C$681,2,FALSE)</f>
        <v>181</v>
      </c>
      <c r="I522">
        <f>VLOOKUP(H522,Stations!$A$1:$D$300,3,FALSE)</f>
        <v>2.3389509999999998</v>
      </c>
      <c r="J522">
        <f>VLOOKUP(H522,Stations!$A$1:$D$300,4,FALSE)</f>
        <v>48.852066000000001</v>
      </c>
      <c r="K522">
        <f t="shared" si="41"/>
        <v>5.9221724925270252</v>
      </c>
      <c r="L522">
        <f t="shared" si="42"/>
        <v>5.9221724925270252</v>
      </c>
      <c r="M522">
        <v>42.999999999993932</v>
      </c>
      <c r="N522" s="14">
        <f t="shared" si="43"/>
        <v>60.637711053652076</v>
      </c>
      <c r="O522">
        <f t="shared" si="44"/>
        <v>311.0888512123347</v>
      </c>
    </row>
    <row r="523" spans="1:15">
      <c r="A523" t="str">
        <f t="shared" si="40"/>
        <v>345,332</v>
      </c>
      <c r="B523">
        <v>345</v>
      </c>
      <c r="C523">
        <v>332</v>
      </c>
      <c r="D523">
        <v>46.000000000003993</v>
      </c>
      <c r="E523">
        <f>VLOOKUP(B523,Nodes!$B$2:$C$681,2,FALSE)</f>
        <v>270</v>
      </c>
      <c r="F523">
        <f>VLOOKUP(E523,Stations!$A$1:$D$300,3,FALSE)</f>
        <v>2.33048155903816</v>
      </c>
      <c r="G523">
        <f>VLOOKUP(E523,Stations!$A$1:$D$300,4,FALSE)</f>
        <v>48.851116851178297</v>
      </c>
      <c r="H523">
        <f>VLOOKUP(C523,Nodes!$B$2:$C$681,2,FALSE)</f>
        <v>260</v>
      </c>
      <c r="I523">
        <f>VLOOKUP(H523,Stations!$A$1:$D$300,3,FALSE)</f>
        <v>2.3332804441452</v>
      </c>
      <c r="J523">
        <f>VLOOKUP(H523,Stations!$A$1:$D$300,4,FALSE)</f>
        <v>48.853773900268997</v>
      </c>
      <c r="K523">
        <f t="shared" si="41"/>
        <v>3.8592314925128011</v>
      </c>
      <c r="L523">
        <f t="shared" si="42"/>
        <v>3.8592314925128011</v>
      </c>
      <c r="M523">
        <v>46.000000000003993</v>
      </c>
      <c r="N523" s="14">
        <f t="shared" si="43"/>
        <v>53.647481822329944</v>
      </c>
      <c r="O523">
        <f t="shared" si="44"/>
        <v>58.483978222805838</v>
      </c>
    </row>
    <row r="524" spans="1:15">
      <c r="A524" t="str">
        <f t="shared" si="40"/>
        <v>343,345</v>
      </c>
      <c r="B524">
        <v>343</v>
      </c>
      <c r="C524">
        <v>345</v>
      </c>
      <c r="D524">
        <v>48.000000000007503</v>
      </c>
      <c r="E524">
        <f>VLOOKUP(B524,Nodes!$B$2:$C$681,2,FALSE)</f>
        <v>268</v>
      </c>
      <c r="F524">
        <f>VLOOKUP(E524,Stations!$A$1:$D$300,3,FALSE)</f>
        <v>2.3269128799438401</v>
      </c>
      <c r="G524">
        <f>VLOOKUP(E524,Stations!$A$1:$D$300,4,FALSE)</f>
        <v>48.846844627751501</v>
      </c>
      <c r="H524">
        <f>VLOOKUP(C524,Nodes!$B$2:$C$681,2,FALSE)</f>
        <v>270</v>
      </c>
      <c r="I524">
        <f>VLOOKUP(H524,Stations!$A$1:$D$300,3,FALSE)</f>
        <v>2.33048155903816</v>
      </c>
      <c r="J524">
        <f>VLOOKUP(H524,Stations!$A$1:$D$300,4,FALSE)</f>
        <v>48.851116851178297</v>
      </c>
      <c r="K524">
        <f t="shared" si="41"/>
        <v>5.5666294547685453</v>
      </c>
      <c r="L524">
        <f t="shared" si="42"/>
        <v>5.5666294547685453</v>
      </c>
      <c r="M524">
        <v>48.000000000007503</v>
      </c>
      <c r="N524" s="14">
        <f t="shared" si="43"/>
        <v>59.3120971145228</v>
      </c>
      <c r="O524">
        <f t="shared" si="44"/>
        <v>127.9635411282253</v>
      </c>
    </row>
    <row r="525" spans="1:15">
      <c r="A525" t="str">
        <f t="shared" si="40"/>
        <v>218,343</v>
      </c>
      <c r="B525">
        <v>218</v>
      </c>
      <c r="C525">
        <v>343</v>
      </c>
      <c r="D525">
        <v>62.000000000003297</v>
      </c>
      <c r="E525">
        <f>VLOOKUP(B525,Nodes!$B$2:$C$681,2,FALSE)</f>
        <v>174</v>
      </c>
      <c r="F525">
        <f>VLOOKUP(E525,Stations!$A$1:$D$300,3,FALSE)</f>
        <v>2.3230719999999998</v>
      </c>
      <c r="G525">
        <f>VLOOKUP(E525,Stations!$A$1:$D$300,4,FALSE)</f>
        <v>48.843465999999999</v>
      </c>
      <c r="H525">
        <f>VLOOKUP(C525,Nodes!$B$2:$C$681,2,FALSE)</f>
        <v>268</v>
      </c>
      <c r="I525">
        <f>VLOOKUP(H525,Stations!$A$1:$D$300,3,FALSE)</f>
        <v>2.3269128799438401</v>
      </c>
      <c r="J525">
        <f>VLOOKUP(H525,Stations!$A$1:$D$300,4,FALSE)</f>
        <v>48.846844627751501</v>
      </c>
      <c r="K525">
        <f t="shared" si="41"/>
        <v>5.1154163297051509</v>
      </c>
      <c r="L525">
        <f t="shared" si="42"/>
        <v>5.1154163297051509</v>
      </c>
      <c r="M525">
        <v>62.000000000003297</v>
      </c>
      <c r="N525" s="14">
        <f t="shared" si="43"/>
        <v>57.702261040544357</v>
      </c>
      <c r="O525">
        <f t="shared" si="44"/>
        <v>18.470560163651211</v>
      </c>
    </row>
    <row r="526" spans="1:15">
      <c r="A526" t="str">
        <f t="shared" si="40"/>
        <v>104,221</v>
      </c>
      <c r="B526">
        <v>104</v>
      </c>
      <c r="C526">
        <v>221</v>
      </c>
      <c r="D526">
        <v>69.000000000001194</v>
      </c>
      <c r="E526">
        <f>VLOOKUP(B526,Nodes!$B$2:$C$681,2,FALSE)</f>
        <v>83</v>
      </c>
      <c r="F526">
        <f>VLOOKUP(E526,Stations!$A$1:$D$300,3,FALSE)</f>
        <v>2.3164790868759102</v>
      </c>
      <c r="G526">
        <f>VLOOKUP(E526,Stations!$A$1:$D$300,4,FALSE)</f>
        <v>48.846828741919097</v>
      </c>
      <c r="H526">
        <f>VLOOKUP(C526,Nodes!$B$2:$C$681,2,FALSE)</f>
        <v>174</v>
      </c>
      <c r="I526">
        <f>VLOOKUP(H526,Stations!$A$1:$D$300,3,FALSE)</f>
        <v>2.3230719999999998</v>
      </c>
      <c r="J526">
        <f>VLOOKUP(H526,Stations!$A$1:$D$300,4,FALSE)</f>
        <v>48.843465999999999</v>
      </c>
      <c r="K526">
        <f t="shared" si="41"/>
        <v>7.4009821426788021</v>
      </c>
      <c r="L526">
        <f t="shared" si="42"/>
        <v>7.4009821426788021</v>
      </c>
      <c r="M526">
        <v>69.000000000001194</v>
      </c>
      <c r="N526" s="14">
        <f t="shared" si="43"/>
        <v>66.69142551984163</v>
      </c>
      <c r="O526">
        <f t="shared" si="44"/>
        <v>5.3295161304440004</v>
      </c>
    </row>
    <row r="527" spans="1:15">
      <c r="A527" t="str">
        <f t="shared" si="40"/>
        <v>330,104</v>
      </c>
      <c r="B527">
        <v>330</v>
      </c>
      <c r="C527">
        <v>104</v>
      </c>
      <c r="D527">
        <v>47.999999999997911</v>
      </c>
      <c r="E527">
        <f>VLOOKUP(B527,Nodes!$B$2:$C$681,2,FALSE)</f>
        <v>258</v>
      </c>
      <c r="F527">
        <f>VLOOKUP(E527,Stations!$A$1:$D$300,3,FALSE)</f>
        <v>2.3144754767417899</v>
      </c>
      <c r="G527">
        <f>VLOOKUP(E527,Stations!$A$1:$D$300,4,FALSE)</f>
        <v>48.851950779145</v>
      </c>
      <c r="H527">
        <f>VLOOKUP(C527,Nodes!$B$2:$C$681,2,FALSE)</f>
        <v>83</v>
      </c>
      <c r="I527">
        <f>VLOOKUP(H527,Stations!$A$1:$D$300,3,FALSE)</f>
        <v>2.3164790868759102</v>
      </c>
      <c r="J527">
        <f>VLOOKUP(H527,Stations!$A$1:$D$300,4,FALSE)</f>
        <v>48.846828741919097</v>
      </c>
      <c r="K527">
        <f t="shared" si="41"/>
        <v>5.4999744465842664</v>
      </c>
      <c r="L527">
        <f t="shared" si="42"/>
        <v>5.4999744465842664</v>
      </c>
      <c r="M527">
        <v>47.999999999997911</v>
      </c>
      <c r="N527" s="14">
        <f t="shared" si="43"/>
        <v>59.06918221312214</v>
      </c>
      <c r="O527">
        <f t="shared" si="44"/>
        <v>122.5267948673458</v>
      </c>
    </row>
    <row r="528" spans="1:15">
      <c r="A528" t="str">
        <f t="shared" si="40"/>
        <v>369,330</v>
      </c>
      <c r="B528">
        <v>369</v>
      </c>
      <c r="C528">
        <v>330</v>
      </c>
      <c r="D528">
        <v>52.000000000004931</v>
      </c>
      <c r="E528">
        <f>VLOOKUP(B528,Nodes!$B$2:$C$681,2,FALSE)</f>
        <v>288</v>
      </c>
      <c r="F528">
        <f>VLOOKUP(E528,Stations!$A$1:$D$300,3,FALSE)</f>
        <v>2.3149207234382598</v>
      </c>
      <c r="G528">
        <f>VLOOKUP(E528,Stations!$A$1:$D$300,4,FALSE)</f>
        <v>48.856237567381697</v>
      </c>
      <c r="H528">
        <f>VLOOKUP(C528,Nodes!$B$2:$C$681,2,FALSE)</f>
        <v>258</v>
      </c>
      <c r="I528">
        <f>VLOOKUP(H528,Stations!$A$1:$D$300,3,FALSE)</f>
        <v>2.3144754767417899</v>
      </c>
      <c r="J528">
        <f>VLOOKUP(H528,Stations!$A$1:$D$300,4,FALSE)</f>
        <v>48.851950779145</v>
      </c>
      <c r="K528">
        <f t="shared" si="41"/>
        <v>4.3098489540826375</v>
      </c>
      <c r="L528">
        <f t="shared" si="42"/>
        <v>4.3098489540826375</v>
      </c>
      <c r="M528">
        <v>52.000000000004931</v>
      </c>
      <c r="N528" s="14">
        <f t="shared" si="43"/>
        <v>55.029734626028215</v>
      </c>
      <c r="O528">
        <f t="shared" si="44"/>
        <v>9.179291904124451</v>
      </c>
    </row>
    <row r="529" spans="1:15">
      <c r="A529" t="str">
        <f t="shared" si="40"/>
        <v>149,369</v>
      </c>
      <c r="B529">
        <v>149</v>
      </c>
      <c r="C529">
        <v>369</v>
      </c>
      <c r="D529">
        <v>56.999999999999318</v>
      </c>
      <c r="E529">
        <f>VLOOKUP(B529,Nodes!$B$2:$C$681,2,FALSE)</f>
        <v>117</v>
      </c>
      <c r="F529">
        <f>VLOOKUP(E529,Stations!$A$1:$D$300,3,FALSE)</f>
        <v>2.3146580000000001</v>
      </c>
      <c r="G529">
        <f>VLOOKUP(E529,Stations!$A$1:$D$300,4,FALSE)</f>
        <v>48.860764000000003</v>
      </c>
      <c r="H529">
        <f>VLOOKUP(C529,Nodes!$B$2:$C$681,2,FALSE)</f>
        <v>288</v>
      </c>
      <c r="I529">
        <f>VLOOKUP(H529,Stations!$A$1:$D$300,3,FALSE)</f>
        <v>2.3149207234382598</v>
      </c>
      <c r="J529">
        <f>VLOOKUP(H529,Stations!$A$1:$D$300,4,FALSE)</f>
        <v>48.856237567381697</v>
      </c>
      <c r="K529">
        <f t="shared" si="41"/>
        <v>4.5340507113478994</v>
      </c>
      <c r="L529">
        <f t="shared" si="42"/>
        <v>4.5340507113478994</v>
      </c>
      <c r="M529">
        <v>56.999999999999318</v>
      </c>
      <c r="N529" s="14">
        <f t="shared" si="43"/>
        <v>55.747588391399432</v>
      </c>
      <c r="O529">
        <f t="shared" si="44"/>
        <v>1.5685348373557528</v>
      </c>
    </row>
    <row r="530" spans="1:15">
      <c r="A530" t="str">
        <f t="shared" si="40"/>
        <v>55,149</v>
      </c>
      <c r="B530">
        <v>55</v>
      </c>
      <c r="C530">
        <v>149</v>
      </c>
      <c r="D530">
        <v>82.000000000000028</v>
      </c>
      <c r="E530">
        <f>VLOOKUP(B530,Nodes!$B$2:$C$681,2,FALSE)</f>
        <v>46</v>
      </c>
      <c r="F530">
        <f>VLOOKUP(E530,Stations!$A$1:$D$300,3,FALSE)</f>
        <v>2.313542</v>
      </c>
      <c r="G530">
        <f>VLOOKUP(E530,Stations!$A$1:$D$300,4,FALSE)</f>
        <v>48.867531</v>
      </c>
      <c r="H530">
        <f>VLOOKUP(C530,Nodes!$B$2:$C$681,2,FALSE)</f>
        <v>117</v>
      </c>
      <c r="I530">
        <f>VLOOKUP(H530,Stations!$A$1:$D$300,3,FALSE)</f>
        <v>2.3146580000000001</v>
      </c>
      <c r="J530">
        <f>VLOOKUP(H530,Stations!$A$1:$D$300,4,FALSE)</f>
        <v>48.860764000000003</v>
      </c>
      <c r="K530">
        <f t="shared" si="41"/>
        <v>6.858406884980778</v>
      </c>
      <c r="L530">
        <f t="shared" si="42"/>
        <v>6.858406884980778</v>
      </c>
      <c r="M530">
        <v>82.000000000000028</v>
      </c>
      <c r="N530" s="14">
        <f t="shared" si="43"/>
        <v>64.369179350747686</v>
      </c>
      <c r="O530">
        <f t="shared" si="44"/>
        <v>310.84583676610276</v>
      </c>
    </row>
    <row r="531" spans="1:15">
      <c r="A531" t="str">
        <f t="shared" si="40"/>
        <v>215,55</v>
      </c>
      <c r="B531">
        <v>215</v>
      </c>
      <c r="C531">
        <v>55</v>
      </c>
      <c r="D531">
        <v>73.99999999999558</v>
      </c>
      <c r="E531">
        <f>VLOOKUP(B531,Nodes!$B$2:$C$681,2,FALSE)</f>
        <v>171</v>
      </c>
      <c r="F531">
        <f>VLOOKUP(E531,Stations!$A$1:$D$300,3,FALSE)</f>
        <v>2.3144647479057299</v>
      </c>
      <c r="G531">
        <f>VLOOKUP(E531,Stations!$A$1:$D$300,4,FALSE)</f>
        <v>48.873666842330202</v>
      </c>
      <c r="H531">
        <f>VLOOKUP(C531,Nodes!$B$2:$C$681,2,FALSE)</f>
        <v>46</v>
      </c>
      <c r="I531">
        <f>VLOOKUP(H531,Stations!$A$1:$D$300,3,FALSE)</f>
        <v>2.313542</v>
      </c>
      <c r="J531">
        <f>VLOOKUP(H531,Stations!$A$1:$D$300,4,FALSE)</f>
        <v>48.867531</v>
      </c>
      <c r="K531">
        <f t="shared" si="41"/>
        <v>6.2048388213259393</v>
      </c>
      <c r="L531">
        <f t="shared" si="42"/>
        <v>6.2048388213259393</v>
      </c>
      <c r="M531">
        <v>73.99999999999558</v>
      </c>
      <c r="N531" s="14">
        <f t="shared" si="43"/>
        <v>61.727527678938607</v>
      </c>
      <c r="O531">
        <f t="shared" si="44"/>
        <v>150.61357687110953</v>
      </c>
    </row>
    <row r="532" spans="1:15">
      <c r="A532" t="str">
        <f t="shared" si="40"/>
        <v>336,215</v>
      </c>
      <c r="B532">
        <v>336</v>
      </c>
      <c r="C532">
        <v>215</v>
      </c>
      <c r="D532">
        <v>97.99999999998974</v>
      </c>
      <c r="E532">
        <f>VLOOKUP(B532,Nodes!$B$2:$C$681,2,FALSE)</f>
        <v>262</v>
      </c>
      <c r="F532">
        <f>VLOOKUP(E532,Stations!$A$1:$D$300,3,FALSE)</f>
        <v>2.3256100000000002</v>
      </c>
      <c r="G532">
        <f>VLOOKUP(E532,Stations!$A$1:$D$300,4,FALSE)</f>
        <v>48.875684</v>
      </c>
      <c r="H532">
        <f>VLOOKUP(C532,Nodes!$B$2:$C$681,2,FALSE)</f>
        <v>171</v>
      </c>
      <c r="I532">
        <f>VLOOKUP(H532,Stations!$A$1:$D$300,3,FALSE)</f>
        <v>2.3144647479057299</v>
      </c>
      <c r="J532">
        <f>VLOOKUP(H532,Stations!$A$1:$D$300,4,FALSE)</f>
        <v>48.873666842330202</v>
      </c>
      <c r="K532">
        <f t="shared" si="41"/>
        <v>11.326321967419961</v>
      </c>
      <c r="L532">
        <f t="shared" si="42"/>
        <v>11.326321967419961</v>
      </c>
      <c r="M532">
        <v>97.99999999998974</v>
      </c>
      <c r="N532" s="14">
        <f t="shared" si="43"/>
        <v>86.983886804605476</v>
      </c>
      <c r="O532">
        <f t="shared" si="44"/>
        <v>121.3547499335193</v>
      </c>
    </row>
    <row r="533" spans="1:15">
      <c r="A533" t="str">
        <f t="shared" si="40"/>
        <v>179,336</v>
      </c>
      <c r="B533">
        <v>179</v>
      </c>
      <c r="C533">
        <v>336</v>
      </c>
      <c r="D533">
        <v>65.000000000003766</v>
      </c>
      <c r="E533">
        <f>VLOOKUP(B533,Nodes!$B$2:$C$681,2,FALSE)</f>
        <v>142</v>
      </c>
      <c r="F533">
        <f>VLOOKUP(E533,Stations!$A$1:$D$300,3,FALSE)</f>
        <v>2.3269829999999998</v>
      </c>
      <c r="G533">
        <f>VLOOKUP(E533,Stations!$A$1:$D$300,4,FALSE)</f>
        <v>48.879626000000002</v>
      </c>
      <c r="H533">
        <f>VLOOKUP(C533,Nodes!$B$2:$C$681,2,FALSE)</f>
        <v>262</v>
      </c>
      <c r="I533">
        <f>VLOOKUP(H533,Stations!$A$1:$D$300,3,FALSE)</f>
        <v>2.3256100000000002</v>
      </c>
      <c r="J533">
        <f>VLOOKUP(H533,Stations!$A$1:$D$300,4,FALSE)</f>
        <v>48.875684</v>
      </c>
      <c r="K533">
        <f t="shared" si="41"/>
        <v>4.174265564146058</v>
      </c>
      <c r="L533">
        <f t="shared" si="42"/>
        <v>4.174265564146058</v>
      </c>
      <c r="M533">
        <v>65.000000000003766</v>
      </c>
      <c r="N533" s="14">
        <f t="shared" si="43"/>
        <v>54.605333234237577</v>
      </c>
      <c r="O533">
        <f t="shared" si="44"/>
        <v>108.04909717132412</v>
      </c>
    </row>
    <row r="534" spans="1:15">
      <c r="A534" t="str">
        <f t="shared" si="40"/>
        <v>256,179</v>
      </c>
      <c r="B534">
        <v>256</v>
      </c>
      <c r="C534">
        <v>179</v>
      </c>
      <c r="D534">
        <v>63.999999999997215</v>
      </c>
      <c r="E534">
        <f>VLOOKUP(B534,Nodes!$B$2:$C$681,2,FALSE)</f>
        <v>197</v>
      </c>
      <c r="F534">
        <f>VLOOKUP(E534,Stations!$A$1:$D$300,3,FALSE)</f>
        <v>2.3276249999999998</v>
      </c>
      <c r="G534">
        <f>VLOOKUP(E534,Stations!$A$1:$D$300,4,FALSE)</f>
        <v>48.883808999999999</v>
      </c>
      <c r="H534">
        <f>VLOOKUP(C534,Nodes!$B$2:$C$681,2,FALSE)</f>
        <v>142</v>
      </c>
      <c r="I534">
        <f>VLOOKUP(H534,Stations!$A$1:$D$300,3,FALSE)</f>
        <v>2.3269829999999998</v>
      </c>
      <c r="J534">
        <f>VLOOKUP(H534,Stations!$A$1:$D$300,4,FALSE)</f>
        <v>48.879626000000002</v>
      </c>
      <c r="K534">
        <f t="shared" si="41"/>
        <v>4.2319797967358026</v>
      </c>
      <c r="L534">
        <f t="shared" si="42"/>
        <v>4.2319797967358026</v>
      </c>
      <c r="M534">
        <v>63.999999999997215</v>
      </c>
      <c r="N534" s="14">
        <f t="shared" si="43"/>
        <v>54.785094799392311</v>
      </c>
      <c r="O534">
        <f t="shared" si="44"/>
        <v>84.914477856135292</v>
      </c>
    </row>
    <row r="535" spans="1:15">
      <c r="A535" t="str">
        <f t="shared" si="40"/>
        <v>164,256</v>
      </c>
      <c r="B535">
        <v>164</v>
      </c>
      <c r="C535">
        <v>256</v>
      </c>
      <c r="D535">
        <v>43.000000000003524</v>
      </c>
      <c r="E535">
        <f>VLOOKUP(B535,Nodes!$B$2:$C$681,2,FALSE)</f>
        <v>129</v>
      </c>
      <c r="F535">
        <f>VLOOKUP(E535,Stations!$A$1:$D$300,3,FALSE)</f>
        <v>2.3258749999999999</v>
      </c>
      <c r="G535">
        <f>VLOOKUP(E535,Stations!$A$1:$D$300,4,FALSE)</f>
        <v>48.886899999999997</v>
      </c>
      <c r="H535">
        <f>VLOOKUP(C535,Nodes!$B$2:$C$681,2,FALSE)</f>
        <v>197</v>
      </c>
      <c r="I535">
        <f>VLOOKUP(H535,Stations!$A$1:$D$300,3,FALSE)</f>
        <v>2.3276249999999998</v>
      </c>
      <c r="J535">
        <f>VLOOKUP(H535,Stations!$A$1:$D$300,4,FALSE)</f>
        <v>48.883808999999999</v>
      </c>
      <c r="K535">
        <f t="shared" si="41"/>
        <v>3.5520108389454146</v>
      </c>
      <c r="L535">
        <f t="shared" si="42"/>
        <v>3.5520108389454146</v>
      </c>
      <c r="M535">
        <v>43.000000000003524</v>
      </c>
      <c r="N535" s="14">
        <f t="shared" si="43"/>
        <v>52.751448716017499</v>
      </c>
      <c r="O535">
        <f t="shared" si="44"/>
        <v>95.090752061050608</v>
      </c>
    </row>
    <row r="536" spans="1:15">
      <c r="A536" t="str">
        <f t="shared" si="40"/>
        <v>45,164</v>
      </c>
      <c r="B536">
        <v>45</v>
      </c>
      <c r="C536">
        <v>164</v>
      </c>
      <c r="D536">
        <v>92.999999999995353</v>
      </c>
      <c r="E536">
        <f>VLOOKUP(B536,Nodes!$B$2:$C$681,2,FALSE)</f>
        <v>37</v>
      </c>
      <c r="F536">
        <f>VLOOKUP(E536,Stations!$A$1:$D$300,3,FALSE)</f>
        <v>2.3197004199028002</v>
      </c>
      <c r="G536">
        <f>VLOOKUP(E536,Stations!$A$1:$D$300,4,FALSE)</f>
        <v>48.890855496964598</v>
      </c>
      <c r="H536">
        <f>VLOOKUP(C536,Nodes!$B$2:$C$681,2,FALSE)</f>
        <v>129</v>
      </c>
      <c r="I536">
        <f>VLOOKUP(H536,Stations!$A$1:$D$300,3,FALSE)</f>
        <v>2.3258749999999999</v>
      </c>
      <c r="J536">
        <f>VLOOKUP(H536,Stations!$A$1:$D$300,4,FALSE)</f>
        <v>48.886899999999997</v>
      </c>
      <c r="K536">
        <f t="shared" si="41"/>
        <v>7.3328981728712792</v>
      </c>
      <c r="L536">
        <f t="shared" si="42"/>
        <v>7.3328981728712792</v>
      </c>
      <c r="M536">
        <v>92.999999999995353</v>
      </c>
      <c r="N536" s="14">
        <f t="shared" si="43"/>
        <v>66.393591133794985</v>
      </c>
      <c r="O536">
        <f t="shared" si="44"/>
        <v>707.90099275542559</v>
      </c>
    </row>
    <row r="537" spans="1:15">
      <c r="A537" t="str">
        <f t="shared" si="40"/>
        <v>276,45</v>
      </c>
      <c r="B537">
        <v>276</v>
      </c>
      <c r="C537">
        <v>45</v>
      </c>
      <c r="D537">
        <v>75.999999999999091</v>
      </c>
      <c r="E537">
        <f>VLOOKUP(B537,Nodes!$B$2:$C$681,2,FALSE)</f>
        <v>214</v>
      </c>
      <c r="F537">
        <f>VLOOKUP(E537,Stations!$A$1:$D$300,3,FALSE)</f>
        <v>2.3136520385742099</v>
      </c>
      <c r="G537">
        <f>VLOOKUP(E537,Stations!$A$1:$D$300,4,FALSE)</f>
        <v>48.894345421563699</v>
      </c>
      <c r="H537">
        <f>VLOOKUP(C537,Nodes!$B$2:$C$681,2,FALSE)</f>
        <v>37</v>
      </c>
      <c r="I537">
        <f>VLOOKUP(H537,Stations!$A$1:$D$300,3,FALSE)</f>
        <v>2.3197004199028002</v>
      </c>
      <c r="J537">
        <f>VLOOKUP(H537,Stations!$A$1:$D$300,4,FALSE)</f>
        <v>48.890855496964598</v>
      </c>
      <c r="K537">
        <f t="shared" si="41"/>
        <v>6.9830144209684031</v>
      </c>
      <c r="L537">
        <f t="shared" si="42"/>
        <v>6.9830144209684031</v>
      </c>
      <c r="M537">
        <v>75.999999999999091</v>
      </c>
      <c r="N537" s="14">
        <f t="shared" si="43"/>
        <v>64.892135619942906</v>
      </c>
      <c r="O537">
        <f t="shared" si="44"/>
        <v>123.38465108572098</v>
      </c>
    </row>
    <row r="538" spans="1:15">
      <c r="A538" t="str">
        <f t="shared" si="40"/>
        <v>6,293</v>
      </c>
      <c r="B538">
        <v>6</v>
      </c>
      <c r="C538">
        <v>293</v>
      </c>
      <c r="D538">
        <v>63.000000000000256</v>
      </c>
      <c r="E538">
        <f>VLOOKUP(B538,Nodes!$B$2:$C$681,2,FALSE)</f>
        <v>6</v>
      </c>
      <c r="F538">
        <f>VLOOKUP(E538,Stations!$A$1:$D$300,3,FALSE)</f>
        <v>2.2901129722595202</v>
      </c>
      <c r="G538">
        <f>VLOOKUP(E538,Stations!$A$1:$D$300,4,FALSE)</f>
        <v>48.875339225329803</v>
      </c>
      <c r="H538">
        <f>VLOOKUP(C538,Nodes!$B$2:$C$681,2,FALSE)</f>
        <v>230</v>
      </c>
      <c r="I538">
        <f>VLOOKUP(H538,Stations!$A$1:$D$300,3,FALSE)</f>
        <v>2.2802290320396401</v>
      </c>
      <c r="J538">
        <f>VLOOKUP(H538,Stations!$A$1:$D$300,4,FALSE)</f>
        <v>48.878683823609599</v>
      </c>
      <c r="K538">
        <f t="shared" si="41"/>
        <v>10.434491454947613</v>
      </c>
      <c r="L538">
        <f t="shared" si="42"/>
        <v>10.434491454947613</v>
      </c>
      <c r="M538">
        <v>63.000000000000256</v>
      </c>
      <c r="N538" s="14">
        <f t="shared" si="43"/>
        <v>81.834833820523428</v>
      </c>
      <c r="O538">
        <f t="shared" si="44"/>
        <v>354.75096504672354</v>
      </c>
    </row>
    <row r="539" spans="1:15">
      <c r="A539" t="str">
        <f t="shared" si="40"/>
        <v>58,6</v>
      </c>
      <c r="B539">
        <v>58</v>
      </c>
      <c r="C539">
        <v>6</v>
      </c>
      <c r="D539">
        <v>59.999999999990195</v>
      </c>
      <c r="E539">
        <f>VLOOKUP(B539,Nodes!$B$2:$C$681,2,FALSE)</f>
        <v>49</v>
      </c>
      <c r="F539">
        <f>VLOOKUP(E539,Stations!$A$1:$D$300,3,FALSE)</f>
        <v>2.2949809999999999</v>
      </c>
      <c r="G539">
        <f>VLOOKUP(E539,Stations!$A$1:$D$300,4,FALSE)</f>
        <v>48.873773</v>
      </c>
      <c r="H539">
        <f>VLOOKUP(C539,Nodes!$B$2:$C$681,2,FALSE)</f>
        <v>6</v>
      </c>
      <c r="I539">
        <f>VLOOKUP(H539,Stations!$A$1:$D$300,3,FALSE)</f>
        <v>2.2901129722595202</v>
      </c>
      <c r="J539">
        <f>VLOOKUP(H539,Stations!$A$1:$D$300,4,FALSE)</f>
        <v>48.875339225329803</v>
      </c>
      <c r="K539">
        <f t="shared" si="41"/>
        <v>5.1137809755403021</v>
      </c>
      <c r="L539">
        <f t="shared" si="42"/>
        <v>5.1137809755403021</v>
      </c>
      <c r="M539">
        <v>59.999999999990195</v>
      </c>
      <c r="N539" s="14">
        <f t="shared" si="43"/>
        <v>57.696573878633941</v>
      </c>
      <c r="O539">
        <f t="shared" si="44"/>
        <v>5.3057718965463119</v>
      </c>
    </row>
    <row r="540" spans="1:15">
      <c r="A540" t="str">
        <f t="shared" si="40"/>
        <v>136,58</v>
      </c>
      <c r="B540">
        <v>136</v>
      </c>
      <c r="C540">
        <v>58</v>
      </c>
      <c r="D540">
        <v>56.999999999999318</v>
      </c>
      <c r="E540">
        <f>VLOOKUP(B540,Nodes!$B$2:$C$681,2,FALSE)</f>
        <v>108</v>
      </c>
      <c r="F540">
        <f>VLOOKUP(E540,Stations!$A$1:$D$300,3,FALSE)</f>
        <v>2.3005689999999999</v>
      </c>
      <c r="G540">
        <f>VLOOKUP(E540,Stations!$A$1:$D$300,4,FALSE)</f>
        <v>48.872013000000003</v>
      </c>
      <c r="H540">
        <f>VLOOKUP(C540,Nodes!$B$2:$C$681,2,FALSE)</f>
        <v>49</v>
      </c>
      <c r="I540">
        <f>VLOOKUP(H540,Stations!$A$1:$D$300,3,FALSE)</f>
        <v>2.2949809999999999</v>
      </c>
      <c r="J540">
        <f>VLOOKUP(H540,Stations!$A$1:$D$300,4,FALSE)</f>
        <v>48.873773</v>
      </c>
      <c r="K540">
        <f t="shared" si="41"/>
        <v>5.8586128050921529</v>
      </c>
      <c r="L540">
        <f t="shared" si="42"/>
        <v>5.8586128050921529</v>
      </c>
      <c r="M540">
        <v>56.999999999999318</v>
      </c>
      <c r="N540" s="14">
        <f t="shared" si="43"/>
        <v>60.39703884253575</v>
      </c>
      <c r="O540">
        <f t="shared" si="44"/>
        <v>11.539872897701262</v>
      </c>
    </row>
    <row r="541" spans="1:15">
      <c r="A541" t="str">
        <f t="shared" si="40"/>
        <v>119,136</v>
      </c>
      <c r="B541">
        <v>119</v>
      </c>
      <c r="C541">
        <v>136</v>
      </c>
      <c r="D541">
        <v>57.999999999996277</v>
      </c>
      <c r="E541">
        <f>VLOOKUP(B541,Nodes!$B$2:$C$681,2,FALSE)</f>
        <v>98</v>
      </c>
      <c r="F541">
        <f>VLOOKUP(E541,Stations!$A$1:$D$300,3,FALSE)</f>
        <v>2.3098900000000002</v>
      </c>
      <c r="G541">
        <f>VLOOKUP(E541,Stations!$A$1:$D$300,4,FALSE)</f>
        <v>48.868977000000001</v>
      </c>
      <c r="H541">
        <f>VLOOKUP(C541,Nodes!$B$2:$C$681,2,FALSE)</f>
        <v>108</v>
      </c>
      <c r="I541">
        <f>VLOOKUP(H541,Stations!$A$1:$D$300,3,FALSE)</f>
        <v>2.3005689999999999</v>
      </c>
      <c r="J541">
        <f>VLOOKUP(H541,Stations!$A$1:$D$300,4,FALSE)</f>
        <v>48.872013000000003</v>
      </c>
      <c r="K541">
        <f t="shared" si="41"/>
        <v>9.8029759257082922</v>
      </c>
      <c r="L541">
        <f t="shared" si="42"/>
        <v>9.8029759257082922</v>
      </c>
      <c r="M541">
        <v>57.999999999996277</v>
      </c>
      <c r="N541" s="14">
        <f t="shared" si="43"/>
        <v>78.380267205648906</v>
      </c>
      <c r="O541">
        <f t="shared" si="44"/>
        <v>415.35529137380001</v>
      </c>
    </row>
    <row r="542" spans="1:15">
      <c r="A542" t="str">
        <f t="shared" si="40"/>
        <v>54,119</v>
      </c>
      <c r="B542">
        <v>54</v>
      </c>
      <c r="C542">
        <v>119</v>
      </c>
      <c r="D542">
        <v>59.999999999999787</v>
      </c>
      <c r="E542">
        <f>VLOOKUP(B542,Nodes!$B$2:$C$681,2,FALSE)</f>
        <v>46</v>
      </c>
      <c r="F542">
        <f>VLOOKUP(E542,Stations!$A$1:$D$300,3,FALSE)</f>
        <v>2.313542</v>
      </c>
      <c r="G542">
        <f>VLOOKUP(E542,Stations!$A$1:$D$300,4,FALSE)</f>
        <v>48.867531</v>
      </c>
      <c r="H542">
        <f>VLOOKUP(C542,Nodes!$B$2:$C$681,2,FALSE)</f>
        <v>98</v>
      </c>
      <c r="I542">
        <f>VLOOKUP(H542,Stations!$A$1:$D$300,3,FALSE)</f>
        <v>2.3098900000000002</v>
      </c>
      <c r="J542">
        <f>VLOOKUP(H542,Stations!$A$1:$D$300,4,FALSE)</f>
        <v>48.868977000000001</v>
      </c>
      <c r="K542">
        <f t="shared" si="41"/>
        <v>3.9278518301995962</v>
      </c>
      <c r="L542">
        <f t="shared" si="42"/>
        <v>3.9278518301995962</v>
      </c>
      <c r="M542">
        <v>59.999999999999787</v>
      </c>
      <c r="N542" s="14">
        <f t="shared" si="43"/>
        <v>53.852753269318086</v>
      </c>
      <c r="O542">
        <f t="shared" si="44"/>
        <v>37.788642367876861</v>
      </c>
    </row>
    <row r="543" spans="1:15">
      <c r="A543" t="str">
        <f t="shared" si="40"/>
        <v>81,54</v>
      </c>
      <c r="B543">
        <v>81</v>
      </c>
      <c r="C543">
        <v>54</v>
      </c>
      <c r="D543">
        <v>75.999999999999091</v>
      </c>
      <c r="E543">
        <f>VLOOKUP(B543,Nodes!$B$2:$C$681,2,FALSE)</f>
        <v>65</v>
      </c>
      <c r="F543">
        <f>VLOOKUP(E543,Stations!$A$1:$D$300,3,FALSE)</f>
        <v>2.322397</v>
      </c>
      <c r="G543">
        <f>VLOOKUP(E543,Stations!$A$1:$D$300,4,FALSE)</f>
        <v>48.866176000000003</v>
      </c>
      <c r="H543">
        <f>VLOOKUP(C543,Nodes!$B$2:$C$681,2,FALSE)</f>
        <v>46</v>
      </c>
      <c r="I543">
        <f>VLOOKUP(H543,Stations!$A$1:$D$300,3,FALSE)</f>
        <v>2.313542</v>
      </c>
      <c r="J543">
        <f>VLOOKUP(H543,Stations!$A$1:$D$300,4,FALSE)</f>
        <v>48.867531</v>
      </c>
      <c r="K543">
        <f t="shared" si="41"/>
        <v>8.9580717791270228</v>
      </c>
      <c r="L543">
        <f t="shared" si="42"/>
        <v>8.9580717791270228</v>
      </c>
      <c r="M543">
        <v>75.999999999999091</v>
      </c>
      <c r="N543" s="14">
        <f t="shared" si="43"/>
        <v>74.006769088720446</v>
      </c>
      <c r="O543">
        <f t="shared" si="44"/>
        <v>3.9729694656766941</v>
      </c>
    </row>
    <row r="544" spans="1:15">
      <c r="A544" t="str">
        <f t="shared" si="40"/>
        <v>367,81</v>
      </c>
      <c r="B544">
        <v>367</v>
      </c>
      <c r="C544">
        <v>81</v>
      </c>
      <c r="D544">
        <v>53.00000000000189</v>
      </c>
      <c r="E544">
        <f>VLOOKUP(B544,Nodes!$B$2:$C$681,2,FALSE)</f>
        <v>286</v>
      </c>
      <c r="F544">
        <f>VLOOKUP(E544,Stations!$A$1:$D$300,3,FALSE)</f>
        <v>2.3296169999999998</v>
      </c>
      <c r="G544">
        <f>VLOOKUP(E544,Stations!$A$1:$D$300,4,FALSE)</f>
        <v>48.864530999999999</v>
      </c>
      <c r="H544">
        <f>VLOOKUP(C544,Nodes!$B$2:$C$681,2,FALSE)</f>
        <v>65</v>
      </c>
      <c r="I544">
        <f>VLOOKUP(H544,Stations!$A$1:$D$300,3,FALSE)</f>
        <v>2.322397</v>
      </c>
      <c r="J544">
        <f>VLOOKUP(H544,Stations!$A$1:$D$300,4,FALSE)</f>
        <v>48.866176000000003</v>
      </c>
      <c r="K544">
        <f t="shared" si="41"/>
        <v>7.4050270087291521</v>
      </c>
      <c r="L544">
        <f t="shared" si="42"/>
        <v>7.4050270087291521</v>
      </c>
      <c r="M544">
        <v>53.00000000000189</v>
      </c>
      <c r="N544" s="14">
        <f t="shared" si="43"/>
        <v>66.709177937080341</v>
      </c>
      <c r="O544">
        <f t="shared" si="44"/>
        <v>187.94155971047857</v>
      </c>
    </row>
    <row r="545" spans="1:15">
      <c r="A545" t="str">
        <f t="shared" si="40"/>
        <v>239,367</v>
      </c>
      <c r="B545">
        <v>239</v>
      </c>
      <c r="C545">
        <v>367</v>
      </c>
      <c r="D545">
        <v>60.999999999996746</v>
      </c>
      <c r="E545">
        <f>VLOOKUP(B545,Nodes!$B$2:$C$681,2,FALSE)</f>
        <v>185</v>
      </c>
      <c r="F545">
        <f>VLOOKUP(E545,Stations!$A$1:$D$300,3,FALSE)</f>
        <v>2.3365779999999998</v>
      </c>
      <c r="G545">
        <f>VLOOKUP(E545,Stations!$A$1:$D$300,4,FALSE)</f>
        <v>48.862644000000003</v>
      </c>
      <c r="H545">
        <f>VLOOKUP(C545,Nodes!$B$2:$C$681,2,FALSE)</f>
        <v>286</v>
      </c>
      <c r="I545">
        <f>VLOOKUP(H545,Stations!$A$1:$D$300,3,FALSE)</f>
        <v>2.3296169999999998</v>
      </c>
      <c r="J545">
        <f>VLOOKUP(H545,Stations!$A$1:$D$300,4,FALSE)</f>
        <v>48.864530999999999</v>
      </c>
      <c r="K545">
        <f t="shared" si="41"/>
        <v>7.2122319707554059</v>
      </c>
      <c r="L545">
        <f t="shared" si="42"/>
        <v>7.2122319707554059</v>
      </c>
      <c r="M545">
        <v>60.999999999996746</v>
      </c>
      <c r="N545" s="14">
        <f t="shared" si="43"/>
        <v>65.870269608855835</v>
      </c>
      <c r="O545">
        <f t="shared" si="44"/>
        <v>23.71952606297647</v>
      </c>
    </row>
    <row r="546" spans="1:15">
      <c r="A546" t="str">
        <f t="shared" si="40"/>
        <v>184,239</v>
      </c>
      <c r="B546">
        <v>184</v>
      </c>
      <c r="C546">
        <v>239</v>
      </c>
      <c r="D546">
        <v>50.000000000001421</v>
      </c>
      <c r="E546">
        <f>VLOOKUP(B546,Nodes!$B$2:$C$681,2,FALSE)</f>
        <v>146</v>
      </c>
      <c r="F546">
        <f>VLOOKUP(E546,Stations!$A$1:$D$300,3,FALSE)</f>
        <v>2.3402829999999999</v>
      </c>
      <c r="G546">
        <f>VLOOKUP(E546,Stations!$A$1:$D$300,4,FALSE)</f>
        <v>48.861080000000001</v>
      </c>
      <c r="H546">
        <f>VLOOKUP(C546,Nodes!$B$2:$C$681,2,FALSE)</f>
        <v>185</v>
      </c>
      <c r="I546">
        <f>VLOOKUP(H546,Stations!$A$1:$D$300,3,FALSE)</f>
        <v>2.3365779999999998</v>
      </c>
      <c r="J546">
        <f>VLOOKUP(H546,Stations!$A$1:$D$300,4,FALSE)</f>
        <v>48.862644000000003</v>
      </c>
      <c r="K546">
        <f t="shared" si="41"/>
        <v>4.0215819026853667</v>
      </c>
      <c r="L546">
        <f t="shared" si="42"/>
        <v>4.0215819026853667</v>
      </c>
      <c r="M546">
        <v>50.000000000001421</v>
      </c>
      <c r="N546" s="14">
        <f t="shared" si="43"/>
        <v>54.136167912870903</v>
      </c>
      <c r="O546">
        <f t="shared" si="44"/>
        <v>17.107885003451084</v>
      </c>
    </row>
    <row r="547" spans="1:15">
      <c r="A547" t="str">
        <f t="shared" si="40"/>
        <v>67,184</v>
      </c>
      <c r="B547">
        <v>67</v>
      </c>
      <c r="C547">
        <v>184</v>
      </c>
      <c r="D547">
        <v>50.99999999999838</v>
      </c>
      <c r="E547">
        <f>VLOOKUP(B547,Nodes!$B$2:$C$681,2,FALSE)</f>
        <v>56</v>
      </c>
      <c r="F547">
        <f>VLOOKUP(E547,Stations!$A$1:$D$300,3,FALSE)</f>
        <v>2.3489123582839899</v>
      </c>
      <c r="G547">
        <f>VLOOKUP(E547,Stations!$A$1:$D$300,4,FALSE)</f>
        <v>48.857494061513101</v>
      </c>
      <c r="H547">
        <f>VLOOKUP(C547,Nodes!$B$2:$C$681,2,FALSE)</f>
        <v>146</v>
      </c>
      <c r="I547">
        <f>VLOOKUP(H547,Stations!$A$1:$D$300,3,FALSE)</f>
        <v>2.3402829999999999</v>
      </c>
      <c r="J547">
        <f>VLOOKUP(H547,Stations!$A$1:$D$300,4,FALSE)</f>
        <v>48.861080000000001</v>
      </c>
      <c r="K547">
        <f t="shared" si="41"/>
        <v>9.3447728289829204</v>
      </c>
      <c r="L547">
        <f t="shared" si="42"/>
        <v>9.3447728289829204</v>
      </c>
      <c r="M547">
        <v>50.99999999999838</v>
      </c>
      <c r="N547" s="14">
        <f t="shared" si="43"/>
        <v>75.973181190321114</v>
      </c>
      <c r="O547">
        <f t="shared" si="44"/>
        <v>623.65977876468924</v>
      </c>
    </row>
    <row r="548" spans="1:15">
      <c r="A548" t="str">
        <f t="shared" si="40"/>
        <v>145,67</v>
      </c>
      <c r="B548">
        <v>145</v>
      </c>
      <c r="C548">
        <v>67</v>
      </c>
      <c r="D548">
        <v>62.000000000003297</v>
      </c>
      <c r="E548">
        <f>VLOOKUP(B548,Nodes!$B$2:$C$681,2,FALSE)</f>
        <v>115</v>
      </c>
      <c r="F548">
        <f>VLOOKUP(E548,Stations!$A$1:$D$300,3,FALSE)</f>
        <v>2.3515250000000001</v>
      </c>
      <c r="G548">
        <f>VLOOKUP(E548,Stations!$A$1:$D$300,4,FALSE)</f>
        <v>48.857486999999999</v>
      </c>
      <c r="H548">
        <f>VLOOKUP(C548,Nodes!$B$2:$C$681,2,FALSE)</f>
        <v>56</v>
      </c>
      <c r="I548">
        <f>VLOOKUP(H548,Stations!$A$1:$D$300,3,FALSE)</f>
        <v>2.3489123582839899</v>
      </c>
      <c r="J548">
        <f>VLOOKUP(H548,Stations!$A$1:$D$300,4,FALSE)</f>
        <v>48.857494061513101</v>
      </c>
      <c r="K548">
        <f t="shared" si="41"/>
        <v>2.6126512590094841</v>
      </c>
      <c r="L548">
        <f t="shared" si="42"/>
        <v>2.6126512590094841</v>
      </c>
      <c r="M548">
        <v>62.000000000003297</v>
      </c>
      <c r="N548" s="14">
        <f t="shared" si="43"/>
        <v>50.244876432532351</v>
      </c>
      <c r="O548">
        <f t="shared" si="44"/>
        <v>138.18293008651085</v>
      </c>
    </row>
    <row r="549" spans="1:15">
      <c r="A549" t="str">
        <f t="shared" si="40"/>
        <v>341,145</v>
      </c>
      <c r="B549">
        <v>341</v>
      </c>
      <c r="C549">
        <v>145</v>
      </c>
      <c r="D549">
        <v>55.0000000000054</v>
      </c>
      <c r="E549">
        <f>VLOOKUP(B549,Nodes!$B$2:$C$681,2,FALSE)</f>
        <v>266</v>
      </c>
      <c r="F549">
        <f>VLOOKUP(E549,Stations!$A$1:$D$300,3,FALSE)</f>
        <v>2.360859</v>
      </c>
      <c r="G549">
        <f>VLOOKUP(E549,Stations!$A$1:$D$300,4,FALSE)</f>
        <v>48.855213999999997</v>
      </c>
      <c r="H549">
        <f>VLOOKUP(C549,Nodes!$B$2:$C$681,2,FALSE)</f>
        <v>115</v>
      </c>
      <c r="I549">
        <f>VLOOKUP(H549,Stations!$A$1:$D$300,3,FALSE)</f>
        <v>2.3515250000000001</v>
      </c>
      <c r="J549">
        <f>VLOOKUP(H549,Stations!$A$1:$D$300,4,FALSE)</f>
        <v>48.857486999999999</v>
      </c>
      <c r="K549">
        <f t="shared" si="41"/>
        <v>9.6067728712617164</v>
      </c>
      <c r="L549">
        <f t="shared" si="42"/>
        <v>9.6067728712617164</v>
      </c>
      <c r="M549">
        <v>55.0000000000054</v>
      </c>
      <c r="N549" s="14">
        <f t="shared" si="43"/>
        <v>77.339315630990143</v>
      </c>
      <c r="O549">
        <f t="shared" si="44"/>
        <v>499.04502286075927</v>
      </c>
    </row>
    <row r="550" spans="1:15">
      <c r="A550" t="str">
        <f t="shared" si="40"/>
        <v>19,341</v>
      </c>
      <c r="B550">
        <v>19</v>
      </c>
      <c r="C550">
        <v>341</v>
      </c>
      <c r="D550">
        <v>95.000000000008455</v>
      </c>
      <c r="E550">
        <f>VLOOKUP(B550,Nodes!$B$2:$C$681,2,FALSE)</f>
        <v>17</v>
      </c>
      <c r="F550">
        <f>VLOOKUP(E550,Stations!$A$1:$D$300,3,FALSE)</f>
        <v>2.3690769999999999</v>
      </c>
      <c r="G550">
        <f>VLOOKUP(E550,Stations!$A$1:$D$300,4,FALSE)</f>
        <v>48.853082000000001</v>
      </c>
      <c r="H550">
        <f>VLOOKUP(C550,Nodes!$B$2:$C$681,2,FALSE)</f>
        <v>266</v>
      </c>
      <c r="I550">
        <f>VLOOKUP(H550,Stations!$A$1:$D$300,3,FALSE)</f>
        <v>2.360859</v>
      </c>
      <c r="J550">
        <f>VLOOKUP(H550,Stations!$A$1:$D$300,4,FALSE)</f>
        <v>48.855213999999997</v>
      </c>
      <c r="K550">
        <f t="shared" si="41"/>
        <v>8.4900499409591443</v>
      </c>
      <c r="L550">
        <f t="shared" si="42"/>
        <v>8.4900499409591443</v>
      </c>
      <c r="M550">
        <v>95.000000000008455</v>
      </c>
      <c r="N550" s="14">
        <f t="shared" si="43"/>
        <v>71.706478711718219</v>
      </c>
      <c r="O550">
        <f t="shared" si="44"/>
        <v>542.58813400803047</v>
      </c>
    </row>
    <row r="551" spans="1:15">
      <c r="A551" t="str">
        <f t="shared" si="40"/>
        <v>131,19</v>
      </c>
      <c r="B551">
        <v>131</v>
      </c>
      <c r="C551">
        <v>19</v>
      </c>
      <c r="D551">
        <v>97.000000000002373</v>
      </c>
      <c r="E551">
        <f>VLOOKUP(B551,Nodes!$B$2:$C$681,2,FALSE)</f>
        <v>105</v>
      </c>
      <c r="F551">
        <f>VLOOKUP(E551,Stations!$A$1:$D$300,3,FALSE)</f>
        <v>2.3739293217658899</v>
      </c>
      <c r="G551">
        <f>VLOOKUP(E551,Stations!$A$1:$D$300,4,FALSE)</f>
        <v>48.844728237475898</v>
      </c>
      <c r="H551">
        <f>VLOOKUP(C551,Nodes!$B$2:$C$681,2,FALSE)</f>
        <v>17</v>
      </c>
      <c r="I551">
        <f>VLOOKUP(H551,Stations!$A$1:$D$300,3,FALSE)</f>
        <v>2.3690769999999999</v>
      </c>
      <c r="J551">
        <f>VLOOKUP(H551,Stations!$A$1:$D$300,4,FALSE)</f>
        <v>48.853082000000001</v>
      </c>
      <c r="K551">
        <f t="shared" si="41"/>
        <v>9.6607647124243368</v>
      </c>
      <c r="L551">
        <f t="shared" si="42"/>
        <v>9.6607647124243368</v>
      </c>
      <c r="M551">
        <v>97.000000000002373</v>
      </c>
      <c r="N551" s="14">
        <f t="shared" si="43"/>
        <v>77.624239579022188</v>
      </c>
      <c r="O551">
        <f t="shared" si="44"/>
        <v>375.42009189122223</v>
      </c>
    </row>
    <row r="552" spans="1:15">
      <c r="A552" t="str">
        <f t="shared" si="40"/>
        <v>313,131</v>
      </c>
      <c r="B552">
        <v>313</v>
      </c>
      <c r="C552">
        <v>131</v>
      </c>
      <c r="D552">
        <v>87.000000000004007</v>
      </c>
      <c r="E552">
        <f>VLOOKUP(B552,Nodes!$B$2:$C$681,2,FALSE)</f>
        <v>243</v>
      </c>
      <c r="F552">
        <f>VLOOKUP(E552,Stations!$A$1:$D$300,3,FALSE)</f>
        <v>2.386447</v>
      </c>
      <c r="G552">
        <f>VLOOKUP(E552,Stations!$A$1:$D$300,4,FALSE)</f>
        <v>48.847014000000001</v>
      </c>
      <c r="H552">
        <f>VLOOKUP(C552,Nodes!$B$2:$C$681,2,FALSE)</f>
        <v>105</v>
      </c>
      <c r="I552">
        <f>VLOOKUP(H552,Stations!$A$1:$D$300,3,FALSE)</f>
        <v>2.3739293217658899</v>
      </c>
      <c r="J552">
        <f>VLOOKUP(H552,Stations!$A$1:$D$300,4,FALSE)</f>
        <v>48.844728237475898</v>
      </c>
      <c r="K552">
        <f t="shared" si="41"/>
        <v>12.724660258305825</v>
      </c>
      <c r="L552">
        <f t="shared" si="42"/>
        <v>12.724660258305825</v>
      </c>
      <c r="M552">
        <v>87.000000000004007</v>
      </c>
      <c r="N552" s="14">
        <f t="shared" si="43"/>
        <v>95.694905889259843</v>
      </c>
      <c r="O552">
        <f t="shared" si="44"/>
        <v>75.601388423015806</v>
      </c>
    </row>
    <row r="553" spans="1:15">
      <c r="A553" t="str">
        <f t="shared" si="40"/>
        <v>223,313</v>
      </c>
      <c r="B553">
        <v>223</v>
      </c>
      <c r="C553">
        <v>313</v>
      </c>
      <c r="D553">
        <v>83.00000000000658</v>
      </c>
      <c r="E553">
        <f>VLOOKUP(B553,Nodes!$B$2:$C$681,2,FALSE)</f>
        <v>176</v>
      </c>
      <c r="F553">
        <f>VLOOKUP(E553,Stations!$A$1:$D$300,3,FALSE)</f>
        <v>2.3957999999999999</v>
      </c>
      <c r="G553">
        <f>VLOOKUP(E553,Stations!$A$1:$D$300,4,FALSE)</f>
        <v>48.848388999999997</v>
      </c>
      <c r="H553">
        <f>VLOOKUP(C553,Nodes!$B$2:$C$681,2,FALSE)</f>
        <v>243</v>
      </c>
      <c r="I553">
        <f>VLOOKUP(H553,Stations!$A$1:$D$300,3,FALSE)</f>
        <v>2.386447</v>
      </c>
      <c r="J553">
        <f>VLOOKUP(H553,Stations!$A$1:$D$300,4,FALSE)</f>
        <v>48.847014000000001</v>
      </c>
      <c r="K553">
        <f t="shared" si="41"/>
        <v>9.4535302400736896</v>
      </c>
      <c r="L553">
        <f t="shared" si="42"/>
        <v>9.4535302400736896</v>
      </c>
      <c r="M553">
        <v>83.00000000000658</v>
      </c>
      <c r="N553" s="14">
        <f t="shared" si="43"/>
        <v>76.536951565343742</v>
      </c>
      <c r="O553">
        <f t="shared" si="44"/>
        <v>41.77099506879776</v>
      </c>
    </row>
    <row r="554" spans="1:15">
      <c r="A554" t="str">
        <f t="shared" si="40"/>
        <v>251,225</v>
      </c>
      <c r="B554">
        <v>251</v>
      </c>
      <c r="C554">
        <v>225</v>
      </c>
      <c r="D554">
        <v>95.999999999995822</v>
      </c>
      <c r="E554">
        <f>VLOOKUP(B554,Nodes!$B$2:$C$681,2,FALSE)</f>
        <v>194</v>
      </c>
      <c r="F554">
        <f>VLOOKUP(E554,Stations!$A$1:$D$300,3,FALSE)</f>
        <v>2.40049391984939</v>
      </c>
      <c r="G554">
        <f>VLOOKUP(E554,Stations!$A$1:$D$300,4,FALSE)</f>
        <v>48.845150110564902</v>
      </c>
      <c r="H554">
        <f>VLOOKUP(C554,Nodes!$B$2:$C$681,2,FALSE)</f>
        <v>176</v>
      </c>
      <c r="I554">
        <f>VLOOKUP(H554,Stations!$A$1:$D$300,3,FALSE)</f>
        <v>2.3957999999999999</v>
      </c>
      <c r="J554">
        <f>VLOOKUP(H554,Stations!$A$1:$D$300,4,FALSE)</f>
        <v>48.848388999999997</v>
      </c>
      <c r="K554">
        <f t="shared" si="41"/>
        <v>5.7029192809712415</v>
      </c>
      <c r="L554">
        <f t="shared" si="42"/>
        <v>5.7029192809712415</v>
      </c>
      <c r="M554">
        <v>95.999999999995822</v>
      </c>
      <c r="N554" s="14">
        <f t="shared" si="43"/>
        <v>59.814293389441524</v>
      </c>
      <c r="O554">
        <f t="shared" si="44"/>
        <v>1309.405362905113</v>
      </c>
    </row>
    <row r="555" spans="1:15">
      <c r="A555" t="str">
        <f t="shared" si="40"/>
        <v>22,251</v>
      </c>
      <c r="B555">
        <v>22</v>
      </c>
      <c r="C555">
        <v>251</v>
      </c>
      <c r="D555">
        <v>54.999999999995808</v>
      </c>
      <c r="E555">
        <f>VLOOKUP(B555,Nodes!$B$2:$C$681,2,FALSE)</f>
        <v>18</v>
      </c>
      <c r="F555">
        <f>VLOOKUP(E555,Stations!$A$1:$D$300,3,FALSE)</f>
        <v>2.4009123444557101</v>
      </c>
      <c r="G555">
        <f>VLOOKUP(E555,Stations!$A$1:$D$300,4,FALSE)</f>
        <v>48.841344298392897</v>
      </c>
      <c r="H555">
        <f>VLOOKUP(C555,Nodes!$B$2:$C$681,2,FALSE)</f>
        <v>194</v>
      </c>
      <c r="I555">
        <f>VLOOKUP(H555,Stations!$A$1:$D$300,3,FALSE)</f>
        <v>2.40049391984939</v>
      </c>
      <c r="J555">
        <f>VLOOKUP(H555,Stations!$A$1:$D$300,4,FALSE)</f>
        <v>48.845150110564902</v>
      </c>
      <c r="K555">
        <f t="shared" si="41"/>
        <v>3.8287446297382024</v>
      </c>
      <c r="L555">
        <f t="shared" si="42"/>
        <v>3.8287446297382024</v>
      </c>
      <c r="M555">
        <v>54.999999999995808</v>
      </c>
      <c r="N555" s="14">
        <f t="shared" si="43"/>
        <v>53.556884742506803</v>
      </c>
      <c r="O555">
        <f t="shared" si="44"/>
        <v>2.0825816463975571</v>
      </c>
    </row>
    <row r="556" spans="1:15">
      <c r="A556" t="str">
        <f t="shared" si="40"/>
        <v>97,22</v>
      </c>
      <c r="B556">
        <v>97</v>
      </c>
      <c r="C556">
        <v>22</v>
      </c>
      <c r="D556">
        <v>53.999999999989257</v>
      </c>
      <c r="E556">
        <f>VLOOKUP(B556,Nodes!$B$2:$C$681,2,FALSE)</f>
        <v>79</v>
      </c>
      <c r="F556">
        <f>VLOOKUP(E556,Stations!$A$1:$D$300,3,FALSE)</f>
        <v>2.3957920074462802</v>
      </c>
      <c r="G556">
        <f>VLOOKUP(E556,Stations!$A$1:$D$300,4,FALSE)</f>
        <v>48.839644299053603</v>
      </c>
      <c r="H556">
        <f>VLOOKUP(C556,Nodes!$B$2:$C$681,2,FALSE)</f>
        <v>18</v>
      </c>
      <c r="I556">
        <f>VLOOKUP(H556,Stations!$A$1:$D$300,3,FALSE)</f>
        <v>2.4009123444557101</v>
      </c>
      <c r="J556">
        <f>VLOOKUP(H556,Stations!$A$1:$D$300,4,FALSE)</f>
        <v>48.841344298392897</v>
      </c>
      <c r="K556">
        <f t="shared" si="41"/>
        <v>5.395169028282524</v>
      </c>
      <c r="L556">
        <f t="shared" si="42"/>
        <v>5.395169028282524</v>
      </c>
      <c r="M556">
        <v>53.999999999989257</v>
      </c>
      <c r="N556" s="14">
        <f t="shared" si="43"/>
        <v>58.690811274543556</v>
      </c>
      <c r="O556">
        <f t="shared" si="44"/>
        <v>22.003710413485731</v>
      </c>
    </row>
    <row r="557" spans="1:15">
      <c r="A557" t="str">
        <f t="shared" si="40"/>
        <v>87,260</v>
      </c>
      <c r="B557">
        <v>87</v>
      </c>
      <c r="C557">
        <v>260</v>
      </c>
      <c r="D557">
        <v>64.000000000006807</v>
      </c>
      <c r="E557">
        <f>VLOOKUP(B557,Nodes!$B$2:$C$681,2,FALSE)</f>
        <v>69</v>
      </c>
      <c r="F557">
        <f>VLOOKUP(E557,Stations!$A$1:$D$300,3,FALSE)</f>
        <v>2.3505082726478501</v>
      </c>
      <c r="G557">
        <f>VLOOKUP(E557,Stations!$A$1:$D$300,4,FALSE)</f>
        <v>48.829806825322898</v>
      </c>
      <c r="H557">
        <f>VLOOKUP(C557,Nodes!$B$2:$C$681,2,FALSE)</f>
        <v>199</v>
      </c>
      <c r="I557">
        <f>VLOOKUP(H557,Stations!$A$1:$D$300,3,FALSE)</f>
        <v>2.3555944444444443</v>
      </c>
      <c r="J557">
        <f>VLOOKUP(H557,Stations!$A$1:$D$300,4,FALSE)</f>
        <v>48.832163888888893</v>
      </c>
      <c r="K557">
        <f t="shared" si="41"/>
        <v>5.6057909520969273</v>
      </c>
      <c r="L557">
        <f t="shared" si="42"/>
        <v>5.6057909520969273</v>
      </c>
      <c r="M557">
        <v>64.000000000006807</v>
      </c>
      <c r="N557" s="14">
        <f t="shared" si="43"/>
        <v>59.45564079871528</v>
      </c>
      <c r="O557">
        <f t="shared" si="44"/>
        <v>20.651200550362969</v>
      </c>
    </row>
    <row r="558" spans="1:15">
      <c r="A558" t="str">
        <f t="shared" si="40"/>
        <v>137,87</v>
      </c>
      <c r="B558">
        <v>137</v>
      </c>
      <c r="C558">
        <v>87</v>
      </c>
      <c r="D558">
        <v>56.999999999999318</v>
      </c>
      <c r="E558">
        <f>VLOOKUP(B558,Nodes!$B$2:$C$681,2,FALSE)</f>
        <v>109</v>
      </c>
      <c r="F558">
        <f>VLOOKUP(E558,Stations!$A$1:$D$300,3,FALSE)</f>
        <v>2.3434722222222222</v>
      </c>
      <c r="G558">
        <f>VLOOKUP(E558,Stations!$A$1:$D$300,4,FALSE)</f>
        <v>48.831111111111113</v>
      </c>
      <c r="H558">
        <f>VLOOKUP(C558,Nodes!$B$2:$C$681,2,FALSE)</f>
        <v>69</v>
      </c>
      <c r="I558">
        <f>VLOOKUP(H558,Stations!$A$1:$D$300,3,FALSE)</f>
        <v>2.3505082726478501</v>
      </c>
      <c r="J558">
        <f>VLOOKUP(H558,Stations!$A$1:$D$300,4,FALSE)</f>
        <v>48.829806825322898</v>
      </c>
      <c r="K558">
        <f t="shared" si="41"/>
        <v>7.1559183204757186</v>
      </c>
      <c r="L558">
        <f t="shared" si="42"/>
        <v>7.1559183204757186</v>
      </c>
      <c r="M558">
        <v>56.999999999999318</v>
      </c>
      <c r="N558" s="14">
        <f t="shared" si="43"/>
        <v>65.628025251361123</v>
      </c>
      <c r="O558">
        <f t="shared" si="44"/>
        <v>74.442819738136947</v>
      </c>
    </row>
    <row r="559" spans="1:15">
      <c r="A559" t="str">
        <f t="shared" si="40"/>
        <v>333,137</v>
      </c>
      <c r="B559">
        <v>333</v>
      </c>
      <c r="C559">
        <v>137</v>
      </c>
      <c r="D559">
        <v>47.999999999988319</v>
      </c>
      <c r="E559">
        <f>VLOOKUP(B559,Nodes!$B$2:$C$681,2,FALSE)</f>
        <v>261</v>
      </c>
      <c r="F559">
        <f>VLOOKUP(E559,Stations!$A$1:$D$300,3,FALSE)</f>
        <v>2.3370811343193001</v>
      </c>
      <c r="G559">
        <f>VLOOKUP(E559,Stations!$A$1:$D$300,4,FALSE)</f>
        <v>48.832912582489399</v>
      </c>
      <c r="H559">
        <f>VLOOKUP(C559,Nodes!$B$2:$C$681,2,FALSE)</f>
        <v>109</v>
      </c>
      <c r="I559">
        <f>VLOOKUP(H559,Stations!$A$1:$D$300,3,FALSE)</f>
        <v>2.3434722222222222</v>
      </c>
      <c r="J559">
        <f>VLOOKUP(H559,Stations!$A$1:$D$300,4,FALSE)</f>
        <v>48.831111111111113</v>
      </c>
      <c r="K559">
        <f t="shared" si="41"/>
        <v>6.6401282901508134</v>
      </c>
      <c r="L559">
        <f t="shared" si="42"/>
        <v>6.6401282901508134</v>
      </c>
      <c r="M559">
        <v>47.999999999988319</v>
      </c>
      <c r="N559" s="14">
        <f t="shared" si="43"/>
        <v>63.468003434700861</v>
      </c>
      <c r="O559">
        <f t="shared" si="44"/>
        <v>239.25913025627901</v>
      </c>
    </row>
    <row r="560" spans="1:15">
      <c r="A560" t="str">
        <f t="shared" si="40"/>
        <v>100,333</v>
      </c>
      <c r="B560">
        <v>100</v>
      </c>
      <c r="C560">
        <v>333</v>
      </c>
      <c r="D560">
        <v>44.000000000000483</v>
      </c>
      <c r="E560">
        <f>VLOOKUP(B560,Nodes!$B$2:$C$681,2,FALSE)</f>
        <v>80</v>
      </c>
      <c r="F560">
        <f>VLOOKUP(E560,Stations!$A$1:$D$300,3,FALSE)</f>
        <v>2.3327279090881299</v>
      </c>
      <c r="G560">
        <f>VLOOKUP(E560,Stations!$A$1:$D$300,4,FALSE)</f>
        <v>48.833901299344198</v>
      </c>
      <c r="H560">
        <f>VLOOKUP(C560,Nodes!$B$2:$C$681,2,FALSE)</f>
        <v>261</v>
      </c>
      <c r="I560">
        <f>VLOOKUP(H560,Stations!$A$1:$D$300,3,FALSE)</f>
        <v>2.3370811343193001</v>
      </c>
      <c r="J560">
        <f>VLOOKUP(H560,Stations!$A$1:$D$300,4,FALSE)</f>
        <v>48.832912582489399</v>
      </c>
      <c r="K560">
        <f t="shared" si="41"/>
        <v>4.4640935174188145</v>
      </c>
      <c r="L560">
        <f t="shared" si="42"/>
        <v>4.4640935174188145</v>
      </c>
      <c r="M560">
        <v>44.000000000000483</v>
      </c>
      <c r="N560" s="14">
        <f t="shared" si="43"/>
        <v>55.521449627213613</v>
      </c>
      <c r="O560">
        <f t="shared" si="44"/>
        <v>132.74380151240956</v>
      </c>
    </row>
    <row r="561" spans="1:15">
      <c r="A561" t="str">
        <f t="shared" si="40"/>
        <v>304,100</v>
      </c>
      <c r="B561">
        <v>304</v>
      </c>
      <c r="C561">
        <v>100</v>
      </c>
      <c r="D561">
        <v>47.000000000000952</v>
      </c>
      <c r="E561">
        <f>VLOOKUP(B561,Nodes!$B$2:$C$681,2,FALSE)</f>
        <v>239</v>
      </c>
      <c r="F561">
        <f>VLOOKUP(E561,Stations!$A$1:$D$300,3,FALSE)</f>
        <v>2.3306062817573499</v>
      </c>
      <c r="G561">
        <f>VLOOKUP(E561,Stations!$A$1:$D$300,4,FALSE)</f>
        <v>48.839194133803097</v>
      </c>
      <c r="H561">
        <f>VLOOKUP(C561,Nodes!$B$2:$C$681,2,FALSE)</f>
        <v>80</v>
      </c>
      <c r="I561">
        <f>VLOOKUP(H561,Stations!$A$1:$D$300,3,FALSE)</f>
        <v>2.3327279090881299</v>
      </c>
      <c r="J561">
        <f>VLOOKUP(H561,Stations!$A$1:$D$300,4,FALSE)</f>
        <v>48.833901299344198</v>
      </c>
      <c r="K561">
        <f t="shared" si="41"/>
        <v>5.7022275594738598</v>
      </c>
      <c r="L561">
        <f t="shared" si="42"/>
        <v>5.7022275594738598</v>
      </c>
      <c r="M561">
        <v>47.000000000000952</v>
      </c>
      <c r="N561" s="14">
        <f t="shared" si="43"/>
        <v>59.81172588198045</v>
      </c>
      <c r="O561">
        <f t="shared" si="44"/>
        <v>164.14032007498335</v>
      </c>
    </row>
    <row r="562" spans="1:15">
      <c r="A562" t="str">
        <f t="shared" si="40"/>
        <v>107,304</v>
      </c>
      <c r="B562">
        <v>107</v>
      </c>
      <c r="C562">
        <v>304</v>
      </c>
      <c r="D562">
        <v>53.999999999989257</v>
      </c>
      <c r="E562">
        <f>VLOOKUP(B562,Nodes!$B$2:$C$681,2,FALSE)</f>
        <v>86</v>
      </c>
      <c r="F562">
        <f>VLOOKUP(E562,Stations!$A$1:$D$300,3,FALSE)</f>
        <v>2.32508361339569</v>
      </c>
      <c r="G562">
        <f>VLOOKUP(E562,Stations!$A$1:$D$300,4,FALSE)</f>
        <v>48.841047729454402</v>
      </c>
      <c r="H562">
        <f>VLOOKUP(C562,Nodes!$B$2:$C$681,2,FALSE)</f>
        <v>239</v>
      </c>
      <c r="I562">
        <f>VLOOKUP(H562,Stations!$A$1:$D$300,3,FALSE)</f>
        <v>2.3306062817573499</v>
      </c>
      <c r="J562">
        <f>VLOOKUP(H562,Stations!$A$1:$D$300,4,FALSE)</f>
        <v>48.839194133803097</v>
      </c>
      <c r="K562">
        <f t="shared" si="41"/>
        <v>5.8254341187086265</v>
      </c>
      <c r="L562">
        <f t="shared" si="42"/>
        <v>5.8254341187086265</v>
      </c>
      <c r="M562">
        <v>53.999999999989257</v>
      </c>
      <c r="N562" s="14">
        <f t="shared" si="43"/>
        <v>60.272044984937772</v>
      </c>
      <c r="O562">
        <f t="shared" si="44"/>
        <v>39.338548293217819</v>
      </c>
    </row>
    <row r="563" spans="1:15">
      <c r="A563" t="str">
        <f t="shared" si="40"/>
        <v>219,107</v>
      </c>
      <c r="B563">
        <v>219</v>
      </c>
      <c r="C563">
        <v>107</v>
      </c>
      <c r="D563">
        <v>45.999999999994401</v>
      </c>
      <c r="E563">
        <f>VLOOKUP(B563,Nodes!$B$2:$C$681,2,FALSE)</f>
        <v>174</v>
      </c>
      <c r="F563">
        <f>VLOOKUP(E563,Stations!$A$1:$D$300,3,FALSE)</f>
        <v>2.3230719999999998</v>
      </c>
      <c r="G563">
        <f>VLOOKUP(E563,Stations!$A$1:$D$300,4,FALSE)</f>
        <v>48.843465999999999</v>
      </c>
      <c r="H563">
        <f>VLOOKUP(C563,Nodes!$B$2:$C$681,2,FALSE)</f>
        <v>86</v>
      </c>
      <c r="I563">
        <f>VLOOKUP(H563,Stations!$A$1:$D$300,3,FALSE)</f>
        <v>2.32508361339569</v>
      </c>
      <c r="J563">
        <f>VLOOKUP(H563,Stations!$A$1:$D$300,4,FALSE)</f>
        <v>48.841047729454402</v>
      </c>
      <c r="K563">
        <f t="shared" si="41"/>
        <v>3.1455716309476567</v>
      </c>
      <c r="L563">
        <f t="shared" si="42"/>
        <v>3.1455716309476567</v>
      </c>
      <c r="M563">
        <v>45.999999999994401</v>
      </c>
      <c r="N563" s="14">
        <f t="shared" si="43"/>
        <v>51.623787738483237</v>
      </c>
      <c r="O563">
        <f t="shared" si="44"/>
        <v>31.626988527577382</v>
      </c>
    </row>
    <row r="564" spans="1:15">
      <c r="A564" t="str">
        <f t="shared" si="40"/>
        <v>243,219</v>
      </c>
      <c r="B564">
        <v>243</v>
      </c>
      <c r="C564">
        <v>219</v>
      </c>
      <c r="D564">
        <v>64.000000000006807</v>
      </c>
      <c r="E564">
        <f>VLOOKUP(B564,Nodes!$B$2:$C$681,2,FALSE)</f>
        <v>188</v>
      </c>
      <c r="F564">
        <f>VLOOKUP(E564,Stations!$A$1:$D$300,3,FALSE)</f>
        <v>2.3126810789108201</v>
      </c>
      <c r="G564">
        <f>VLOOKUP(E564,Stations!$A$1:$D$300,4,FALSE)</f>
        <v>48.842835942913197</v>
      </c>
      <c r="H564">
        <f>VLOOKUP(C564,Nodes!$B$2:$C$681,2,FALSE)</f>
        <v>174</v>
      </c>
      <c r="I564">
        <f>VLOOKUP(H564,Stations!$A$1:$D$300,3,FALSE)</f>
        <v>2.3230719999999998</v>
      </c>
      <c r="J564">
        <f>VLOOKUP(H564,Stations!$A$1:$D$300,4,FALSE)</f>
        <v>48.843465999999999</v>
      </c>
      <c r="K564">
        <f t="shared" si="41"/>
        <v>10.410005428153692</v>
      </c>
      <c r="L564">
        <f t="shared" si="42"/>
        <v>10.410005428153692</v>
      </c>
      <c r="M564">
        <v>64.000000000006807</v>
      </c>
      <c r="N564" s="14">
        <f t="shared" si="43"/>
        <v>81.697929033094567</v>
      </c>
      <c r="O564">
        <f t="shared" si="44"/>
        <v>313.21669206021068</v>
      </c>
    </row>
    <row r="565" spans="1:15">
      <c r="A565" t="str">
        <f t="shared" si="40"/>
        <v>350,243</v>
      </c>
      <c r="B565">
        <v>350</v>
      </c>
      <c r="C565">
        <v>243</v>
      </c>
      <c r="D565">
        <v>52.000000000014523</v>
      </c>
      <c r="E565">
        <f>VLOOKUP(B565,Nodes!$B$2:$C$681,2,FALSE)</f>
        <v>274</v>
      </c>
      <c r="F565">
        <f>VLOOKUP(E565,Stations!$A$1:$D$300,3,FALSE)</f>
        <v>2.3094758391380301</v>
      </c>
      <c r="G565">
        <f>VLOOKUP(E565,Stations!$A$1:$D$300,4,FALSE)</f>
        <v>48.845633759859197</v>
      </c>
      <c r="H565">
        <f>VLOOKUP(C565,Nodes!$B$2:$C$681,2,FALSE)</f>
        <v>188</v>
      </c>
      <c r="I565">
        <f>VLOOKUP(H565,Stations!$A$1:$D$300,3,FALSE)</f>
        <v>2.3126810789108201</v>
      </c>
      <c r="J565">
        <f>VLOOKUP(H565,Stations!$A$1:$D$300,4,FALSE)</f>
        <v>48.842835942913197</v>
      </c>
      <c r="K565">
        <f t="shared" si="41"/>
        <v>4.2545671535890568</v>
      </c>
      <c r="L565">
        <f t="shared" si="42"/>
        <v>4.2545671535890568</v>
      </c>
      <c r="M565">
        <v>52.000000000014523</v>
      </c>
      <c r="N565" s="14">
        <f t="shared" si="43"/>
        <v>54.855808393703654</v>
      </c>
      <c r="O565">
        <f t="shared" si="44"/>
        <v>8.1556415814652929</v>
      </c>
    </row>
    <row r="566" spans="1:15">
      <c r="A566" t="str">
        <f t="shared" si="40"/>
        <v>49,350</v>
      </c>
      <c r="B566">
        <v>49</v>
      </c>
      <c r="C566">
        <v>350</v>
      </c>
      <c r="D566">
        <v>50.000000000001421</v>
      </c>
      <c r="E566">
        <f>VLOOKUP(B566,Nodes!$B$2:$C$681,2,FALSE)</f>
        <v>41</v>
      </c>
      <c r="F566">
        <f>VLOOKUP(E566,Stations!$A$1:$D$300,3,FALSE)</f>
        <v>2.3029366135597198</v>
      </c>
      <c r="G566">
        <f>VLOOKUP(E566,Stations!$A$1:$D$300,4,FALSE)</f>
        <v>48.847536539115801</v>
      </c>
      <c r="H566">
        <f>VLOOKUP(C566,Nodes!$B$2:$C$681,2,FALSE)</f>
        <v>274</v>
      </c>
      <c r="I566">
        <f>VLOOKUP(H566,Stations!$A$1:$D$300,3,FALSE)</f>
        <v>2.3094758391380301</v>
      </c>
      <c r="J566">
        <f>VLOOKUP(H566,Stations!$A$1:$D$300,4,FALSE)</f>
        <v>48.845633759859197</v>
      </c>
      <c r="K566">
        <f t="shared" si="41"/>
        <v>6.8104361140376852</v>
      </c>
      <c r="L566">
        <f t="shared" si="42"/>
        <v>6.8104361140376852</v>
      </c>
      <c r="M566">
        <v>50.000000000001421</v>
      </c>
      <c r="N566" s="14">
        <f t="shared" si="43"/>
        <v>64.169502616949003</v>
      </c>
      <c r="O566">
        <f t="shared" si="44"/>
        <v>200.77480441168439</v>
      </c>
    </row>
    <row r="567" spans="1:15">
      <c r="A567" t="str">
        <f t="shared" si="40"/>
        <v>165,49</v>
      </c>
      <c r="B567">
        <v>165</v>
      </c>
      <c r="C567">
        <v>49</v>
      </c>
      <c r="D567">
        <v>37.000000000002586</v>
      </c>
      <c r="E567">
        <f>VLOOKUP(B567,Nodes!$B$2:$C$681,2,FALSE)</f>
        <v>130</v>
      </c>
      <c r="F567">
        <f>VLOOKUP(E567,Stations!$A$1:$D$300,3,FALSE)</f>
        <v>2.3000492155551902</v>
      </c>
      <c r="G567">
        <f>VLOOKUP(E567,Stations!$A$1:$D$300,4,FALSE)</f>
        <v>48.850717090307299</v>
      </c>
      <c r="H567">
        <f>VLOOKUP(C567,Nodes!$B$2:$C$681,2,FALSE)</f>
        <v>41</v>
      </c>
      <c r="I567">
        <f>VLOOKUP(H567,Stations!$A$1:$D$300,3,FALSE)</f>
        <v>2.3029366135597198</v>
      </c>
      <c r="J567">
        <f>VLOOKUP(H567,Stations!$A$1:$D$300,4,FALSE)</f>
        <v>48.847536539115801</v>
      </c>
      <c r="K567">
        <f t="shared" si="41"/>
        <v>4.2956923910240885</v>
      </c>
      <c r="L567">
        <f t="shared" si="42"/>
        <v>4.2956923910240885</v>
      </c>
      <c r="M567">
        <v>37.000000000002586</v>
      </c>
      <c r="N567" s="14">
        <f t="shared" si="43"/>
        <v>54.98507968331969</v>
      </c>
      <c r="O567">
        <f t="shared" si="44"/>
        <v>323.46309121526565</v>
      </c>
    </row>
    <row r="568" spans="1:15">
      <c r="A568" t="str">
        <f t="shared" si="40"/>
        <v>102,165</v>
      </c>
      <c r="B568">
        <v>102</v>
      </c>
      <c r="C568">
        <v>165</v>
      </c>
      <c r="D568">
        <v>44.000000000010075</v>
      </c>
      <c r="E568">
        <f>VLOOKUP(B568,Nodes!$B$2:$C$681,2,FALSE)</f>
        <v>82</v>
      </c>
      <c r="F568">
        <f>VLOOKUP(E568,Stations!$A$1:$D$300,3,FALSE)</f>
        <v>2.2936105728149401</v>
      </c>
      <c r="G568">
        <f>VLOOKUP(E568,Stations!$A$1:$D$300,4,FALSE)</f>
        <v>48.8503923374046</v>
      </c>
      <c r="H568">
        <f>VLOOKUP(C568,Nodes!$B$2:$C$681,2,FALSE)</f>
        <v>130</v>
      </c>
      <c r="I568">
        <f>VLOOKUP(H568,Stations!$A$1:$D$300,3,FALSE)</f>
        <v>2.3000492155551902</v>
      </c>
      <c r="J568">
        <f>VLOOKUP(H568,Stations!$A$1:$D$300,4,FALSE)</f>
        <v>48.850717090307299</v>
      </c>
      <c r="K568">
        <f t="shared" si="41"/>
        <v>6.4468274976446081</v>
      </c>
      <c r="L568">
        <f t="shared" si="42"/>
        <v>6.4468274976446081</v>
      </c>
      <c r="M568">
        <v>44.000000000010075</v>
      </c>
      <c r="N568" s="14">
        <f t="shared" si="43"/>
        <v>62.685789954677261</v>
      </c>
      <c r="O568">
        <f t="shared" si="44"/>
        <v>349.15874622994113</v>
      </c>
    </row>
    <row r="569" spans="1:15">
      <c r="A569" t="str">
        <f t="shared" si="40"/>
        <v>30,102</v>
      </c>
      <c r="B569">
        <v>30</v>
      </c>
      <c r="C569">
        <v>102</v>
      </c>
      <c r="D569">
        <v>54.000000000008441</v>
      </c>
      <c r="E569">
        <f>VLOOKUP(B569,Nodes!$B$2:$C$681,2,FALSE)</f>
        <v>24</v>
      </c>
      <c r="F569">
        <f>VLOOKUP(E569,Stations!$A$1:$D$300,3,FALSE)</f>
        <v>2.2893319999999999</v>
      </c>
      <c r="G569">
        <f>VLOOKUP(E569,Stations!$A$1:$D$300,4,FALSE)</f>
        <v>48.853917000000003</v>
      </c>
      <c r="H569">
        <f>VLOOKUP(C569,Nodes!$B$2:$C$681,2,FALSE)</f>
        <v>82</v>
      </c>
      <c r="I569">
        <f>VLOOKUP(H569,Stations!$A$1:$D$300,3,FALSE)</f>
        <v>2.2936105728149401</v>
      </c>
      <c r="J569">
        <f>VLOOKUP(H569,Stations!$A$1:$D$300,4,FALSE)</f>
        <v>48.8503923374046</v>
      </c>
      <c r="K569">
        <f t="shared" si="41"/>
        <v>5.5434133658043585</v>
      </c>
      <c r="L569">
        <f t="shared" si="42"/>
        <v>5.5434133658043585</v>
      </c>
      <c r="M569">
        <v>54.000000000008441</v>
      </c>
      <c r="N569" s="14">
        <f t="shared" si="43"/>
        <v>59.227288520390005</v>
      </c>
      <c r="O569">
        <f t="shared" si="44"/>
        <v>27.324545275312875</v>
      </c>
    </row>
    <row r="570" spans="1:15">
      <c r="A570" t="str">
        <f t="shared" si="40"/>
        <v>242,30</v>
      </c>
      <c r="B570">
        <v>242</v>
      </c>
      <c r="C570">
        <v>30</v>
      </c>
      <c r="D570">
        <v>49.000000000014055</v>
      </c>
      <c r="E570">
        <f>VLOOKUP(B570,Nodes!$B$2:$C$681,2,FALSE)</f>
        <v>187</v>
      </c>
      <c r="F570">
        <f>VLOOKUP(E570,Stations!$A$1:$D$300,3,FALSE)</f>
        <v>2.2857789999999998</v>
      </c>
      <c r="G570">
        <f>VLOOKUP(E570,Stations!$A$1:$D$300,4,FALSE)</f>
        <v>48.857444999999998</v>
      </c>
      <c r="H570">
        <f>VLOOKUP(C570,Nodes!$B$2:$C$681,2,FALSE)</f>
        <v>24</v>
      </c>
      <c r="I570">
        <f>VLOOKUP(H570,Stations!$A$1:$D$300,3,FALSE)</f>
        <v>2.2893319999999999</v>
      </c>
      <c r="J570">
        <f>VLOOKUP(H570,Stations!$A$1:$D$300,4,FALSE)</f>
        <v>48.853917000000003</v>
      </c>
      <c r="K570">
        <f t="shared" si="41"/>
        <v>5.0070543236488909</v>
      </c>
      <c r="L570">
        <f t="shared" si="42"/>
        <v>5.0070543236488909</v>
      </c>
      <c r="M570">
        <v>49.000000000014055</v>
      </c>
      <c r="N570" s="14">
        <f t="shared" si="43"/>
        <v>57.327720346672294</v>
      </c>
      <c r="O570">
        <f t="shared" si="44"/>
        <v>69.35092617214562</v>
      </c>
    </row>
    <row r="571" spans="1:15">
      <c r="A571" t="str">
        <f t="shared" si="40"/>
        <v>365,242</v>
      </c>
      <c r="B571">
        <v>365</v>
      </c>
      <c r="C571">
        <v>242</v>
      </c>
      <c r="D571">
        <v>67.999999999994643</v>
      </c>
      <c r="E571">
        <f>VLOOKUP(B571,Nodes!$B$2:$C$681,2,FALSE)</f>
        <v>285</v>
      </c>
      <c r="F571">
        <f>VLOOKUP(E571,Stations!$A$1:$D$300,3,FALSE)</f>
        <v>2.2870606184005702</v>
      </c>
      <c r="G571">
        <f>VLOOKUP(E571,Stations!$A$1:$D$300,4,FALSE)</f>
        <v>48.863301407600702</v>
      </c>
      <c r="H571">
        <f>VLOOKUP(C571,Nodes!$B$2:$C$681,2,FALSE)</f>
        <v>187</v>
      </c>
      <c r="I571">
        <f>VLOOKUP(H571,Stations!$A$1:$D$300,3,FALSE)</f>
        <v>2.2857789999999998</v>
      </c>
      <c r="J571">
        <f>VLOOKUP(H571,Stations!$A$1:$D$300,4,FALSE)</f>
        <v>48.857444999999998</v>
      </c>
      <c r="K571">
        <f t="shared" si="41"/>
        <v>5.9950025613216447</v>
      </c>
      <c r="L571">
        <f t="shared" si="42"/>
        <v>5.9950025613216447</v>
      </c>
      <c r="M571">
        <v>67.999999999994643</v>
      </c>
      <c r="N571" s="14">
        <f t="shared" si="43"/>
        <v>60.91546378277588</v>
      </c>
      <c r="O571">
        <f t="shared" si="44"/>
        <v>50.190653413084327</v>
      </c>
    </row>
    <row r="572" spans="1:15">
      <c r="A572" t="str">
        <f t="shared" si="40"/>
        <v>34,365</v>
      </c>
      <c r="B572">
        <v>34</v>
      </c>
      <c r="C572">
        <v>365</v>
      </c>
      <c r="D572">
        <v>46.000000000003993</v>
      </c>
      <c r="E572">
        <f>VLOOKUP(B572,Nodes!$B$2:$C$681,2,FALSE)</f>
        <v>28</v>
      </c>
      <c r="F572">
        <f>VLOOKUP(E572,Stations!$A$1:$D$300,3,FALSE)</f>
        <v>2.2903919219970699</v>
      </c>
      <c r="G572">
        <f>VLOOKUP(E572,Stations!$A$1:$D$300,4,FALSE)</f>
        <v>48.867386086316102</v>
      </c>
      <c r="H572">
        <f>VLOOKUP(C572,Nodes!$B$2:$C$681,2,FALSE)</f>
        <v>285</v>
      </c>
      <c r="I572">
        <f>VLOOKUP(H572,Stations!$A$1:$D$300,3,FALSE)</f>
        <v>2.2870606184005702</v>
      </c>
      <c r="J572">
        <f>VLOOKUP(H572,Stations!$A$1:$D$300,4,FALSE)</f>
        <v>48.863301407600702</v>
      </c>
      <c r="K572">
        <f t="shared" si="41"/>
        <v>5.2708807480440578</v>
      </c>
      <c r="L572">
        <f t="shared" si="42"/>
        <v>5.2708807480440578</v>
      </c>
      <c r="M572">
        <v>46.000000000003993</v>
      </c>
      <c r="N572" s="14">
        <f t="shared" si="43"/>
        <v>58.247771964477693</v>
      </c>
      <c r="O572">
        <f t="shared" si="44"/>
        <v>150.00791809374795</v>
      </c>
    </row>
    <row r="573" spans="1:15">
      <c r="A573" t="str">
        <f t="shared" si="40"/>
        <v>160,34</v>
      </c>
      <c r="B573">
        <v>160</v>
      </c>
      <c r="C573">
        <v>34</v>
      </c>
      <c r="D573">
        <v>43.000000000003524</v>
      </c>
      <c r="E573">
        <f>VLOOKUP(B573,Nodes!$B$2:$C$681,2,FALSE)</f>
        <v>125</v>
      </c>
      <c r="F573">
        <f>VLOOKUP(E573,Stations!$A$1:$D$300,3,FALSE)</f>
        <v>2.2931180000000002</v>
      </c>
      <c r="G573">
        <f>VLOOKUP(E573,Stations!$A$1:$D$300,4,FALSE)</f>
        <v>48.871138000000002</v>
      </c>
      <c r="H573">
        <f>VLOOKUP(C573,Nodes!$B$2:$C$681,2,FALSE)</f>
        <v>28</v>
      </c>
      <c r="I573">
        <f>VLOOKUP(H573,Stations!$A$1:$D$300,3,FALSE)</f>
        <v>2.2903919219970699</v>
      </c>
      <c r="J573">
        <f>VLOOKUP(H573,Stations!$A$1:$D$300,4,FALSE)</f>
        <v>48.867386086316102</v>
      </c>
      <c r="K573">
        <f t="shared" si="41"/>
        <v>4.637710380079044</v>
      </c>
      <c r="L573">
        <f t="shared" si="42"/>
        <v>4.637710380079044</v>
      </c>
      <c r="M573">
        <v>43.000000000003524</v>
      </c>
      <c r="N573" s="14">
        <f t="shared" si="43"/>
        <v>56.086254649779946</v>
      </c>
      <c r="O573">
        <f t="shared" si="44"/>
        <v>171.250060758795</v>
      </c>
    </row>
    <row r="574" spans="1:15">
      <c r="A574" t="str">
        <f t="shared" si="40"/>
        <v>60,160</v>
      </c>
      <c r="B574">
        <v>60</v>
      </c>
      <c r="C574">
        <v>160</v>
      </c>
      <c r="D574">
        <v>91.000000000001435</v>
      </c>
      <c r="E574">
        <f>VLOOKUP(B574,Nodes!$B$2:$C$681,2,FALSE)</f>
        <v>49</v>
      </c>
      <c r="F574">
        <f>VLOOKUP(E574,Stations!$A$1:$D$300,3,FALSE)</f>
        <v>2.2949809999999999</v>
      </c>
      <c r="G574">
        <f>VLOOKUP(E574,Stations!$A$1:$D$300,4,FALSE)</f>
        <v>48.873773</v>
      </c>
      <c r="H574">
        <f>VLOOKUP(C574,Nodes!$B$2:$C$681,2,FALSE)</f>
        <v>125</v>
      </c>
      <c r="I574">
        <f>VLOOKUP(H574,Stations!$A$1:$D$300,3,FALSE)</f>
        <v>2.2931180000000002</v>
      </c>
      <c r="J574">
        <f>VLOOKUP(H574,Stations!$A$1:$D$300,4,FALSE)</f>
        <v>48.871138000000002</v>
      </c>
      <c r="K574">
        <f t="shared" si="41"/>
        <v>3.2270720475359931</v>
      </c>
      <c r="L574">
        <f t="shared" si="42"/>
        <v>3.2270720475359931</v>
      </c>
      <c r="M574">
        <v>91.000000000001435</v>
      </c>
      <c r="N574" s="14">
        <f t="shared" si="43"/>
        <v>51.844637025897008</v>
      </c>
      <c r="O574">
        <f t="shared" si="44"/>
        <v>1533.142449633868</v>
      </c>
    </row>
    <row r="575" spans="1:15">
      <c r="A575" t="str">
        <f t="shared" si="40"/>
        <v>27,132</v>
      </c>
      <c r="B575">
        <v>27</v>
      </c>
      <c r="C575">
        <v>132</v>
      </c>
      <c r="D575">
        <v>54.999999999986215</v>
      </c>
      <c r="E575">
        <f>VLOOKUP(B575,Nodes!$B$2:$C$681,2,FALSE)</f>
        <v>21</v>
      </c>
      <c r="F575">
        <f>VLOOKUP(E575,Stations!$A$1:$D$300,3,FALSE)</f>
        <v>2.3804175853729199</v>
      </c>
      <c r="G575">
        <f>VLOOKUP(E575,Stations!$A$1:$D$300,4,FALSE)</f>
        <v>48.839930284287597</v>
      </c>
      <c r="H575">
        <f>VLOOKUP(C575,Nodes!$B$2:$C$681,2,FALSE)</f>
        <v>105</v>
      </c>
      <c r="I575">
        <f>VLOOKUP(H575,Stations!$A$1:$D$300,3,FALSE)</f>
        <v>2.3739293217658899</v>
      </c>
      <c r="J575">
        <f>VLOOKUP(H575,Stations!$A$1:$D$300,4,FALSE)</f>
        <v>48.844728237475898</v>
      </c>
      <c r="K575">
        <f t="shared" si="41"/>
        <v>8.0695674872599898</v>
      </c>
      <c r="L575">
        <f t="shared" si="42"/>
        <v>8.0695674872599898</v>
      </c>
      <c r="M575">
        <v>54.999999999986215</v>
      </c>
      <c r="N575" s="14">
        <f t="shared" si="43"/>
        <v>69.714224507942049</v>
      </c>
      <c r="O575">
        <f t="shared" si="44"/>
        <v>216.5084028705281</v>
      </c>
    </row>
    <row r="576" spans="1:15">
      <c r="A576" t="str">
        <f t="shared" si="40"/>
        <v>88,27</v>
      </c>
      <c r="B576">
        <v>88</v>
      </c>
      <c r="C576">
        <v>27</v>
      </c>
      <c r="D576">
        <v>69.000000000001194</v>
      </c>
      <c r="E576">
        <f>VLOOKUP(B576,Nodes!$B$2:$C$681,2,FALSE)</f>
        <v>70</v>
      </c>
      <c r="F576">
        <f>VLOOKUP(E576,Stations!$A$1:$D$300,3,FALSE)</f>
        <v>2.3859349999999999</v>
      </c>
      <c r="G576">
        <f>VLOOKUP(E576,Stations!$A$1:$D$300,4,FALSE)</f>
        <v>48.833500999999998</v>
      </c>
      <c r="H576">
        <f>VLOOKUP(C576,Nodes!$B$2:$C$681,2,FALSE)</f>
        <v>21</v>
      </c>
      <c r="I576">
        <f>VLOOKUP(H576,Stations!$A$1:$D$300,3,FALSE)</f>
        <v>2.3804175853729199</v>
      </c>
      <c r="J576">
        <f>VLOOKUP(H576,Stations!$A$1:$D$300,4,FALSE)</f>
        <v>48.839930284287597</v>
      </c>
      <c r="K576">
        <f t="shared" si="41"/>
        <v>8.4721638686865841</v>
      </c>
      <c r="L576">
        <f t="shared" si="42"/>
        <v>8.4721638686865841</v>
      </c>
      <c r="M576">
        <v>69.000000000001194</v>
      </c>
      <c r="N576" s="14">
        <f t="shared" si="43"/>
        <v>71.620300453796972</v>
      </c>
      <c r="O576">
        <f t="shared" si="44"/>
        <v>6.8659744681623609</v>
      </c>
    </row>
    <row r="577" spans="1:15">
      <c r="A577" t="str">
        <f t="shared" si="40"/>
        <v>28,88</v>
      </c>
      <c r="B577">
        <v>28</v>
      </c>
      <c r="C577">
        <v>88</v>
      </c>
      <c r="D577">
        <v>64.000000000006807</v>
      </c>
      <c r="E577">
        <f>VLOOKUP(B577,Nodes!$B$2:$C$681,2,FALSE)</f>
        <v>22</v>
      </c>
      <c r="F577">
        <f>VLOOKUP(E577,Stations!$A$1:$D$300,3,FALSE)</f>
        <v>2.3767809999999998</v>
      </c>
      <c r="G577">
        <f>VLOOKUP(E577,Stations!$A$1:$D$300,4,FALSE)</f>
        <v>48.829822999999998</v>
      </c>
      <c r="H577">
        <f>VLOOKUP(C577,Nodes!$B$2:$C$681,2,FALSE)</f>
        <v>70</v>
      </c>
      <c r="I577">
        <f>VLOOKUP(H577,Stations!$A$1:$D$300,3,FALSE)</f>
        <v>2.3859349999999999</v>
      </c>
      <c r="J577">
        <f>VLOOKUP(H577,Stations!$A$1:$D$300,4,FALSE)</f>
        <v>48.833500999999998</v>
      </c>
      <c r="K577">
        <f t="shared" si="41"/>
        <v>9.8652622874410874</v>
      </c>
      <c r="L577">
        <f t="shared" si="42"/>
        <v>9.8652622874410874</v>
      </c>
      <c r="M577">
        <v>64.000000000006807</v>
      </c>
      <c r="N577" s="14">
        <f t="shared" si="43"/>
        <v>78.713931896204073</v>
      </c>
      <c r="O577">
        <f t="shared" si="44"/>
        <v>216.49979184593127</v>
      </c>
    </row>
    <row r="578" spans="1:15">
      <c r="A578" t="str">
        <f t="shared" si="40"/>
        <v>352,11</v>
      </c>
      <c r="B578">
        <v>352</v>
      </c>
      <c r="C578">
        <v>11</v>
      </c>
      <c r="D578">
        <v>44.000000000000483</v>
      </c>
      <c r="E578">
        <f>VLOOKUP(B578,Nodes!$B$2:$C$681,2,FALSE)</f>
        <v>276</v>
      </c>
      <c r="F578">
        <f>VLOOKUP(E578,Stations!$A$1:$D$300,3,FALSE)</f>
        <v>2.3232248425483699</v>
      </c>
      <c r="G578">
        <f>VLOOKUP(E578,Stations!$A$1:$D$300,4,FALSE)</f>
        <v>48.858249354605597</v>
      </c>
      <c r="H578">
        <f>VLOOKUP(C578,Nodes!$B$2:$C$681,2,FALSE)</f>
        <v>10</v>
      </c>
      <c r="I578">
        <f>VLOOKUP(H578,Stations!$A$1:$D$300,3,FALSE)</f>
        <v>2.3211300373077299</v>
      </c>
      <c r="J578">
        <f>VLOOKUP(H578,Stations!$A$1:$D$300,4,FALSE)</f>
        <v>48.860654569523298</v>
      </c>
      <c r="K578">
        <f t="shared" si="41"/>
        <v>3.1895560500709155</v>
      </c>
      <c r="L578">
        <f t="shared" si="42"/>
        <v>3.1895560500709155</v>
      </c>
      <c r="M578">
        <v>44.000000000000483</v>
      </c>
      <c r="N578" s="14">
        <f t="shared" si="43"/>
        <v>51.742647886444097</v>
      </c>
      <c r="O578">
        <f t="shared" si="44"/>
        <v>59.948596293449754</v>
      </c>
    </row>
    <row r="579" spans="1:15">
      <c r="A579" t="str">
        <f t="shared" ref="A579:A642" si="45">B579&amp;","&amp;C579</f>
        <v>323,352</v>
      </c>
      <c r="B579">
        <v>323</v>
      </c>
      <c r="C579">
        <v>352</v>
      </c>
      <c r="D579">
        <v>54.999999999986215</v>
      </c>
      <c r="E579">
        <f>VLOOKUP(B579,Nodes!$B$2:$C$681,2,FALSE)</f>
        <v>251</v>
      </c>
      <c r="F579">
        <f>VLOOKUP(E579,Stations!$A$1:$D$300,3,FALSE)</f>
        <v>2.3256066441535901</v>
      </c>
      <c r="G579">
        <f>VLOOKUP(E579,Stations!$A$1:$D$300,4,FALSE)</f>
        <v>48.855690488452403</v>
      </c>
      <c r="H579">
        <f>VLOOKUP(C579,Nodes!$B$2:$C$681,2,FALSE)</f>
        <v>276</v>
      </c>
      <c r="I579">
        <f>VLOOKUP(H579,Stations!$A$1:$D$300,3,FALSE)</f>
        <v>2.3232248425483699</v>
      </c>
      <c r="J579">
        <f>VLOOKUP(H579,Stations!$A$1:$D$300,4,FALSE)</f>
        <v>48.858249354605597</v>
      </c>
      <c r="K579">
        <f t="shared" ref="K579:K589" si="46">1000*SQRT((F579-I579)^2+(G579-J579)^2)</f>
        <v>3.495822489285151</v>
      </c>
      <c r="L579">
        <f t="shared" ref="L579:L589" si="47">K579</f>
        <v>3.495822489285151</v>
      </c>
      <c r="M579">
        <v>54.999999999986215</v>
      </c>
      <c r="N579" s="14">
        <f t="shared" ref="N579:N642" si="48">0.1991*K579*K579+1.441*K579+45.121</f>
        <v>52.591636484989337</v>
      </c>
      <c r="O579">
        <f t="shared" ref="O579:O589" si="49">(M579-N579)^2</f>
        <v>5.8002148203681196</v>
      </c>
    </row>
    <row r="580" spans="1:15">
      <c r="A580" t="str">
        <f t="shared" si="45"/>
        <v>349,323</v>
      </c>
      <c r="B580">
        <v>349</v>
      </c>
      <c r="C580">
        <v>323</v>
      </c>
      <c r="D580">
        <v>46.000000000003993</v>
      </c>
      <c r="E580">
        <f>VLOOKUP(B580,Nodes!$B$2:$C$681,2,FALSE)</f>
        <v>273</v>
      </c>
      <c r="F580">
        <f>VLOOKUP(E580,Stations!$A$1:$D$300,3,FALSE)</f>
        <v>2.32665538787841</v>
      </c>
      <c r="G580">
        <f>VLOOKUP(E580,Stations!$A$1:$D$300,4,FALSE)</f>
        <v>48.851509549146897</v>
      </c>
      <c r="H580">
        <f>VLOOKUP(C580,Nodes!$B$2:$C$681,2,FALSE)</f>
        <v>251</v>
      </c>
      <c r="I580">
        <f>VLOOKUP(H580,Stations!$A$1:$D$300,3,FALSE)</f>
        <v>2.3256066441535901</v>
      </c>
      <c r="J580">
        <f>VLOOKUP(H580,Stations!$A$1:$D$300,4,FALSE)</f>
        <v>48.855690488452403</v>
      </c>
      <c r="K580">
        <f t="shared" si="46"/>
        <v>4.31046596978506</v>
      </c>
      <c r="L580">
        <f t="shared" si="47"/>
        <v>4.31046596978506</v>
      </c>
      <c r="M580">
        <v>46.000000000003993</v>
      </c>
      <c r="N580" s="14">
        <f t="shared" si="48"/>
        <v>55.031682732606278</v>
      </c>
      <c r="O580">
        <f t="shared" si="49"/>
        <v>81.571292982386268</v>
      </c>
    </row>
    <row r="581" spans="1:15">
      <c r="A581" t="str">
        <f t="shared" si="45"/>
        <v>307,349</v>
      </c>
      <c r="B581">
        <v>307</v>
      </c>
      <c r="C581">
        <v>349</v>
      </c>
      <c r="D581">
        <v>49.000000000004462</v>
      </c>
      <c r="E581">
        <f>VLOOKUP(B581,Nodes!$B$2:$C$681,2,FALSE)</f>
        <v>241</v>
      </c>
      <c r="F581">
        <f>VLOOKUP(E581,Stations!$A$1:$D$300,3,FALSE)</f>
        <v>2.3277631402015602</v>
      </c>
      <c r="G581">
        <f>VLOOKUP(E581,Stations!$A$1:$D$300,4,FALSE)</f>
        <v>48.848193140038703</v>
      </c>
      <c r="H581">
        <f>VLOOKUP(C581,Nodes!$B$2:$C$681,2,FALSE)</f>
        <v>273</v>
      </c>
      <c r="I581">
        <f>VLOOKUP(H581,Stations!$A$1:$D$300,3,FALSE)</f>
        <v>2.32665538787841</v>
      </c>
      <c r="J581">
        <f>VLOOKUP(H581,Stations!$A$1:$D$300,4,FALSE)</f>
        <v>48.851509549146897</v>
      </c>
      <c r="K581">
        <f t="shared" si="46"/>
        <v>3.4965246434651083</v>
      </c>
      <c r="L581">
        <f t="shared" si="47"/>
        <v>3.4965246434651083</v>
      </c>
      <c r="M581">
        <v>49.000000000004462</v>
      </c>
      <c r="N581" s="14">
        <f t="shared" si="48"/>
        <v>52.593625811580864</v>
      </c>
      <c r="O581">
        <f t="shared" si="49"/>
        <v>12.914146473628154</v>
      </c>
    </row>
    <row r="582" spans="1:15">
      <c r="A582" t="str">
        <f t="shared" si="45"/>
        <v>229,307</v>
      </c>
      <c r="B582">
        <v>229</v>
      </c>
      <c r="C582">
        <v>307</v>
      </c>
      <c r="D582">
        <v>51.000000000007972</v>
      </c>
      <c r="E582">
        <f>VLOOKUP(B582,Nodes!$B$2:$C$681,2,FALSE)</f>
        <v>179</v>
      </c>
      <c r="F582">
        <f>VLOOKUP(E582,Stations!$A$1:$D$300,3,FALSE)</f>
        <v>2.32878774404525</v>
      </c>
      <c r="G582">
        <f>VLOOKUP(E582,Stations!$A$1:$D$300,4,FALSE)</f>
        <v>48.844567607039103</v>
      </c>
      <c r="H582">
        <f>VLOOKUP(C582,Nodes!$B$2:$C$681,2,FALSE)</f>
        <v>241</v>
      </c>
      <c r="I582">
        <f>VLOOKUP(H582,Stations!$A$1:$D$300,3,FALSE)</f>
        <v>2.3277631402015602</v>
      </c>
      <c r="J582">
        <f>VLOOKUP(H582,Stations!$A$1:$D$300,4,FALSE)</f>
        <v>48.848193140038703</v>
      </c>
      <c r="K582">
        <f t="shared" si="46"/>
        <v>3.7675326896643346</v>
      </c>
      <c r="L582">
        <f t="shared" si="47"/>
        <v>3.7675326896643346</v>
      </c>
      <c r="M582">
        <v>51.000000000007972</v>
      </c>
      <c r="N582" s="14">
        <f t="shared" si="48"/>
        <v>53.376100247033264</v>
      </c>
      <c r="O582">
        <f t="shared" si="49"/>
        <v>5.6458523839136534</v>
      </c>
    </row>
    <row r="583" spans="1:15">
      <c r="A583" t="str">
        <f t="shared" si="45"/>
        <v>220,229</v>
      </c>
      <c r="B583">
        <v>220</v>
      </c>
      <c r="C583">
        <v>229</v>
      </c>
      <c r="D583">
        <v>70.000000000007745</v>
      </c>
      <c r="E583">
        <f>VLOOKUP(B583,Nodes!$B$2:$C$681,2,FALSE)</f>
        <v>174</v>
      </c>
      <c r="F583">
        <f>VLOOKUP(E583,Stations!$A$1:$D$300,3,FALSE)</f>
        <v>2.3230719999999998</v>
      </c>
      <c r="G583">
        <f>VLOOKUP(E583,Stations!$A$1:$D$300,4,FALSE)</f>
        <v>48.843465999999999</v>
      </c>
      <c r="H583">
        <f>VLOOKUP(C583,Nodes!$B$2:$C$681,2,FALSE)</f>
        <v>179</v>
      </c>
      <c r="I583">
        <f>VLOOKUP(H583,Stations!$A$1:$D$300,3,FALSE)</f>
        <v>2.32878774404525</v>
      </c>
      <c r="J583">
        <f>VLOOKUP(H583,Stations!$A$1:$D$300,4,FALSE)</f>
        <v>48.844567607039103</v>
      </c>
      <c r="K583">
        <f t="shared" si="46"/>
        <v>5.8209336071987661</v>
      </c>
      <c r="L583">
        <f t="shared" si="47"/>
        <v>5.8209336071987661</v>
      </c>
      <c r="M583">
        <v>70.000000000007745</v>
      </c>
      <c r="N583" s="14">
        <f t="shared" si="48"/>
        <v>60.255123998603153</v>
      </c>
      <c r="O583">
        <f t="shared" si="49"/>
        <v>94.962608282751148</v>
      </c>
    </row>
    <row r="584" spans="1:15">
      <c r="A584" t="str">
        <f t="shared" si="45"/>
        <v>115,220</v>
      </c>
      <c r="B584">
        <v>115</v>
      </c>
      <c r="C584">
        <v>220</v>
      </c>
      <c r="D584">
        <v>55.999999999992767</v>
      </c>
      <c r="E584">
        <f>VLOOKUP(B584,Nodes!$B$2:$C$681,2,FALSE)</f>
        <v>94</v>
      </c>
      <c r="F584">
        <f>VLOOKUP(E584,Stations!$A$1:$D$300,3,FALSE)</f>
        <v>2.31828689575195</v>
      </c>
      <c r="G584">
        <f>VLOOKUP(E584,Stations!$A$1:$D$300,4,FALSE)</f>
        <v>48.844565841866697</v>
      </c>
      <c r="H584">
        <f>VLOOKUP(C584,Nodes!$B$2:$C$681,2,FALSE)</f>
        <v>174</v>
      </c>
      <c r="I584">
        <f>VLOOKUP(H584,Stations!$A$1:$D$300,3,FALSE)</f>
        <v>2.3230719999999998</v>
      </c>
      <c r="J584">
        <f>VLOOKUP(H584,Stations!$A$1:$D$300,4,FALSE)</f>
        <v>48.843465999999999</v>
      </c>
      <c r="K584">
        <f t="shared" si="46"/>
        <v>4.9098752322685462</v>
      </c>
      <c r="L584">
        <f t="shared" si="47"/>
        <v>4.9098752322685462</v>
      </c>
      <c r="M584">
        <v>55.999999999992767</v>
      </c>
      <c r="N584" s="14">
        <f t="shared" si="48"/>
        <v>56.995808981671004</v>
      </c>
      <c r="O584">
        <f t="shared" si="49"/>
        <v>0.99163552799104859</v>
      </c>
    </row>
    <row r="585" spans="1:15">
      <c r="A585" t="str">
        <f t="shared" si="45"/>
        <v>244,115</v>
      </c>
      <c r="B585">
        <v>244</v>
      </c>
      <c r="C585">
        <v>115</v>
      </c>
      <c r="D585">
        <v>61.000000000006338</v>
      </c>
      <c r="E585">
        <f>VLOOKUP(B585,Nodes!$B$2:$C$681,2,FALSE)</f>
        <v>188</v>
      </c>
      <c r="F585">
        <f>VLOOKUP(E585,Stations!$A$1:$D$300,3,FALSE)</f>
        <v>2.3126810789108201</v>
      </c>
      <c r="G585">
        <f>VLOOKUP(E585,Stations!$A$1:$D$300,4,FALSE)</f>
        <v>48.842835942913197</v>
      </c>
      <c r="H585">
        <f>VLOOKUP(C585,Nodes!$B$2:$C$681,2,FALSE)</f>
        <v>94</v>
      </c>
      <c r="I585">
        <f>VLOOKUP(H585,Stations!$A$1:$D$300,3,FALSE)</f>
        <v>2.31828689575195</v>
      </c>
      <c r="J585">
        <f>VLOOKUP(H585,Stations!$A$1:$D$300,4,FALSE)</f>
        <v>48.844565841866697</v>
      </c>
      <c r="K585">
        <f t="shared" si="46"/>
        <v>5.8666628372196294</v>
      </c>
      <c r="L585">
        <f t="shared" si="47"/>
        <v>5.8666628372196294</v>
      </c>
      <c r="M585">
        <v>61.000000000006338</v>
      </c>
      <c r="N585" s="14">
        <f t="shared" si="48"/>
        <v>60.427431757995208</v>
      </c>
      <c r="O585">
        <f t="shared" si="49"/>
        <v>0.32783439175971568</v>
      </c>
    </row>
    <row r="586" spans="1:15">
      <c r="A586" t="str">
        <f t="shared" si="45"/>
        <v>378,244</v>
      </c>
      <c r="B586">
        <v>378</v>
      </c>
      <c r="C586">
        <v>244</v>
      </c>
      <c r="D586">
        <v>47.000000000010544</v>
      </c>
      <c r="E586">
        <f>VLOOKUP(B586,Nodes!$B$2:$C$681,2,FALSE)</f>
        <v>296</v>
      </c>
      <c r="F586">
        <f>VLOOKUP(E586,Stations!$A$1:$D$300,3,FALSE)</f>
        <v>2.3075044155120801</v>
      </c>
      <c r="G586">
        <f>VLOOKUP(E586,Stations!$A$1:$D$300,4,FALSE)</f>
        <v>48.841342533106797</v>
      </c>
      <c r="H586">
        <f>VLOOKUP(C586,Nodes!$B$2:$C$681,2,FALSE)</f>
        <v>188</v>
      </c>
      <c r="I586">
        <f>VLOOKUP(H586,Stations!$A$1:$D$300,3,FALSE)</f>
        <v>2.3126810789108201</v>
      </c>
      <c r="J586">
        <f>VLOOKUP(H586,Stations!$A$1:$D$300,4,FALSE)</f>
        <v>48.842835942913197</v>
      </c>
      <c r="K586">
        <f t="shared" si="46"/>
        <v>5.3877747534308797</v>
      </c>
      <c r="L586">
        <f t="shared" si="47"/>
        <v>5.3877747534308797</v>
      </c>
      <c r="M586">
        <v>47.000000000010544</v>
      </c>
      <c r="N586" s="14">
        <f t="shared" si="48"/>
        <v>58.664281473320997</v>
      </c>
      <c r="O586">
        <f t="shared" si="49"/>
        <v>136.05546228861348</v>
      </c>
    </row>
    <row r="587" spans="1:15">
      <c r="A587" t="str">
        <f t="shared" si="45"/>
        <v>370,378</v>
      </c>
      <c r="B587">
        <v>370</v>
      </c>
      <c r="C587">
        <v>378</v>
      </c>
      <c r="D587">
        <v>62.000000000003297</v>
      </c>
      <c r="E587">
        <f>VLOOKUP(B587,Nodes!$B$2:$C$681,2,FALSE)</f>
        <v>289</v>
      </c>
      <c r="F587">
        <f>VLOOKUP(E587,Stations!$A$1:$D$300,3,FALSE)</f>
        <v>2.301491</v>
      </c>
      <c r="G587">
        <f>VLOOKUP(E587,Stations!$A$1:$D$300,4,FALSE)</f>
        <v>48.839649000000001</v>
      </c>
      <c r="H587">
        <f>VLOOKUP(C587,Nodes!$B$2:$C$681,2,FALSE)</f>
        <v>296</v>
      </c>
      <c r="I587">
        <f>VLOOKUP(H587,Stations!$A$1:$D$300,3,FALSE)</f>
        <v>2.3075044155120801</v>
      </c>
      <c r="J587">
        <f>VLOOKUP(H587,Stations!$A$1:$D$300,4,FALSE)</f>
        <v>48.841342533106797</v>
      </c>
      <c r="K587">
        <f t="shared" si="46"/>
        <v>6.2473370730846911</v>
      </c>
      <c r="L587">
        <f t="shared" si="47"/>
        <v>6.2473370730846911</v>
      </c>
      <c r="M587">
        <v>62.000000000003297</v>
      </c>
      <c r="N587" s="14">
        <f t="shared" si="48"/>
        <v>61.89413052480846</v>
      </c>
      <c r="O587">
        <f t="shared" si="49"/>
        <v>1.1208345778030118E-2</v>
      </c>
    </row>
    <row r="588" spans="1:15">
      <c r="A588" t="str">
        <f t="shared" si="45"/>
        <v>84,370</v>
      </c>
      <c r="B588">
        <v>84</v>
      </c>
      <c r="C588">
        <v>370</v>
      </c>
      <c r="D588">
        <v>55.0000000000054</v>
      </c>
      <c r="E588">
        <f>VLOOKUP(B588,Nodes!$B$2:$C$681,2,FALSE)</f>
        <v>66</v>
      </c>
      <c r="F588">
        <f>VLOOKUP(E588,Stations!$A$1:$D$300,3,FALSE)</f>
        <v>2.2967949999999999</v>
      </c>
      <c r="G588">
        <f>VLOOKUP(E588,Stations!$A$1:$D$300,4,FALSE)</f>
        <v>48.837418999999997</v>
      </c>
      <c r="H588">
        <f>VLOOKUP(C588,Nodes!$B$2:$C$681,2,FALSE)</f>
        <v>289</v>
      </c>
      <c r="I588">
        <f>VLOOKUP(H588,Stations!$A$1:$D$300,3,FALSE)</f>
        <v>2.301491</v>
      </c>
      <c r="J588">
        <f>VLOOKUP(H588,Stations!$A$1:$D$300,4,FALSE)</f>
        <v>48.839649000000001</v>
      </c>
      <c r="K588">
        <f t="shared" si="46"/>
        <v>5.1985878851876608</v>
      </c>
      <c r="L588">
        <f t="shared" si="47"/>
        <v>5.1985878851876608</v>
      </c>
      <c r="M588">
        <v>55.0000000000054</v>
      </c>
      <c r="N588" s="14">
        <f t="shared" si="48"/>
        <v>57.992905558159386</v>
      </c>
      <c r="O588">
        <f t="shared" si="49"/>
        <v>8.9574836800290196</v>
      </c>
    </row>
    <row r="589" spans="1:15">
      <c r="A589" t="str">
        <f t="shared" si="45"/>
        <v>285,84</v>
      </c>
      <c r="B589">
        <v>285</v>
      </c>
      <c r="C589">
        <v>84</v>
      </c>
      <c r="D589">
        <v>86.000000000007049</v>
      </c>
      <c r="E589">
        <f>VLOOKUP(B589,Nodes!$B$2:$C$681,2,FALSE)</f>
        <v>223</v>
      </c>
      <c r="F589">
        <f>VLOOKUP(E589,Stations!$A$1:$D$300,3,FALSE)</f>
        <v>2.2878409999999998</v>
      </c>
      <c r="G589">
        <f>VLOOKUP(E589,Stations!$A$1:$D$300,4,FALSE)</f>
        <v>48.832327999999997</v>
      </c>
      <c r="H589">
        <f>VLOOKUP(C589,Nodes!$B$2:$C$681,2,FALSE)</f>
        <v>66</v>
      </c>
      <c r="I589">
        <f>VLOOKUP(H589,Stations!$A$1:$D$300,3,FALSE)</f>
        <v>2.2967949999999999</v>
      </c>
      <c r="J589">
        <f>VLOOKUP(H589,Stations!$A$1:$D$300,4,FALSE)</f>
        <v>48.837418999999997</v>
      </c>
      <c r="K589">
        <f t="shared" si="46"/>
        <v>10.300116358566253</v>
      </c>
      <c r="L589">
        <f t="shared" si="47"/>
        <v>10.300116358566253</v>
      </c>
      <c r="M589">
        <v>86.000000000007049</v>
      </c>
      <c r="N589" s="14">
        <f t="shared" si="48"/>
        <v>81.086463915394802</v>
      </c>
      <c r="O589">
        <f t="shared" si="49"/>
        <v>24.142836854786648</v>
      </c>
    </row>
    <row r="590" spans="1:15">
      <c r="A590" t="str">
        <f t="shared" si="45"/>
        <v>163,110</v>
      </c>
      <c r="B590">
        <v>163</v>
      </c>
      <c r="C590">
        <v>110</v>
      </c>
      <c r="D590">
        <f t="shared" ref="D590:D653" si="50">ROUND(N590,0)</f>
        <v>81</v>
      </c>
      <c r="E590">
        <f>VLOOKUP(B590,Nodes!$B$2:$C$681,2,FALSE)</f>
        <v>128</v>
      </c>
      <c r="F590">
        <f>VLOOKUP(E590,Stations!$A$1:$D$300,3,FALSE)</f>
        <v>2.2401165962219198</v>
      </c>
      <c r="G590">
        <f>VLOOKUP(E590,Stations!$A$1:$D$300,4,FALSE)</f>
        <v>48.891291089540303</v>
      </c>
      <c r="H590">
        <f>VLOOKUP(C590,Nodes!$B$2:$C$681,2,FALSE)</f>
        <v>89</v>
      </c>
      <c r="I590">
        <f>VLOOKUP(H590,Stations!$A$1:$D$300,3,FALSE)</f>
        <v>2.2499549999999999</v>
      </c>
      <c r="J590">
        <f>VLOOKUP(H590,Stations!$A$1:$D$300,4,FALSE)</f>
        <v>48.888361000000003</v>
      </c>
      <c r="K590">
        <f>1000*SQRT((F590-I590)^2+(G590-J590)^2)</f>
        <v>10.26545730178225</v>
      </c>
      <c r="L590">
        <f>K590</f>
        <v>10.26545730178225</v>
      </c>
      <c r="N590" s="14">
        <f t="shared" si="48"/>
        <v>80.894605042557885</v>
      </c>
    </row>
    <row r="591" spans="1:15">
      <c r="A591" t="str">
        <f t="shared" si="45"/>
        <v>110,266</v>
      </c>
      <c r="B591">
        <v>110</v>
      </c>
      <c r="C591">
        <v>266</v>
      </c>
      <c r="D591">
        <f t="shared" si="50"/>
        <v>82</v>
      </c>
      <c r="E591">
        <f>VLOOKUP(B591,Nodes!$B$2:$C$681,2,FALSE)</f>
        <v>89</v>
      </c>
      <c r="F591">
        <f>VLOOKUP(E591,Stations!$A$1:$D$300,3,FALSE)</f>
        <v>2.2499549999999999</v>
      </c>
      <c r="G591">
        <f>VLOOKUP(E591,Stations!$A$1:$D$300,4,FALSE)</f>
        <v>48.888361000000003</v>
      </c>
      <c r="H591">
        <f>VLOOKUP(C591,Nodes!$B$2:$C$681,2,FALSE)</f>
        <v>204</v>
      </c>
      <c r="I591">
        <f>VLOOKUP(H591,Stations!$A$1:$D$300,3,FALSE)</f>
        <v>2.2597749999999999</v>
      </c>
      <c r="J591">
        <f>VLOOKUP(H591,Stations!$A$1:$D$300,4,FALSE)</f>
        <v>48.884968000000001</v>
      </c>
      <c r="K591">
        <f t="shared" ref="K591:K654" si="51">1000*SQRT((F591-I591)^2+(G591-J591)^2)</f>
        <v>10.389651052851427</v>
      </c>
      <c r="L591">
        <f t="shared" ref="L591:L654" si="52">K591</f>
        <v>10.389651052851427</v>
      </c>
      <c r="N591" s="14">
        <f t="shared" si="48"/>
        <v>81.584306603062245</v>
      </c>
    </row>
    <row r="592" spans="1:15">
      <c r="A592" t="str">
        <f t="shared" si="45"/>
        <v>266,177</v>
      </c>
      <c r="B592">
        <v>266</v>
      </c>
      <c r="C592">
        <v>177</v>
      </c>
      <c r="D592">
        <f t="shared" si="50"/>
        <v>99</v>
      </c>
      <c r="E592">
        <f>VLOOKUP(B592,Nodes!$B$2:$C$681,2,FALSE)</f>
        <v>204</v>
      </c>
      <c r="F592">
        <f>VLOOKUP(E592,Stations!$A$1:$D$300,3,FALSE)</f>
        <v>2.2597749999999999</v>
      </c>
      <c r="G592">
        <f>VLOOKUP(E592,Stations!$A$1:$D$300,4,FALSE)</f>
        <v>48.884968000000001</v>
      </c>
      <c r="H592">
        <f>VLOOKUP(C592,Nodes!$B$2:$C$681,2,FALSE)</f>
        <v>140</v>
      </c>
      <c r="I592">
        <f>VLOOKUP(H592,Stations!$A$1:$D$300,3,FALSE)</f>
        <v>2.2724319999999998</v>
      </c>
      <c r="J592">
        <f>VLOOKUP(H592,Stations!$A$1:$D$300,4,FALSE)</f>
        <v>48.880966000000001</v>
      </c>
      <c r="K592">
        <f t="shared" si="51"/>
        <v>13.274624401466003</v>
      </c>
      <c r="L592">
        <f t="shared" si="52"/>
        <v>13.274624401466003</v>
      </c>
      <c r="N592" s="14">
        <f t="shared" si="48"/>
        <v>99.334270274811843</v>
      </c>
    </row>
    <row r="593" spans="1:14">
      <c r="A593" t="str">
        <f t="shared" si="45"/>
        <v>177,293</v>
      </c>
      <c r="B593">
        <v>177</v>
      </c>
      <c r="C593">
        <v>293</v>
      </c>
      <c r="D593">
        <f t="shared" si="50"/>
        <v>70</v>
      </c>
      <c r="E593">
        <f>VLOOKUP(B593,Nodes!$B$2:$C$681,2,FALSE)</f>
        <v>140</v>
      </c>
      <c r="F593">
        <f>VLOOKUP(E593,Stations!$A$1:$D$300,3,FALSE)</f>
        <v>2.2724319999999998</v>
      </c>
      <c r="G593">
        <f>VLOOKUP(E593,Stations!$A$1:$D$300,4,FALSE)</f>
        <v>48.880966000000001</v>
      </c>
      <c r="H593">
        <f>VLOOKUP(C593,Nodes!$B$2:$C$681,2,FALSE)</f>
        <v>230</v>
      </c>
      <c r="I593">
        <f>VLOOKUP(H593,Stations!$A$1:$D$300,3,FALSE)</f>
        <v>2.2802290320396401</v>
      </c>
      <c r="J593">
        <f>VLOOKUP(H593,Stations!$A$1:$D$300,4,FALSE)</f>
        <v>48.878683823609599</v>
      </c>
      <c r="K593">
        <f t="shared" si="51"/>
        <v>8.1241638156850282</v>
      </c>
      <c r="L593">
        <f t="shared" si="52"/>
        <v>8.1241638156850282</v>
      </c>
      <c r="N593" s="14">
        <f t="shared" si="48"/>
        <v>69.968925765285633</v>
      </c>
    </row>
    <row r="594" spans="1:14">
      <c r="A594" t="str">
        <f t="shared" si="45"/>
        <v>286,338</v>
      </c>
      <c r="B594">
        <v>286</v>
      </c>
      <c r="C594">
        <v>338</v>
      </c>
      <c r="D594">
        <f t="shared" si="50"/>
        <v>87</v>
      </c>
      <c r="E594">
        <f>VLOOKUP(B594,Nodes!$B$2:$C$681,2,FALSE)</f>
        <v>224</v>
      </c>
      <c r="F594">
        <f>VLOOKUP(E594,Stations!$A$1:$D$300,3,FALSE)</f>
        <v>2.407759</v>
      </c>
      <c r="G594">
        <f>VLOOKUP(E594,Stations!$A$1:$D$300,4,FALSE)</f>
        <v>48.847326000000002</v>
      </c>
      <c r="H594">
        <f>VLOOKUP(C594,Nodes!$B$2:$C$681,2,FALSE)</f>
        <v>263</v>
      </c>
      <c r="I594">
        <f>VLOOKUP(H594,Stations!$A$1:$D$300,3,FALSE)</f>
        <v>2.419019</v>
      </c>
      <c r="J594">
        <f>VLOOKUP(H594,Stations!$A$1:$D$300,4,FALSE)</f>
        <v>48.846240999999999</v>
      </c>
      <c r="K594">
        <f t="shared" si="51"/>
        <v>11.312153862108149</v>
      </c>
      <c r="L594">
        <f t="shared" si="52"/>
        <v>11.312153862108149</v>
      </c>
      <c r="N594" s="14">
        <f t="shared" si="48"/>
        <v>86.899610372799486</v>
      </c>
    </row>
    <row r="595" spans="1:14">
      <c r="A595" t="str">
        <f t="shared" si="45"/>
        <v>338,25</v>
      </c>
      <c r="B595">
        <v>338</v>
      </c>
      <c r="C595">
        <v>25</v>
      </c>
      <c r="D595">
        <f t="shared" si="50"/>
        <v>76</v>
      </c>
      <c r="E595">
        <f>VLOOKUP(B595,Nodes!$B$2:$C$681,2,FALSE)</f>
        <v>263</v>
      </c>
      <c r="F595">
        <f>VLOOKUP(E595,Stations!$A$1:$D$300,3,FALSE)</f>
        <v>2.419019</v>
      </c>
      <c r="G595">
        <f>VLOOKUP(E595,Stations!$A$1:$D$300,4,FALSE)</f>
        <v>48.846240999999999</v>
      </c>
      <c r="H595">
        <f>VLOOKUP(C595,Nodes!$B$2:$C$681,2,FALSE)</f>
        <v>20</v>
      </c>
      <c r="I595">
        <f>VLOOKUP(H595,Stations!$A$1:$D$300,3,FALSE)</f>
        <v>2.428264</v>
      </c>
      <c r="J595">
        <f>VLOOKUP(H595,Stations!$A$1:$D$300,4,FALSE)</f>
        <v>48.845371</v>
      </c>
      <c r="K595">
        <f t="shared" si="51"/>
        <v>9.2858454111619455</v>
      </c>
      <c r="L595">
        <f t="shared" si="52"/>
        <v>9.2858454111619455</v>
      </c>
      <c r="N595" s="14">
        <f t="shared" si="48"/>
        <v>75.669684004983836</v>
      </c>
    </row>
    <row r="596" spans="1:14">
      <c r="A596" t="str">
        <f t="shared" si="45"/>
        <v>25,63</v>
      </c>
      <c r="B596">
        <v>25</v>
      </c>
      <c r="C596">
        <v>63</v>
      </c>
      <c r="D596">
        <f t="shared" si="50"/>
        <v>91</v>
      </c>
      <c r="E596">
        <f>VLOOKUP(B596,Nodes!$B$2:$C$681,2,FALSE)</f>
        <v>20</v>
      </c>
      <c r="F596">
        <f>VLOOKUP(E596,Stations!$A$1:$D$300,3,FALSE)</f>
        <v>2.428264</v>
      </c>
      <c r="G596">
        <f>VLOOKUP(E596,Stations!$A$1:$D$300,4,FALSE)</f>
        <v>48.845371</v>
      </c>
      <c r="H596">
        <f>VLOOKUP(C596,Nodes!$B$2:$C$681,2,FALSE)</f>
        <v>52</v>
      </c>
      <c r="I596">
        <f>VLOOKUP(H596,Stations!$A$1:$D$300,3,FALSE)</f>
        <v>2.4401359999999999</v>
      </c>
      <c r="J596">
        <f>VLOOKUP(H596,Stations!$A$1:$D$300,4,FALSE)</f>
        <v>48.844382000000003</v>
      </c>
      <c r="K596">
        <f t="shared" si="51"/>
        <v>11.913123226089427</v>
      </c>
      <c r="L596">
        <f t="shared" si="52"/>
        <v>11.913123226089427</v>
      </c>
      <c r="N596" s="14">
        <f t="shared" si="48"/>
        <v>90.54458131429314</v>
      </c>
    </row>
    <row r="597" spans="1:14">
      <c r="A597" t="str">
        <f t="shared" si="45"/>
        <v>63,25</v>
      </c>
      <c r="B597">
        <v>63</v>
      </c>
      <c r="C597">
        <v>25</v>
      </c>
      <c r="D597">
        <f t="shared" si="50"/>
        <v>91</v>
      </c>
      <c r="E597">
        <f>VLOOKUP(B597,Nodes!$B$2:$C$681,2,FALSE)</f>
        <v>52</v>
      </c>
      <c r="F597">
        <f>VLOOKUP(E597,Stations!$A$1:$D$300,3,FALSE)</f>
        <v>2.4401359999999999</v>
      </c>
      <c r="G597">
        <f>VLOOKUP(E597,Stations!$A$1:$D$300,4,FALSE)</f>
        <v>48.844382000000003</v>
      </c>
      <c r="H597">
        <f>VLOOKUP(C597,Nodes!$B$2:$C$681,2,FALSE)</f>
        <v>20</v>
      </c>
      <c r="I597">
        <f>VLOOKUP(H597,Stations!$A$1:$D$300,3,FALSE)</f>
        <v>2.428264</v>
      </c>
      <c r="J597">
        <f>VLOOKUP(H597,Stations!$A$1:$D$300,4,FALSE)</f>
        <v>48.845371</v>
      </c>
      <c r="K597">
        <f t="shared" si="51"/>
        <v>11.913123226089427</v>
      </c>
      <c r="L597">
        <f t="shared" si="52"/>
        <v>11.913123226089427</v>
      </c>
      <c r="N597" s="14">
        <f t="shared" si="48"/>
        <v>90.54458131429314</v>
      </c>
    </row>
    <row r="598" spans="1:14">
      <c r="A598" t="str">
        <f t="shared" si="45"/>
        <v>25,338</v>
      </c>
      <c r="B598">
        <v>25</v>
      </c>
      <c r="C598">
        <v>338</v>
      </c>
      <c r="D598">
        <f t="shared" si="50"/>
        <v>76</v>
      </c>
      <c r="E598">
        <f>VLOOKUP(B598,Nodes!$B$2:$C$681,2,FALSE)</f>
        <v>20</v>
      </c>
      <c r="F598">
        <f>VLOOKUP(E598,Stations!$A$1:$D$300,3,FALSE)</f>
        <v>2.428264</v>
      </c>
      <c r="G598">
        <f>VLOOKUP(E598,Stations!$A$1:$D$300,4,FALSE)</f>
        <v>48.845371</v>
      </c>
      <c r="H598">
        <f>VLOOKUP(C598,Nodes!$B$2:$C$681,2,FALSE)</f>
        <v>263</v>
      </c>
      <c r="I598">
        <f>VLOOKUP(H598,Stations!$A$1:$D$300,3,FALSE)</f>
        <v>2.419019</v>
      </c>
      <c r="J598">
        <f>VLOOKUP(H598,Stations!$A$1:$D$300,4,FALSE)</f>
        <v>48.846240999999999</v>
      </c>
      <c r="K598">
        <f t="shared" si="51"/>
        <v>9.2858454111619455</v>
      </c>
      <c r="L598">
        <f t="shared" si="52"/>
        <v>9.2858454111619455</v>
      </c>
      <c r="N598" s="14">
        <f t="shared" si="48"/>
        <v>75.669684004983836</v>
      </c>
    </row>
    <row r="599" spans="1:14">
      <c r="A599" t="str">
        <f t="shared" si="45"/>
        <v>338,286</v>
      </c>
      <c r="B599">
        <v>338</v>
      </c>
      <c r="C599">
        <v>286</v>
      </c>
      <c r="D599">
        <f t="shared" si="50"/>
        <v>87</v>
      </c>
      <c r="E599">
        <f>VLOOKUP(B599,Nodes!$B$2:$C$681,2,FALSE)</f>
        <v>263</v>
      </c>
      <c r="F599">
        <f>VLOOKUP(E599,Stations!$A$1:$D$300,3,FALSE)</f>
        <v>2.419019</v>
      </c>
      <c r="G599">
        <f>VLOOKUP(E599,Stations!$A$1:$D$300,4,FALSE)</f>
        <v>48.846240999999999</v>
      </c>
      <c r="H599">
        <f>VLOOKUP(C599,Nodes!$B$2:$C$681,2,FALSE)</f>
        <v>224</v>
      </c>
      <c r="I599">
        <f>VLOOKUP(H599,Stations!$A$1:$D$300,3,FALSE)</f>
        <v>2.407759</v>
      </c>
      <c r="J599">
        <f>VLOOKUP(H599,Stations!$A$1:$D$300,4,FALSE)</f>
        <v>48.847326000000002</v>
      </c>
      <c r="K599">
        <f t="shared" si="51"/>
        <v>11.312153862108149</v>
      </c>
      <c r="L599">
        <f t="shared" si="52"/>
        <v>11.312153862108149</v>
      </c>
      <c r="N599" s="14">
        <f t="shared" si="48"/>
        <v>86.899610372799486</v>
      </c>
    </row>
    <row r="600" spans="1:14">
      <c r="A600" t="str">
        <f t="shared" si="45"/>
        <v>293,177</v>
      </c>
      <c r="B600">
        <v>293</v>
      </c>
      <c r="C600">
        <v>177</v>
      </c>
      <c r="D600">
        <f t="shared" si="50"/>
        <v>70</v>
      </c>
      <c r="E600">
        <f>VLOOKUP(B600,Nodes!$B$2:$C$681,2,FALSE)</f>
        <v>230</v>
      </c>
      <c r="F600">
        <f>VLOOKUP(E600,Stations!$A$1:$D$300,3,FALSE)</f>
        <v>2.2802290320396401</v>
      </c>
      <c r="G600">
        <f>VLOOKUP(E600,Stations!$A$1:$D$300,4,FALSE)</f>
        <v>48.878683823609599</v>
      </c>
      <c r="H600">
        <f>VLOOKUP(C600,Nodes!$B$2:$C$681,2,FALSE)</f>
        <v>140</v>
      </c>
      <c r="I600">
        <f>VLOOKUP(H600,Stations!$A$1:$D$300,3,FALSE)</f>
        <v>2.2724319999999998</v>
      </c>
      <c r="J600">
        <f>VLOOKUP(H600,Stations!$A$1:$D$300,4,FALSE)</f>
        <v>48.880966000000001</v>
      </c>
      <c r="K600">
        <f t="shared" si="51"/>
        <v>8.1241638156850282</v>
      </c>
      <c r="L600">
        <f t="shared" si="52"/>
        <v>8.1241638156850282</v>
      </c>
      <c r="N600" s="14">
        <f t="shared" si="48"/>
        <v>69.968925765285633</v>
      </c>
    </row>
    <row r="601" spans="1:14">
      <c r="A601" t="str">
        <f t="shared" si="45"/>
        <v>177,266</v>
      </c>
      <c r="B601">
        <v>177</v>
      </c>
      <c r="C601">
        <v>266</v>
      </c>
      <c r="D601">
        <f t="shared" si="50"/>
        <v>99</v>
      </c>
      <c r="E601">
        <f>VLOOKUP(B601,Nodes!$B$2:$C$681,2,FALSE)</f>
        <v>140</v>
      </c>
      <c r="F601">
        <f>VLOOKUP(E601,Stations!$A$1:$D$300,3,FALSE)</f>
        <v>2.2724319999999998</v>
      </c>
      <c r="G601">
        <f>VLOOKUP(E601,Stations!$A$1:$D$300,4,FALSE)</f>
        <v>48.880966000000001</v>
      </c>
      <c r="H601">
        <f>VLOOKUP(C601,Nodes!$B$2:$C$681,2,FALSE)</f>
        <v>204</v>
      </c>
      <c r="I601">
        <f>VLOOKUP(H601,Stations!$A$1:$D$300,3,FALSE)</f>
        <v>2.2597749999999999</v>
      </c>
      <c r="J601">
        <f>VLOOKUP(H601,Stations!$A$1:$D$300,4,FALSE)</f>
        <v>48.884968000000001</v>
      </c>
      <c r="K601">
        <f t="shared" si="51"/>
        <v>13.274624401466003</v>
      </c>
      <c r="L601">
        <f t="shared" si="52"/>
        <v>13.274624401466003</v>
      </c>
      <c r="N601" s="14">
        <f t="shared" si="48"/>
        <v>99.334270274811843</v>
      </c>
    </row>
    <row r="602" spans="1:14">
      <c r="A602" t="str">
        <f t="shared" si="45"/>
        <v>266,110</v>
      </c>
      <c r="B602">
        <v>266</v>
      </c>
      <c r="C602">
        <v>110</v>
      </c>
      <c r="D602">
        <f t="shared" si="50"/>
        <v>82</v>
      </c>
      <c r="E602">
        <f>VLOOKUP(B602,Nodes!$B$2:$C$681,2,FALSE)</f>
        <v>204</v>
      </c>
      <c r="F602">
        <f>VLOOKUP(E602,Stations!$A$1:$D$300,3,FALSE)</f>
        <v>2.2597749999999999</v>
      </c>
      <c r="G602">
        <f>VLOOKUP(E602,Stations!$A$1:$D$300,4,FALSE)</f>
        <v>48.884968000000001</v>
      </c>
      <c r="H602">
        <f>VLOOKUP(C602,Nodes!$B$2:$C$681,2,FALSE)</f>
        <v>89</v>
      </c>
      <c r="I602">
        <f>VLOOKUP(H602,Stations!$A$1:$D$300,3,FALSE)</f>
        <v>2.2499549999999999</v>
      </c>
      <c r="J602">
        <f>VLOOKUP(H602,Stations!$A$1:$D$300,4,FALSE)</f>
        <v>48.888361000000003</v>
      </c>
      <c r="K602">
        <f t="shared" si="51"/>
        <v>10.389651052851427</v>
      </c>
      <c r="L602">
        <f t="shared" si="52"/>
        <v>10.389651052851427</v>
      </c>
      <c r="N602" s="14">
        <f t="shared" si="48"/>
        <v>81.584306603062245</v>
      </c>
    </row>
    <row r="603" spans="1:14">
      <c r="A603" t="str">
        <f t="shared" si="45"/>
        <v>110,163</v>
      </c>
      <c r="B603">
        <v>110</v>
      </c>
      <c r="C603">
        <v>163</v>
      </c>
      <c r="D603">
        <f t="shared" si="50"/>
        <v>81</v>
      </c>
      <c r="E603">
        <f>VLOOKUP(B603,Nodes!$B$2:$C$681,2,FALSE)</f>
        <v>89</v>
      </c>
      <c r="F603">
        <f>VLOOKUP(E603,Stations!$A$1:$D$300,3,FALSE)</f>
        <v>2.2499549999999999</v>
      </c>
      <c r="G603">
        <f>VLOOKUP(E603,Stations!$A$1:$D$300,4,FALSE)</f>
        <v>48.888361000000003</v>
      </c>
      <c r="H603">
        <f>VLOOKUP(C603,Nodes!$B$2:$C$681,2,FALSE)</f>
        <v>128</v>
      </c>
      <c r="I603">
        <f>VLOOKUP(H603,Stations!$A$1:$D$300,3,FALSE)</f>
        <v>2.2401165962219198</v>
      </c>
      <c r="J603">
        <f>VLOOKUP(H603,Stations!$A$1:$D$300,4,FALSE)</f>
        <v>48.891291089540303</v>
      </c>
      <c r="K603">
        <f t="shared" si="51"/>
        <v>10.26545730178225</v>
      </c>
      <c r="L603">
        <f t="shared" si="52"/>
        <v>10.26545730178225</v>
      </c>
      <c r="N603" s="14">
        <f t="shared" si="48"/>
        <v>80.894605042557885</v>
      </c>
    </row>
    <row r="604" spans="1:14">
      <c r="A604" t="str">
        <f t="shared" si="45"/>
        <v>265,4</v>
      </c>
      <c r="B604">
        <v>265</v>
      </c>
      <c r="C604">
        <v>4</v>
      </c>
      <c r="D604">
        <f t="shared" si="50"/>
        <v>65</v>
      </c>
      <c r="E604">
        <f>VLOOKUP(B604,Nodes!$B$2:$C$681,2,FALSE)</f>
        <v>203</v>
      </c>
      <c r="F604">
        <f>VLOOKUP(E604,Stations!$A$1:$D$300,3,FALSE)</f>
        <v>2.2807870000000001</v>
      </c>
      <c r="G604">
        <f>VLOOKUP(E604,Stations!$A$1:$D$300,4,FALSE)</f>
        <v>48.897312999999997</v>
      </c>
      <c r="H604">
        <f>VLOOKUP(C604,Nodes!$B$2:$C$681,2,FALSE)</f>
        <v>4</v>
      </c>
      <c r="I604">
        <f>VLOOKUP(H604,Stations!$A$1:$D$300,3,FALSE)</f>
        <v>2.285536</v>
      </c>
      <c r="J604">
        <f>VLOOKUP(H604,Stations!$A$1:$D$300,4,FALSE)</f>
        <v>48.892021999999997</v>
      </c>
      <c r="K604">
        <f t="shared" si="51"/>
        <v>7.1096893040410656</v>
      </c>
      <c r="L604">
        <f t="shared" si="52"/>
        <v>7.1096893040410656</v>
      </c>
      <c r="N604" s="14">
        <f t="shared" si="48"/>
        <v>65.430105773322367</v>
      </c>
    </row>
    <row r="605" spans="1:14">
      <c r="A605" t="str">
        <f t="shared" si="45"/>
        <v>4,182</v>
      </c>
      <c r="B605">
        <v>4</v>
      </c>
      <c r="C605">
        <v>182</v>
      </c>
      <c r="D605">
        <f t="shared" si="50"/>
        <v>53</v>
      </c>
      <c r="E605">
        <f>VLOOKUP(B605,Nodes!$B$2:$C$681,2,FALSE)</f>
        <v>4</v>
      </c>
      <c r="F605">
        <f>VLOOKUP(E605,Stations!$A$1:$D$300,3,FALSE)</f>
        <v>2.285536</v>
      </c>
      <c r="G605">
        <f>VLOOKUP(E605,Stations!$A$1:$D$300,4,FALSE)</f>
        <v>48.892021999999997</v>
      </c>
      <c r="H605">
        <f>VLOOKUP(C605,Nodes!$B$2:$C$681,2,FALSE)</f>
        <v>144</v>
      </c>
      <c r="I605">
        <f>VLOOKUP(H605,Stations!$A$1:$D$300,3,FALSE)</f>
        <v>2.2880729999999998</v>
      </c>
      <c r="J605">
        <f>VLOOKUP(H605,Stations!$A$1:$D$300,4,FALSE)</f>
        <v>48.889273000000003</v>
      </c>
      <c r="K605">
        <f t="shared" si="51"/>
        <v>3.7407713108352141</v>
      </c>
      <c r="L605">
        <f t="shared" si="52"/>
        <v>3.7407713108352141</v>
      </c>
      <c r="N605" s="14">
        <f t="shared" si="48"/>
        <v>53.297531425907138</v>
      </c>
    </row>
    <row r="606" spans="1:14">
      <c r="A606" t="str">
        <f t="shared" si="45"/>
        <v>182,273</v>
      </c>
      <c r="B606">
        <v>182</v>
      </c>
      <c r="C606">
        <v>273</v>
      </c>
      <c r="D606">
        <f t="shared" si="50"/>
        <v>63</v>
      </c>
      <c r="E606">
        <f>VLOOKUP(B606,Nodes!$B$2:$C$681,2,FALSE)</f>
        <v>144</v>
      </c>
      <c r="F606">
        <f>VLOOKUP(E606,Stations!$A$1:$D$300,3,FALSE)</f>
        <v>2.2880729999999998</v>
      </c>
      <c r="G606">
        <f>VLOOKUP(E606,Stations!$A$1:$D$300,4,FALSE)</f>
        <v>48.889273000000003</v>
      </c>
      <c r="H606">
        <f>VLOOKUP(C606,Nodes!$B$2:$C$681,2,FALSE)</f>
        <v>211</v>
      </c>
      <c r="I606">
        <f>VLOOKUP(H606,Stations!$A$1:$D$300,3,FALSE)</f>
        <v>2.2934869999999998</v>
      </c>
      <c r="J606">
        <f>VLOOKUP(H606,Stations!$A$1:$D$300,4,FALSE)</f>
        <v>48.885851000000002</v>
      </c>
      <c r="K606">
        <f t="shared" si="51"/>
        <v>6.4048013240071393</v>
      </c>
      <c r="L606">
        <f t="shared" si="52"/>
        <v>6.4048013240071393</v>
      </c>
      <c r="N606" s="14">
        <f t="shared" si="48"/>
        <v>62.517695375895009</v>
      </c>
    </row>
    <row r="607" spans="1:14">
      <c r="A607" t="str">
        <f t="shared" si="45"/>
        <v>272,123</v>
      </c>
      <c r="B607">
        <v>272</v>
      </c>
      <c r="C607">
        <v>123</v>
      </c>
      <c r="D607">
        <f t="shared" si="50"/>
        <v>76</v>
      </c>
      <c r="E607">
        <f>VLOOKUP(B607,Nodes!$B$2:$C$681,2,FALSE)</f>
        <v>210</v>
      </c>
      <c r="F607">
        <f>VLOOKUP(E607,Stations!$A$1:$D$300,3,FALSE)</f>
        <v>2.4072779999999998</v>
      </c>
      <c r="G607">
        <f>VLOOKUP(E607,Stations!$A$1:$D$300,4,FALSE)</f>
        <v>48.864564999999999</v>
      </c>
      <c r="H607">
        <f>VLOOKUP(C607,Nodes!$B$2:$C$681,2,FALSE)</f>
        <v>101</v>
      </c>
      <c r="I607">
        <f>VLOOKUP(H607,Stations!$A$1:$D$300,3,FALSE)</f>
        <v>2.4166370000000001</v>
      </c>
      <c r="J607">
        <f>VLOOKUP(H607,Stations!$A$1:$D$300,4,FALSE)</f>
        <v>48.864936</v>
      </c>
      <c r="K607">
        <f t="shared" si="51"/>
        <v>9.3663505166103658</v>
      </c>
      <c r="L607">
        <f t="shared" si="52"/>
        <v>9.3663505166103658</v>
      </c>
      <c r="N607" s="14">
        <f t="shared" si="48"/>
        <v>76.084659824636987</v>
      </c>
    </row>
    <row r="608" spans="1:14">
      <c r="A608" t="str">
        <f t="shared" si="45"/>
        <v>123,272</v>
      </c>
      <c r="B608">
        <v>123</v>
      </c>
      <c r="C608">
        <v>272</v>
      </c>
      <c r="D608">
        <f t="shared" si="50"/>
        <v>76</v>
      </c>
      <c r="E608">
        <f>VLOOKUP(B608,Nodes!$B$2:$C$681,2,FALSE)</f>
        <v>101</v>
      </c>
      <c r="F608">
        <f>VLOOKUP(E608,Stations!$A$1:$D$300,3,FALSE)</f>
        <v>2.4166370000000001</v>
      </c>
      <c r="G608">
        <f>VLOOKUP(E608,Stations!$A$1:$D$300,4,FALSE)</f>
        <v>48.864936</v>
      </c>
      <c r="H608">
        <f>VLOOKUP(C608,Nodes!$B$2:$C$681,2,FALSE)</f>
        <v>210</v>
      </c>
      <c r="I608">
        <f>VLOOKUP(H608,Stations!$A$1:$D$300,3,FALSE)</f>
        <v>2.4072779999999998</v>
      </c>
      <c r="J608">
        <f>VLOOKUP(H608,Stations!$A$1:$D$300,4,FALSE)</f>
        <v>48.864564999999999</v>
      </c>
      <c r="K608">
        <f t="shared" si="51"/>
        <v>9.3663505166103658</v>
      </c>
      <c r="L608">
        <f t="shared" si="52"/>
        <v>9.3663505166103658</v>
      </c>
      <c r="N608" s="14">
        <f t="shared" si="48"/>
        <v>76.084659824636987</v>
      </c>
    </row>
    <row r="609" spans="1:14">
      <c r="A609" t="str">
        <f t="shared" si="45"/>
        <v>273,182</v>
      </c>
      <c r="B609">
        <v>273</v>
      </c>
      <c r="C609">
        <v>182</v>
      </c>
      <c r="D609">
        <f t="shared" si="50"/>
        <v>63</v>
      </c>
      <c r="E609">
        <f>VLOOKUP(B609,Nodes!$B$2:$C$681,2,FALSE)</f>
        <v>211</v>
      </c>
      <c r="F609">
        <f>VLOOKUP(E609,Stations!$A$1:$D$300,3,FALSE)</f>
        <v>2.2934869999999998</v>
      </c>
      <c r="G609">
        <f>VLOOKUP(E609,Stations!$A$1:$D$300,4,FALSE)</f>
        <v>48.885851000000002</v>
      </c>
      <c r="H609">
        <f>VLOOKUP(C609,Nodes!$B$2:$C$681,2,FALSE)</f>
        <v>144</v>
      </c>
      <c r="I609">
        <f>VLOOKUP(H609,Stations!$A$1:$D$300,3,FALSE)</f>
        <v>2.2880729999999998</v>
      </c>
      <c r="J609">
        <f>VLOOKUP(H609,Stations!$A$1:$D$300,4,FALSE)</f>
        <v>48.889273000000003</v>
      </c>
      <c r="K609">
        <f t="shared" si="51"/>
        <v>6.4048013240071393</v>
      </c>
      <c r="L609">
        <f t="shared" si="52"/>
        <v>6.4048013240071393</v>
      </c>
      <c r="N609" s="14">
        <f t="shared" si="48"/>
        <v>62.517695375895009</v>
      </c>
    </row>
    <row r="610" spans="1:14">
      <c r="A610" t="str">
        <f t="shared" si="45"/>
        <v>182,4</v>
      </c>
      <c r="B610">
        <v>182</v>
      </c>
      <c r="C610">
        <v>4</v>
      </c>
      <c r="D610">
        <f t="shared" si="50"/>
        <v>53</v>
      </c>
      <c r="E610">
        <f>VLOOKUP(B610,Nodes!$B$2:$C$681,2,FALSE)</f>
        <v>144</v>
      </c>
      <c r="F610">
        <f>VLOOKUP(E610,Stations!$A$1:$D$300,3,FALSE)</f>
        <v>2.2880729999999998</v>
      </c>
      <c r="G610">
        <f>VLOOKUP(E610,Stations!$A$1:$D$300,4,FALSE)</f>
        <v>48.889273000000003</v>
      </c>
      <c r="H610">
        <f>VLOOKUP(C610,Nodes!$B$2:$C$681,2,FALSE)</f>
        <v>4</v>
      </c>
      <c r="I610">
        <f>VLOOKUP(H610,Stations!$A$1:$D$300,3,FALSE)</f>
        <v>2.285536</v>
      </c>
      <c r="J610">
        <f>VLOOKUP(H610,Stations!$A$1:$D$300,4,FALSE)</f>
        <v>48.892021999999997</v>
      </c>
      <c r="K610">
        <f t="shared" si="51"/>
        <v>3.7407713108352141</v>
      </c>
      <c r="L610">
        <f t="shared" si="52"/>
        <v>3.7407713108352141</v>
      </c>
      <c r="N610" s="14">
        <f t="shared" si="48"/>
        <v>53.297531425907138</v>
      </c>
    </row>
    <row r="611" spans="1:14">
      <c r="A611" t="str">
        <f t="shared" si="45"/>
        <v>4,265</v>
      </c>
      <c r="B611">
        <v>4</v>
      </c>
      <c r="C611">
        <v>265</v>
      </c>
      <c r="D611">
        <f t="shared" si="50"/>
        <v>65</v>
      </c>
      <c r="E611">
        <f>VLOOKUP(B611,Nodes!$B$2:$C$681,2,FALSE)</f>
        <v>4</v>
      </c>
      <c r="F611">
        <f>VLOOKUP(E611,Stations!$A$1:$D$300,3,FALSE)</f>
        <v>2.285536</v>
      </c>
      <c r="G611">
        <f>VLOOKUP(E611,Stations!$A$1:$D$300,4,FALSE)</f>
        <v>48.892021999999997</v>
      </c>
      <c r="H611">
        <f>VLOOKUP(C611,Nodes!$B$2:$C$681,2,FALSE)</f>
        <v>203</v>
      </c>
      <c r="I611">
        <f>VLOOKUP(H611,Stations!$A$1:$D$300,3,FALSE)</f>
        <v>2.2807870000000001</v>
      </c>
      <c r="J611">
        <f>VLOOKUP(H611,Stations!$A$1:$D$300,4,FALSE)</f>
        <v>48.897312999999997</v>
      </c>
      <c r="K611">
        <f t="shared" si="51"/>
        <v>7.1096893040410656</v>
      </c>
      <c r="L611">
        <f t="shared" si="52"/>
        <v>7.1096893040410656</v>
      </c>
      <c r="N611" s="14">
        <f t="shared" si="48"/>
        <v>65.430105773322367</v>
      </c>
    </row>
    <row r="612" spans="1:14">
      <c r="A612" t="str">
        <f t="shared" si="45"/>
        <v>32,33</v>
      </c>
      <c r="B612">
        <v>32</v>
      </c>
      <c r="C612">
        <v>33</v>
      </c>
      <c r="D612">
        <f t="shared" si="50"/>
        <v>234</v>
      </c>
      <c r="E612">
        <f>VLOOKUP(B612,Nodes!$B$2:$C$681,2,FALSE)</f>
        <v>26</v>
      </c>
      <c r="F612">
        <f>VLOOKUP(E612,Stations!$A$1:$D$300,3,FALSE)</f>
        <v>2.4499939999999998</v>
      </c>
      <c r="G612">
        <f>VLOOKUP(E612,Stations!$A$1:$D$300,4,FALSE)</f>
        <v>48.906537999999998</v>
      </c>
      <c r="H612">
        <f>VLOOKUP(C612,Nodes!$B$2:$C$681,2,FALSE)</f>
        <v>27</v>
      </c>
      <c r="I612">
        <f>VLOOKUP(H612,Stations!$A$1:$D$300,3,FALSE)</f>
        <v>2.42492884397506</v>
      </c>
      <c r="J612">
        <f>VLOOKUP(H612,Stations!$A$1:$D$300,4,FALSE)</f>
        <v>48.895408750873401</v>
      </c>
      <c r="K612">
        <f t="shared" si="51"/>
        <v>27.424846994585682</v>
      </c>
      <c r="L612">
        <f t="shared" si="52"/>
        <v>27.424846994585682</v>
      </c>
      <c r="N612" s="14">
        <f t="shared" si="48"/>
        <v>234.38774104507624</v>
      </c>
    </row>
    <row r="613" spans="1:14">
      <c r="A613" t="str">
        <f t="shared" si="45"/>
        <v>33,109</v>
      </c>
      <c r="B613">
        <v>33</v>
      </c>
      <c r="C613">
        <v>109</v>
      </c>
      <c r="D613">
        <f t="shared" si="50"/>
        <v>92</v>
      </c>
      <c r="E613">
        <f>VLOOKUP(B613,Nodes!$B$2:$C$681,2,FALSE)</f>
        <v>27</v>
      </c>
      <c r="F613">
        <f>VLOOKUP(E613,Stations!$A$1:$D$300,3,FALSE)</f>
        <v>2.42492884397506</v>
      </c>
      <c r="G613">
        <f>VLOOKUP(E613,Stations!$A$1:$D$300,4,FALSE)</f>
        <v>48.895408750873401</v>
      </c>
      <c r="H613">
        <f>VLOOKUP(C613,Nodes!$B$2:$C$681,2,FALSE)</f>
        <v>88</v>
      </c>
      <c r="I613">
        <f>VLOOKUP(H613,Stations!$A$1:$D$300,3,FALSE)</f>
        <v>2.4129179120063702</v>
      </c>
      <c r="J613">
        <f>VLOOKUP(H613,Stations!$A$1:$D$300,4,FALSE)</f>
        <v>48.893627705579803</v>
      </c>
      <c r="K613">
        <f t="shared" si="51"/>
        <v>12.142265402071477</v>
      </c>
      <c r="L613">
        <f t="shared" si="52"/>
        <v>12.142265402071477</v>
      </c>
      <c r="N613" s="14">
        <f t="shared" si="48"/>
        <v>91.972235115068486</v>
      </c>
    </row>
    <row r="614" spans="1:14">
      <c r="A614" t="str">
        <f t="shared" si="45"/>
        <v>109,144</v>
      </c>
      <c r="B614">
        <v>109</v>
      </c>
      <c r="C614">
        <v>144</v>
      </c>
      <c r="D614">
        <f t="shared" si="50"/>
        <v>79</v>
      </c>
      <c r="E614">
        <f>VLOOKUP(B614,Nodes!$B$2:$C$681,2,FALSE)</f>
        <v>88</v>
      </c>
      <c r="F614">
        <f>VLOOKUP(E614,Stations!$A$1:$D$300,3,FALSE)</f>
        <v>2.4129179120063702</v>
      </c>
      <c r="G614">
        <f>VLOOKUP(E614,Stations!$A$1:$D$300,4,FALSE)</f>
        <v>48.893627705579803</v>
      </c>
      <c r="H614">
        <f>VLOOKUP(C614,Nodes!$B$2:$C$681,2,FALSE)</f>
        <v>114</v>
      </c>
      <c r="I614">
        <f>VLOOKUP(H614,Stations!$A$1:$D$300,3,FALSE)</f>
        <v>2.4031439423560998</v>
      </c>
      <c r="J614">
        <f>VLOOKUP(H614,Stations!$A$1:$D$300,4,FALSE)</f>
        <v>48.891493894505501</v>
      </c>
      <c r="K614">
        <f t="shared" si="51"/>
        <v>10.004180747328485</v>
      </c>
      <c r="L614">
        <f t="shared" si="52"/>
        <v>10.004180747328485</v>
      </c>
      <c r="N614" s="14">
        <f t="shared" si="48"/>
        <v>79.463675672761241</v>
      </c>
    </row>
    <row r="615" spans="1:14">
      <c r="A615" t="str">
        <f t="shared" si="45"/>
        <v>144,281</v>
      </c>
      <c r="B615">
        <v>144</v>
      </c>
      <c r="C615">
        <v>281</v>
      </c>
      <c r="D615">
        <f t="shared" si="50"/>
        <v>89</v>
      </c>
      <c r="E615">
        <f>VLOOKUP(B615,Nodes!$B$2:$C$681,2,FALSE)</f>
        <v>114</v>
      </c>
      <c r="F615">
        <f>VLOOKUP(E615,Stations!$A$1:$D$300,3,FALSE)</f>
        <v>2.4031439423560998</v>
      </c>
      <c r="G615">
        <f>VLOOKUP(E615,Stations!$A$1:$D$300,4,FALSE)</f>
        <v>48.891493894505501</v>
      </c>
      <c r="H615">
        <f>VLOOKUP(C615,Nodes!$B$2:$C$681,2,FALSE)</f>
        <v>219</v>
      </c>
      <c r="I615">
        <f>VLOOKUP(H615,Stations!$A$1:$D$300,3,FALSE)</f>
        <v>2.3918142914771998</v>
      </c>
      <c r="J615">
        <f>VLOOKUP(H615,Stations!$A$1:$D$300,4,FALSE)</f>
        <v>48.888471133523403</v>
      </c>
      <c r="K615">
        <f t="shared" si="51"/>
        <v>11.725957231401461</v>
      </c>
      <c r="L615">
        <f t="shared" si="52"/>
        <v>11.725957231401461</v>
      </c>
      <c r="N615" s="14">
        <f t="shared" si="48"/>
        <v>89.393970703287351</v>
      </c>
    </row>
    <row r="616" spans="1:14">
      <c r="A616" t="str">
        <f t="shared" si="45"/>
        <v>281,144</v>
      </c>
      <c r="B616">
        <v>281</v>
      </c>
      <c r="C616">
        <v>144</v>
      </c>
      <c r="D616">
        <f t="shared" si="50"/>
        <v>89</v>
      </c>
      <c r="E616">
        <f>VLOOKUP(B616,Nodes!$B$2:$C$681,2,FALSE)</f>
        <v>219</v>
      </c>
      <c r="F616">
        <f>VLOOKUP(E616,Stations!$A$1:$D$300,3,FALSE)</f>
        <v>2.3918142914771998</v>
      </c>
      <c r="G616">
        <f>VLOOKUP(E616,Stations!$A$1:$D$300,4,FALSE)</f>
        <v>48.888471133523403</v>
      </c>
      <c r="H616">
        <f>VLOOKUP(C616,Nodes!$B$2:$C$681,2,FALSE)</f>
        <v>114</v>
      </c>
      <c r="I616">
        <f>VLOOKUP(H616,Stations!$A$1:$D$300,3,FALSE)</f>
        <v>2.4031439423560998</v>
      </c>
      <c r="J616">
        <f>VLOOKUP(H616,Stations!$A$1:$D$300,4,FALSE)</f>
        <v>48.891493894505501</v>
      </c>
      <c r="K616">
        <f t="shared" si="51"/>
        <v>11.725957231401461</v>
      </c>
      <c r="L616">
        <f t="shared" si="52"/>
        <v>11.725957231401461</v>
      </c>
      <c r="N616" s="14">
        <f t="shared" si="48"/>
        <v>89.393970703287351</v>
      </c>
    </row>
    <row r="617" spans="1:14">
      <c r="A617" t="str">
        <f t="shared" si="45"/>
        <v>144,109</v>
      </c>
      <c r="B617">
        <v>144</v>
      </c>
      <c r="C617">
        <v>109</v>
      </c>
      <c r="D617">
        <f t="shared" si="50"/>
        <v>79</v>
      </c>
      <c r="E617">
        <f>VLOOKUP(B617,Nodes!$B$2:$C$681,2,FALSE)</f>
        <v>114</v>
      </c>
      <c r="F617">
        <f>VLOOKUP(E617,Stations!$A$1:$D$300,3,FALSE)</f>
        <v>2.4031439423560998</v>
      </c>
      <c r="G617">
        <f>VLOOKUP(E617,Stations!$A$1:$D$300,4,FALSE)</f>
        <v>48.891493894505501</v>
      </c>
      <c r="H617">
        <f>VLOOKUP(C617,Nodes!$B$2:$C$681,2,FALSE)</f>
        <v>88</v>
      </c>
      <c r="I617">
        <f>VLOOKUP(H617,Stations!$A$1:$D$300,3,FALSE)</f>
        <v>2.4129179120063702</v>
      </c>
      <c r="J617">
        <f>VLOOKUP(H617,Stations!$A$1:$D$300,4,FALSE)</f>
        <v>48.893627705579803</v>
      </c>
      <c r="K617">
        <f t="shared" si="51"/>
        <v>10.004180747328485</v>
      </c>
      <c r="L617">
        <f t="shared" si="52"/>
        <v>10.004180747328485</v>
      </c>
      <c r="N617" s="14">
        <f t="shared" si="48"/>
        <v>79.463675672761241</v>
      </c>
    </row>
    <row r="618" spans="1:14">
      <c r="A618" t="str">
        <f t="shared" si="45"/>
        <v>109,33</v>
      </c>
      <c r="B618">
        <v>109</v>
      </c>
      <c r="C618">
        <v>33</v>
      </c>
      <c r="D618">
        <f t="shared" si="50"/>
        <v>92</v>
      </c>
      <c r="E618">
        <f>VLOOKUP(B618,Nodes!$B$2:$C$681,2,FALSE)</f>
        <v>88</v>
      </c>
      <c r="F618">
        <f>VLOOKUP(E618,Stations!$A$1:$D$300,3,FALSE)</f>
        <v>2.4129179120063702</v>
      </c>
      <c r="G618">
        <f>VLOOKUP(E618,Stations!$A$1:$D$300,4,FALSE)</f>
        <v>48.893627705579803</v>
      </c>
      <c r="H618">
        <f>VLOOKUP(C618,Nodes!$B$2:$C$681,2,FALSE)</f>
        <v>27</v>
      </c>
      <c r="I618">
        <f>VLOOKUP(H618,Stations!$A$1:$D$300,3,FALSE)</f>
        <v>2.42492884397506</v>
      </c>
      <c r="J618">
        <f>VLOOKUP(H618,Stations!$A$1:$D$300,4,FALSE)</f>
        <v>48.895408750873401</v>
      </c>
      <c r="K618">
        <f t="shared" si="51"/>
        <v>12.142265402071477</v>
      </c>
      <c r="L618">
        <f t="shared" si="52"/>
        <v>12.142265402071477</v>
      </c>
      <c r="N618" s="14">
        <f t="shared" si="48"/>
        <v>91.972235115068486</v>
      </c>
    </row>
    <row r="619" spans="1:14">
      <c r="A619" t="str">
        <f t="shared" si="45"/>
        <v>33,32</v>
      </c>
      <c r="B619">
        <v>33</v>
      </c>
      <c r="C619">
        <v>32</v>
      </c>
      <c r="D619">
        <f t="shared" si="50"/>
        <v>234</v>
      </c>
      <c r="E619">
        <f>VLOOKUP(B619,Nodes!$B$2:$C$681,2,FALSE)</f>
        <v>27</v>
      </c>
      <c r="F619">
        <f>VLOOKUP(E619,Stations!$A$1:$D$300,3,FALSE)</f>
        <v>2.42492884397506</v>
      </c>
      <c r="G619">
        <f>VLOOKUP(E619,Stations!$A$1:$D$300,4,FALSE)</f>
        <v>48.895408750873401</v>
      </c>
      <c r="H619">
        <f>VLOOKUP(C619,Nodes!$B$2:$C$681,2,FALSE)</f>
        <v>26</v>
      </c>
      <c r="I619">
        <f>VLOOKUP(H619,Stations!$A$1:$D$300,3,FALSE)</f>
        <v>2.4499939999999998</v>
      </c>
      <c r="J619">
        <f>VLOOKUP(H619,Stations!$A$1:$D$300,4,FALSE)</f>
        <v>48.906537999999998</v>
      </c>
      <c r="K619">
        <f t="shared" si="51"/>
        <v>27.424846994585682</v>
      </c>
      <c r="L619">
        <f t="shared" si="52"/>
        <v>27.424846994585682</v>
      </c>
      <c r="N619" s="14">
        <f t="shared" si="48"/>
        <v>234.38774104507624</v>
      </c>
    </row>
    <row r="620" spans="1:14">
      <c r="A620" t="str">
        <f t="shared" si="45"/>
        <v>162,118</v>
      </c>
      <c r="B620">
        <v>162</v>
      </c>
      <c r="C620">
        <v>118</v>
      </c>
      <c r="D620">
        <f t="shared" si="50"/>
        <v>77</v>
      </c>
      <c r="E620">
        <f>VLOOKUP(B620,Nodes!$B$2:$C$681,2,FALSE)</f>
        <v>127</v>
      </c>
      <c r="F620">
        <f>VLOOKUP(E620,Stations!$A$1:$D$300,3,FALSE)</f>
        <v>2.4106679999999998</v>
      </c>
      <c r="G620">
        <f>VLOOKUP(E620,Stations!$A$1:$D$300,4,FALSE)</f>
        <v>48.920777000000001</v>
      </c>
      <c r="H620">
        <f>VLOOKUP(C620,Nodes!$B$2:$C$681,2,FALSE)</f>
        <v>97</v>
      </c>
      <c r="I620">
        <f>VLOOKUP(H620,Stations!$A$1:$D$300,3,FALSE)</f>
        <v>2.4037849903106601</v>
      </c>
      <c r="J620">
        <f>VLOOKUP(H620,Stations!$A$1:$D$300,4,FALSE)</f>
        <v>48.914239862172103</v>
      </c>
      <c r="K620">
        <f t="shared" si="51"/>
        <v>9.4926283696604674</v>
      </c>
      <c r="L620">
        <f t="shared" si="52"/>
        <v>9.4926283696604674</v>
      </c>
      <c r="N620" s="14">
        <f t="shared" si="48"/>
        <v>76.740777159549253</v>
      </c>
    </row>
    <row r="621" spans="1:14">
      <c r="A621" t="str">
        <f t="shared" si="45"/>
        <v>118,12</v>
      </c>
      <c r="B621">
        <v>118</v>
      </c>
      <c r="C621">
        <v>12</v>
      </c>
      <c r="D621">
        <f t="shared" si="50"/>
        <v>114</v>
      </c>
      <c r="E621">
        <f>VLOOKUP(B621,Nodes!$B$2:$C$681,2,FALSE)</f>
        <v>97</v>
      </c>
      <c r="F621">
        <f>VLOOKUP(E621,Stations!$A$1:$D$300,3,FALSE)</f>
        <v>2.4037849903106601</v>
      </c>
      <c r="G621">
        <f>VLOOKUP(E621,Stations!$A$1:$D$300,4,FALSE)</f>
        <v>48.914239862172103</v>
      </c>
      <c r="H621">
        <f>VLOOKUP(C621,Nodes!$B$2:$C$681,2,FALSE)</f>
        <v>11</v>
      </c>
      <c r="I621">
        <f>VLOOKUP(H621,Stations!$A$1:$D$300,3,FALSE)</f>
        <v>2.3924955725669799</v>
      </c>
      <c r="J621">
        <f>VLOOKUP(H621,Stations!$A$1:$D$300,4,FALSE)</f>
        <v>48.903896940339202</v>
      </c>
      <c r="K621">
        <f t="shared" si="51"/>
        <v>15.311008622322227</v>
      </c>
      <c r="L621">
        <f t="shared" si="52"/>
        <v>15.311008622322227</v>
      </c>
      <c r="N621" s="14">
        <f t="shared" si="48"/>
        <v>113.8585761448019</v>
      </c>
    </row>
    <row r="622" spans="1:14">
      <c r="A622" t="str">
        <f t="shared" si="45"/>
        <v>12,279</v>
      </c>
      <c r="B622">
        <v>12</v>
      </c>
      <c r="C622">
        <v>279</v>
      </c>
      <c r="D622">
        <f t="shared" si="50"/>
        <v>77</v>
      </c>
      <c r="E622">
        <f>VLOOKUP(B622,Nodes!$B$2:$C$681,2,FALSE)</f>
        <v>11</v>
      </c>
      <c r="F622">
        <f>VLOOKUP(E622,Stations!$A$1:$D$300,3,FALSE)</f>
        <v>2.3924955725669799</v>
      </c>
      <c r="G622">
        <f>VLOOKUP(E622,Stations!$A$1:$D$300,4,FALSE)</f>
        <v>48.903896940339202</v>
      </c>
      <c r="H622">
        <f>VLOOKUP(C622,Nodes!$B$2:$C$681,2,FALSE)</f>
        <v>217</v>
      </c>
      <c r="I622">
        <f>VLOOKUP(H622,Stations!$A$1:$D$300,3,FALSE)</f>
        <v>2.3858758807182299</v>
      </c>
      <c r="J622">
        <f>VLOOKUP(H622,Stations!$A$1:$D$300,4,FALSE)</f>
        <v>48.897089223547603</v>
      </c>
      <c r="K622">
        <f t="shared" si="51"/>
        <v>9.4955425377922857</v>
      </c>
      <c r="L622">
        <f t="shared" si="52"/>
        <v>9.4955425377922857</v>
      </c>
      <c r="N622" s="14">
        <f t="shared" si="48"/>
        <v>76.755993619084919</v>
      </c>
    </row>
    <row r="623" spans="1:14">
      <c r="A623" t="str">
        <f t="shared" si="45"/>
        <v>195,172</v>
      </c>
      <c r="B623">
        <v>195</v>
      </c>
      <c r="C623">
        <v>172</v>
      </c>
      <c r="D623">
        <f t="shared" si="50"/>
        <v>92</v>
      </c>
      <c r="E623">
        <f>VLOOKUP(B623,Nodes!$B$2:$C$681,2,FALSE)</f>
        <v>155</v>
      </c>
      <c r="F623">
        <f>VLOOKUP(E623,Stations!$A$1:$D$300,3,FALSE)</f>
        <v>2.3585310000000002</v>
      </c>
      <c r="G623">
        <f>VLOOKUP(E623,Stations!$A$1:$D$300,4,FALSE)</f>
        <v>48.822155000000002</v>
      </c>
      <c r="H623">
        <f>VLOOKUP(C623,Nodes!$B$2:$C$681,2,FALSE)</f>
        <v>135</v>
      </c>
      <c r="I623">
        <f>VLOOKUP(H623,Stations!$A$1:$D$300,3,FALSE)</f>
        <v>2.3618489999999999</v>
      </c>
      <c r="J623">
        <f>VLOOKUP(H623,Stations!$A$1:$D$300,4,FALSE)</f>
        <v>48.810388000000003</v>
      </c>
      <c r="K623">
        <f t="shared" si="51"/>
        <v>12.225850195384119</v>
      </c>
      <c r="L623">
        <f t="shared" si="52"/>
        <v>12.225850195384119</v>
      </c>
      <c r="N623" s="14">
        <f t="shared" si="48"/>
        <v>92.498208459843312</v>
      </c>
    </row>
    <row r="624" spans="1:14">
      <c r="A624" t="str">
        <f t="shared" si="45"/>
        <v>172,373</v>
      </c>
      <c r="B624">
        <v>172</v>
      </c>
      <c r="C624">
        <v>373</v>
      </c>
      <c r="D624">
        <f t="shared" si="50"/>
        <v>65</v>
      </c>
      <c r="E624">
        <f>VLOOKUP(B624,Nodes!$B$2:$C$681,2,FALSE)</f>
        <v>135</v>
      </c>
      <c r="F624">
        <f>VLOOKUP(E624,Stations!$A$1:$D$300,3,FALSE)</f>
        <v>2.3618489999999999</v>
      </c>
      <c r="G624">
        <f>VLOOKUP(E624,Stations!$A$1:$D$300,4,FALSE)</f>
        <v>48.810388000000003</v>
      </c>
      <c r="H624">
        <f>VLOOKUP(C624,Nodes!$B$2:$C$681,2,FALSE)</f>
        <v>292</v>
      </c>
      <c r="I624">
        <f>VLOOKUP(H624,Stations!$A$1:$D$300,3,FALSE)</f>
        <v>2.3639273643493599</v>
      </c>
      <c r="J624">
        <f>VLOOKUP(H624,Stations!$A$1:$D$300,4,FALSE)</f>
        <v>48.803768455752603</v>
      </c>
      <c r="K624">
        <f t="shared" si="51"/>
        <v>6.93815280978834</v>
      </c>
      <c r="L624">
        <f t="shared" si="52"/>
        <v>6.93815280978834</v>
      </c>
      <c r="N624" s="14">
        <f t="shared" si="48"/>
        <v>64.703146913328993</v>
      </c>
    </row>
    <row r="625" spans="1:14">
      <c r="A625" t="str">
        <f t="shared" si="45"/>
        <v>373,375</v>
      </c>
      <c r="B625">
        <v>373</v>
      </c>
      <c r="C625">
        <v>375</v>
      </c>
      <c r="D625">
        <f t="shared" si="50"/>
        <v>74</v>
      </c>
      <c r="E625">
        <f>VLOOKUP(B625,Nodes!$B$2:$C$681,2,FALSE)</f>
        <v>292</v>
      </c>
      <c r="F625">
        <f>VLOOKUP(E625,Stations!$A$1:$D$300,3,FALSE)</f>
        <v>2.3639273643493599</v>
      </c>
      <c r="G625">
        <f>VLOOKUP(E625,Stations!$A$1:$D$300,4,FALSE)</f>
        <v>48.803768455752603</v>
      </c>
      <c r="H625">
        <f>VLOOKUP(C625,Nodes!$B$2:$C$681,2,FALSE)</f>
        <v>294</v>
      </c>
      <c r="I625">
        <f>VLOOKUP(H625,Stations!$A$1:$D$300,3,FALSE)</f>
        <v>2.3682484030723501</v>
      </c>
      <c r="J625">
        <f>VLOOKUP(H625,Stations!$A$1:$D$300,4,FALSE)</f>
        <v>48.795991235303397</v>
      </c>
      <c r="K625">
        <f t="shared" si="51"/>
        <v>8.8969957604313947</v>
      </c>
      <c r="L625">
        <f t="shared" si="52"/>
        <v>8.8969957604313947</v>
      </c>
      <c r="N625" s="14">
        <f t="shared" si="48"/>
        <v>73.701636722803471</v>
      </c>
    </row>
    <row r="626" spans="1:14">
      <c r="A626" t="str">
        <f t="shared" si="45"/>
        <v>375,374</v>
      </c>
      <c r="B626">
        <v>375</v>
      </c>
      <c r="C626">
        <v>374</v>
      </c>
      <c r="D626">
        <f t="shared" si="50"/>
        <v>73</v>
      </c>
      <c r="E626">
        <f>VLOOKUP(B626,Nodes!$B$2:$C$681,2,FALSE)</f>
        <v>294</v>
      </c>
      <c r="F626">
        <f>VLOOKUP(E626,Stations!$A$1:$D$300,3,FALSE)</f>
        <v>2.3682484030723501</v>
      </c>
      <c r="G626">
        <f>VLOOKUP(E626,Stations!$A$1:$D$300,4,FALSE)</f>
        <v>48.795991235303397</v>
      </c>
      <c r="H626">
        <f>VLOOKUP(C626,Nodes!$B$2:$C$681,2,FALSE)</f>
        <v>293</v>
      </c>
      <c r="I626">
        <f>VLOOKUP(H626,Stations!$A$1:$D$300,3,FALSE)</f>
        <v>2.3675644397735498</v>
      </c>
      <c r="J626">
        <f>VLOOKUP(H626,Stations!$A$1:$D$300,4,FALSE)</f>
        <v>48.787175476521298</v>
      </c>
      <c r="K626">
        <f t="shared" si="51"/>
        <v>8.8422513365237805</v>
      </c>
      <c r="L626">
        <f t="shared" si="52"/>
        <v>8.8422513365237805</v>
      </c>
      <c r="N626" s="14">
        <f t="shared" si="48"/>
        <v>73.429399047753662</v>
      </c>
    </row>
    <row r="627" spans="1:14">
      <c r="A627" t="str">
        <f t="shared" si="45"/>
        <v>374,375</v>
      </c>
      <c r="B627">
        <v>374</v>
      </c>
      <c r="C627">
        <v>375</v>
      </c>
      <c r="D627">
        <f t="shared" si="50"/>
        <v>73</v>
      </c>
      <c r="E627">
        <f>VLOOKUP(B627,Nodes!$B$2:$C$681,2,FALSE)</f>
        <v>293</v>
      </c>
      <c r="F627">
        <f>VLOOKUP(E627,Stations!$A$1:$D$300,3,FALSE)</f>
        <v>2.3675644397735498</v>
      </c>
      <c r="G627">
        <f>VLOOKUP(E627,Stations!$A$1:$D$300,4,FALSE)</f>
        <v>48.787175476521298</v>
      </c>
      <c r="H627">
        <f>VLOOKUP(C627,Nodes!$B$2:$C$681,2,FALSE)</f>
        <v>294</v>
      </c>
      <c r="I627">
        <f>VLOOKUP(H627,Stations!$A$1:$D$300,3,FALSE)</f>
        <v>2.3682484030723501</v>
      </c>
      <c r="J627">
        <f>VLOOKUP(H627,Stations!$A$1:$D$300,4,FALSE)</f>
        <v>48.795991235303397</v>
      </c>
      <c r="K627">
        <f t="shared" si="51"/>
        <v>8.8422513365237805</v>
      </c>
      <c r="L627">
        <f t="shared" si="52"/>
        <v>8.8422513365237805</v>
      </c>
      <c r="N627" s="14">
        <f t="shared" si="48"/>
        <v>73.429399047753662</v>
      </c>
    </row>
    <row r="628" spans="1:14">
      <c r="A628" t="str">
        <f t="shared" si="45"/>
        <v>375,373</v>
      </c>
      <c r="B628">
        <v>375</v>
      </c>
      <c r="C628">
        <v>373</v>
      </c>
      <c r="D628">
        <f t="shared" si="50"/>
        <v>74</v>
      </c>
      <c r="E628">
        <f>VLOOKUP(B628,Nodes!$B$2:$C$681,2,FALSE)</f>
        <v>294</v>
      </c>
      <c r="F628">
        <f>VLOOKUP(E628,Stations!$A$1:$D$300,3,FALSE)</f>
        <v>2.3682484030723501</v>
      </c>
      <c r="G628">
        <f>VLOOKUP(E628,Stations!$A$1:$D$300,4,FALSE)</f>
        <v>48.795991235303397</v>
      </c>
      <c r="H628">
        <f>VLOOKUP(C628,Nodes!$B$2:$C$681,2,FALSE)</f>
        <v>292</v>
      </c>
      <c r="I628">
        <f>VLOOKUP(H628,Stations!$A$1:$D$300,3,FALSE)</f>
        <v>2.3639273643493599</v>
      </c>
      <c r="J628">
        <f>VLOOKUP(H628,Stations!$A$1:$D$300,4,FALSE)</f>
        <v>48.803768455752603</v>
      </c>
      <c r="K628">
        <f t="shared" si="51"/>
        <v>8.8969957604313947</v>
      </c>
      <c r="L628">
        <f t="shared" si="52"/>
        <v>8.8969957604313947</v>
      </c>
      <c r="N628" s="14">
        <f t="shared" si="48"/>
        <v>73.701636722803471</v>
      </c>
    </row>
    <row r="629" spans="1:14">
      <c r="A629" t="str">
        <f t="shared" si="45"/>
        <v>373,172</v>
      </c>
      <c r="B629">
        <v>373</v>
      </c>
      <c r="C629">
        <v>172</v>
      </c>
      <c r="D629">
        <f t="shared" si="50"/>
        <v>65</v>
      </c>
      <c r="E629">
        <f>VLOOKUP(B629,Nodes!$B$2:$C$681,2,FALSE)</f>
        <v>292</v>
      </c>
      <c r="F629">
        <f>VLOOKUP(E629,Stations!$A$1:$D$300,3,FALSE)</f>
        <v>2.3639273643493599</v>
      </c>
      <c r="G629">
        <f>VLOOKUP(E629,Stations!$A$1:$D$300,4,FALSE)</f>
        <v>48.803768455752603</v>
      </c>
      <c r="H629">
        <f>VLOOKUP(C629,Nodes!$B$2:$C$681,2,FALSE)</f>
        <v>135</v>
      </c>
      <c r="I629">
        <f>VLOOKUP(H629,Stations!$A$1:$D$300,3,FALSE)</f>
        <v>2.3618489999999999</v>
      </c>
      <c r="J629">
        <f>VLOOKUP(H629,Stations!$A$1:$D$300,4,FALSE)</f>
        <v>48.810388000000003</v>
      </c>
      <c r="K629">
        <f t="shared" si="51"/>
        <v>6.93815280978834</v>
      </c>
      <c r="L629">
        <f t="shared" si="52"/>
        <v>6.93815280978834</v>
      </c>
      <c r="N629" s="14">
        <f t="shared" si="48"/>
        <v>64.703146913328993</v>
      </c>
    </row>
    <row r="630" spans="1:14">
      <c r="A630" t="str">
        <f t="shared" si="45"/>
        <v>172,195</v>
      </c>
      <c r="B630">
        <v>172</v>
      </c>
      <c r="C630">
        <v>195</v>
      </c>
      <c r="D630">
        <f t="shared" si="50"/>
        <v>92</v>
      </c>
      <c r="E630">
        <f>VLOOKUP(B630,Nodes!$B$2:$C$681,2,FALSE)</f>
        <v>135</v>
      </c>
      <c r="F630">
        <f>VLOOKUP(E630,Stations!$A$1:$D$300,3,FALSE)</f>
        <v>2.3618489999999999</v>
      </c>
      <c r="G630">
        <f>VLOOKUP(E630,Stations!$A$1:$D$300,4,FALSE)</f>
        <v>48.810388000000003</v>
      </c>
      <c r="H630">
        <f>VLOOKUP(C630,Nodes!$B$2:$C$681,2,FALSE)</f>
        <v>155</v>
      </c>
      <c r="I630">
        <f>VLOOKUP(H630,Stations!$A$1:$D$300,3,FALSE)</f>
        <v>2.3585310000000002</v>
      </c>
      <c r="J630">
        <f>VLOOKUP(H630,Stations!$A$1:$D$300,4,FALSE)</f>
        <v>48.822155000000002</v>
      </c>
      <c r="K630">
        <f t="shared" si="51"/>
        <v>12.225850195384119</v>
      </c>
      <c r="L630">
        <f t="shared" si="52"/>
        <v>12.225850195384119</v>
      </c>
      <c r="N630" s="14">
        <f t="shared" si="48"/>
        <v>92.498208459843312</v>
      </c>
    </row>
    <row r="631" spans="1:14">
      <c r="A631" t="str">
        <f t="shared" si="45"/>
        <v>279,12</v>
      </c>
      <c r="B631">
        <v>279</v>
      </c>
      <c r="C631">
        <v>12</v>
      </c>
      <c r="D631">
        <f t="shared" si="50"/>
        <v>77</v>
      </c>
      <c r="E631">
        <f>VLOOKUP(B631,Nodes!$B$2:$C$681,2,FALSE)</f>
        <v>217</v>
      </c>
      <c r="F631">
        <f>VLOOKUP(E631,Stations!$A$1:$D$300,3,FALSE)</f>
        <v>2.3858758807182299</v>
      </c>
      <c r="G631">
        <f>VLOOKUP(E631,Stations!$A$1:$D$300,4,FALSE)</f>
        <v>48.897089223547603</v>
      </c>
      <c r="H631">
        <f>VLOOKUP(C631,Nodes!$B$2:$C$681,2,FALSE)</f>
        <v>11</v>
      </c>
      <c r="I631">
        <f>VLOOKUP(H631,Stations!$A$1:$D$300,3,FALSE)</f>
        <v>2.3924955725669799</v>
      </c>
      <c r="J631">
        <f>VLOOKUP(H631,Stations!$A$1:$D$300,4,FALSE)</f>
        <v>48.903896940339202</v>
      </c>
      <c r="K631">
        <f t="shared" si="51"/>
        <v>9.4955425377922857</v>
      </c>
      <c r="L631">
        <f t="shared" si="52"/>
        <v>9.4955425377922857</v>
      </c>
      <c r="N631" s="14">
        <f t="shared" si="48"/>
        <v>76.755993619084919</v>
      </c>
    </row>
    <row r="632" spans="1:14">
      <c r="A632" t="str">
        <f t="shared" si="45"/>
        <v>12,118</v>
      </c>
      <c r="B632">
        <v>12</v>
      </c>
      <c r="C632">
        <v>118</v>
      </c>
      <c r="D632">
        <f t="shared" si="50"/>
        <v>114</v>
      </c>
      <c r="E632">
        <f>VLOOKUP(B632,Nodes!$B$2:$C$681,2,FALSE)</f>
        <v>11</v>
      </c>
      <c r="F632">
        <f>VLOOKUP(E632,Stations!$A$1:$D$300,3,FALSE)</f>
        <v>2.3924955725669799</v>
      </c>
      <c r="G632">
        <f>VLOOKUP(E632,Stations!$A$1:$D$300,4,FALSE)</f>
        <v>48.903896940339202</v>
      </c>
      <c r="H632">
        <f>VLOOKUP(C632,Nodes!$B$2:$C$681,2,FALSE)</f>
        <v>97</v>
      </c>
      <c r="I632">
        <f>VLOOKUP(H632,Stations!$A$1:$D$300,3,FALSE)</f>
        <v>2.4037849903106601</v>
      </c>
      <c r="J632">
        <f>VLOOKUP(H632,Stations!$A$1:$D$300,4,FALSE)</f>
        <v>48.914239862172103</v>
      </c>
      <c r="K632">
        <f t="shared" si="51"/>
        <v>15.311008622322227</v>
      </c>
      <c r="L632">
        <f t="shared" si="52"/>
        <v>15.311008622322227</v>
      </c>
      <c r="N632" s="14">
        <f t="shared" si="48"/>
        <v>113.8585761448019</v>
      </c>
    </row>
    <row r="633" spans="1:14">
      <c r="A633" t="str">
        <f t="shared" si="45"/>
        <v>118,162</v>
      </c>
      <c r="B633">
        <v>118</v>
      </c>
      <c r="C633">
        <v>162</v>
      </c>
      <c r="D633">
        <f t="shared" si="50"/>
        <v>77</v>
      </c>
      <c r="E633">
        <f>VLOOKUP(B633,Nodes!$B$2:$C$681,2,FALSE)</f>
        <v>97</v>
      </c>
      <c r="F633">
        <f>VLOOKUP(E633,Stations!$A$1:$D$300,3,FALSE)</f>
        <v>2.4037849903106601</v>
      </c>
      <c r="G633">
        <f>VLOOKUP(E633,Stations!$A$1:$D$300,4,FALSE)</f>
        <v>48.914239862172103</v>
      </c>
      <c r="H633">
        <f>VLOOKUP(C633,Nodes!$B$2:$C$681,2,FALSE)</f>
        <v>127</v>
      </c>
      <c r="I633">
        <f>VLOOKUP(H633,Stations!$A$1:$D$300,3,FALSE)</f>
        <v>2.4106679999999998</v>
      </c>
      <c r="J633">
        <f>VLOOKUP(H633,Stations!$A$1:$D$300,4,FALSE)</f>
        <v>48.920777000000001</v>
      </c>
      <c r="K633">
        <f t="shared" si="51"/>
        <v>9.4926283696604674</v>
      </c>
      <c r="L633">
        <f t="shared" si="52"/>
        <v>9.4926283696604674</v>
      </c>
      <c r="N633" s="14">
        <f t="shared" si="48"/>
        <v>76.740777159549253</v>
      </c>
    </row>
    <row r="634" spans="1:14">
      <c r="A634" t="str">
        <f t="shared" si="45"/>
        <v>290,252</v>
      </c>
      <c r="B634">
        <v>290</v>
      </c>
      <c r="C634">
        <v>252</v>
      </c>
      <c r="D634">
        <f t="shared" si="50"/>
        <v>74</v>
      </c>
      <c r="E634">
        <f>VLOOKUP(B634,Nodes!$B$2:$C$681,2,FALSE)</f>
        <v>227</v>
      </c>
      <c r="F634">
        <f>VLOOKUP(E634,Stations!$A$1:$D$300,3,FALSE)</f>
        <v>2.37043976783752</v>
      </c>
      <c r="G634">
        <f>VLOOKUP(E634,Stations!$A$1:$D$300,4,FALSE)</f>
        <v>48.820959924099803</v>
      </c>
      <c r="H634">
        <f>VLOOKUP(C634,Nodes!$B$2:$C$681,2,FALSE)</f>
        <v>195</v>
      </c>
      <c r="I634">
        <f>VLOOKUP(H634,Stations!$A$1:$D$300,3,FALSE)</f>
        <v>2.37789362668991</v>
      </c>
      <c r="J634">
        <f>VLOOKUP(H634,Stations!$A$1:$D$300,4,FALSE)</f>
        <v>48.815917727893698</v>
      </c>
      <c r="K634">
        <f t="shared" si="51"/>
        <v>8.9990974198646256</v>
      </c>
      <c r="L634">
        <f t="shared" si="52"/>
        <v>8.9990974198646256</v>
      </c>
      <c r="N634" s="14">
        <f t="shared" si="48"/>
        <v>74.21256487753277</v>
      </c>
    </row>
    <row r="635" spans="1:14">
      <c r="A635" t="str">
        <f t="shared" si="45"/>
        <v>252,194</v>
      </c>
      <c r="B635">
        <v>252</v>
      </c>
      <c r="C635">
        <v>194</v>
      </c>
      <c r="D635">
        <f t="shared" si="50"/>
        <v>66</v>
      </c>
      <c r="E635">
        <f>VLOOKUP(B635,Nodes!$B$2:$C$681,2,FALSE)</f>
        <v>195</v>
      </c>
      <c r="F635">
        <f>VLOOKUP(E635,Stations!$A$1:$D$300,3,FALSE)</f>
        <v>2.37789362668991</v>
      </c>
      <c r="G635">
        <f>VLOOKUP(E635,Stations!$A$1:$D$300,4,FALSE)</f>
        <v>48.815917727893698</v>
      </c>
      <c r="H635">
        <f>VLOOKUP(C635,Nodes!$B$2:$C$681,2,FALSE)</f>
        <v>154</v>
      </c>
      <c r="I635">
        <f>VLOOKUP(H635,Stations!$A$1:$D$300,3,FALSE)</f>
        <v>2.38338679075241</v>
      </c>
      <c r="J635">
        <f>VLOOKUP(H635,Stations!$A$1:$D$300,4,FALSE)</f>
        <v>48.811124080588399</v>
      </c>
      <c r="K635">
        <f t="shared" si="51"/>
        <v>7.2906725276298943</v>
      </c>
      <c r="L635">
        <f t="shared" si="52"/>
        <v>7.2906725276298943</v>
      </c>
      <c r="N635" s="14">
        <f t="shared" si="48"/>
        <v>66.209801778027511</v>
      </c>
    </row>
    <row r="636" spans="1:14">
      <c r="A636" t="str">
        <f t="shared" si="45"/>
        <v>194,252</v>
      </c>
      <c r="B636">
        <v>194</v>
      </c>
      <c r="C636">
        <v>252</v>
      </c>
      <c r="D636">
        <f t="shared" si="50"/>
        <v>66</v>
      </c>
      <c r="E636">
        <f>VLOOKUP(B636,Nodes!$B$2:$C$681,2,FALSE)</f>
        <v>154</v>
      </c>
      <c r="F636">
        <f>VLOOKUP(E636,Stations!$A$1:$D$300,3,FALSE)</f>
        <v>2.38338679075241</v>
      </c>
      <c r="G636">
        <f>VLOOKUP(E636,Stations!$A$1:$D$300,4,FALSE)</f>
        <v>48.811124080588399</v>
      </c>
      <c r="H636">
        <f>VLOOKUP(C636,Nodes!$B$2:$C$681,2,FALSE)</f>
        <v>195</v>
      </c>
      <c r="I636">
        <f>VLOOKUP(H636,Stations!$A$1:$D$300,3,FALSE)</f>
        <v>2.37789362668991</v>
      </c>
      <c r="J636">
        <f>VLOOKUP(H636,Stations!$A$1:$D$300,4,FALSE)</f>
        <v>48.815917727893698</v>
      </c>
      <c r="K636">
        <f t="shared" si="51"/>
        <v>7.2906725276298943</v>
      </c>
      <c r="L636">
        <f t="shared" si="52"/>
        <v>7.2906725276298943</v>
      </c>
      <c r="N636" s="14">
        <f t="shared" si="48"/>
        <v>66.209801778027511</v>
      </c>
    </row>
    <row r="637" spans="1:14">
      <c r="A637" t="str">
        <f t="shared" si="45"/>
        <v>252,290</v>
      </c>
      <c r="B637">
        <v>252</v>
      </c>
      <c r="C637">
        <v>290</v>
      </c>
      <c r="D637">
        <f t="shared" si="50"/>
        <v>74</v>
      </c>
      <c r="E637">
        <f>VLOOKUP(B637,Nodes!$B$2:$C$681,2,FALSE)</f>
        <v>195</v>
      </c>
      <c r="F637">
        <f>VLOOKUP(E637,Stations!$A$1:$D$300,3,FALSE)</f>
        <v>2.37789362668991</v>
      </c>
      <c r="G637">
        <f>VLOOKUP(E637,Stations!$A$1:$D$300,4,FALSE)</f>
        <v>48.815917727893698</v>
      </c>
      <c r="H637">
        <f>VLOOKUP(C637,Nodes!$B$2:$C$681,2,FALSE)</f>
        <v>227</v>
      </c>
      <c r="I637">
        <f>VLOOKUP(H637,Stations!$A$1:$D$300,3,FALSE)</f>
        <v>2.37043976783752</v>
      </c>
      <c r="J637">
        <f>VLOOKUP(H637,Stations!$A$1:$D$300,4,FALSE)</f>
        <v>48.820959924099803</v>
      </c>
      <c r="K637">
        <f t="shared" si="51"/>
        <v>8.9990974198646256</v>
      </c>
      <c r="L637">
        <f t="shared" si="52"/>
        <v>8.9990974198646256</v>
      </c>
      <c r="N637" s="14">
        <f t="shared" si="48"/>
        <v>74.21256487753277</v>
      </c>
    </row>
    <row r="638" spans="1:14">
      <c r="A638" t="str">
        <f t="shared" si="45"/>
        <v>274,178</v>
      </c>
      <c r="B638">
        <v>274</v>
      </c>
      <c r="C638">
        <v>178</v>
      </c>
      <c r="D638">
        <f t="shared" si="50"/>
        <v>77</v>
      </c>
      <c r="E638">
        <f>VLOOKUP(B638,Nodes!$B$2:$C$681,2,FALSE)</f>
        <v>212</v>
      </c>
      <c r="F638">
        <f>VLOOKUP(E638,Stations!$A$1:$D$300,3,FALSE)</f>
        <v>2.4004000425338701</v>
      </c>
      <c r="G638">
        <f>VLOOKUP(E638,Stations!$A$1:$D$300,4,FALSE)</f>
        <v>48.832780163571897</v>
      </c>
      <c r="H638">
        <f>VLOOKUP(C638,Nodes!$B$2:$C$681,2,FALSE)</f>
        <v>141</v>
      </c>
      <c r="I638">
        <f>VLOOKUP(H638,Stations!$A$1:$D$300,3,FALSE)</f>
        <v>2.407022</v>
      </c>
      <c r="J638">
        <f>VLOOKUP(H638,Stations!$A$1:$D$300,4,FALSE)</f>
        <v>48.825882</v>
      </c>
      <c r="K638">
        <f t="shared" si="51"/>
        <v>9.562164051504265</v>
      </c>
      <c r="L638">
        <f t="shared" si="52"/>
        <v>9.562164051504265</v>
      </c>
      <c r="N638" s="14">
        <f t="shared" si="48"/>
        <v>77.10478318458064</v>
      </c>
    </row>
    <row r="639" spans="1:14">
      <c r="A639" t="str">
        <f t="shared" si="45"/>
        <v>178,57</v>
      </c>
      <c r="B639">
        <v>178</v>
      </c>
      <c r="C639">
        <v>57</v>
      </c>
      <c r="D639">
        <f t="shared" si="50"/>
        <v>65</v>
      </c>
      <c r="E639">
        <f>VLOOKUP(B639,Nodes!$B$2:$C$681,2,FALSE)</f>
        <v>141</v>
      </c>
      <c r="F639">
        <f>VLOOKUP(E639,Stations!$A$1:$D$300,3,FALSE)</f>
        <v>2.407022</v>
      </c>
      <c r="G639">
        <f>VLOOKUP(E639,Stations!$A$1:$D$300,4,FALSE)</f>
        <v>48.825882</v>
      </c>
      <c r="H639">
        <f>VLOOKUP(C639,Nodes!$B$2:$C$681,2,FALSE)</f>
        <v>48</v>
      </c>
      <c r="I639">
        <f>VLOOKUP(H639,Stations!$A$1:$D$300,3,FALSE)</f>
        <v>2.4128750000000001</v>
      </c>
      <c r="J639">
        <f>VLOOKUP(H639,Stations!$A$1:$D$300,4,FALSE)</f>
        <v>48.82190277777778</v>
      </c>
      <c r="K639">
        <f t="shared" si="51"/>
        <v>7.0775573818806707</v>
      </c>
      <c r="L639">
        <f t="shared" si="52"/>
        <v>7.0775573818806707</v>
      </c>
      <c r="N639" s="14">
        <f t="shared" si="48"/>
        <v>65.293041249408333</v>
      </c>
    </row>
    <row r="640" spans="1:14">
      <c r="A640" t="str">
        <f t="shared" si="45"/>
        <v>57,106</v>
      </c>
      <c r="B640">
        <v>57</v>
      </c>
      <c r="C640">
        <v>106</v>
      </c>
      <c r="D640">
        <f t="shared" si="50"/>
        <v>86</v>
      </c>
      <c r="E640">
        <f>VLOOKUP(B640,Nodes!$B$2:$C$681,2,FALSE)</f>
        <v>48</v>
      </c>
      <c r="F640">
        <f>VLOOKUP(E640,Stations!$A$1:$D$300,3,FALSE)</f>
        <v>2.4128750000000001</v>
      </c>
      <c r="G640">
        <f>VLOOKUP(E640,Stations!$A$1:$D$300,4,FALSE)</f>
        <v>48.82190277777778</v>
      </c>
      <c r="H640">
        <f>VLOOKUP(C640,Nodes!$B$2:$C$681,2,FALSE)</f>
        <v>85</v>
      </c>
      <c r="I640">
        <f>VLOOKUP(H640,Stations!$A$1:$D$300,3,FALSE)</f>
        <v>2.4218818545341398</v>
      </c>
      <c r="J640">
        <f>VLOOKUP(H640,Stations!$A$1:$D$300,4,FALSE)</f>
        <v>48.815190055600297</v>
      </c>
      <c r="K640">
        <f t="shared" si="51"/>
        <v>11.233168192064937</v>
      </c>
      <c r="L640">
        <f t="shared" si="52"/>
        <v>11.233168192064937</v>
      </c>
      <c r="N640" s="14">
        <f t="shared" si="48"/>
        <v>86.431243230141376</v>
      </c>
    </row>
    <row r="641" spans="1:14">
      <c r="A641" t="str">
        <f t="shared" si="45"/>
        <v>106,197</v>
      </c>
      <c r="B641">
        <v>106</v>
      </c>
      <c r="C641">
        <v>197</v>
      </c>
      <c r="D641">
        <f t="shared" si="50"/>
        <v>116</v>
      </c>
      <c r="E641">
        <f>VLOOKUP(B641,Nodes!$B$2:$C$681,2,FALSE)</f>
        <v>85</v>
      </c>
      <c r="F641">
        <f>VLOOKUP(E641,Stations!$A$1:$D$300,3,FALSE)</f>
        <v>2.4218818545341398</v>
      </c>
      <c r="G641">
        <f>VLOOKUP(E641,Stations!$A$1:$D$300,4,FALSE)</f>
        <v>48.815190055600297</v>
      </c>
      <c r="H641">
        <f>VLOOKUP(C641,Nodes!$B$2:$C$681,2,FALSE)</f>
        <v>157</v>
      </c>
      <c r="I641">
        <f>VLOOKUP(H641,Stations!$A$1:$D$300,3,FALSE)</f>
        <v>2.43607342243194</v>
      </c>
      <c r="J641">
        <f>VLOOKUP(H641,Stations!$A$1:$D$300,4,FALSE)</f>
        <v>48.8086811577136</v>
      </c>
      <c r="K641">
        <f t="shared" si="51"/>
        <v>15.613018641419661</v>
      </c>
      <c r="L641">
        <f t="shared" si="52"/>
        <v>15.613018641419661</v>
      </c>
      <c r="N641" s="14">
        <f t="shared" si="48"/>
        <v>116.15324036576172</v>
      </c>
    </row>
    <row r="642" spans="1:14">
      <c r="A642" t="str">
        <f t="shared" si="45"/>
        <v>197,196</v>
      </c>
      <c r="B642">
        <v>197</v>
      </c>
      <c r="C642">
        <v>196</v>
      </c>
      <c r="D642">
        <f t="shared" si="50"/>
        <v>91</v>
      </c>
      <c r="E642">
        <f>VLOOKUP(B642,Nodes!$B$2:$C$681,2,FALSE)</f>
        <v>157</v>
      </c>
      <c r="F642">
        <f>VLOOKUP(E642,Stations!$A$1:$D$300,3,FALSE)</f>
        <v>2.43607342243194</v>
      </c>
      <c r="G642">
        <f>VLOOKUP(E642,Stations!$A$1:$D$300,4,FALSE)</f>
        <v>48.8086811577136</v>
      </c>
      <c r="H642">
        <f>VLOOKUP(C642,Nodes!$B$2:$C$681,2,FALSE)</f>
        <v>156</v>
      </c>
      <c r="I642">
        <f>VLOOKUP(H642,Stations!$A$1:$D$300,3,FALSE)</f>
        <v>2.4464320000000002</v>
      </c>
      <c r="J642">
        <f>VLOOKUP(H642,Stations!$A$1:$D$300,4,FALSE)</f>
        <v>48.802567000000003</v>
      </c>
      <c r="K642">
        <f t="shared" si="51"/>
        <v>12.028426903808187</v>
      </c>
      <c r="L642">
        <f t="shared" si="52"/>
        <v>12.028426903808187</v>
      </c>
      <c r="N642" s="14">
        <f t="shared" si="48"/>
        <v>91.260359176036687</v>
      </c>
    </row>
    <row r="643" spans="1:14">
      <c r="A643" t="str">
        <f t="shared" ref="A643:A702" si="53">B643&amp;","&amp;C643</f>
        <v>196,91</v>
      </c>
      <c r="B643">
        <v>196</v>
      </c>
      <c r="C643">
        <v>91</v>
      </c>
      <c r="D643">
        <f t="shared" si="50"/>
        <v>66</v>
      </c>
      <c r="E643">
        <f>VLOOKUP(B643,Nodes!$B$2:$C$681,2,FALSE)</f>
        <v>156</v>
      </c>
      <c r="F643">
        <f>VLOOKUP(E643,Stations!$A$1:$D$300,3,FALSE)</f>
        <v>2.4464320000000002</v>
      </c>
      <c r="G643">
        <f>VLOOKUP(E643,Stations!$A$1:$D$300,4,FALSE)</f>
        <v>48.802567000000003</v>
      </c>
      <c r="H643">
        <f>VLOOKUP(C643,Nodes!$B$2:$C$681,2,FALSE)</f>
        <v>73</v>
      </c>
      <c r="I643">
        <f>VLOOKUP(H643,Stations!$A$1:$D$300,3,FALSE)</f>
        <v>2.4493557214736899</v>
      </c>
      <c r="J643">
        <f>VLOOKUP(H643,Stations!$A$1:$D$300,4,FALSE)</f>
        <v>48.795962965151297</v>
      </c>
      <c r="K643">
        <f t="shared" si="51"/>
        <v>7.2222865865765131</v>
      </c>
      <c r="L643">
        <f t="shared" si="52"/>
        <v>7.2222865865765131</v>
      </c>
      <c r="N643" s="14">
        <f t="shared" ref="N643:N702" si="54">0.1991*K643*K643+1.441*K643+45.121</f>
        <v>65.913654397800585</v>
      </c>
    </row>
    <row r="644" spans="1:14">
      <c r="A644" t="str">
        <f t="shared" si="53"/>
        <v>91,93</v>
      </c>
      <c r="B644">
        <v>91</v>
      </c>
      <c r="C644">
        <v>93</v>
      </c>
      <c r="D644">
        <f t="shared" si="50"/>
        <v>62</v>
      </c>
      <c r="E644">
        <f>VLOOKUP(B644,Nodes!$B$2:$C$681,2,FALSE)</f>
        <v>73</v>
      </c>
      <c r="F644">
        <f>VLOOKUP(E644,Stations!$A$1:$D$300,3,FALSE)</f>
        <v>2.4493557214736899</v>
      </c>
      <c r="G644">
        <f>VLOOKUP(E644,Stations!$A$1:$D$300,4,FALSE)</f>
        <v>48.795962965151297</v>
      </c>
      <c r="H644">
        <f>VLOOKUP(C644,Nodes!$B$2:$C$681,2,FALSE)</f>
        <v>75</v>
      </c>
      <c r="I644">
        <f>VLOOKUP(H644,Stations!$A$1:$D$300,3,FALSE)</f>
        <v>2.4507853388786298</v>
      </c>
      <c r="J644">
        <f>VLOOKUP(H644,Stations!$A$1:$D$300,4,FALSE)</f>
        <v>48.789753747034197</v>
      </c>
      <c r="K644">
        <f t="shared" si="51"/>
        <v>6.3716713309951478</v>
      </c>
      <c r="L644">
        <f t="shared" si="52"/>
        <v>6.3716713309951478</v>
      </c>
      <c r="N644" s="14">
        <f t="shared" si="54"/>
        <v>62.385679122013904</v>
      </c>
    </row>
    <row r="645" spans="1:14">
      <c r="A645" t="str">
        <f t="shared" si="53"/>
        <v>93,92</v>
      </c>
      <c r="B645">
        <v>93</v>
      </c>
      <c r="C645">
        <v>92</v>
      </c>
      <c r="D645">
        <f t="shared" si="50"/>
        <v>98</v>
      </c>
      <c r="E645">
        <f>VLOOKUP(B645,Nodes!$B$2:$C$681,2,FALSE)</f>
        <v>75</v>
      </c>
      <c r="F645">
        <f>VLOOKUP(E645,Stations!$A$1:$D$300,3,FALSE)</f>
        <v>2.4507853388786298</v>
      </c>
      <c r="G645">
        <f>VLOOKUP(E645,Stations!$A$1:$D$300,4,FALSE)</f>
        <v>48.789753747034197</v>
      </c>
      <c r="H645">
        <f>VLOOKUP(C645,Nodes!$B$2:$C$681,2,FALSE)</f>
        <v>74</v>
      </c>
      <c r="I645">
        <f>VLOOKUP(H645,Stations!$A$1:$D$300,3,FALSE)</f>
        <v>2.459317445755</v>
      </c>
      <c r="J645">
        <f>VLOOKUP(H645,Stations!$A$1:$D$300,4,FALSE)</f>
        <v>48.779772152794898</v>
      </c>
      <c r="K645">
        <f t="shared" si="51"/>
        <v>13.131225049774189</v>
      </c>
      <c r="L645">
        <f t="shared" si="52"/>
        <v>13.131225049774189</v>
      </c>
      <c r="N645" s="14">
        <f t="shared" si="54"/>
        <v>98.373723394111011</v>
      </c>
    </row>
    <row r="646" spans="1:14">
      <c r="A646" t="str">
        <f t="shared" si="53"/>
        <v>92,93</v>
      </c>
      <c r="B646">
        <v>92</v>
      </c>
      <c r="C646">
        <v>93</v>
      </c>
      <c r="D646">
        <f t="shared" si="50"/>
        <v>98</v>
      </c>
      <c r="E646">
        <f>VLOOKUP(B646,Nodes!$B$2:$C$681,2,FALSE)</f>
        <v>74</v>
      </c>
      <c r="F646">
        <f>VLOOKUP(E646,Stations!$A$1:$D$300,3,FALSE)</f>
        <v>2.459317445755</v>
      </c>
      <c r="G646">
        <f>VLOOKUP(E646,Stations!$A$1:$D$300,4,FALSE)</f>
        <v>48.779772152794898</v>
      </c>
      <c r="H646">
        <f>VLOOKUP(C646,Nodes!$B$2:$C$681,2,FALSE)</f>
        <v>75</v>
      </c>
      <c r="I646">
        <f>VLOOKUP(H646,Stations!$A$1:$D$300,3,FALSE)</f>
        <v>2.4507853388786298</v>
      </c>
      <c r="J646">
        <f>VLOOKUP(H646,Stations!$A$1:$D$300,4,FALSE)</f>
        <v>48.789753747034197</v>
      </c>
      <c r="K646">
        <f t="shared" si="51"/>
        <v>13.131225049774189</v>
      </c>
      <c r="L646">
        <f t="shared" si="52"/>
        <v>13.131225049774189</v>
      </c>
      <c r="N646" s="14">
        <f t="shared" si="54"/>
        <v>98.373723394111011</v>
      </c>
    </row>
    <row r="647" spans="1:14">
      <c r="A647" t="str">
        <f t="shared" si="53"/>
        <v>93,91</v>
      </c>
      <c r="B647">
        <v>93</v>
      </c>
      <c r="C647">
        <v>91</v>
      </c>
      <c r="D647">
        <f t="shared" si="50"/>
        <v>62</v>
      </c>
      <c r="E647">
        <f>VLOOKUP(B647,Nodes!$B$2:$C$681,2,FALSE)</f>
        <v>75</v>
      </c>
      <c r="F647">
        <f>VLOOKUP(E647,Stations!$A$1:$D$300,3,FALSE)</f>
        <v>2.4507853388786298</v>
      </c>
      <c r="G647">
        <f>VLOOKUP(E647,Stations!$A$1:$D$300,4,FALSE)</f>
        <v>48.789753747034197</v>
      </c>
      <c r="H647">
        <f>VLOOKUP(C647,Nodes!$B$2:$C$681,2,FALSE)</f>
        <v>73</v>
      </c>
      <c r="I647">
        <f>VLOOKUP(H647,Stations!$A$1:$D$300,3,FALSE)</f>
        <v>2.4493557214736899</v>
      </c>
      <c r="J647">
        <f>VLOOKUP(H647,Stations!$A$1:$D$300,4,FALSE)</f>
        <v>48.795962965151297</v>
      </c>
      <c r="K647">
        <f t="shared" si="51"/>
        <v>6.3716713309951478</v>
      </c>
      <c r="L647">
        <f t="shared" si="52"/>
        <v>6.3716713309951478</v>
      </c>
      <c r="N647" s="14">
        <f t="shared" si="54"/>
        <v>62.385679122013904</v>
      </c>
    </row>
    <row r="648" spans="1:14">
      <c r="A648" t="str">
        <f t="shared" si="53"/>
        <v>91,196</v>
      </c>
      <c r="B648">
        <v>91</v>
      </c>
      <c r="C648">
        <v>196</v>
      </c>
      <c r="D648">
        <f t="shared" si="50"/>
        <v>66</v>
      </c>
      <c r="E648">
        <f>VLOOKUP(B648,Nodes!$B$2:$C$681,2,FALSE)</f>
        <v>73</v>
      </c>
      <c r="F648">
        <f>VLOOKUP(E648,Stations!$A$1:$D$300,3,FALSE)</f>
        <v>2.4493557214736899</v>
      </c>
      <c r="G648">
        <f>VLOOKUP(E648,Stations!$A$1:$D$300,4,FALSE)</f>
        <v>48.795962965151297</v>
      </c>
      <c r="H648">
        <f>VLOOKUP(C648,Nodes!$B$2:$C$681,2,FALSE)</f>
        <v>156</v>
      </c>
      <c r="I648">
        <f>VLOOKUP(H648,Stations!$A$1:$D$300,3,FALSE)</f>
        <v>2.4464320000000002</v>
      </c>
      <c r="J648">
        <f>VLOOKUP(H648,Stations!$A$1:$D$300,4,FALSE)</f>
        <v>48.802567000000003</v>
      </c>
      <c r="K648">
        <f t="shared" si="51"/>
        <v>7.2222865865765131</v>
      </c>
      <c r="L648">
        <f t="shared" si="52"/>
        <v>7.2222865865765131</v>
      </c>
      <c r="N648" s="14">
        <f t="shared" si="54"/>
        <v>65.913654397800585</v>
      </c>
    </row>
    <row r="649" spans="1:14">
      <c r="A649" t="str">
        <f t="shared" si="53"/>
        <v>196,197</v>
      </c>
      <c r="B649">
        <v>196</v>
      </c>
      <c r="C649">
        <v>197</v>
      </c>
      <c r="D649">
        <f t="shared" si="50"/>
        <v>91</v>
      </c>
      <c r="E649">
        <f>VLOOKUP(B649,Nodes!$B$2:$C$681,2,FALSE)</f>
        <v>156</v>
      </c>
      <c r="F649">
        <f>VLOOKUP(E649,Stations!$A$1:$D$300,3,FALSE)</f>
        <v>2.4464320000000002</v>
      </c>
      <c r="G649">
        <f>VLOOKUP(E649,Stations!$A$1:$D$300,4,FALSE)</f>
        <v>48.802567000000003</v>
      </c>
      <c r="H649">
        <f>VLOOKUP(C649,Nodes!$B$2:$C$681,2,FALSE)</f>
        <v>157</v>
      </c>
      <c r="I649">
        <f>VLOOKUP(H649,Stations!$A$1:$D$300,3,FALSE)</f>
        <v>2.43607342243194</v>
      </c>
      <c r="J649">
        <f>VLOOKUP(H649,Stations!$A$1:$D$300,4,FALSE)</f>
        <v>48.8086811577136</v>
      </c>
      <c r="K649">
        <f t="shared" si="51"/>
        <v>12.028426903808187</v>
      </c>
      <c r="L649">
        <f t="shared" si="52"/>
        <v>12.028426903808187</v>
      </c>
      <c r="N649" s="14">
        <f t="shared" si="54"/>
        <v>91.260359176036687</v>
      </c>
    </row>
    <row r="650" spans="1:14">
      <c r="A650" t="str">
        <f t="shared" si="53"/>
        <v>197,106</v>
      </c>
      <c r="B650">
        <v>197</v>
      </c>
      <c r="C650">
        <v>106</v>
      </c>
      <c r="D650">
        <f t="shared" si="50"/>
        <v>116</v>
      </c>
      <c r="E650">
        <f>VLOOKUP(B650,Nodes!$B$2:$C$681,2,FALSE)</f>
        <v>157</v>
      </c>
      <c r="F650">
        <f>VLOOKUP(E650,Stations!$A$1:$D$300,3,FALSE)</f>
        <v>2.43607342243194</v>
      </c>
      <c r="G650">
        <f>VLOOKUP(E650,Stations!$A$1:$D$300,4,FALSE)</f>
        <v>48.8086811577136</v>
      </c>
      <c r="H650">
        <f>VLOOKUP(C650,Nodes!$B$2:$C$681,2,FALSE)</f>
        <v>85</v>
      </c>
      <c r="I650">
        <f>VLOOKUP(H650,Stations!$A$1:$D$300,3,FALSE)</f>
        <v>2.4218818545341398</v>
      </c>
      <c r="J650">
        <f>VLOOKUP(H650,Stations!$A$1:$D$300,4,FALSE)</f>
        <v>48.815190055600297</v>
      </c>
      <c r="K650">
        <f t="shared" si="51"/>
        <v>15.613018641419661</v>
      </c>
      <c r="L650">
        <f t="shared" si="52"/>
        <v>15.613018641419661</v>
      </c>
      <c r="N650" s="14">
        <f t="shared" si="54"/>
        <v>116.15324036576172</v>
      </c>
    </row>
    <row r="651" spans="1:14">
      <c r="A651" t="str">
        <f t="shared" si="53"/>
        <v>106,57</v>
      </c>
      <c r="B651">
        <v>106</v>
      </c>
      <c r="C651">
        <v>57</v>
      </c>
      <c r="D651">
        <f t="shared" si="50"/>
        <v>86</v>
      </c>
      <c r="E651">
        <f>VLOOKUP(B651,Nodes!$B$2:$C$681,2,FALSE)</f>
        <v>85</v>
      </c>
      <c r="F651">
        <f>VLOOKUP(E651,Stations!$A$1:$D$300,3,FALSE)</f>
        <v>2.4218818545341398</v>
      </c>
      <c r="G651">
        <f>VLOOKUP(E651,Stations!$A$1:$D$300,4,FALSE)</f>
        <v>48.815190055600297</v>
      </c>
      <c r="H651">
        <f>VLOOKUP(C651,Nodes!$B$2:$C$681,2,FALSE)</f>
        <v>48</v>
      </c>
      <c r="I651">
        <f>VLOOKUP(H651,Stations!$A$1:$D$300,3,FALSE)</f>
        <v>2.4128750000000001</v>
      </c>
      <c r="J651">
        <f>VLOOKUP(H651,Stations!$A$1:$D$300,4,FALSE)</f>
        <v>48.82190277777778</v>
      </c>
      <c r="K651">
        <f t="shared" si="51"/>
        <v>11.233168192064937</v>
      </c>
      <c r="L651">
        <f t="shared" si="52"/>
        <v>11.233168192064937</v>
      </c>
      <c r="N651" s="14">
        <f t="shared" si="54"/>
        <v>86.431243230141376</v>
      </c>
    </row>
    <row r="652" spans="1:14">
      <c r="A652" t="str">
        <f t="shared" si="53"/>
        <v>57,178</v>
      </c>
      <c r="B652">
        <v>57</v>
      </c>
      <c r="C652">
        <v>178</v>
      </c>
      <c r="D652">
        <f t="shared" si="50"/>
        <v>65</v>
      </c>
      <c r="E652">
        <f>VLOOKUP(B652,Nodes!$B$2:$C$681,2,FALSE)</f>
        <v>48</v>
      </c>
      <c r="F652">
        <f>VLOOKUP(E652,Stations!$A$1:$D$300,3,FALSE)</f>
        <v>2.4128750000000001</v>
      </c>
      <c r="G652">
        <f>VLOOKUP(E652,Stations!$A$1:$D$300,4,FALSE)</f>
        <v>48.82190277777778</v>
      </c>
      <c r="H652">
        <f>VLOOKUP(C652,Nodes!$B$2:$C$681,2,FALSE)</f>
        <v>141</v>
      </c>
      <c r="I652">
        <f>VLOOKUP(H652,Stations!$A$1:$D$300,3,FALSE)</f>
        <v>2.407022</v>
      </c>
      <c r="J652">
        <f>VLOOKUP(H652,Stations!$A$1:$D$300,4,FALSE)</f>
        <v>48.825882</v>
      </c>
      <c r="K652">
        <f t="shared" si="51"/>
        <v>7.0775573818806707</v>
      </c>
      <c r="L652">
        <f t="shared" si="52"/>
        <v>7.0775573818806707</v>
      </c>
      <c r="N652" s="14">
        <f t="shared" si="54"/>
        <v>65.293041249408333</v>
      </c>
    </row>
    <row r="653" spans="1:14">
      <c r="A653" t="str">
        <f t="shared" si="53"/>
        <v>178,274</v>
      </c>
      <c r="B653">
        <v>178</v>
      </c>
      <c r="C653">
        <v>274</v>
      </c>
      <c r="D653">
        <f t="shared" si="50"/>
        <v>77</v>
      </c>
      <c r="E653">
        <f>VLOOKUP(B653,Nodes!$B$2:$C$681,2,FALSE)</f>
        <v>141</v>
      </c>
      <c r="F653">
        <f>VLOOKUP(E653,Stations!$A$1:$D$300,3,FALSE)</f>
        <v>2.407022</v>
      </c>
      <c r="G653">
        <f>VLOOKUP(E653,Stations!$A$1:$D$300,4,FALSE)</f>
        <v>48.825882</v>
      </c>
      <c r="H653">
        <f>VLOOKUP(C653,Nodes!$B$2:$C$681,2,FALSE)</f>
        <v>212</v>
      </c>
      <c r="I653">
        <f>VLOOKUP(H653,Stations!$A$1:$D$300,3,FALSE)</f>
        <v>2.4004000425338701</v>
      </c>
      <c r="J653">
        <f>VLOOKUP(H653,Stations!$A$1:$D$300,4,FALSE)</f>
        <v>48.832780163571897</v>
      </c>
      <c r="K653">
        <f t="shared" si="51"/>
        <v>9.562164051504265</v>
      </c>
      <c r="L653">
        <f t="shared" si="52"/>
        <v>9.562164051504265</v>
      </c>
      <c r="N653" s="14">
        <f t="shared" si="54"/>
        <v>77.10478318458064</v>
      </c>
    </row>
    <row r="654" spans="1:14">
      <c r="A654" t="str">
        <f t="shared" si="53"/>
        <v>29,204</v>
      </c>
      <c r="B654">
        <v>29</v>
      </c>
      <c r="C654">
        <v>204</v>
      </c>
      <c r="D654">
        <f t="shared" ref="D654:D701" si="55">ROUND(N654,0)</f>
        <v>60</v>
      </c>
      <c r="E654">
        <f>VLOOKUP(B654,Nodes!$B$2:$C$681,2,FALSE)</f>
        <v>23</v>
      </c>
      <c r="F654">
        <f>VLOOKUP(E654,Stations!$A$1:$D$300,3,FALSE)</f>
        <v>2.2381773591041498</v>
      </c>
      <c r="G654">
        <f>VLOOKUP(E654,Stations!$A$1:$D$300,4,FALSE)</f>
        <v>48.832089813946602</v>
      </c>
      <c r="H654">
        <f>VLOOKUP(C654,Nodes!$B$2:$C$681,2,FALSE)</f>
        <v>163</v>
      </c>
      <c r="I654">
        <f>VLOOKUP(H654,Stations!$A$1:$D$300,3,FALSE)</f>
        <v>2.2435793280601501</v>
      </c>
      <c r="J654">
        <f>VLOOKUP(H654,Stations!$A$1:$D$300,4,FALSE)</f>
        <v>48.833670011971201</v>
      </c>
      <c r="K654">
        <f t="shared" si="51"/>
        <v>5.6283473949761778</v>
      </c>
      <c r="L654">
        <f t="shared" si="52"/>
        <v>5.6283473949761778</v>
      </c>
      <c r="N654" s="14">
        <f t="shared" si="54"/>
        <v>59.538597010909015</v>
      </c>
    </row>
    <row r="655" spans="1:14">
      <c r="A655" t="str">
        <f t="shared" si="53"/>
        <v>204,282</v>
      </c>
      <c r="B655">
        <v>204</v>
      </c>
      <c r="C655">
        <v>282</v>
      </c>
      <c r="D655">
        <f t="shared" si="55"/>
        <v>105</v>
      </c>
      <c r="E655">
        <f>VLOOKUP(B655,Nodes!$B$2:$C$681,2,FALSE)</f>
        <v>163</v>
      </c>
      <c r="F655">
        <f>VLOOKUP(E655,Stations!$A$1:$D$300,3,FALSE)</f>
        <v>2.2435793280601501</v>
      </c>
      <c r="G655">
        <f>VLOOKUP(E655,Stations!$A$1:$D$300,4,FALSE)</f>
        <v>48.833670011971201</v>
      </c>
      <c r="H655">
        <f>VLOOKUP(C655,Nodes!$B$2:$C$681,2,FALSE)</f>
        <v>220</v>
      </c>
      <c r="I655">
        <f>VLOOKUP(H655,Stations!$A$1:$D$300,3,FALSE)</f>
        <v>2.2569560000000002</v>
      </c>
      <c r="J655">
        <f>VLOOKUP(H655,Stations!$A$1:$D$300,4,FALSE)</f>
        <v>48.838082</v>
      </c>
      <c r="K655">
        <f t="shared" ref="K655:K702" si="56">1000*SQRT((F655-I655)^2+(G655-J655)^2)</f>
        <v>14.085488651539231</v>
      </c>
      <c r="L655">
        <f t="shared" ref="L655:L718" si="57">K655</f>
        <v>14.085488651539231</v>
      </c>
      <c r="N655" s="14">
        <f t="shared" si="54"/>
        <v>104.91982636589876</v>
      </c>
    </row>
    <row r="656" spans="1:14">
      <c r="A656" t="str">
        <f t="shared" si="53"/>
        <v>280,319</v>
      </c>
      <c r="B656">
        <v>280</v>
      </c>
      <c r="C656">
        <v>319</v>
      </c>
      <c r="D656">
        <f t="shared" si="55"/>
        <v>89</v>
      </c>
      <c r="E656">
        <f>VLOOKUP(B656,Nodes!$B$2:$C$681,2,FALSE)</f>
        <v>218</v>
      </c>
      <c r="F656">
        <f>VLOOKUP(E656,Stations!$A$1:$D$300,3,FALSE)</f>
        <v>2.4122446775436401</v>
      </c>
      <c r="G656">
        <f>VLOOKUP(E656,Stations!$A$1:$D$300,4,FALSE)</f>
        <v>48.853791548745399</v>
      </c>
      <c r="H656">
        <f>VLOOKUP(C656,Nodes!$B$2:$C$681,2,FALSE)</f>
        <v>247</v>
      </c>
      <c r="I656">
        <f>VLOOKUP(H656,Stations!$A$1:$D$300,3,FALSE)</f>
        <v>2.4236780000000002</v>
      </c>
      <c r="J656">
        <f>VLOOKUP(H656,Stations!$A$1:$D$300,4,FALSE)</f>
        <v>48.855682999999999</v>
      </c>
      <c r="K656">
        <f t="shared" si="56"/>
        <v>11.588720819816025</v>
      </c>
      <c r="L656">
        <f t="shared" si="57"/>
        <v>11.588720819816025</v>
      </c>
      <c r="N656" s="14">
        <f t="shared" si="54"/>
        <v>88.559168144066703</v>
      </c>
    </row>
    <row r="657" spans="1:14">
      <c r="A657" t="str">
        <f t="shared" si="53"/>
        <v>319,95</v>
      </c>
      <c r="B657">
        <v>319</v>
      </c>
      <c r="C657">
        <v>95</v>
      </c>
      <c r="D657">
        <f t="shared" si="55"/>
        <v>93</v>
      </c>
      <c r="E657">
        <f>VLOOKUP(B657,Nodes!$B$2:$C$681,2,FALSE)</f>
        <v>247</v>
      </c>
      <c r="F657">
        <f>VLOOKUP(E657,Stations!$A$1:$D$300,3,FALSE)</f>
        <v>2.4236780000000002</v>
      </c>
      <c r="G657">
        <f>VLOOKUP(E657,Stations!$A$1:$D$300,4,FALSE)</f>
        <v>48.855682999999999</v>
      </c>
      <c r="H657">
        <f>VLOOKUP(C657,Nodes!$B$2:$C$681,2,FALSE)</f>
        <v>77</v>
      </c>
      <c r="I657">
        <f>VLOOKUP(H657,Stations!$A$1:$D$300,3,FALSE)</f>
        <v>2.4357639999999998</v>
      </c>
      <c r="J657">
        <f>VLOOKUP(H657,Stations!$A$1:$D$300,4,FALSE)</f>
        <v>48.858055</v>
      </c>
      <c r="K657">
        <f t="shared" si="56"/>
        <v>12.316565267963131</v>
      </c>
      <c r="L657">
        <f t="shared" si="57"/>
        <v>12.316565267963131</v>
      </c>
      <c r="N657" s="14">
        <f t="shared" si="54"/>
        <v>93.072198549134015</v>
      </c>
    </row>
    <row r="658" spans="1:14">
      <c r="A658" t="str">
        <f t="shared" si="53"/>
        <v>95,190</v>
      </c>
      <c r="B658">
        <v>95</v>
      </c>
      <c r="C658">
        <v>190</v>
      </c>
      <c r="D658">
        <f t="shared" si="55"/>
        <v>67</v>
      </c>
      <c r="E658">
        <f>VLOOKUP(B658,Nodes!$B$2:$C$681,2,FALSE)</f>
        <v>77</v>
      </c>
      <c r="F658">
        <f>VLOOKUP(E658,Stations!$A$1:$D$300,3,FALSE)</f>
        <v>2.4357639999999998</v>
      </c>
      <c r="G658">
        <f>VLOOKUP(E658,Stations!$A$1:$D$300,4,FALSE)</f>
        <v>48.858055</v>
      </c>
      <c r="H658">
        <f>VLOOKUP(C658,Nodes!$B$2:$C$681,2,FALSE)</f>
        <v>150</v>
      </c>
      <c r="I658">
        <f>VLOOKUP(H658,Stations!$A$1:$D$300,3,FALSE)</f>
        <v>2.4418470000000001</v>
      </c>
      <c r="J658">
        <f>VLOOKUP(H658,Stations!$A$1:$D$300,4,FALSE)</f>
        <v>48.862282999999998</v>
      </c>
      <c r="K658">
        <f t="shared" si="56"/>
        <v>7.4080276052390488</v>
      </c>
      <c r="L658">
        <f t="shared" si="57"/>
        <v>7.4080276052390488</v>
      </c>
      <c r="N658" s="14">
        <f t="shared" si="54"/>
        <v>66.722351393446246</v>
      </c>
    </row>
    <row r="659" spans="1:14">
      <c r="A659" t="str">
        <f t="shared" si="53"/>
        <v>190,95</v>
      </c>
      <c r="B659">
        <v>190</v>
      </c>
      <c r="C659">
        <v>95</v>
      </c>
      <c r="D659">
        <f t="shared" si="55"/>
        <v>67</v>
      </c>
      <c r="E659">
        <f>VLOOKUP(B659,Nodes!$B$2:$C$681,2,FALSE)</f>
        <v>150</v>
      </c>
      <c r="F659">
        <f>VLOOKUP(E659,Stations!$A$1:$D$300,3,FALSE)</f>
        <v>2.4418470000000001</v>
      </c>
      <c r="G659">
        <f>VLOOKUP(E659,Stations!$A$1:$D$300,4,FALSE)</f>
        <v>48.862282999999998</v>
      </c>
      <c r="H659">
        <f>VLOOKUP(C659,Nodes!$B$2:$C$681,2,FALSE)</f>
        <v>77</v>
      </c>
      <c r="I659">
        <f>VLOOKUP(H659,Stations!$A$1:$D$300,3,FALSE)</f>
        <v>2.4357639999999998</v>
      </c>
      <c r="J659">
        <f>VLOOKUP(H659,Stations!$A$1:$D$300,4,FALSE)</f>
        <v>48.858055</v>
      </c>
      <c r="K659">
        <f t="shared" si="56"/>
        <v>7.4080276052390488</v>
      </c>
      <c r="L659">
        <f t="shared" si="57"/>
        <v>7.4080276052390488</v>
      </c>
      <c r="N659" s="14">
        <f t="shared" si="54"/>
        <v>66.722351393446246</v>
      </c>
    </row>
    <row r="660" spans="1:14">
      <c r="A660" t="str">
        <f t="shared" si="53"/>
        <v>95,319</v>
      </c>
      <c r="B660">
        <v>95</v>
      </c>
      <c r="C660">
        <v>319</v>
      </c>
      <c r="D660">
        <f t="shared" si="55"/>
        <v>93</v>
      </c>
      <c r="E660">
        <f>VLOOKUP(B660,Nodes!$B$2:$C$681,2,FALSE)</f>
        <v>77</v>
      </c>
      <c r="F660">
        <f>VLOOKUP(E660,Stations!$A$1:$D$300,3,FALSE)</f>
        <v>2.4357639999999998</v>
      </c>
      <c r="G660">
        <f>VLOOKUP(E660,Stations!$A$1:$D$300,4,FALSE)</f>
        <v>48.858055</v>
      </c>
      <c r="H660">
        <f>VLOOKUP(C660,Nodes!$B$2:$C$681,2,FALSE)</f>
        <v>247</v>
      </c>
      <c r="I660">
        <f>VLOOKUP(H660,Stations!$A$1:$D$300,3,FALSE)</f>
        <v>2.4236780000000002</v>
      </c>
      <c r="J660">
        <f>VLOOKUP(H660,Stations!$A$1:$D$300,4,FALSE)</f>
        <v>48.855682999999999</v>
      </c>
      <c r="K660">
        <f t="shared" si="56"/>
        <v>12.316565267963131</v>
      </c>
      <c r="L660">
        <f t="shared" si="57"/>
        <v>12.316565267963131</v>
      </c>
      <c r="N660" s="14">
        <f t="shared" si="54"/>
        <v>93.072198549134015</v>
      </c>
    </row>
    <row r="661" spans="1:14">
      <c r="A661" t="str">
        <f t="shared" si="53"/>
        <v>319,280</v>
      </c>
      <c r="B661">
        <v>319</v>
      </c>
      <c r="C661">
        <v>280</v>
      </c>
      <c r="D661">
        <f t="shared" si="55"/>
        <v>89</v>
      </c>
      <c r="E661">
        <f>VLOOKUP(B661,Nodes!$B$2:$C$681,2,FALSE)</f>
        <v>247</v>
      </c>
      <c r="F661">
        <f>VLOOKUP(E661,Stations!$A$1:$D$300,3,FALSE)</f>
        <v>2.4236780000000002</v>
      </c>
      <c r="G661">
        <f>VLOOKUP(E661,Stations!$A$1:$D$300,4,FALSE)</f>
        <v>48.855682999999999</v>
      </c>
      <c r="H661">
        <f>VLOOKUP(C661,Nodes!$B$2:$C$681,2,FALSE)</f>
        <v>218</v>
      </c>
      <c r="I661">
        <f>VLOOKUP(H661,Stations!$A$1:$D$300,3,FALSE)</f>
        <v>2.4122446775436401</v>
      </c>
      <c r="J661">
        <f>VLOOKUP(H661,Stations!$A$1:$D$300,4,FALSE)</f>
        <v>48.853791548745399</v>
      </c>
      <c r="K661">
        <f t="shared" si="56"/>
        <v>11.588720819816025</v>
      </c>
      <c r="L661">
        <f t="shared" si="57"/>
        <v>11.588720819816025</v>
      </c>
      <c r="N661" s="14">
        <f t="shared" si="54"/>
        <v>88.559168144066703</v>
      </c>
    </row>
    <row r="662" spans="1:14">
      <c r="A662" t="str">
        <f t="shared" si="53"/>
        <v>282,204</v>
      </c>
      <c r="B662">
        <v>282</v>
      </c>
      <c r="C662">
        <v>204</v>
      </c>
      <c r="D662">
        <f t="shared" si="55"/>
        <v>105</v>
      </c>
      <c r="E662">
        <f>VLOOKUP(B662,Nodes!$B$2:$C$681,2,FALSE)</f>
        <v>220</v>
      </c>
      <c r="F662">
        <f>VLOOKUP(E662,Stations!$A$1:$D$300,3,FALSE)</f>
        <v>2.2569560000000002</v>
      </c>
      <c r="G662">
        <f>VLOOKUP(E662,Stations!$A$1:$D$300,4,FALSE)</f>
        <v>48.838082</v>
      </c>
      <c r="H662">
        <f>VLOOKUP(C662,Nodes!$B$2:$C$681,2,FALSE)</f>
        <v>163</v>
      </c>
      <c r="I662">
        <f>VLOOKUP(H662,Stations!$A$1:$D$300,3,FALSE)</f>
        <v>2.2435793280601501</v>
      </c>
      <c r="J662">
        <f>VLOOKUP(H662,Stations!$A$1:$D$300,4,FALSE)</f>
        <v>48.833670011971201</v>
      </c>
      <c r="K662">
        <f t="shared" si="56"/>
        <v>14.085488651539231</v>
      </c>
      <c r="L662">
        <f t="shared" si="57"/>
        <v>14.085488651539231</v>
      </c>
      <c r="N662" s="14">
        <f t="shared" si="54"/>
        <v>104.91982636589876</v>
      </c>
    </row>
    <row r="663" spans="1:14">
      <c r="A663" t="str">
        <f t="shared" si="53"/>
        <v>204,29</v>
      </c>
      <c r="B663">
        <v>204</v>
      </c>
      <c r="C663">
        <v>29</v>
      </c>
      <c r="D663">
        <f t="shared" si="55"/>
        <v>60</v>
      </c>
      <c r="E663">
        <f>VLOOKUP(B663,Nodes!$B$2:$C$681,2,FALSE)</f>
        <v>163</v>
      </c>
      <c r="F663">
        <f>VLOOKUP(E663,Stations!$A$1:$D$300,3,FALSE)</f>
        <v>2.2435793280601501</v>
      </c>
      <c r="G663">
        <f>VLOOKUP(E663,Stations!$A$1:$D$300,4,FALSE)</f>
        <v>48.833670011971201</v>
      </c>
      <c r="H663">
        <f>VLOOKUP(C663,Nodes!$B$2:$C$681,2,FALSE)</f>
        <v>23</v>
      </c>
      <c r="I663">
        <f>VLOOKUP(H663,Stations!$A$1:$D$300,3,FALSE)</f>
        <v>2.2381773591041498</v>
      </c>
      <c r="J663">
        <f>VLOOKUP(H663,Stations!$A$1:$D$300,4,FALSE)</f>
        <v>48.832089813946602</v>
      </c>
      <c r="K663">
        <f t="shared" si="56"/>
        <v>5.6283473949761778</v>
      </c>
      <c r="L663">
        <f t="shared" si="57"/>
        <v>5.6283473949761778</v>
      </c>
      <c r="N663" s="14">
        <f t="shared" si="54"/>
        <v>59.538597010909015</v>
      </c>
    </row>
    <row r="664" spans="1:14">
      <c r="A664" t="str">
        <f t="shared" si="53"/>
        <v>29,267</v>
      </c>
      <c r="B664">
        <v>29</v>
      </c>
      <c r="C664">
        <v>267</v>
      </c>
      <c r="D664">
        <f t="shared" si="55"/>
        <v>67</v>
      </c>
      <c r="E664">
        <f>VLOOKUP(B664,Nodes!$B$2:$C$681,2,FALSE)</f>
        <v>23</v>
      </c>
      <c r="F664">
        <f>VLOOKUP(E664,Stations!$A$1:$D$300,3,FALSE)</f>
        <v>2.2381773591041498</v>
      </c>
      <c r="G664">
        <f>VLOOKUP(E664,Stations!$A$1:$D$300,4,FALSE)</f>
        <v>48.832089813946602</v>
      </c>
      <c r="H664">
        <f>VLOOKUP(C664,Nodes!$B$2:$C$681,2,FALSE)</f>
        <v>205</v>
      </c>
      <c r="I664">
        <f>VLOOKUP(H664,Stations!$A$1:$D$300,3,FALSE)</f>
        <v>2.23103463649749</v>
      </c>
      <c r="J664">
        <f>VLOOKUP(H664,Stations!$A$1:$D$300,4,FALSE)</f>
        <v>48.829746791735801</v>
      </c>
      <c r="K664">
        <f t="shared" si="56"/>
        <v>7.5171962403545169</v>
      </c>
      <c r="L664">
        <f t="shared" si="57"/>
        <v>7.5171962403545169</v>
      </c>
      <c r="N664" s="14">
        <f t="shared" si="54"/>
        <v>67.204070230166479</v>
      </c>
    </row>
    <row r="665" spans="1:14">
      <c r="A665" t="str">
        <f t="shared" si="53"/>
        <v>267,41</v>
      </c>
      <c r="B665">
        <v>267</v>
      </c>
      <c r="C665">
        <v>41</v>
      </c>
      <c r="D665">
        <f t="shared" si="55"/>
        <v>87</v>
      </c>
      <c r="E665">
        <f>VLOOKUP(B665,Nodes!$B$2:$C$681,2,FALSE)</f>
        <v>205</v>
      </c>
      <c r="F665">
        <f>VLOOKUP(E665,Stations!$A$1:$D$300,3,FALSE)</f>
        <v>2.23103463649749</v>
      </c>
      <c r="G665">
        <f>VLOOKUP(E665,Stations!$A$1:$D$300,4,FALSE)</f>
        <v>48.829746791735801</v>
      </c>
      <c r="H665">
        <f>VLOOKUP(C665,Nodes!$B$2:$C$681,2,FALSE)</f>
        <v>34</v>
      </c>
      <c r="I665">
        <f>VLOOKUP(H665,Stations!$A$1:$D$300,3,FALSE)</f>
        <v>2.2283309999999998</v>
      </c>
      <c r="J665">
        <f>VLOOKUP(H665,Stations!$A$1:$D$300,4,FALSE)</f>
        <v>48.840684000000003</v>
      </c>
      <c r="K665">
        <f t="shared" si="56"/>
        <v>11.266418016614727</v>
      </c>
      <c r="L665">
        <f t="shared" si="57"/>
        <v>11.266418016614727</v>
      </c>
      <c r="N665" s="14">
        <f t="shared" si="54"/>
        <v>86.628104389529426</v>
      </c>
    </row>
    <row r="666" spans="1:14">
      <c r="A666" t="str">
        <f t="shared" si="53"/>
        <v>40,42</v>
      </c>
      <c r="B666">
        <v>40</v>
      </c>
      <c r="C666">
        <v>42</v>
      </c>
      <c r="D666">
        <f t="shared" si="55"/>
        <v>83</v>
      </c>
      <c r="E666">
        <f>VLOOKUP(B666,Nodes!$B$2:$C$681,2,FALSE)</f>
        <v>33</v>
      </c>
      <c r="F666">
        <f>VLOOKUP(E666,Stations!$A$1:$D$300,3,FALSE)</f>
        <v>2.2388774156570399</v>
      </c>
      <c r="G666">
        <f>VLOOKUP(E666,Stations!$A$1:$D$300,4,FALSE)</f>
        <v>48.842278126020702</v>
      </c>
      <c r="H666">
        <f>VLOOKUP(C666,Nodes!$B$2:$C$681,2,FALSE)</f>
        <v>34</v>
      </c>
      <c r="I666">
        <f>VLOOKUP(H666,Stations!$A$1:$D$300,3,FALSE)</f>
        <v>2.2283309999999998</v>
      </c>
      <c r="J666">
        <f>VLOOKUP(H666,Stations!$A$1:$D$300,4,FALSE)</f>
        <v>48.840684000000003</v>
      </c>
      <c r="K666">
        <f t="shared" si="56"/>
        <v>10.666213994709102</v>
      </c>
      <c r="L666">
        <f t="shared" si="57"/>
        <v>10.666213994709102</v>
      </c>
      <c r="N666" s="14">
        <f t="shared" si="54"/>
        <v>83.142247253678647</v>
      </c>
    </row>
    <row r="667" spans="1:14">
      <c r="A667" t="str">
        <f t="shared" si="53"/>
        <v>288,192</v>
      </c>
      <c r="B667">
        <v>288</v>
      </c>
      <c r="C667">
        <v>192</v>
      </c>
      <c r="D667">
        <f t="shared" si="55"/>
        <v>79</v>
      </c>
      <c r="E667">
        <f>VLOOKUP(B667,Nodes!$B$2:$C$681,2,FALSE)</f>
        <v>225</v>
      </c>
      <c r="F667">
        <f>VLOOKUP(E667,Stations!$A$1:$D$300,3,FALSE)</f>
        <v>2.4066550000000002</v>
      </c>
      <c r="G667">
        <f>VLOOKUP(E667,Stations!$A$1:$D$300,4,FALSE)</f>
        <v>48.877183000000002</v>
      </c>
      <c r="H667">
        <f>VLOOKUP(C667,Nodes!$B$2:$C$681,2,FALSE)</f>
        <v>152</v>
      </c>
      <c r="I667">
        <f>VLOOKUP(H667,Stations!$A$1:$D$300,3,FALSE)</f>
        <v>2.4162894487380902</v>
      </c>
      <c r="J667">
        <f>VLOOKUP(H667,Stations!$A$1:$D$300,4,FALSE)</f>
        <v>48.879788056425497</v>
      </c>
      <c r="K667">
        <f t="shared" si="56"/>
        <v>9.9804269180678258</v>
      </c>
      <c r="L667">
        <f t="shared" si="57"/>
        <v>9.9804269180678258</v>
      </c>
      <c r="N667" s="14">
        <f t="shared" si="54"/>
        <v>79.334931452994113</v>
      </c>
    </row>
    <row r="668" spans="1:14">
      <c r="A668" t="str">
        <f t="shared" si="53"/>
        <v>192,288</v>
      </c>
      <c r="B668">
        <v>192</v>
      </c>
      <c r="C668">
        <v>288</v>
      </c>
      <c r="D668">
        <f t="shared" si="55"/>
        <v>79</v>
      </c>
      <c r="E668">
        <f>VLOOKUP(B668,Nodes!$B$2:$C$681,2,FALSE)</f>
        <v>152</v>
      </c>
      <c r="F668">
        <f>VLOOKUP(E668,Stations!$A$1:$D$300,3,FALSE)</f>
        <v>2.4162894487380902</v>
      </c>
      <c r="G668">
        <f>VLOOKUP(E668,Stations!$A$1:$D$300,4,FALSE)</f>
        <v>48.879788056425497</v>
      </c>
      <c r="H668">
        <f>VLOOKUP(C668,Nodes!$B$2:$C$681,2,FALSE)</f>
        <v>225</v>
      </c>
      <c r="I668">
        <f>VLOOKUP(H668,Stations!$A$1:$D$300,3,FALSE)</f>
        <v>2.4066550000000002</v>
      </c>
      <c r="J668">
        <f>VLOOKUP(H668,Stations!$A$1:$D$300,4,FALSE)</f>
        <v>48.877183000000002</v>
      </c>
      <c r="K668">
        <f t="shared" si="56"/>
        <v>9.9804269180678258</v>
      </c>
      <c r="L668">
        <f t="shared" si="57"/>
        <v>9.9804269180678258</v>
      </c>
      <c r="N668" s="14">
        <f t="shared" si="54"/>
        <v>79.334931452994113</v>
      </c>
    </row>
    <row r="669" spans="1:14">
      <c r="A669" t="str">
        <f t="shared" si="53"/>
        <v>285,86</v>
      </c>
      <c r="B669">
        <v>285</v>
      </c>
      <c r="C669">
        <v>86</v>
      </c>
      <c r="D669">
        <f t="shared" si="55"/>
        <v>82</v>
      </c>
      <c r="E669">
        <f>VLOOKUP(B669,Nodes!$B$2:$C$681,2,FALSE)</f>
        <v>223</v>
      </c>
      <c r="F669">
        <f>VLOOKUP(E669,Stations!$A$1:$D$300,3,FALSE)</f>
        <v>2.2878409999999998</v>
      </c>
      <c r="G669">
        <f>VLOOKUP(E669,Stations!$A$1:$D$300,4,FALSE)</f>
        <v>48.832327999999997</v>
      </c>
      <c r="H669">
        <f>VLOOKUP(C669,Nodes!$B$2:$C$681,2,FALSE)</f>
        <v>68</v>
      </c>
      <c r="I669">
        <f>VLOOKUP(H669,Stations!$A$1:$D$300,3,FALSE)</f>
        <v>2.278985</v>
      </c>
      <c r="J669">
        <f>VLOOKUP(H669,Stations!$A$1:$D$300,4,FALSE)</f>
        <v>48.826833000000001</v>
      </c>
      <c r="K669">
        <f t="shared" si="56"/>
        <v>10.422272352992627</v>
      </c>
      <c r="L669">
        <f t="shared" si="57"/>
        <v>10.422272352992627</v>
      </c>
      <c r="N669" s="14">
        <f t="shared" si="54"/>
        <v>81.766485275753311</v>
      </c>
    </row>
    <row r="670" spans="1:14">
      <c r="A670" t="str">
        <f t="shared" si="53"/>
        <v>86,193</v>
      </c>
      <c r="B670">
        <v>86</v>
      </c>
      <c r="C670">
        <v>193</v>
      </c>
      <c r="D670">
        <f t="shared" si="55"/>
        <v>62</v>
      </c>
      <c r="E670">
        <f>VLOOKUP(B670,Nodes!$B$2:$C$681,2,FALSE)</f>
        <v>68</v>
      </c>
      <c r="F670">
        <f>VLOOKUP(E670,Stations!$A$1:$D$300,3,FALSE)</f>
        <v>2.278985</v>
      </c>
      <c r="G670">
        <f>VLOOKUP(E670,Stations!$A$1:$D$300,4,FALSE)</f>
        <v>48.826833000000001</v>
      </c>
      <c r="H670">
        <f>VLOOKUP(C670,Nodes!$B$2:$C$681,2,FALSE)</f>
        <v>153</v>
      </c>
      <c r="I670">
        <f>VLOOKUP(H670,Stations!$A$1:$D$300,3,FALSE)</f>
        <v>2.273434</v>
      </c>
      <c r="J670">
        <f>VLOOKUP(H670,Stations!$A$1:$D$300,4,FALSE)</f>
        <v>48.824151999999998</v>
      </c>
      <c r="K670">
        <f t="shared" si="56"/>
        <v>6.1645244747680961</v>
      </c>
      <c r="L670">
        <f t="shared" si="57"/>
        <v>6.1645244747680961</v>
      </c>
      <c r="N670" s="14">
        <f t="shared" si="54"/>
        <v>61.570150942343787</v>
      </c>
    </row>
    <row r="671" spans="1:14">
      <c r="A671" t="str">
        <f t="shared" si="53"/>
        <v>193,86</v>
      </c>
      <c r="B671">
        <v>193</v>
      </c>
      <c r="C671">
        <v>86</v>
      </c>
      <c r="D671">
        <f t="shared" si="55"/>
        <v>62</v>
      </c>
      <c r="E671">
        <f>VLOOKUP(B671,Nodes!$B$2:$C$681,2,FALSE)</f>
        <v>153</v>
      </c>
      <c r="F671">
        <f>VLOOKUP(E671,Stations!$A$1:$D$300,3,FALSE)</f>
        <v>2.273434</v>
      </c>
      <c r="G671">
        <f>VLOOKUP(E671,Stations!$A$1:$D$300,4,FALSE)</f>
        <v>48.824151999999998</v>
      </c>
      <c r="H671">
        <f>VLOOKUP(C671,Nodes!$B$2:$C$681,2,FALSE)</f>
        <v>68</v>
      </c>
      <c r="I671">
        <f>VLOOKUP(H671,Stations!$A$1:$D$300,3,FALSE)</f>
        <v>2.278985</v>
      </c>
      <c r="J671">
        <f>VLOOKUP(H671,Stations!$A$1:$D$300,4,FALSE)</f>
        <v>48.826833000000001</v>
      </c>
      <c r="K671">
        <f t="shared" si="56"/>
        <v>6.1645244747680961</v>
      </c>
      <c r="L671">
        <f t="shared" si="57"/>
        <v>6.1645244747680961</v>
      </c>
      <c r="N671" s="14">
        <f t="shared" si="54"/>
        <v>61.570150942343787</v>
      </c>
    </row>
    <row r="672" spans="1:14">
      <c r="A672" t="str">
        <f t="shared" si="53"/>
        <v>86,285</v>
      </c>
      <c r="B672">
        <v>86</v>
      </c>
      <c r="C672">
        <v>285</v>
      </c>
      <c r="D672">
        <f t="shared" si="55"/>
        <v>82</v>
      </c>
      <c r="E672">
        <f>VLOOKUP(B672,Nodes!$B$2:$C$681,2,FALSE)</f>
        <v>68</v>
      </c>
      <c r="F672">
        <f>VLOOKUP(E672,Stations!$A$1:$D$300,3,FALSE)</f>
        <v>2.278985</v>
      </c>
      <c r="G672">
        <f>VLOOKUP(E672,Stations!$A$1:$D$300,4,FALSE)</f>
        <v>48.826833000000001</v>
      </c>
      <c r="H672">
        <f>VLOOKUP(C672,Nodes!$B$2:$C$681,2,FALSE)</f>
        <v>223</v>
      </c>
      <c r="I672">
        <f>VLOOKUP(H672,Stations!$A$1:$D$300,3,FALSE)</f>
        <v>2.2878409999999998</v>
      </c>
      <c r="J672">
        <f>VLOOKUP(H672,Stations!$A$1:$D$300,4,FALSE)</f>
        <v>48.832327999999997</v>
      </c>
      <c r="K672">
        <f t="shared" si="56"/>
        <v>10.422272352992627</v>
      </c>
      <c r="L672">
        <f t="shared" si="57"/>
        <v>10.422272352992627</v>
      </c>
      <c r="N672" s="14">
        <f t="shared" si="54"/>
        <v>81.766485275753311</v>
      </c>
    </row>
    <row r="673" spans="1:14">
      <c r="A673" t="str">
        <f t="shared" si="53"/>
        <v>10,9</v>
      </c>
      <c r="B673">
        <v>10</v>
      </c>
      <c r="C673">
        <v>9</v>
      </c>
      <c r="D673">
        <f t="shared" si="55"/>
        <v>69</v>
      </c>
      <c r="E673">
        <f>VLOOKUP(B673,Nodes!$B$2:$C$681,2,FALSE)</f>
        <v>9</v>
      </c>
      <c r="F673">
        <f>VLOOKUP(E673,Stations!$A$1:$D$300,3,FALSE)</f>
        <v>2.2837883234023999</v>
      </c>
      <c r="G673">
        <f>VLOOKUP(E673,Stations!$A$1:$D$300,4,FALSE)</f>
        <v>48.930605756022103</v>
      </c>
      <c r="H673">
        <f>VLOOKUP(C673,Nodes!$B$2:$C$681,2,FALSE)</f>
        <v>8</v>
      </c>
      <c r="I673">
        <f>VLOOKUP(H673,Stations!$A$1:$D$300,3,FALSE)</f>
        <v>2.2858911752700801</v>
      </c>
      <c r="J673">
        <f>VLOOKUP(H673,Stations!$A$1:$D$300,4,FALSE)</f>
        <v>48.923038562581603</v>
      </c>
      <c r="K673">
        <f t="shared" si="56"/>
        <v>7.8539418474651947</v>
      </c>
      <c r="L673">
        <f t="shared" si="57"/>
        <v>7.8539418474651947</v>
      </c>
      <c r="N673" s="14">
        <f t="shared" si="54"/>
        <v>68.719894748581311</v>
      </c>
    </row>
    <row r="674" spans="1:14">
      <c r="A674" t="str">
        <f t="shared" si="53"/>
        <v>9,121</v>
      </c>
      <c r="B674">
        <v>9</v>
      </c>
      <c r="C674">
        <v>121</v>
      </c>
      <c r="D674">
        <f t="shared" si="55"/>
        <v>83</v>
      </c>
      <c r="E674">
        <f>VLOOKUP(B674,Nodes!$B$2:$C$681,2,FALSE)</f>
        <v>8</v>
      </c>
      <c r="F674">
        <f>VLOOKUP(E674,Stations!$A$1:$D$300,3,FALSE)</f>
        <v>2.2858911752700801</v>
      </c>
      <c r="G674">
        <f>VLOOKUP(E674,Stations!$A$1:$D$300,4,FALSE)</f>
        <v>48.923038562581603</v>
      </c>
      <c r="H674">
        <f>VLOOKUP(C674,Nodes!$B$2:$C$681,2,FALSE)</f>
        <v>99</v>
      </c>
      <c r="I674">
        <f>VLOOKUP(H674,Stations!$A$1:$D$300,3,FALSE)</f>
        <v>2.2943884134292598</v>
      </c>
      <c r="J674">
        <f>VLOOKUP(H674,Stations!$A$1:$D$300,4,FALSE)</f>
        <v>48.916575405505</v>
      </c>
      <c r="K674">
        <f t="shared" si="56"/>
        <v>10.675928799437376</v>
      </c>
      <c r="L674">
        <f t="shared" si="57"/>
        <v>10.675928799437376</v>
      </c>
      <c r="N674" s="14">
        <f t="shared" si="54"/>
        <v>83.197526635962944</v>
      </c>
    </row>
    <row r="675" spans="1:14">
      <c r="A675" t="str">
        <f t="shared" si="53"/>
        <v>121,189</v>
      </c>
      <c r="B675">
        <v>121</v>
      </c>
      <c r="C675">
        <v>189</v>
      </c>
      <c r="D675">
        <f t="shared" si="55"/>
        <v>125</v>
      </c>
      <c r="E675">
        <f>VLOOKUP(B675,Nodes!$B$2:$C$681,2,FALSE)</f>
        <v>99</v>
      </c>
      <c r="F675">
        <f>VLOOKUP(E675,Stations!$A$1:$D$300,3,FALSE)</f>
        <v>2.2943884134292598</v>
      </c>
      <c r="G675">
        <f>VLOOKUP(E675,Stations!$A$1:$D$300,4,FALSE)</f>
        <v>48.916575405505</v>
      </c>
      <c r="H675">
        <f>VLOOKUP(C675,Nodes!$B$2:$C$681,2,FALSE)</f>
        <v>149</v>
      </c>
      <c r="I675">
        <f>VLOOKUP(H675,Stations!$A$1:$D$300,3,FALSE)</f>
        <v>2.3053425550460802</v>
      </c>
      <c r="J675">
        <f>VLOOKUP(H675,Stations!$A$1:$D$300,4,FALSE)</f>
        <v>48.903958648112798</v>
      </c>
      <c r="K675">
        <f t="shared" si="56"/>
        <v>16.708554265855426</v>
      </c>
      <c r="L675">
        <f t="shared" si="57"/>
        <v>16.708554265855426</v>
      </c>
      <c r="N675" s="14">
        <f t="shared" si="54"/>
        <v>124.78192562101526</v>
      </c>
    </row>
    <row r="676" spans="1:14">
      <c r="A676" t="str">
        <f t="shared" si="53"/>
        <v>189,276</v>
      </c>
      <c r="B676">
        <v>189</v>
      </c>
      <c r="C676">
        <v>276</v>
      </c>
      <c r="D676">
        <f t="shared" si="55"/>
        <v>96</v>
      </c>
      <c r="E676">
        <f>VLOOKUP(B676,Nodes!$B$2:$C$681,2,FALSE)</f>
        <v>149</v>
      </c>
      <c r="F676">
        <f>VLOOKUP(E676,Stations!$A$1:$D$300,3,FALSE)</f>
        <v>2.3053425550460802</v>
      </c>
      <c r="G676">
        <f>VLOOKUP(E676,Stations!$A$1:$D$300,4,FALSE)</f>
        <v>48.903958648112798</v>
      </c>
      <c r="H676">
        <f>VLOOKUP(C676,Nodes!$B$2:$C$681,2,FALSE)</f>
        <v>214</v>
      </c>
      <c r="I676">
        <f>VLOOKUP(H676,Stations!$A$1:$D$300,3,FALSE)</f>
        <v>2.3136520385742099</v>
      </c>
      <c r="J676">
        <f>VLOOKUP(H676,Stations!$A$1:$D$300,4,FALSE)</f>
        <v>48.894345421563699</v>
      </c>
      <c r="K676">
        <f t="shared" si="56"/>
        <v>12.70675573026281</v>
      </c>
      <c r="L676">
        <f t="shared" si="57"/>
        <v>12.70675573026281</v>
      </c>
      <c r="N676" s="14">
        <f t="shared" si="54"/>
        <v>95.578447767952355</v>
      </c>
    </row>
    <row r="677" spans="1:14">
      <c r="A677" t="str">
        <f t="shared" si="53"/>
        <v>284,198</v>
      </c>
      <c r="B677">
        <v>284</v>
      </c>
      <c r="C677">
        <v>198</v>
      </c>
      <c r="D677">
        <f t="shared" si="55"/>
        <v>75</v>
      </c>
      <c r="E677">
        <f>VLOOKUP(B677,Nodes!$B$2:$C$681,2,FALSE)</f>
        <v>222</v>
      </c>
      <c r="F677">
        <f>VLOOKUP(E677,Stations!$A$1:$D$300,3,FALSE)</f>
        <v>2.3058843612670898</v>
      </c>
      <c r="G677">
        <f>VLOOKUP(E677,Stations!$A$1:$D$300,4,FALSE)</f>
        <v>48.827940453400899</v>
      </c>
      <c r="H677">
        <f>VLOOKUP(C677,Nodes!$B$2:$C$681,2,FALSE)</f>
        <v>158</v>
      </c>
      <c r="I677">
        <f>VLOOKUP(H677,Stations!$A$1:$D$300,3,FALSE)</f>
        <v>2.2983446717262201</v>
      </c>
      <c r="J677">
        <f>VLOOKUP(H677,Stations!$A$1:$D$300,4,FALSE)</f>
        <v>48.822842449453702</v>
      </c>
      <c r="K677">
        <f t="shared" si="56"/>
        <v>9.101459367504324</v>
      </c>
      <c r="L677">
        <f t="shared" si="57"/>
        <v>9.101459367504324</v>
      </c>
      <c r="N677" s="14">
        <f t="shared" si="54"/>
        <v>74.728962565883677</v>
      </c>
    </row>
    <row r="678" spans="1:14">
      <c r="A678" t="str">
        <f t="shared" si="53"/>
        <v>198,199</v>
      </c>
      <c r="B678">
        <v>198</v>
      </c>
      <c r="C678">
        <v>199</v>
      </c>
      <c r="D678">
        <f t="shared" si="55"/>
        <v>70</v>
      </c>
      <c r="E678">
        <f>VLOOKUP(B678,Nodes!$B$2:$C$681,2,FALSE)</f>
        <v>158</v>
      </c>
      <c r="F678">
        <f>VLOOKUP(E678,Stations!$A$1:$D$300,3,FALSE)</f>
        <v>2.2983446717262201</v>
      </c>
      <c r="G678">
        <f>VLOOKUP(E678,Stations!$A$1:$D$300,4,FALSE)</f>
        <v>48.822842449453702</v>
      </c>
      <c r="H678">
        <f>VLOOKUP(C678,Nodes!$B$2:$C$681,2,FALSE)</f>
        <v>159</v>
      </c>
      <c r="I678">
        <f>VLOOKUP(H678,Stations!$A$1:$D$300,3,FALSE)</f>
        <v>2.29730129241943</v>
      </c>
      <c r="J678">
        <f>VLOOKUP(H678,Stations!$A$1:$D$300,4,FALSE)</f>
        <v>48.814702579903603</v>
      </c>
      <c r="K678">
        <f t="shared" si="56"/>
        <v>8.2064679777887903</v>
      </c>
      <c r="L678">
        <f t="shared" si="57"/>
        <v>8.2064679777887903</v>
      </c>
      <c r="N678" s="14">
        <f t="shared" si="54"/>
        <v>70.355132185084784</v>
      </c>
    </row>
    <row r="679" spans="1:14">
      <c r="A679" t="str">
        <f t="shared" si="53"/>
        <v>199,72</v>
      </c>
      <c r="B679">
        <v>199</v>
      </c>
      <c r="C679">
        <v>72</v>
      </c>
      <c r="D679">
        <f t="shared" si="55"/>
        <v>62</v>
      </c>
      <c r="E679">
        <f>VLOOKUP(B679,Nodes!$B$2:$C$681,2,FALSE)</f>
        <v>159</v>
      </c>
      <c r="F679">
        <f>VLOOKUP(E679,Stations!$A$1:$D$300,3,FALSE)</f>
        <v>2.29730129241943</v>
      </c>
      <c r="G679">
        <f>VLOOKUP(E679,Stations!$A$1:$D$300,4,FALSE)</f>
        <v>48.814702579903603</v>
      </c>
      <c r="H679">
        <f>VLOOKUP(C679,Nodes!$B$2:$C$681,2,FALSE)</f>
        <v>57</v>
      </c>
      <c r="I679">
        <f>VLOOKUP(H679,Stations!$A$1:$D$300,3,FALSE)</f>
        <v>2.3018261790275498</v>
      </c>
      <c r="J679">
        <f>VLOOKUP(H679,Stations!$A$1:$D$300,4,FALSE)</f>
        <v>48.810539415015</v>
      </c>
      <c r="K679">
        <f t="shared" si="56"/>
        <v>6.1487023595254744</v>
      </c>
      <c r="L679">
        <f t="shared" si="57"/>
        <v>6.1487023595254744</v>
      </c>
      <c r="N679" s="14">
        <f t="shared" si="54"/>
        <v>61.508562354647609</v>
      </c>
    </row>
    <row r="680" spans="1:14">
      <c r="A680" t="str">
        <f t="shared" si="53"/>
        <v>72,199</v>
      </c>
      <c r="B680">
        <v>72</v>
      </c>
      <c r="C680">
        <v>199</v>
      </c>
      <c r="D680">
        <f t="shared" si="55"/>
        <v>62</v>
      </c>
      <c r="E680">
        <f>VLOOKUP(B680,Nodes!$B$2:$C$681,2,FALSE)</f>
        <v>57</v>
      </c>
      <c r="F680">
        <f>VLOOKUP(E680,Stations!$A$1:$D$300,3,FALSE)</f>
        <v>2.3018261790275498</v>
      </c>
      <c r="G680">
        <f>VLOOKUP(E680,Stations!$A$1:$D$300,4,FALSE)</f>
        <v>48.810539415015</v>
      </c>
      <c r="H680">
        <f>VLOOKUP(C680,Nodes!$B$2:$C$681,2,FALSE)</f>
        <v>159</v>
      </c>
      <c r="I680">
        <f>VLOOKUP(H680,Stations!$A$1:$D$300,3,FALSE)</f>
        <v>2.29730129241943</v>
      </c>
      <c r="J680">
        <f>VLOOKUP(H680,Stations!$A$1:$D$300,4,FALSE)</f>
        <v>48.814702579903603</v>
      </c>
      <c r="K680">
        <f t="shared" si="56"/>
        <v>6.1487023595254744</v>
      </c>
      <c r="L680">
        <f t="shared" si="57"/>
        <v>6.1487023595254744</v>
      </c>
      <c r="N680" s="14">
        <f t="shared" si="54"/>
        <v>61.508562354647609</v>
      </c>
    </row>
    <row r="681" spans="1:14">
      <c r="A681" t="str">
        <f t="shared" si="53"/>
        <v>199,198</v>
      </c>
      <c r="B681">
        <v>199</v>
      </c>
      <c r="C681">
        <v>198</v>
      </c>
      <c r="D681">
        <f t="shared" si="55"/>
        <v>70</v>
      </c>
      <c r="E681">
        <f>VLOOKUP(B681,Nodes!$B$2:$C$681,2,FALSE)</f>
        <v>159</v>
      </c>
      <c r="F681">
        <f>VLOOKUP(E681,Stations!$A$1:$D$300,3,FALSE)</f>
        <v>2.29730129241943</v>
      </c>
      <c r="G681">
        <f>VLOOKUP(E681,Stations!$A$1:$D$300,4,FALSE)</f>
        <v>48.814702579903603</v>
      </c>
      <c r="H681">
        <f>VLOOKUP(C681,Nodes!$B$2:$C$681,2,FALSE)</f>
        <v>158</v>
      </c>
      <c r="I681">
        <f>VLOOKUP(H681,Stations!$A$1:$D$300,3,FALSE)</f>
        <v>2.2983446717262201</v>
      </c>
      <c r="J681">
        <f>VLOOKUP(H681,Stations!$A$1:$D$300,4,FALSE)</f>
        <v>48.822842449453702</v>
      </c>
      <c r="K681">
        <f t="shared" si="56"/>
        <v>8.2064679777887903</v>
      </c>
      <c r="L681">
        <f t="shared" si="57"/>
        <v>8.2064679777887903</v>
      </c>
      <c r="N681" s="14">
        <f t="shared" si="54"/>
        <v>70.355132185084784</v>
      </c>
    </row>
    <row r="682" spans="1:14">
      <c r="A682" t="str">
        <f t="shared" si="53"/>
        <v>198,284</v>
      </c>
      <c r="B682">
        <v>198</v>
      </c>
      <c r="C682">
        <v>284</v>
      </c>
      <c r="D682">
        <f t="shared" si="55"/>
        <v>75</v>
      </c>
      <c r="E682">
        <f>VLOOKUP(B682,Nodes!$B$2:$C$681,2,FALSE)</f>
        <v>158</v>
      </c>
      <c r="F682">
        <f>VLOOKUP(E682,Stations!$A$1:$D$300,3,FALSE)</f>
        <v>2.2983446717262201</v>
      </c>
      <c r="G682">
        <f>VLOOKUP(E682,Stations!$A$1:$D$300,4,FALSE)</f>
        <v>48.822842449453702</v>
      </c>
      <c r="H682">
        <f>VLOOKUP(C682,Nodes!$B$2:$C$681,2,FALSE)</f>
        <v>222</v>
      </c>
      <c r="I682">
        <f>VLOOKUP(H682,Stations!$A$1:$D$300,3,FALSE)</f>
        <v>2.3058843612670898</v>
      </c>
      <c r="J682">
        <f>VLOOKUP(H682,Stations!$A$1:$D$300,4,FALSE)</f>
        <v>48.827940453400899</v>
      </c>
      <c r="K682">
        <f t="shared" si="56"/>
        <v>9.101459367504324</v>
      </c>
      <c r="L682">
        <f t="shared" si="57"/>
        <v>9.101459367504324</v>
      </c>
      <c r="N682" s="14">
        <f t="shared" si="54"/>
        <v>74.728962565883677</v>
      </c>
    </row>
    <row r="683" spans="1:14">
      <c r="A683" t="str">
        <f t="shared" si="53"/>
        <v>276,189</v>
      </c>
      <c r="B683">
        <v>276</v>
      </c>
      <c r="C683">
        <v>189</v>
      </c>
      <c r="D683">
        <f t="shared" si="55"/>
        <v>96</v>
      </c>
      <c r="E683">
        <f>VLOOKUP(B683,Nodes!$B$2:$C$681,2,FALSE)</f>
        <v>214</v>
      </c>
      <c r="F683">
        <f>VLOOKUP(E683,Stations!$A$1:$D$300,3,FALSE)</f>
        <v>2.3136520385742099</v>
      </c>
      <c r="G683">
        <f>VLOOKUP(E683,Stations!$A$1:$D$300,4,FALSE)</f>
        <v>48.894345421563699</v>
      </c>
      <c r="H683">
        <f>VLOOKUP(C683,Nodes!$B$2:$C$681,2,FALSE)</f>
        <v>149</v>
      </c>
      <c r="I683">
        <f>VLOOKUP(H683,Stations!$A$1:$D$300,3,FALSE)</f>
        <v>2.3053425550460802</v>
      </c>
      <c r="J683">
        <f>VLOOKUP(H683,Stations!$A$1:$D$300,4,FALSE)</f>
        <v>48.903958648112798</v>
      </c>
      <c r="K683">
        <f t="shared" si="56"/>
        <v>12.70675573026281</v>
      </c>
      <c r="L683">
        <f t="shared" si="57"/>
        <v>12.70675573026281</v>
      </c>
      <c r="N683" s="14">
        <f t="shared" si="54"/>
        <v>95.578447767952355</v>
      </c>
    </row>
    <row r="684" spans="1:14">
      <c r="A684" t="str">
        <f t="shared" si="53"/>
        <v>189,121</v>
      </c>
      <c r="B684">
        <v>189</v>
      </c>
      <c r="C684">
        <v>121</v>
      </c>
      <c r="D684">
        <f t="shared" si="55"/>
        <v>125</v>
      </c>
      <c r="E684">
        <f>VLOOKUP(B684,Nodes!$B$2:$C$681,2,FALSE)</f>
        <v>149</v>
      </c>
      <c r="F684">
        <f>VLOOKUP(E684,Stations!$A$1:$D$300,3,FALSE)</f>
        <v>2.3053425550460802</v>
      </c>
      <c r="G684">
        <f>VLOOKUP(E684,Stations!$A$1:$D$300,4,FALSE)</f>
        <v>48.903958648112798</v>
      </c>
      <c r="H684">
        <f>VLOOKUP(C684,Nodes!$B$2:$C$681,2,FALSE)</f>
        <v>99</v>
      </c>
      <c r="I684">
        <f>VLOOKUP(H684,Stations!$A$1:$D$300,3,FALSE)</f>
        <v>2.2943884134292598</v>
      </c>
      <c r="J684">
        <f>VLOOKUP(H684,Stations!$A$1:$D$300,4,FALSE)</f>
        <v>48.916575405505</v>
      </c>
      <c r="K684">
        <f t="shared" si="56"/>
        <v>16.708554265855426</v>
      </c>
      <c r="L684">
        <f t="shared" si="57"/>
        <v>16.708554265855426</v>
      </c>
      <c r="N684" s="14">
        <f t="shared" si="54"/>
        <v>124.78192562101526</v>
      </c>
    </row>
    <row r="685" spans="1:14">
      <c r="A685" t="str">
        <f t="shared" si="53"/>
        <v>121,9</v>
      </c>
      <c r="B685">
        <v>121</v>
      </c>
      <c r="C685">
        <v>9</v>
      </c>
      <c r="D685">
        <f t="shared" si="55"/>
        <v>83</v>
      </c>
      <c r="E685">
        <f>VLOOKUP(B685,Nodes!$B$2:$C$681,2,FALSE)</f>
        <v>99</v>
      </c>
      <c r="F685">
        <f>VLOOKUP(E685,Stations!$A$1:$D$300,3,FALSE)</f>
        <v>2.2943884134292598</v>
      </c>
      <c r="G685">
        <f>VLOOKUP(E685,Stations!$A$1:$D$300,4,FALSE)</f>
        <v>48.916575405505</v>
      </c>
      <c r="H685">
        <f>VLOOKUP(C685,Nodes!$B$2:$C$681,2,FALSE)</f>
        <v>8</v>
      </c>
      <c r="I685">
        <f>VLOOKUP(H685,Stations!$A$1:$D$300,3,FALSE)</f>
        <v>2.2858911752700801</v>
      </c>
      <c r="J685">
        <f>VLOOKUP(H685,Stations!$A$1:$D$300,4,FALSE)</f>
        <v>48.923038562581603</v>
      </c>
      <c r="K685">
        <f t="shared" si="56"/>
        <v>10.675928799437376</v>
      </c>
      <c r="L685">
        <f t="shared" si="57"/>
        <v>10.675928799437376</v>
      </c>
      <c r="N685" s="14">
        <f t="shared" si="54"/>
        <v>83.197526635962944</v>
      </c>
    </row>
    <row r="686" spans="1:14">
      <c r="A686" t="str">
        <f t="shared" si="53"/>
        <v>9,10</v>
      </c>
      <c r="B686">
        <v>9</v>
      </c>
      <c r="C686">
        <v>10</v>
      </c>
      <c r="D686">
        <f t="shared" si="55"/>
        <v>69</v>
      </c>
      <c r="E686">
        <f>VLOOKUP(B686,Nodes!$B$2:$C$681,2,FALSE)</f>
        <v>8</v>
      </c>
      <c r="F686">
        <f>VLOOKUP(E686,Stations!$A$1:$D$300,3,FALSE)</f>
        <v>2.2858911752700801</v>
      </c>
      <c r="G686">
        <f>VLOOKUP(E686,Stations!$A$1:$D$300,4,FALSE)</f>
        <v>48.923038562581603</v>
      </c>
      <c r="H686">
        <f>VLOOKUP(C686,Nodes!$B$2:$C$681,2,FALSE)</f>
        <v>9</v>
      </c>
      <c r="I686">
        <f>VLOOKUP(H686,Stations!$A$1:$D$300,3,FALSE)</f>
        <v>2.2837883234023999</v>
      </c>
      <c r="J686">
        <f>VLOOKUP(H686,Stations!$A$1:$D$300,4,FALSE)</f>
        <v>48.930605756022103</v>
      </c>
      <c r="K686">
        <f t="shared" si="56"/>
        <v>7.8539418474651947</v>
      </c>
      <c r="L686">
        <f t="shared" si="57"/>
        <v>7.8539418474651947</v>
      </c>
      <c r="N686" s="14">
        <f t="shared" si="54"/>
        <v>68.719894748581311</v>
      </c>
    </row>
    <row r="687" spans="1:14">
      <c r="A687" t="str">
        <f t="shared" si="53"/>
        <v>328,18</v>
      </c>
      <c r="B687">
        <v>328</v>
      </c>
      <c r="C687">
        <v>18</v>
      </c>
      <c r="D687">
        <f t="shared" si="55"/>
        <v>70</v>
      </c>
      <c r="E687">
        <f>VLOOKUP(B687,Nodes!$B$2:$C$681,2,FALSE)</f>
        <v>256</v>
      </c>
      <c r="F687">
        <f>VLOOKUP(E687,Stations!$A$1:$D$300,3,FALSE)</f>
        <v>2.3636740000000001</v>
      </c>
      <c r="G687">
        <f>VLOOKUP(E687,Stations!$A$1:$D$300,4,FALSE)</f>
        <v>48.945799000000001</v>
      </c>
      <c r="H687">
        <f>VLOOKUP(C687,Nodes!$B$2:$C$681,2,FALSE)</f>
        <v>16</v>
      </c>
      <c r="I687">
        <f>VLOOKUP(H687,Stations!$A$1:$D$300,3,FALSE)</f>
        <v>2.3608455061912501</v>
      </c>
      <c r="J687">
        <f>VLOOKUP(H687,Stations!$A$1:$D$300,4,FALSE)</f>
        <v>48.938099565989397</v>
      </c>
      <c r="K687">
        <f t="shared" si="56"/>
        <v>8.2025399303985527</v>
      </c>
      <c r="L687">
        <f t="shared" si="57"/>
        <v>8.2025399303985527</v>
      </c>
      <c r="N687" s="14">
        <f t="shared" si="54"/>
        <v>70.336638806482057</v>
      </c>
    </row>
    <row r="688" spans="1:14">
      <c r="A688" t="str">
        <f t="shared" si="53"/>
        <v>18,327</v>
      </c>
      <c r="B688">
        <v>18</v>
      </c>
      <c r="C688">
        <v>327</v>
      </c>
      <c r="D688">
        <f t="shared" si="55"/>
        <v>72</v>
      </c>
      <c r="E688">
        <f>VLOOKUP(B688,Nodes!$B$2:$C$681,2,FALSE)</f>
        <v>16</v>
      </c>
      <c r="F688">
        <f>VLOOKUP(E688,Stations!$A$1:$D$300,3,FALSE)</f>
        <v>2.3608455061912501</v>
      </c>
      <c r="G688">
        <f>VLOOKUP(E688,Stations!$A$1:$D$300,4,FALSE)</f>
        <v>48.938099565989397</v>
      </c>
      <c r="H688">
        <f>VLOOKUP(C688,Nodes!$B$2:$C$681,2,FALSE)</f>
        <v>255</v>
      </c>
      <c r="I688">
        <f>VLOOKUP(H688,Stations!$A$1:$D$300,3,FALSE)</f>
        <v>2.3577690124511701</v>
      </c>
      <c r="J688">
        <f>VLOOKUP(H688,Stations!$A$1:$D$300,4,FALSE)</f>
        <v>48.930211035575702</v>
      </c>
      <c r="K688">
        <f t="shared" si="56"/>
        <v>8.4672147616873872</v>
      </c>
      <c r="L688">
        <f t="shared" si="57"/>
        <v>8.4672147616873872</v>
      </c>
      <c r="N688" s="14">
        <f t="shared" si="54"/>
        <v>71.596477282460398</v>
      </c>
    </row>
    <row r="689" spans="1:14">
      <c r="A689" t="str">
        <f t="shared" si="53"/>
        <v>327,52</v>
      </c>
      <c r="B689">
        <v>327</v>
      </c>
      <c r="C689">
        <v>52</v>
      </c>
      <c r="D689">
        <f t="shared" si="55"/>
        <v>129</v>
      </c>
      <c r="E689">
        <f>VLOOKUP(B689,Nodes!$B$2:$C$681,2,FALSE)</f>
        <v>255</v>
      </c>
      <c r="F689">
        <f>VLOOKUP(E689,Stations!$A$1:$D$300,3,FALSE)</f>
        <v>2.3577690124511701</v>
      </c>
      <c r="G689">
        <f>VLOOKUP(E689,Stations!$A$1:$D$300,4,FALSE)</f>
        <v>48.930211035575702</v>
      </c>
      <c r="H689">
        <f>VLOOKUP(C689,Nodes!$B$2:$C$681,2,FALSE)</f>
        <v>44</v>
      </c>
      <c r="I689">
        <f>VLOOKUP(H689,Stations!$A$1:$D$300,3,FALSE)</f>
        <v>2.3439261317253099</v>
      </c>
      <c r="J689">
        <f>VLOOKUP(H689,Stations!$A$1:$D$300,4,FALSE)</f>
        <v>48.9199419211037</v>
      </c>
      <c r="K689">
        <f t="shared" si="56"/>
        <v>17.236010525335736</v>
      </c>
      <c r="L689">
        <f t="shared" si="57"/>
        <v>17.236010525335736</v>
      </c>
      <c r="N689" s="14">
        <f t="shared" si="54"/>
        <v>129.10673087995912</v>
      </c>
    </row>
    <row r="690" spans="1:14">
      <c r="A690" t="str">
        <f t="shared" si="53"/>
        <v>52,191</v>
      </c>
      <c r="B690">
        <v>52</v>
      </c>
      <c r="C690">
        <v>191</v>
      </c>
      <c r="D690">
        <f t="shared" si="55"/>
        <v>98</v>
      </c>
      <c r="E690">
        <f>VLOOKUP(B690,Nodes!$B$2:$C$681,2,FALSE)</f>
        <v>44</v>
      </c>
      <c r="F690">
        <f>VLOOKUP(E690,Stations!$A$1:$D$300,3,FALSE)</f>
        <v>2.3439261317253099</v>
      </c>
      <c r="G690">
        <f>VLOOKUP(E690,Stations!$A$1:$D$300,4,FALSE)</f>
        <v>48.9199419211037</v>
      </c>
      <c r="H690">
        <f>VLOOKUP(C690,Nodes!$B$2:$C$681,2,FALSE)</f>
        <v>151</v>
      </c>
      <c r="I690">
        <f>VLOOKUP(H690,Stations!$A$1:$D$300,3,FALSE)</f>
        <v>2.3337525129318202</v>
      </c>
      <c r="J690">
        <f>VLOOKUP(H690,Stations!$A$1:$D$300,4,FALSE)</f>
        <v>48.911618635581</v>
      </c>
      <c r="K690">
        <f t="shared" si="56"/>
        <v>13.144565464389773</v>
      </c>
      <c r="L690">
        <f t="shared" si="57"/>
        <v>13.144565464389773</v>
      </c>
      <c r="N690" s="14">
        <f t="shared" si="54"/>
        <v>98.462737442588462</v>
      </c>
    </row>
    <row r="691" spans="1:14">
      <c r="A691" t="str">
        <f t="shared" si="53"/>
        <v>191,135</v>
      </c>
      <c r="B691">
        <v>191</v>
      </c>
      <c r="C691">
        <v>135</v>
      </c>
      <c r="D691">
        <f t="shared" si="55"/>
        <v>59</v>
      </c>
      <c r="E691">
        <f>VLOOKUP(B691,Nodes!$B$2:$C$681,2,FALSE)</f>
        <v>151</v>
      </c>
      <c r="F691">
        <f>VLOOKUP(E691,Stations!$A$1:$D$300,3,FALSE)</f>
        <v>2.3337525129318202</v>
      </c>
      <c r="G691">
        <f>VLOOKUP(E691,Stations!$A$1:$D$300,4,FALSE)</f>
        <v>48.911618635581</v>
      </c>
      <c r="H691">
        <f>VLOOKUP(C691,Nodes!$B$2:$C$681,2,FALSE)</f>
        <v>107</v>
      </c>
      <c r="I691">
        <f>VLOOKUP(H691,Stations!$A$1:$D$300,3,FALSE)</f>
        <v>2.3319071531295701</v>
      </c>
      <c r="J691">
        <f>VLOOKUP(H691,Stations!$A$1:$D$300,4,FALSE)</f>
        <v>48.906396925720799</v>
      </c>
      <c r="K691">
        <f t="shared" si="56"/>
        <v>5.5381952533190191</v>
      </c>
      <c r="L691">
        <f t="shared" si="57"/>
        <v>5.5381952533190191</v>
      </c>
      <c r="N691" s="14">
        <f t="shared" si="54"/>
        <v>59.208256246812276</v>
      </c>
    </row>
    <row r="692" spans="1:14">
      <c r="A692" t="str">
        <f t="shared" si="53"/>
        <v>135,283</v>
      </c>
      <c r="B692">
        <v>135</v>
      </c>
      <c r="C692">
        <v>283</v>
      </c>
      <c r="D692">
        <f t="shared" si="55"/>
        <v>80</v>
      </c>
      <c r="E692">
        <f>VLOOKUP(B692,Nodes!$B$2:$C$681,2,FALSE)</f>
        <v>107</v>
      </c>
      <c r="F692">
        <f>VLOOKUP(E692,Stations!$A$1:$D$300,3,FALSE)</f>
        <v>2.3319071531295701</v>
      </c>
      <c r="G692">
        <f>VLOOKUP(E692,Stations!$A$1:$D$300,4,FALSE)</f>
        <v>48.906396925720799</v>
      </c>
      <c r="H692">
        <f>VLOOKUP(C692,Nodes!$B$2:$C$681,2,FALSE)</f>
        <v>221</v>
      </c>
      <c r="I692">
        <f>VLOOKUP(H692,Stations!$A$1:$D$300,3,FALSE)</f>
        <v>2.3287099599838199</v>
      </c>
      <c r="J692">
        <f>VLOOKUP(H692,Stations!$A$1:$D$300,4,FALSE)</f>
        <v>48.896773588183201</v>
      </c>
      <c r="K692">
        <f t="shared" si="56"/>
        <v>10.140545812418701</v>
      </c>
      <c r="L692">
        <f t="shared" si="57"/>
        <v>10.140545812418701</v>
      </c>
      <c r="N692" s="14">
        <f t="shared" si="54"/>
        <v>80.207112788011443</v>
      </c>
    </row>
    <row r="693" spans="1:14">
      <c r="A693" t="str">
        <f t="shared" si="53"/>
        <v>283,135</v>
      </c>
      <c r="B693">
        <v>283</v>
      </c>
      <c r="C693">
        <v>135</v>
      </c>
      <c r="D693">
        <f t="shared" si="55"/>
        <v>80</v>
      </c>
      <c r="E693">
        <f>VLOOKUP(B693,Nodes!$B$2:$C$681,2,FALSE)</f>
        <v>221</v>
      </c>
      <c r="F693">
        <f>VLOOKUP(E693,Stations!$A$1:$D$300,3,FALSE)</f>
        <v>2.3287099599838199</v>
      </c>
      <c r="G693">
        <f>VLOOKUP(E693,Stations!$A$1:$D$300,4,FALSE)</f>
        <v>48.896773588183201</v>
      </c>
      <c r="H693">
        <f>VLOOKUP(C693,Nodes!$B$2:$C$681,2,FALSE)</f>
        <v>107</v>
      </c>
      <c r="I693">
        <f>VLOOKUP(H693,Stations!$A$1:$D$300,3,FALSE)</f>
        <v>2.3319071531295701</v>
      </c>
      <c r="J693">
        <f>VLOOKUP(H693,Stations!$A$1:$D$300,4,FALSE)</f>
        <v>48.906396925720799</v>
      </c>
      <c r="K693">
        <f t="shared" si="56"/>
        <v>10.140545812418701</v>
      </c>
      <c r="L693">
        <f t="shared" si="57"/>
        <v>10.140545812418701</v>
      </c>
      <c r="N693" s="14">
        <f t="shared" si="54"/>
        <v>80.207112788011443</v>
      </c>
    </row>
    <row r="694" spans="1:14">
      <c r="A694" t="str">
        <f t="shared" si="53"/>
        <v>135,191</v>
      </c>
      <c r="B694">
        <v>135</v>
      </c>
      <c r="C694">
        <v>191</v>
      </c>
      <c r="D694">
        <f t="shared" si="55"/>
        <v>59</v>
      </c>
      <c r="E694">
        <f>VLOOKUP(B694,Nodes!$B$2:$C$681,2,FALSE)</f>
        <v>107</v>
      </c>
      <c r="F694">
        <f>VLOOKUP(E694,Stations!$A$1:$D$300,3,FALSE)</f>
        <v>2.3319071531295701</v>
      </c>
      <c r="G694">
        <f>VLOOKUP(E694,Stations!$A$1:$D$300,4,FALSE)</f>
        <v>48.906396925720799</v>
      </c>
      <c r="H694">
        <f>VLOOKUP(C694,Nodes!$B$2:$C$681,2,FALSE)</f>
        <v>151</v>
      </c>
      <c r="I694">
        <f>VLOOKUP(H694,Stations!$A$1:$D$300,3,FALSE)</f>
        <v>2.3337525129318202</v>
      </c>
      <c r="J694">
        <f>VLOOKUP(H694,Stations!$A$1:$D$300,4,FALSE)</f>
        <v>48.911618635581</v>
      </c>
      <c r="K694">
        <f t="shared" si="56"/>
        <v>5.5381952533190191</v>
      </c>
      <c r="L694">
        <f t="shared" si="57"/>
        <v>5.5381952533190191</v>
      </c>
      <c r="N694" s="14">
        <f t="shared" si="54"/>
        <v>59.208256246812276</v>
      </c>
    </row>
    <row r="695" spans="1:14">
      <c r="A695" t="str">
        <f t="shared" si="53"/>
        <v>191,52</v>
      </c>
      <c r="B695">
        <v>191</v>
      </c>
      <c r="C695">
        <v>52</v>
      </c>
      <c r="D695">
        <f t="shared" si="55"/>
        <v>98</v>
      </c>
      <c r="E695">
        <f>VLOOKUP(B695,Nodes!$B$2:$C$681,2,FALSE)</f>
        <v>151</v>
      </c>
      <c r="F695">
        <f>VLOOKUP(E695,Stations!$A$1:$D$300,3,FALSE)</f>
        <v>2.3337525129318202</v>
      </c>
      <c r="G695">
        <f>VLOOKUP(E695,Stations!$A$1:$D$300,4,FALSE)</f>
        <v>48.911618635581</v>
      </c>
      <c r="H695">
        <f>VLOOKUP(C695,Nodes!$B$2:$C$681,2,FALSE)</f>
        <v>44</v>
      </c>
      <c r="I695">
        <f>VLOOKUP(H695,Stations!$A$1:$D$300,3,FALSE)</f>
        <v>2.3439261317253099</v>
      </c>
      <c r="J695">
        <f>VLOOKUP(H695,Stations!$A$1:$D$300,4,FALSE)</f>
        <v>48.9199419211037</v>
      </c>
      <c r="K695">
        <f t="shared" si="56"/>
        <v>13.144565464389773</v>
      </c>
      <c r="L695">
        <f t="shared" si="57"/>
        <v>13.144565464389773</v>
      </c>
      <c r="N695" s="14">
        <f t="shared" si="54"/>
        <v>98.462737442588462</v>
      </c>
    </row>
    <row r="696" spans="1:14">
      <c r="A696" t="str">
        <f t="shared" si="53"/>
        <v>52,327</v>
      </c>
      <c r="B696">
        <v>52</v>
      </c>
      <c r="C696">
        <v>327</v>
      </c>
      <c r="D696">
        <f t="shared" si="55"/>
        <v>129</v>
      </c>
      <c r="E696">
        <f>VLOOKUP(B696,Nodes!$B$2:$C$681,2,FALSE)</f>
        <v>44</v>
      </c>
      <c r="F696">
        <f>VLOOKUP(E696,Stations!$A$1:$D$300,3,FALSE)</f>
        <v>2.3439261317253099</v>
      </c>
      <c r="G696">
        <f>VLOOKUP(E696,Stations!$A$1:$D$300,4,FALSE)</f>
        <v>48.9199419211037</v>
      </c>
      <c r="H696">
        <f>VLOOKUP(C696,Nodes!$B$2:$C$681,2,FALSE)</f>
        <v>255</v>
      </c>
      <c r="I696">
        <f>VLOOKUP(H696,Stations!$A$1:$D$300,3,FALSE)</f>
        <v>2.3577690124511701</v>
      </c>
      <c r="J696">
        <f>VLOOKUP(H696,Stations!$A$1:$D$300,4,FALSE)</f>
        <v>48.930211035575702</v>
      </c>
      <c r="K696">
        <f t="shared" si="56"/>
        <v>17.236010525335736</v>
      </c>
      <c r="L696">
        <f t="shared" si="57"/>
        <v>17.236010525335736</v>
      </c>
      <c r="N696" s="14">
        <f t="shared" si="54"/>
        <v>129.10673087995912</v>
      </c>
    </row>
    <row r="697" spans="1:14">
      <c r="A697" t="str">
        <f t="shared" si="53"/>
        <v>327,18</v>
      </c>
      <c r="B697">
        <v>327</v>
      </c>
      <c r="C697">
        <v>18</v>
      </c>
      <c r="D697">
        <f t="shared" si="55"/>
        <v>72</v>
      </c>
      <c r="E697">
        <f>VLOOKUP(B697,Nodes!$B$2:$C$681,2,FALSE)</f>
        <v>255</v>
      </c>
      <c r="F697">
        <f>VLOOKUP(E697,Stations!$A$1:$D$300,3,FALSE)</f>
        <v>2.3577690124511701</v>
      </c>
      <c r="G697">
        <f>VLOOKUP(E697,Stations!$A$1:$D$300,4,FALSE)</f>
        <v>48.930211035575702</v>
      </c>
      <c r="H697">
        <f>VLOOKUP(C697,Nodes!$B$2:$C$681,2,FALSE)</f>
        <v>16</v>
      </c>
      <c r="I697">
        <f>VLOOKUP(H697,Stations!$A$1:$D$300,3,FALSE)</f>
        <v>2.3608455061912501</v>
      </c>
      <c r="J697">
        <f>VLOOKUP(H697,Stations!$A$1:$D$300,4,FALSE)</f>
        <v>48.938099565989397</v>
      </c>
      <c r="K697">
        <f t="shared" si="56"/>
        <v>8.4672147616873872</v>
      </c>
      <c r="L697">
        <f t="shared" si="57"/>
        <v>8.4672147616873872</v>
      </c>
      <c r="N697" s="14">
        <f t="shared" si="54"/>
        <v>71.596477282460398</v>
      </c>
    </row>
    <row r="698" spans="1:14">
      <c r="A698" t="str">
        <f t="shared" si="53"/>
        <v>18,328</v>
      </c>
      <c r="B698">
        <v>18</v>
      </c>
      <c r="C698">
        <v>328</v>
      </c>
      <c r="D698">
        <f t="shared" si="55"/>
        <v>70</v>
      </c>
      <c r="E698">
        <f>VLOOKUP(B698,Nodes!$B$2:$C$681,2,FALSE)</f>
        <v>16</v>
      </c>
      <c r="F698">
        <f>VLOOKUP(E698,Stations!$A$1:$D$300,3,FALSE)</f>
        <v>2.3608455061912501</v>
      </c>
      <c r="G698">
        <f>VLOOKUP(E698,Stations!$A$1:$D$300,4,FALSE)</f>
        <v>48.938099565989397</v>
      </c>
      <c r="H698">
        <f>VLOOKUP(C698,Nodes!$B$2:$C$681,2,FALSE)</f>
        <v>256</v>
      </c>
      <c r="I698">
        <f>VLOOKUP(H698,Stations!$A$1:$D$300,3,FALSE)</f>
        <v>2.3636740000000001</v>
      </c>
      <c r="J698">
        <f>VLOOKUP(H698,Stations!$A$1:$D$300,4,FALSE)</f>
        <v>48.945799000000001</v>
      </c>
      <c r="K698">
        <f t="shared" si="56"/>
        <v>8.2025399303985527</v>
      </c>
      <c r="L698">
        <f t="shared" si="57"/>
        <v>8.2025399303985527</v>
      </c>
      <c r="N698" s="14">
        <f t="shared" si="54"/>
        <v>70.336638806482057</v>
      </c>
    </row>
    <row r="699" spans="1:14">
      <c r="A699" t="str">
        <f t="shared" si="53"/>
        <v>28,234</v>
      </c>
      <c r="B699">
        <v>28</v>
      </c>
      <c r="C699">
        <v>234</v>
      </c>
      <c r="D699">
        <f t="shared" si="55"/>
        <v>74</v>
      </c>
      <c r="E699">
        <f>VLOOKUP(B699,Nodes!$B$2:$C$681,2,FALSE)</f>
        <v>22</v>
      </c>
      <c r="F699">
        <f>VLOOKUP(E699,Stations!$A$1:$D$300,3,FALSE)</f>
        <v>2.3767809999999998</v>
      </c>
      <c r="G699">
        <f>VLOOKUP(E699,Stations!$A$1:$D$300,4,FALSE)</f>
        <v>48.829822999999998</v>
      </c>
      <c r="H699">
        <f>VLOOKUP(C699,Nodes!$B$2:$C$681,2,FALSE)</f>
        <v>182</v>
      </c>
      <c r="I699">
        <f>VLOOKUP(H699,Stations!$A$1:$D$300,3,FALSE)</f>
        <v>2.3682805895805301</v>
      </c>
      <c r="J699">
        <f>VLOOKUP(H699,Stations!$A$1:$D$300,4,FALSE)</f>
        <v>48.827262397569001</v>
      </c>
      <c r="K699">
        <f t="shared" si="56"/>
        <v>8.8777059035008783</v>
      </c>
      <c r="L699">
        <f t="shared" si="57"/>
        <v>8.8777059035008783</v>
      </c>
      <c r="N699" s="14">
        <f t="shared" si="54"/>
        <v>73.605574332857486</v>
      </c>
    </row>
    <row r="700" spans="1:14">
      <c r="A700" t="str">
        <f t="shared" si="53"/>
        <v>234,28</v>
      </c>
      <c r="B700">
        <v>234</v>
      </c>
      <c r="C700">
        <v>28</v>
      </c>
      <c r="D700">
        <f t="shared" si="55"/>
        <v>74</v>
      </c>
      <c r="E700">
        <f>VLOOKUP(B700,Nodes!$B$2:$C$681,2,FALSE)</f>
        <v>182</v>
      </c>
      <c r="F700">
        <f>VLOOKUP(E700,Stations!$A$1:$D$300,3,FALSE)</f>
        <v>2.3682805895805301</v>
      </c>
      <c r="G700">
        <f>VLOOKUP(E700,Stations!$A$1:$D$300,4,FALSE)</f>
        <v>48.827262397569001</v>
      </c>
      <c r="H700">
        <f>VLOOKUP(C700,Nodes!$B$2:$C$681,2,FALSE)</f>
        <v>22</v>
      </c>
      <c r="I700">
        <f>VLOOKUP(H700,Stations!$A$1:$D$300,3,FALSE)</f>
        <v>2.3767809999999998</v>
      </c>
      <c r="J700">
        <f>VLOOKUP(H700,Stations!$A$1:$D$300,4,FALSE)</f>
        <v>48.829822999999998</v>
      </c>
      <c r="K700">
        <f t="shared" si="56"/>
        <v>8.8777059035008783</v>
      </c>
      <c r="L700">
        <f t="shared" si="57"/>
        <v>8.8777059035008783</v>
      </c>
      <c r="N700" s="14">
        <f t="shared" si="54"/>
        <v>73.605574332857486</v>
      </c>
    </row>
    <row r="701" spans="1:14">
      <c r="A701" t="str">
        <f t="shared" si="53"/>
        <v>42,40</v>
      </c>
      <c r="B701">
        <v>42</v>
      </c>
      <c r="C701">
        <v>40</v>
      </c>
      <c r="D701">
        <f t="shared" si="55"/>
        <v>83</v>
      </c>
      <c r="E701">
        <f>VLOOKUP(B701,Nodes!$B$2:$C$681,2,FALSE)</f>
        <v>34</v>
      </c>
      <c r="F701">
        <f>VLOOKUP(E701,Stations!$A$1:$D$300,3,FALSE)</f>
        <v>2.2283309999999998</v>
      </c>
      <c r="G701">
        <f>VLOOKUP(E701,Stations!$A$1:$D$300,4,FALSE)</f>
        <v>48.840684000000003</v>
      </c>
      <c r="H701">
        <f>VLOOKUP(C701,Nodes!$B$2:$C$681,2,FALSE)</f>
        <v>33</v>
      </c>
      <c r="I701">
        <f>VLOOKUP(H701,Stations!$A$1:$D$300,3,FALSE)</f>
        <v>2.2388774156570399</v>
      </c>
      <c r="J701">
        <f>VLOOKUP(H701,Stations!$A$1:$D$300,4,FALSE)</f>
        <v>48.842278126020702</v>
      </c>
      <c r="K701">
        <f t="shared" si="56"/>
        <v>10.666213994709102</v>
      </c>
      <c r="L701">
        <f t="shared" si="57"/>
        <v>10.666213994709102</v>
      </c>
      <c r="N701" s="14">
        <f t="shared" si="54"/>
        <v>83.142247253678647</v>
      </c>
    </row>
    <row r="702" spans="1:14">
      <c r="A702" t="str">
        <f t="shared" si="53"/>
        <v>267,29</v>
      </c>
      <c r="B702">
        <v>267</v>
      </c>
      <c r="C702">
        <v>29</v>
      </c>
      <c r="D702">
        <f>ROUND(N702,0)</f>
        <v>67</v>
      </c>
      <c r="E702">
        <f>VLOOKUP(B702,Nodes!$B$2:$C$681,2,FALSE)</f>
        <v>205</v>
      </c>
      <c r="F702">
        <f>VLOOKUP(E702,Stations!$A$1:$D$300,3,FALSE)</f>
        <v>2.23103463649749</v>
      </c>
      <c r="G702">
        <f>VLOOKUP(E702,Stations!$A$1:$D$300,4,FALSE)</f>
        <v>48.829746791735801</v>
      </c>
      <c r="H702">
        <f>VLOOKUP(C702,Nodes!$B$2:$C$681,2,FALSE)</f>
        <v>23</v>
      </c>
      <c r="I702">
        <f>VLOOKUP(H702,Stations!$A$1:$D$300,3,FALSE)</f>
        <v>2.2381773591041498</v>
      </c>
      <c r="J702">
        <f>VLOOKUP(H702,Stations!$A$1:$D$300,4,FALSE)</f>
        <v>48.832089813946602</v>
      </c>
      <c r="K702">
        <f t="shared" si="56"/>
        <v>7.5171962403545169</v>
      </c>
      <c r="L702">
        <f t="shared" si="57"/>
        <v>7.5171962403545169</v>
      </c>
      <c r="N702" s="14">
        <f t="shared" si="54"/>
        <v>67.204070230166479</v>
      </c>
    </row>
    <row r="703" spans="1:14">
      <c r="A703" t="s">
        <v>1012</v>
      </c>
      <c r="B703">
        <v>38</v>
      </c>
      <c r="C703">
        <v>258</v>
      </c>
      <c r="D703">
        <f t="shared" ref="D703:D726" si="58">ROUND(N703,0)</f>
        <v>59</v>
      </c>
      <c r="E703">
        <f>VLOOKUP(B703,Nodes!$B$2:$C$681,2,FALSE)</f>
        <v>31</v>
      </c>
      <c r="F703">
        <f>VLOOKUP(E703,Stations!$A$1:$D$300,3,FALSE)</f>
        <v>2.3880404233932402</v>
      </c>
      <c r="G703">
        <f>VLOOKUP(E703,Stations!$A$1:$D$300,4,FALSE)</f>
        <v>48.879551689151199</v>
      </c>
      <c r="H703">
        <f>VLOOKUP(C703,Nodes!$B$2:$C$681,2,FALSE)</f>
        <v>198</v>
      </c>
      <c r="I703">
        <f>VLOOKUP(H703,Stations!$A$1:$D$300,3,FALSE)</f>
        <v>2.3929595947265598</v>
      </c>
      <c r="J703">
        <f>VLOOKUP(H703,Stations!$A$1:$D$300,4,FALSE)</f>
        <v>48.876840441353202</v>
      </c>
      <c r="K703">
        <f t="shared" ref="K703:K726" si="59">1000*SQRT((F703-I703)^2+(G703-J703)^2)</f>
        <v>5.6168595521605278</v>
      </c>
      <c r="L703">
        <f t="shared" si="57"/>
        <v>5.6168595521605278</v>
      </c>
      <c r="N703" s="14">
        <f t="shared" ref="N703:N726" si="60">0.1991*K703*K703+1.441*K703+45.121</f>
        <v>59.49632266029689</v>
      </c>
    </row>
    <row r="704" spans="1:14">
      <c r="A704" t="s">
        <v>989</v>
      </c>
      <c r="B704">
        <v>181</v>
      </c>
      <c r="C704">
        <v>154</v>
      </c>
      <c r="D704">
        <f t="shared" si="58"/>
        <v>59</v>
      </c>
      <c r="E704">
        <f>VLOOKUP(B704,Nodes!$B$2:$C$681,2,FALSE)</f>
        <v>143</v>
      </c>
      <c r="F704">
        <f>VLOOKUP(E704,Stations!$A$1:$D$300,3,FALSE)</f>
        <v>2.3648393154144198</v>
      </c>
      <c r="G704">
        <f>VLOOKUP(E704,Stations!$A$1:$D$300,4,FALSE)</f>
        <v>48.881137445219501</v>
      </c>
      <c r="H704">
        <f>VLOOKUP(C704,Nodes!$B$2:$C$681,2,FALSE)</f>
        <v>120</v>
      </c>
      <c r="I704">
        <f>VLOOKUP(H704,Stations!$A$1:$D$300,3,FALSE)</f>
        <v>2.3701983690261801</v>
      </c>
      <c r="J704">
        <f>VLOOKUP(H704,Stations!$A$1:$D$300,4,FALSE)</f>
        <v>48.8817900777183</v>
      </c>
      <c r="K704">
        <f t="shared" si="59"/>
        <v>5.3986465704108628</v>
      </c>
      <c r="L704">
        <f t="shared" si="57"/>
        <v>5.3986465704108628</v>
      </c>
      <c r="N704" s="14">
        <f t="shared" si="60"/>
        <v>58.703295820090858</v>
      </c>
    </row>
    <row r="705" spans="1:14">
      <c r="A705" t="s">
        <v>990</v>
      </c>
      <c r="B705">
        <v>38</v>
      </c>
      <c r="C705">
        <v>257</v>
      </c>
      <c r="D705">
        <f t="shared" si="58"/>
        <v>59</v>
      </c>
      <c r="E705">
        <f>VLOOKUP(B705,Nodes!$B$2:$C$681,2,FALSE)</f>
        <v>31</v>
      </c>
      <c r="F705">
        <f>VLOOKUP(E705,Stations!$A$1:$D$300,3,FALSE)</f>
        <v>2.3880404233932402</v>
      </c>
      <c r="G705">
        <f>VLOOKUP(E705,Stations!$A$1:$D$300,4,FALSE)</f>
        <v>48.879551689151199</v>
      </c>
      <c r="H705">
        <f>VLOOKUP(C705,Nodes!$B$2:$C$681,2,FALSE)</f>
        <v>198</v>
      </c>
      <c r="I705">
        <f>VLOOKUP(H705,Stations!$A$1:$D$300,3,FALSE)</f>
        <v>2.3929595947265598</v>
      </c>
      <c r="J705">
        <f>VLOOKUP(H705,Stations!$A$1:$D$300,4,FALSE)</f>
        <v>48.876840441353202</v>
      </c>
      <c r="K705">
        <f t="shared" si="59"/>
        <v>5.6168595521605278</v>
      </c>
      <c r="L705">
        <f t="shared" si="57"/>
        <v>5.6168595521605278</v>
      </c>
      <c r="N705" s="14">
        <f t="shared" si="60"/>
        <v>59.49632266029689</v>
      </c>
    </row>
    <row r="706" spans="1:14">
      <c r="A706" t="s">
        <v>991</v>
      </c>
      <c r="B706">
        <v>154</v>
      </c>
      <c r="C706">
        <v>181</v>
      </c>
      <c r="D706">
        <f t="shared" si="58"/>
        <v>59</v>
      </c>
      <c r="E706">
        <f>VLOOKUP(B706,Nodes!$B$2:$C$681,2,FALSE)</f>
        <v>120</v>
      </c>
      <c r="F706">
        <f>VLOOKUP(E706,Stations!$A$1:$D$300,3,FALSE)</f>
        <v>2.3701983690261801</v>
      </c>
      <c r="G706">
        <f>VLOOKUP(E706,Stations!$A$1:$D$300,4,FALSE)</f>
        <v>48.8817900777183</v>
      </c>
      <c r="H706">
        <f>VLOOKUP(C706,Nodes!$B$2:$C$681,2,FALSE)</f>
        <v>143</v>
      </c>
      <c r="I706">
        <f>VLOOKUP(H706,Stations!$A$1:$D$300,3,FALSE)</f>
        <v>2.3648393154144198</v>
      </c>
      <c r="J706">
        <f>VLOOKUP(H706,Stations!$A$1:$D$300,4,FALSE)</f>
        <v>48.881137445219501</v>
      </c>
      <c r="K706">
        <f t="shared" si="59"/>
        <v>5.3986465704108628</v>
      </c>
      <c r="L706">
        <f t="shared" si="57"/>
        <v>5.3986465704108628</v>
      </c>
      <c r="N706" s="14">
        <f t="shared" si="60"/>
        <v>58.703295820090858</v>
      </c>
    </row>
    <row r="707" spans="1:14">
      <c r="A707" t="s">
        <v>992</v>
      </c>
      <c r="B707">
        <v>159</v>
      </c>
      <c r="C707">
        <v>127</v>
      </c>
      <c r="D707">
        <f t="shared" si="58"/>
        <v>79</v>
      </c>
      <c r="E707">
        <f>VLOOKUP(B707,Nodes!$B$2:$C$681,2,FALSE)</f>
        <v>124</v>
      </c>
      <c r="F707">
        <f>VLOOKUP(E707,Stations!$A$1:$D$300,3,FALSE)</f>
        <v>2.3557380000000001</v>
      </c>
      <c r="G707">
        <f>VLOOKUP(E707,Stations!$A$1:$D$300,4,FALSE)</f>
        <v>48.846052</v>
      </c>
      <c r="H707">
        <f>VLOOKUP(C707,Nodes!$B$2:$C$681,2,FALSE)</f>
        <v>103</v>
      </c>
      <c r="I707">
        <f>VLOOKUP(H707,Stations!$A$1:$D$300,3,FALSE)</f>
        <v>2.36497074365615</v>
      </c>
      <c r="J707">
        <f>VLOOKUP(H707,Stations!$A$1:$D$300,4,FALSE)</f>
        <v>48.842625879686103</v>
      </c>
      <c r="K707">
        <f t="shared" si="59"/>
        <v>9.8479366278156135</v>
      </c>
      <c r="L707">
        <f t="shared" si="57"/>
        <v>9.8479366278156135</v>
      </c>
      <c r="N707" s="14">
        <f t="shared" si="60"/>
        <v>78.620964175533857</v>
      </c>
    </row>
    <row r="708" spans="1:14">
      <c r="A708" t="s">
        <v>993</v>
      </c>
      <c r="B708">
        <v>127</v>
      </c>
      <c r="C708">
        <v>159</v>
      </c>
      <c r="D708">
        <f t="shared" si="58"/>
        <v>79</v>
      </c>
      <c r="E708">
        <f>VLOOKUP(B708,Nodes!$B$2:$C$681,2,FALSE)</f>
        <v>103</v>
      </c>
      <c r="F708">
        <f>VLOOKUP(E708,Stations!$A$1:$D$300,3,FALSE)</f>
        <v>2.36497074365615</v>
      </c>
      <c r="G708">
        <f>VLOOKUP(E708,Stations!$A$1:$D$300,4,FALSE)</f>
        <v>48.842625879686103</v>
      </c>
      <c r="H708">
        <f>VLOOKUP(C708,Nodes!$B$2:$C$681,2,FALSE)</f>
        <v>124</v>
      </c>
      <c r="I708">
        <f>VLOOKUP(H708,Stations!$A$1:$D$300,3,FALSE)</f>
        <v>2.3557380000000001</v>
      </c>
      <c r="J708">
        <f>VLOOKUP(H708,Stations!$A$1:$D$300,4,FALSE)</f>
        <v>48.846052</v>
      </c>
      <c r="K708">
        <f t="shared" si="59"/>
        <v>9.8479366278156135</v>
      </c>
      <c r="L708">
        <f t="shared" si="57"/>
        <v>9.8479366278156135</v>
      </c>
      <c r="N708" s="14">
        <f t="shared" si="60"/>
        <v>78.620964175533857</v>
      </c>
    </row>
    <row r="709" spans="1:14">
      <c r="A709" t="s">
        <v>994</v>
      </c>
      <c r="B709">
        <v>70</v>
      </c>
      <c r="C709">
        <v>146</v>
      </c>
      <c r="D709">
        <f t="shared" si="58"/>
        <v>50</v>
      </c>
      <c r="E709">
        <f>VLOOKUP(B709,Nodes!$B$2:$C$681,2,FALSE)</f>
        <v>56</v>
      </c>
      <c r="F709">
        <f>VLOOKUP(E709,Stations!$A$1:$D$300,3,FALSE)</f>
        <v>2.3489123582839899</v>
      </c>
      <c r="G709">
        <f>VLOOKUP(E709,Stations!$A$1:$D$300,4,FALSE)</f>
        <v>48.857494061513101</v>
      </c>
      <c r="H709">
        <f>VLOOKUP(C709,Nodes!$B$2:$C$681,2,FALSE)</f>
        <v>115</v>
      </c>
      <c r="I709">
        <f>VLOOKUP(H709,Stations!$A$1:$D$300,3,FALSE)</f>
        <v>2.3515250000000001</v>
      </c>
      <c r="J709">
        <f>VLOOKUP(H709,Stations!$A$1:$D$300,4,FALSE)</f>
        <v>48.857486999999999</v>
      </c>
      <c r="K709">
        <f t="shared" si="59"/>
        <v>2.6126512590094841</v>
      </c>
      <c r="L709">
        <f t="shared" si="57"/>
        <v>2.6126512590094841</v>
      </c>
      <c r="N709" s="14">
        <f t="shared" si="60"/>
        <v>50.244876432532351</v>
      </c>
    </row>
    <row r="710" spans="1:14">
      <c r="A710" t="s">
        <v>995</v>
      </c>
      <c r="B710">
        <v>146</v>
      </c>
      <c r="C710">
        <v>301</v>
      </c>
      <c r="D710">
        <f t="shared" si="58"/>
        <v>58</v>
      </c>
      <c r="E710">
        <f>VLOOKUP(B710,Nodes!$B$2:$C$681,2,FALSE)</f>
        <v>115</v>
      </c>
      <c r="F710">
        <f>VLOOKUP(E710,Stations!$A$1:$D$300,3,FALSE)</f>
        <v>2.3515250000000001</v>
      </c>
      <c r="G710">
        <f>VLOOKUP(E710,Stations!$A$1:$D$300,4,FALSE)</f>
        <v>48.857486999999999</v>
      </c>
      <c r="H710">
        <f>VLOOKUP(C710,Nodes!$B$2:$C$681,2,FALSE)</f>
        <v>237</v>
      </c>
      <c r="I710">
        <f>VLOOKUP(H710,Stations!$A$1:$D$300,3,FALSE)</f>
        <v>2.3539050000000001</v>
      </c>
      <c r="J710">
        <f>VLOOKUP(H710,Stations!$A$1:$D$300,4,FALSE)</f>
        <v>48.861950999999998</v>
      </c>
      <c r="K710">
        <f t="shared" si="59"/>
        <v>5.058823578658239</v>
      </c>
      <c r="L710">
        <f t="shared" si="57"/>
        <v>5.058823578658239</v>
      </c>
      <c r="N710" s="14">
        <f t="shared" si="60"/>
        <v>57.506071450444246</v>
      </c>
    </row>
    <row r="711" spans="1:14">
      <c r="A711" t="s">
        <v>996</v>
      </c>
      <c r="B711">
        <v>301</v>
      </c>
      <c r="C711">
        <v>146</v>
      </c>
      <c r="D711">
        <f t="shared" si="58"/>
        <v>58</v>
      </c>
      <c r="E711">
        <f>VLOOKUP(B711,Nodes!$B$2:$C$681,2,FALSE)</f>
        <v>237</v>
      </c>
      <c r="F711">
        <f>VLOOKUP(E711,Stations!$A$1:$D$300,3,FALSE)</f>
        <v>2.3539050000000001</v>
      </c>
      <c r="G711">
        <f>VLOOKUP(E711,Stations!$A$1:$D$300,4,FALSE)</f>
        <v>48.861950999999998</v>
      </c>
      <c r="H711">
        <f>VLOOKUP(C711,Nodes!$B$2:$C$681,2,FALSE)</f>
        <v>115</v>
      </c>
      <c r="I711">
        <f>VLOOKUP(H711,Stations!$A$1:$D$300,3,FALSE)</f>
        <v>2.3515250000000001</v>
      </c>
      <c r="J711">
        <f>VLOOKUP(H711,Stations!$A$1:$D$300,4,FALSE)</f>
        <v>48.857486999999999</v>
      </c>
      <c r="K711">
        <f t="shared" si="59"/>
        <v>5.058823578658239</v>
      </c>
      <c r="L711">
        <f t="shared" si="57"/>
        <v>5.058823578658239</v>
      </c>
      <c r="N711" s="14">
        <f t="shared" si="60"/>
        <v>57.506071450444246</v>
      </c>
    </row>
    <row r="712" spans="1:14">
      <c r="A712" t="s">
        <v>997</v>
      </c>
      <c r="B712">
        <v>146</v>
      </c>
      <c r="C712">
        <v>70</v>
      </c>
      <c r="D712">
        <f t="shared" si="58"/>
        <v>50</v>
      </c>
      <c r="E712">
        <f>VLOOKUP(B712,Nodes!$B$2:$C$681,2,FALSE)</f>
        <v>115</v>
      </c>
      <c r="F712">
        <f>VLOOKUP(E712,Stations!$A$1:$D$300,3,FALSE)</f>
        <v>2.3515250000000001</v>
      </c>
      <c r="G712">
        <f>VLOOKUP(E712,Stations!$A$1:$D$300,4,FALSE)</f>
        <v>48.857486999999999</v>
      </c>
      <c r="H712">
        <f>VLOOKUP(C712,Nodes!$B$2:$C$681,2,FALSE)</f>
        <v>56</v>
      </c>
      <c r="I712">
        <f>VLOOKUP(H712,Stations!$A$1:$D$300,3,FALSE)</f>
        <v>2.3489123582839899</v>
      </c>
      <c r="J712">
        <f>VLOOKUP(H712,Stations!$A$1:$D$300,4,FALSE)</f>
        <v>48.857494061513101</v>
      </c>
      <c r="K712">
        <f t="shared" si="59"/>
        <v>2.6126512590094841</v>
      </c>
      <c r="L712">
        <f t="shared" si="57"/>
        <v>2.6126512590094841</v>
      </c>
      <c r="N712" s="14">
        <f t="shared" si="60"/>
        <v>50.244876432532351</v>
      </c>
    </row>
    <row r="713" spans="1:14">
      <c r="A713" t="s">
        <v>998</v>
      </c>
      <c r="B713">
        <v>335</v>
      </c>
      <c r="C713">
        <v>187</v>
      </c>
      <c r="D713">
        <f t="shared" si="58"/>
        <v>58</v>
      </c>
      <c r="E713">
        <f>VLOOKUP(B713,Nodes!$B$2:$C$681,2,FALSE)</f>
        <v>262</v>
      </c>
      <c r="F713">
        <f>VLOOKUP(E713,Stations!$A$1:$D$300,3,FALSE)</f>
        <v>2.3256100000000002</v>
      </c>
      <c r="G713">
        <f>VLOOKUP(E713,Stations!$A$1:$D$300,4,FALSE)</f>
        <v>48.875684</v>
      </c>
      <c r="H713">
        <f>VLOOKUP(C713,Nodes!$B$2:$C$681,2,FALSE)</f>
        <v>148</v>
      </c>
      <c r="I713">
        <f>VLOOKUP(H713,Stations!$A$1:$D$300,3,FALSE)</f>
        <v>2.3250004649162199</v>
      </c>
      <c r="J713">
        <f>VLOOKUP(H713,Stations!$A$1:$D$300,4,FALSE)</f>
        <v>48.870482456423296</v>
      </c>
      <c r="K713">
        <f t="shared" si="59"/>
        <v>5.2371355337342083</v>
      </c>
      <c r="L713">
        <f t="shared" si="57"/>
        <v>5.2371355337342083</v>
      </c>
      <c r="N713" s="14">
        <f t="shared" si="60"/>
        <v>58.128545194112462</v>
      </c>
    </row>
    <row r="714" spans="1:14">
      <c r="A714" t="s">
        <v>999</v>
      </c>
      <c r="B714">
        <v>187</v>
      </c>
      <c r="C714">
        <v>83</v>
      </c>
      <c r="D714">
        <f t="shared" si="58"/>
        <v>57</v>
      </c>
      <c r="E714">
        <f>VLOOKUP(B714,Nodes!$B$2:$C$681,2,FALSE)</f>
        <v>148</v>
      </c>
      <c r="F714">
        <f>VLOOKUP(E714,Stations!$A$1:$D$300,3,FALSE)</f>
        <v>2.3250004649162199</v>
      </c>
      <c r="G714">
        <f>VLOOKUP(E714,Stations!$A$1:$D$300,4,FALSE)</f>
        <v>48.870482456423296</v>
      </c>
      <c r="H714">
        <f>VLOOKUP(C714,Nodes!$B$2:$C$681,2,FALSE)</f>
        <v>65</v>
      </c>
      <c r="I714">
        <f>VLOOKUP(H714,Stations!$A$1:$D$300,3,FALSE)</f>
        <v>2.322397</v>
      </c>
      <c r="J714">
        <f>VLOOKUP(H714,Stations!$A$1:$D$300,4,FALSE)</f>
        <v>48.866176000000003</v>
      </c>
      <c r="K714">
        <f t="shared" si="59"/>
        <v>5.0322556071521083</v>
      </c>
      <c r="L714">
        <f t="shared" si="57"/>
        <v>5.0322556071521083</v>
      </c>
      <c r="N714" s="14">
        <f t="shared" si="60"/>
        <v>57.414408392202816</v>
      </c>
    </row>
    <row r="715" spans="1:14">
      <c r="A715" t="s">
        <v>1000</v>
      </c>
      <c r="B715">
        <v>83</v>
      </c>
      <c r="C715">
        <v>11</v>
      </c>
      <c r="D715">
        <f t="shared" si="58"/>
        <v>60</v>
      </c>
      <c r="E715">
        <f>VLOOKUP(B715,Nodes!$B$2:$C$681,2,FALSE)</f>
        <v>65</v>
      </c>
      <c r="F715">
        <f>VLOOKUP(E715,Stations!$A$1:$D$300,3,FALSE)</f>
        <v>2.322397</v>
      </c>
      <c r="G715">
        <f>VLOOKUP(E715,Stations!$A$1:$D$300,4,FALSE)</f>
        <v>48.866176000000003</v>
      </c>
      <c r="H715">
        <f>VLOOKUP(C715,Nodes!$B$2:$C$681,2,FALSE)</f>
        <v>10</v>
      </c>
      <c r="I715">
        <f>VLOOKUP(H715,Stations!$A$1:$D$300,3,FALSE)</f>
        <v>2.3211300373077299</v>
      </c>
      <c r="J715">
        <f>VLOOKUP(H715,Stations!$A$1:$D$300,4,FALSE)</f>
        <v>48.860654569523298</v>
      </c>
      <c r="K715">
        <f t="shared" si="59"/>
        <v>5.6649262107011884</v>
      </c>
      <c r="L715">
        <f t="shared" si="57"/>
        <v>5.6649262107011884</v>
      </c>
      <c r="N715" s="14">
        <f t="shared" si="60"/>
        <v>59.673554214082856</v>
      </c>
    </row>
    <row r="716" spans="1:14">
      <c r="A716" t="s">
        <v>1001</v>
      </c>
      <c r="B716">
        <v>11</v>
      </c>
      <c r="C716">
        <v>83</v>
      </c>
      <c r="D716">
        <f t="shared" si="58"/>
        <v>60</v>
      </c>
      <c r="E716">
        <f>VLOOKUP(B716,Nodes!$B$2:$C$681,2,FALSE)</f>
        <v>10</v>
      </c>
      <c r="F716">
        <f>VLOOKUP(E716,Stations!$A$1:$D$300,3,FALSE)</f>
        <v>2.3211300373077299</v>
      </c>
      <c r="G716">
        <f>VLOOKUP(E716,Stations!$A$1:$D$300,4,FALSE)</f>
        <v>48.860654569523298</v>
      </c>
      <c r="H716">
        <f>VLOOKUP(C716,Nodes!$B$2:$C$681,2,FALSE)</f>
        <v>65</v>
      </c>
      <c r="I716">
        <f>VLOOKUP(H716,Stations!$A$1:$D$300,3,FALSE)</f>
        <v>2.322397</v>
      </c>
      <c r="J716">
        <f>VLOOKUP(H716,Stations!$A$1:$D$300,4,FALSE)</f>
        <v>48.866176000000003</v>
      </c>
      <c r="K716">
        <f t="shared" si="59"/>
        <v>5.6649262107011884</v>
      </c>
      <c r="L716">
        <f t="shared" si="57"/>
        <v>5.6649262107011884</v>
      </c>
      <c r="N716" s="14">
        <f t="shared" si="60"/>
        <v>59.673554214082856</v>
      </c>
    </row>
    <row r="717" spans="1:14">
      <c r="A717" t="s">
        <v>1002</v>
      </c>
      <c r="B717">
        <v>83</v>
      </c>
      <c r="C717">
        <v>187</v>
      </c>
      <c r="D717">
        <f t="shared" si="58"/>
        <v>57</v>
      </c>
      <c r="E717">
        <f>VLOOKUP(B717,Nodes!$B$2:$C$681,2,FALSE)</f>
        <v>65</v>
      </c>
      <c r="F717">
        <f>VLOOKUP(E717,Stations!$A$1:$D$300,3,FALSE)</f>
        <v>2.322397</v>
      </c>
      <c r="G717">
        <f>VLOOKUP(E717,Stations!$A$1:$D$300,4,FALSE)</f>
        <v>48.866176000000003</v>
      </c>
      <c r="H717">
        <f>VLOOKUP(C717,Nodes!$B$2:$C$681,2,FALSE)</f>
        <v>148</v>
      </c>
      <c r="I717">
        <f>VLOOKUP(H717,Stations!$A$1:$D$300,3,FALSE)</f>
        <v>2.3250004649162199</v>
      </c>
      <c r="J717">
        <f>VLOOKUP(H717,Stations!$A$1:$D$300,4,FALSE)</f>
        <v>48.870482456423296</v>
      </c>
      <c r="K717">
        <f t="shared" si="59"/>
        <v>5.0322556071521083</v>
      </c>
      <c r="L717">
        <f t="shared" si="57"/>
        <v>5.0322556071521083</v>
      </c>
      <c r="N717" s="14">
        <f t="shared" si="60"/>
        <v>57.414408392202816</v>
      </c>
    </row>
    <row r="718" spans="1:14">
      <c r="A718" t="s">
        <v>1003</v>
      </c>
      <c r="B718">
        <v>187</v>
      </c>
      <c r="C718">
        <v>335</v>
      </c>
      <c r="D718">
        <f t="shared" si="58"/>
        <v>58</v>
      </c>
      <c r="E718">
        <f>VLOOKUP(B718,Nodes!$B$2:$C$681,2,FALSE)</f>
        <v>148</v>
      </c>
      <c r="F718">
        <f>VLOOKUP(E718,Stations!$A$1:$D$300,3,FALSE)</f>
        <v>2.3250004649162199</v>
      </c>
      <c r="G718">
        <f>VLOOKUP(E718,Stations!$A$1:$D$300,4,FALSE)</f>
        <v>48.870482456423296</v>
      </c>
      <c r="H718">
        <f>VLOOKUP(C718,Nodes!$B$2:$C$681,2,FALSE)</f>
        <v>262</v>
      </c>
      <c r="I718">
        <f>VLOOKUP(H718,Stations!$A$1:$D$300,3,FALSE)</f>
        <v>2.3256100000000002</v>
      </c>
      <c r="J718">
        <f>VLOOKUP(H718,Stations!$A$1:$D$300,4,FALSE)</f>
        <v>48.875684</v>
      </c>
      <c r="K718">
        <f t="shared" si="59"/>
        <v>5.2371355337342083</v>
      </c>
      <c r="L718">
        <f t="shared" si="57"/>
        <v>5.2371355337342083</v>
      </c>
      <c r="N718" s="14">
        <f t="shared" si="60"/>
        <v>58.128545194112462</v>
      </c>
    </row>
    <row r="719" spans="1:14">
      <c r="A719" t="s">
        <v>1004</v>
      </c>
      <c r="B719">
        <v>337</v>
      </c>
      <c r="C719">
        <v>188</v>
      </c>
      <c r="D719">
        <f t="shared" si="58"/>
        <v>58</v>
      </c>
      <c r="E719">
        <f>VLOOKUP(B719,Nodes!$B$2:$C$681,2,FALSE)</f>
        <v>262</v>
      </c>
      <c r="F719">
        <f>VLOOKUP(E719,Stations!$A$1:$D$300,3,FALSE)</f>
        <v>2.3256100000000002</v>
      </c>
      <c r="G719">
        <f>VLOOKUP(E719,Stations!$A$1:$D$300,4,FALSE)</f>
        <v>48.875684</v>
      </c>
      <c r="H719">
        <f>VLOOKUP(C719,Nodes!$B$2:$C$681,2,FALSE)</f>
        <v>148</v>
      </c>
      <c r="I719">
        <f>VLOOKUP(H719,Stations!$A$1:$D$300,3,FALSE)</f>
        <v>2.3250004649162199</v>
      </c>
      <c r="J719">
        <f>VLOOKUP(H719,Stations!$A$1:$D$300,4,FALSE)</f>
        <v>48.870482456423296</v>
      </c>
      <c r="K719">
        <f t="shared" si="59"/>
        <v>5.2371355337342083</v>
      </c>
      <c r="L719">
        <f t="shared" ref="L719:L726" si="61">K719</f>
        <v>5.2371355337342083</v>
      </c>
      <c r="N719" s="14">
        <f t="shared" si="60"/>
        <v>58.128545194112462</v>
      </c>
    </row>
    <row r="720" spans="1:14">
      <c r="A720" t="s">
        <v>1005</v>
      </c>
      <c r="B720">
        <v>188</v>
      </c>
      <c r="C720">
        <v>296</v>
      </c>
      <c r="D720">
        <f t="shared" si="58"/>
        <v>83</v>
      </c>
      <c r="E720">
        <f>VLOOKUP(B720,Nodes!$B$2:$C$681,2,FALSE)</f>
        <v>148</v>
      </c>
      <c r="F720">
        <f>VLOOKUP(E720,Stations!$A$1:$D$300,3,FALSE)</f>
        <v>2.3250004649162199</v>
      </c>
      <c r="G720">
        <f>VLOOKUP(E720,Stations!$A$1:$D$300,4,FALSE)</f>
        <v>48.870482456423296</v>
      </c>
      <c r="H720">
        <f>VLOOKUP(C720,Nodes!$B$2:$C$681,2,FALSE)</f>
        <v>232</v>
      </c>
      <c r="I720">
        <f>VLOOKUP(H720,Stations!$A$1:$D$300,3,FALSE)</f>
        <v>2.3346698284149099</v>
      </c>
      <c r="J720">
        <f>VLOOKUP(H720,Stations!$A$1:$D$300,4,FALSE)</f>
        <v>48.865872235638498</v>
      </c>
      <c r="K720">
        <f t="shared" si="59"/>
        <v>10.71217653674459</v>
      </c>
      <c r="L720">
        <f t="shared" si="61"/>
        <v>10.71217653674459</v>
      </c>
      <c r="N720" s="14">
        <f t="shared" si="60"/>
        <v>83.404115966786264</v>
      </c>
    </row>
    <row r="721" spans="1:14">
      <c r="A721" t="s">
        <v>1006</v>
      </c>
      <c r="B721">
        <v>296</v>
      </c>
      <c r="C721">
        <v>71</v>
      </c>
      <c r="D721">
        <f t="shared" si="58"/>
        <v>123</v>
      </c>
      <c r="E721">
        <f>VLOOKUP(B721,Nodes!$B$2:$C$681,2,FALSE)</f>
        <v>232</v>
      </c>
      <c r="F721">
        <f>VLOOKUP(E721,Stations!$A$1:$D$300,3,FALSE)</f>
        <v>2.3346698284149099</v>
      </c>
      <c r="G721">
        <f>VLOOKUP(E721,Stations!$A$1:$D$300,4,FALSE)</f>
        <v>48.865872235638498</v>
      </c>
      <c r="H721">
        <f>VLOOKUP(C721,Nodes!$B$2:$C$681,2,FALSE)</f>
        <v>56</v>
      </c>
      <c r="I721">
        <f>VLOOKUP(H721,Stations!$A$1:$D$300,3,FALSE)</f>
        <v>2.3489123582839899</v>
      </c>
      <c r="J721">
        <f>VLOOKUP(H721,Stations!$A$1:$D$300,4,FALSE)</f>
        <v>48.857494061513101</v>
      </c>
      <c r="K721">
        <f t="shared" si="59"/>
        <v>16.524026711038452</v>
      </c>
      <c r="L721">
        <f t="shared" si="61"/>
        <v>16.524026711038452</v>
      </c>
      <c r="N721" s="14">
        <f t="shared" si="60"/>
        <v>123.29507512715645</v>
      </c>
    </row>
    <row r="722" spans="1:14">
      <c r="A722" t="s">
        <v>1007</v>
      </c>
      <c r="B722">
        <v>71</v>
      </c>
      <c r="C722">
        <v>132</v>
      </c>
      <c r="D722">
        <f t="shared" si="58"/>
        <v>243</v>
      </c>
      <c r="E722">
        <f>VLOOKUP(B722,Nodes!$B$2:$C$681,2,FALSE)</f>
        <v>56</v>
      </c>
      <c r="F722">
        <f>VLOOKUP(E722,Stations!$A$1:$D$300,3,FALSE)</f>
        <v>2.3489123582839899</v>
      </c>
      <c r="G722">
        <f>VLOOKUP(E722,Stations!$A$1:$D$300,4,FALSE)</f>
        <v>48.857494061513101</v>
      </c>
      <c r="H722">
        <f>VLOOKUP(C722,Nodes!$B$2:$C$681,2,FALSE)</f>
        <v>105</v>
      </c>
      <c r="I722">
        <f>VLOOKUP(H722,Stations!$A$1:$D$300,3,FALSE)</f>
        <v>2.3739293217658899</v>
      </c>
      <c r="J722">
        <f>VLOOKUP(H722,Stations!$A$1:$D$300,4,FALSE)</f>
        <v>48.844728237475898</v>
      </c>
      <c r="K722">
        <f t="shared" si="59"/>
        <v>28.085845638035224</v>
      </c>
      <c r="L722">
        <f t="shared" si="61"/>
        <v>28.085845638035224</v>
      </c>
      <c r="N722" s="14">
        <f t="shared" si="60"/>
        <v>242.64571535243402</v>
      </c>
    </row>
    <row r="723" spans="1:14">
      <c r="A723" t="s">
        <v>1008</v>
      </c>
      <c r="B723">
        <v>132</v>
      </c>
      <c r="C723">
        <v>71</v>
      </c>
      <c r="D723">
        <f t="shared" si="58"/>
        <v>243</v>
      </c>
      <c r="E723">
        <f>VLOOKUP(B723,Nodes!$B$2:$C$681,2,FALSE)</f>
        <v>105</v>
      </c>
      <c r="F723">
        <f>VLOOKUP(E723,Stations!$A$1:$D$300,3,FALSE)</f>
        <v>2.3739293217658899</v>
      </c>
      <c r="G723">
        <f>VLOOKUP(E723,Stations!$A$1:$D$300,4,FALSE)</f>
        <v>48.844728237475898</v>
      </c>
      <c r="H723">
        <f>VLOOKUP(C723,Nodes!$B$2:$C$681,2,FALSE)</f>
        <v>56</v>
      </c>
      <c r="I723">
        <f>VLOOKUP(H723,Stations!$A$1:$D$300,3,FALSE)</f>
        <v>2.3489123582839899</v>
      </c>
      <c r="J723">
        <f>VLOOKUP(H723,Stations!$A$1:$D$300,4,FALSE)</f>
        <v>48.857494061513101</v>
      </c>
      <c r="K723">
        <f t="shared" si="59"/>
        <v>28.085845638035224</v>
      </c>
      <c r="L723">
        <f t="shared" si="61"/>
        <v>28.085845638035224</v>
      </c>
      <c r="N723" s="14">
        <f t="shared" si="60"/>
        <v>242.64571535243402</v>
      </c>
    </row>
    <row r="724" spans="1:14">
      <c r="A724" t="s">
        <v>1009</v>
      </c>
      <c r="B724">
        <v>71</v>
      </c>
      <c r="C724">
        <v>296</v>
      </c>
      <c r="D724">
        <f t="shared" si="58"/>
        <v>123</v>
      </c>
      <c r="E724">
        <f>VLOOKUP(B724,Nodes!$B$2:$C$681,2,FALSE)</f>
        <v>56</v>
      </c>
      <c r="F724">
        <f>VLOOKUP(E724,Stations!$A$1:$D$300,3,FALSE)</f>
        <v>2.3489123582839899</v>
      </c>
      <c r="G724">
        <f>VLOOKUP(E724,Stations!$A$1:$D$300,4,FALSE)</f>
        <v>48.857494061513101</v>
      </c>
      <c r="H724">
        <f>VLOOKUP(C724,Nodes!$B$2:$C$681,2,FALSE)</f>
        <v>232</v>
      </c>
      <c r="I724">
        <f>VLOOKUP(H724,Stations!$A$1:$D$300,3,FALSE)</f>
        <v>2.3346698284149099</v>
      </c>
      <c r="J724">
        <f>VLOOKUP(H724,Stations!$A$1:$D$300,4,FALSE)</f>
        <v>48.865872235638498</v>
      </c>
      <c r="K724">
        <f t="shared" si="59"/>
        <v>16.524026711038452</v>
      </c>
      <c r="L724">
        <f t="shared" si="61"/>
        <v>16.524026711038452</v>
      </c>
      <c r="N724" s="14">
        <f t="shared" si="60"/>
        <v>123.29507512715645</v>
      </c>
    </row>
    <row r="725" spans="1:14">
      <c r="A725" t="s">
        <v>1010</v>
      </c>
      <c r="B725">
        <v>296</v>
      </c>
      <c r="C725">
        <v>188</v>
      </c>
      <c r="D725">
        <f t="shared" si="58"/>
        <v>83</v>
      </c>
      <c r="E725">
        <f>VLOOKUP(B725,Nodes!$B$2:$C$681,2,FALSE)</f>
        <v>232</v>
      </c>
      <c r="F725">
        <f>VLOOKUP(E725,Stations!$A$1:$D$300,3,FALSE)</f>
        <v>2.3346698284149099</v>
      </c>
      <c r="G725">
        <f>VLOOKUP(E725,Stations!$A$1:$D$300,4,FALSE)</f>
        <v>48.865872235638498</v>
      </c>
      <c r="H725">
        <f>VLOOKUP(C725,Nodes!$B$2:$C$681,2,FALSE)</f>
        <v>148</v>
      </c>
      <c r="I725">
        <f>VLOOKUP(H725,Stations!$A$1:$D$300,3,FALSE)</f>
        <v>2.3250004649162199</v>
      </c>
      <c r="J725">
        <f>VLOOKUP(H725,Stations!$A$1:$D$300,4,FALSE)</f>
        <v>48.870482456423296</v>
      </c>
      <c r="K725">
        <f t="shared" si="59"/>
        <v>10.71217653674459</v>
      </c>
      <c r="L725">
        <f t="shared" si="61"/>
        <v>10.71217653674459</v>
      </c>
      <c r="N725" s="14">
        <f t="shared" si="60"/>
        <v>83.404115966786264</v>
      </c>
    </row>
    <row r="726" spans="1:14">
      <c r="A726" t="s">
        <v>1011</v>
      </c>
      <c r="B726">
        <v>188</v>
      </c>
      <c r="C726">
        <v>337</v>
      </c>
      <c r="D726">
        <f t="shared" si="58"/>
        <v>58</v>
      </c>
      <c r="E726">
        <f>VLOOKUP(B726,Nodes!$B$2:$C$681,2,FALSE)</f>
        <v>148</v>
      </c>
      <c r="F726">
        <f>VLOOKUP(E726,Stations!$A$1:$D$300,3,FALSE)</f>
        <v>2.3250004649162199</v>
      </c>
      <c r="G726">
        <f>VLOOKUP(E726,Stations!$A$1:$D$300,4,FALSE)</f>
        <v>48.870482456423296</v>
      </c>
      <c r="H726">
        <f>VLOOKUP(C726,Nodes!$B$2:$C$681,2,FALSE)</f>
        <v>262</v>
      </c>
      <c r="I726">
        <f>VLOOKUP(H726,Stations!$A$1:$D$300,3,FALSE)</f>
        <v>2.3256100000000002</v>
      </c>
      <c r="J726">
        <f>VLOOKUP(H726,Stations!$A$1:$D$300,4,FALSE)</f>
        <v>48.875684</v>
      </c>
      <c r="K726">
        <f t="shared" si="59"/>
        <v>5.2371355337342083</v>
      </c>
      <c r="L726">
        <f t="shared" si="61"/>
        <v>5.2371355337342083</v>
      </c>
      <c r="N726" s="14">
        <f t="shared" si="60"/>
        <v>58.128545194112462</v>
      </c>
    </row>
    <row r="727" spans="1:14">
      <c r="N727" s="14"/>
    </row>
    <row r="728" spans="1:14">
      <c r="N728" s="14"/>
    </row>
    <row r="729" spans="1:14">
      <c r="N729" s="14"/>
    </row>
    <row r="730" spans="1:14">
      <c r="N730" s="14"/>
    </row>
    <row r="731" spans="1:14">
      <c r="N731" s="14"/>
    </row>
    <row r="732" spans="1:14">
      <c r="N732" s="14"/>
    </row>
    <row r="733" spans="1:14">
      <c r="N733" s="14"/>
    </row>
    <row r="734" spans="1:14">
      <c r="N734" s="14"/>
    </row>
    <row r="735" spans="1:14">
      <c r="N735" s="14"/>
    </row>
    <row r="736" spans="1:14">
      <c r="N736" s="14"/>
    </row>
    <row r="737" spans="14:14">
      <c r="N737" s="14"/>
    </row>
    <row r="738" spans="14:14">
      <c r="N738" s="14"/>
    </row>
    <row r="739" spans="14:14">
      <c r="N739" s="14"/>
    </row>
    <row r="740" spans="14:14">
      <c r="N740" s="14"/>
    </row>
    <row r="741" spans="14:14">
      <c r="N741" s="14"/>
    </row>
    <row r="742" spans="14:14">
      <c r="N742" s="14"/>
    </row>
    <row r="743" spans="14:14">
      <c r="N743" s="14"/>
    </row>
    <row r="744" spans="14:14">
      <c r="N744" s="14"/>
    </row>
    <row r="745" spans="14:14">
      <c r="N745" s="14"/>
    </row>
    <row r="746" spans="14:14">
      <c r="N746" s="14"/>
    </row>
    <row r="747" spans="14:14">
      <c r="N747" s="14"/>
    </row>
    <row r="748" spans="14:14">
      <c r="N748" s="14"/>
    </row>
    <row r="749" spans="14:14">
      <c r="N749" s="14"/>
    </row>
    <row r="750" spans="14:14">
      <c r="N750" s="14"/>
    </row>
    <row r="751" spans="14:14">
      <c r="N751" s="14"/>
    </row>
    <row r="752" spans="14:14">
      <c r="N752" s="14"/>
    </row>
    <row r="753" spans="14:14">
      <c r="N753" s="14"/>
    </row>
    <row r="754" spans="14:14">
      <c r="N754" s="14"/>
    </row>
    <row r="755" spans="14:14">
      <c r="N755" s="14"/>
    </row>
    <row r="756" spans="14:14">
      <c r="N756" s="14"/>
    </row>
    <row r="757" spans="14:14">
      <c r="N757" s="14"/>
    </row>
    <row r="758" spans="14:14">
      <c r="N758" s="14"/>
    </row>
    <row r="759" spans="14:14">
      <c r="N759" s="14"/>
    </row>
    <row r="760" spans="14:14">
      <c r="N760" s="14"/>
    </row>
    <row r="761" spans="14:14">
      <c r="N761" s="14"/>
    </row>
    <row r="762" spans="14:14">
      <c r="N762" s="14"/>
    </row>
    <row r="763" spans="14:14">
      <c r="N763" s="14"/>
    </row>
    <row r="764" spans="14:14">
      <c r="N764" s="14"/>
    </row>
    <row r="765" spans="14:14">
      <c r="N765" s="14"/>
    </row>
    <row r="766" spans="14:14">
      <c r="N766" s="14"/>
    </row>
    <row r="767" spans="14:14">
      <c r="N767" s="14"/>
    </row>
    <row r="768" spans="14:14">
      <c r="N768" s="14"/>
    </row>
    <row r="769" spans="14:14">
      <c r="N769" s="14"/>
    </row>
    <row r="770" spans="14:14">
      <c r="N770" s="14"/>
    </row>
    <row r="771" spans="14:14">
      <c r="N771" s="14"/>
    </row>
    <row r="772" spans="14:14">
      <c r="N772" s="14"/>
    </row>
    <row r="773" spans="14:14">
      <c r="N773" s="14"/>
    </row>
    <row r="774" spans="14:14">
      <c r="N774" s="14"/>
    </row>
    <row r="775" spans="14:14">
      <c r="N775" s="14"/>
    </row>
    <row r="776" spans="14:14">
      <c r="N776" s="14"/>
    </row>
    <row r="777" spans="14:14">
      <c r="N777" s="14"/>
    </row>
    <row r="778" spans="14:14">
      <c r="N778" s="14"/>
    </row>
    <row r="779" spans="14:14">
      <c r="N779" s="14"/>
    </row>
    <row r="780" spans="14:14">
      <c r="N780" s="14"/>
    </row>
    <row r="781" spans="14:14">
      <c r="N781" s="14"/>
    </row>
    <row r="782" spans="14:14">
      <c r="N782" s="14"/>
    </row>
    <row r="783" spans="14:14">
      <c r="N783" s="14"/>
    </row>
    <row r="784" spans="14:14">
      <c r="N784" s="14"/>
    </row>
    <row r="785" spans="14:14">
      <c r="N785" s="14"/>
    </row>
    <row r="786" spans="14:14">
      <c r="N786" s="14"/>
    </row>
    <row r="787" spans="14:14">
      <c r="N787" s="14"/>
    </row>
    <row r="788" spans="14:14">
      <c r="N788" s="14"/>
    </row>
    <row r="789" spans="14:14">
      <c r="N789" s="14"/>
    </row>
    <row r="790" spans="14:14">
      <c r="N790" s="14"/>
    </row>
    <row r="791" spans="14:14">
      <c r="N791" s="14"/>
    </row>
    <row r="792" spans="14:14">
      <c r="N792" s="14"/>
    </row>
    <row r="793" spans="14:14">
      <c r="N793" s="14"/>
    </row>
    <row r="794" spans="14:14">
      <c r="N794" s="14"/>
    </row>
    <row r="795" spans="14:14">
      <c r="N795" s="14"/>
    </row>
    <row r="796" spans="14:14">
      <c r="N796" s="14"/>
    </row>
    <row r="797" spans="14:14">
      <c r="N797" s="14"/>
    </row>
    <row r="798" spans="14:14">
      <c r="N798" s="14"/>
    </row>
    <row r="799" spans="14:14">
      <c r="N799" s="14"/>
    </row>
    <row r="800" spans="14:14">
      <c r="N800" s="14"/>
    </row>
    <row r="801" spans="14:14">
      <c r="N801" s="14"/>
    </row>
    <row r="802" spans="14:14">
      <c r="N802" s="14"/>
    </row>
    <row r="803" spans="14:14">
      <c r="N803" s="14"/>
    </row>
    <row r="804" spans="14:14">
      <c r="N804" s="14"/>
    </row>
    <row r="805" spans="14:14">
      <c r="N805" s="14"/>
    </row>
    <row r="806" spans="14:14">
      <c r="N806" s="14"/>
    </row>
    <row r="807" spans="14:14">
      <c r="N807" s="14"/>
    </row>
    <row r="808" spans="14:14">
      <c r="N808" s="14"/>
    </row>
    <row r="809" spans="14:14">
      <c r="N809" s="14"/>
    </row>
    <row r="810" spans="14:14">
      <c r="N810" s="14"/>
    </row>
    <row r="811" spans="14:14">
      <c r="N811" s="14"/>
    </row>
    <row r="812" spans="14:14">
      <c r="N812" s="14"/>
    </row>
    <row r="813" spans="14:14">
      <c r="N813" s="14"/>
    </row>
    <row r="814" spans="14:14">
      <c r="N814" s="14"/>
    </row>
    <row r="815" spans="14:14">
      <c r="N815" s="14"/>
    </row>
    <row r="816" spans="14:14">
      <c r="N816" s="14"/>
    </row>
    <row r="817" spans="14:14">
      <c r="N817" s="14"/>
    </row>
    <row r="818" spans="14:14">
      <c r="N818" s="14"/>
    </row>
    <row r="819" spans="14:14">
      <c r="N819" s="14"/>
    </row>
    <row r="820" spans="14:14">
      <c r="N820" s="14"/>
    </row>
    <row r="821" spans="14:14">
      <c r="N821" s="14"/>
    </row>
    <row r="822" spans="14:14">
      <c r="N822" s="14"/>
    </row>
    <row r="823" spans="14:14">
      <c r="N823" s="14"/>
    </row>
    <row r="824" spans="14:14">
      <c r="N824" s="14"/>
    </row>
    <row r="825" spans="14:14">
      <c r="N825" s="14"/>
    </row>
    <row r="826" spans="14:14">
      <c r="N826" s="14"/>
    </row>
    <row r="827" spans="14:14">
      <c r="N827" s="14"/>
    </row>
    <row r="828" spans="14:14">
      <c r="N828" s="14"/>
    </row>
    <row r="829" spans="14:14">
      <c r="N829" s="14"/>
    </row>
    <row r="830" spans="14:14">
      <c r="N830" s="14"/>
    </row>
    <row r="831" spans="14:14">
      <c r="N831" s="14"/>
    </row>
    <row r="832" spans="14:14">
      <c r="N832" s="14"/>
    </row>
    <row r="833" spans="14:14">
      <c r="N833" s="14"/>
    </row>
    <row r="834" spans="14:14">
      <c r="N834" s="14"/>
    </row>
    <row r="835" spans="14:14">
      <c r="N835" s="14"/>
    </row>
    <row r="836" spans="14:14">
      <c r="N836" s="14"/>
    </row>
    <row r="837" spans="14:14">
      <c r="N837" s="14"/>
    </row>
    <row r="838" spans="14:14">
      <c r="N838" s="14"/>
    </row>
    <row r="839" spans="14:14">
      <c r="N839" s="14"/>
    </row>
    <row r="840" spans="14:14">
      <c r="N840" s="14"/>
    </row>
    <row r="841" spans="14:14">
      <c r="N841" s="14"/>
    </row>
    <row r="842" spans="14:14">
      <c r="N842" s="14"/>
    </row>
    <row r="843" spans="14:14">
      <c r="N843" s="14"/>
    </row>
    <row r="844" spans="14:14">
      <c r="N844" s="14"/>
    </row>
    <row r="845" spans="14:14">
      <c r="N845" s="14"/>
    </row>
    <row r="846" spans="14:14">
      <c r="N846" s="14"/>
    </row>
    <row r="847" spans="14:14">
      <c r="N847" s="14"/>
    </row>
    <row r="848" spans="14:14">
      <c r="N848" s="14"/>
    </row>
    <row r="849" spans="14:14">
      <c r="N849" s="14"/>
    </row>
    <row r="850" spans="14:14">
      <c r="N850" s="14"/>
    </row>
    <row r="851" spans="14:14">
      <c r="N851" s="14"/>
    </row>
    <row r="852" spans="14:14">
      <c r="N852" s="14"/>
    </row>
    <row r="853" spans="14:14">
      <c r="N853" s="14"/>
    </row>
    <row r="854" spans="14:14">
      <c r="N854" s="14"/>
    </row>
    <row r="855" spans="14:14">
      <c r="N855" s="14"/>
    </row>
    <row r="856" spans="14:14">
      <c r="N856" s="14"/>
    </row>
    <row r="857" spans="14:14">
      <c r="N857" s="14"/>
    </row>
    <row r="858" spans="14:14">
      <c r="N858" s="14"/>
    </row>
    <row r="859" spans="14:14">
      <c r="N859" s="14"/>
    </row>
    <row r="860" spans="14:14">
      <c r="N860" s="14"/>
    </row>
    <row r="861" spans="14:14">
      <c r="N861" s="14"/>
    </row>
    <row r="862" spans="14:14">
      <c r="N862" s="14"/>
    </row>
    <row r="863" spans="14:14">
      <c r="N863" s="14"/>
    </row>
    <row r="864" spans="14:14">
      <c r="N864" s="14"/>
    </row>
    <row r="865" spans="14:14">
      <c r="N865" s="14"/>
    </row>
    <row r="866" spans="14:14">
      <c r="N866" s="14"/>
    </row>
    <row r="867" spans="14:14">
      <c r="N867" s="14"/>
    </row>
    <row r="868" spans="14:14">
      <c r="N868" s="14"/>
    </row>
    <row r="869" spans="14:14">
      <c r="N869" s="14"/>
    </row>
    <row r="870" spans="14:14">
      <c r="N870" s="14"/>
    </row>
    <row r="871" spans="14:14">
      <c r="N871" s="14"/>
    </row>
    <row r="872" spans="14:14">
      <c r="N872" s="14"/>
    </row>
    <row r="873" spans="14:14">
      <c r="N873" s="14"/>
    </row>
    <row r="874" spans="14:14">
      <c r="N874" s="14"/>
    </row>
    <row r="875" spans="14:14">
      <c r="N875" s="14"/>
    </row>
    <row r="876" spans="14:14">
      <c r="N876" s="14"/>
    </row>
    <row r="877" spans="14:14">
      <c r="N877" s="14"/>
    </row>
    <row r="878" spans="14:14">
      <c r="N878" s="14"/>
    </row>
    <row r="879" spans="14:14">
      <c r="N879" s="14"/>
    </row>
    <row r="880" spans="14:14">
      <c r="N880" s="14"/>
    </row>
    <row r="881" spans="14:14">
      <c r="N881" s="14"/>
    </row>
    <row r="882" spans="14:14">
      <c r="N882" s="14"/>
    </row>
    <row r="883" spans="14:14">
      <c r="N883" s="14"/>
    </row>
    <row r="884" spans="14:14">
      <c r="N884" s="14"/>
    </row>
    <row r="885" spans="14:14">
      <c r="N885" s="14"/>
    </row>
    <row r="886" spans="14:14">
      <c r="N886" s="14"/>
    </row>
    <row r="887" spans="14:14">
      <c r="N887" s="14"/>
    </row>
    <row r="888" spans="14:14">
      <c r="N888" s="14"/>
    </row>
    <row r="889" spans="14:14">
      <c r="N889" s="14"/>
    </row>
    <row r="890" spans="14:14">
      <c r="N890" s="14"/>
    </row>
    <row r="891" spans="14:14">
      <c r="N891" s="14"/>
    </row>
    <row r="892" spans="14:14">
      <c r="N892" s="14"/>
    </row>
    <row r="893" spans="14:14">
      <c r="N893" s="14"/>
    </row>
    <row r="894" spans="14:14">
      <c r="N894" s="14"/>
    </row>
    <row r="895" spans="14:14">
      <c r="N895" s="14"/>
    </row>
    <row r="896" spans="14:14">
      <c r="N896" s="14"/>
    </row>
    <row r="897" spans="14:14">
      <c r="N897" s="14"/>
    </row>
    <row r="898" spans="14:14">
      <c r="N898" s="14"/>
    </row>
    <row r="899" spans="14:14">
      <c r="N899" s="14"/>
    </row>
    <row r="900" spans="14:14">
      <c r="N900" s="14"/>
    </row>
    <row r="901" spans="14:14">
      <c r="N901" s="14"/>
    </row>
    <row r="902" spans="14:14">
      <c r="N902" s="14"/>
    </row>
    <row r="903" spans="14:14">
      <c r="N903" s="14"/>
    </row>
    <row r="904" spans="14:14">
      <c r="N904" s="14"/>
    </row>
    <row r="905" spans="14:14">
      <c r="N905" s="14"/>
    </row>
    <row r="906" spans="14:14">
      <c r="N906" s="14"/>
    </row>
    <row r="907" spans="14:14">
      <c r="N907" s="14"/>
    </row>
    <row r="908" spans="14:14">
      <c r="N908" s="14"/>
    </row>
    <row r="909" spans="14:14">
      <c r="N909" s="14"/>
    </row>
    <row r="910" spans="14:14">
      <c r="N910" s="14"/>
    </row>
    <row r="911" spans="14:14">
      <c r="N911" s="14"/>
    </row>
    <row r="912" spans="14:14">
      <c r="N912" s="14"/>
    </row>
    <row r="913" spans="14:14">
      <c r="N913" s="14"/>
    </row>
    <row r="914" spans="14:14">
      <c r="N914" s="14"/>
    </row>
    <row r="915" spans="14:14">
      <c r="N915" s="14"/>
    </row>
    <row r="916" spans="14:14">
      <c r="N916" s="14"/>
    </row>
    <row r="917" spans="14:14">
      <c r="N917" s="14"/>
    </row>
    <row r="918" spans="14:14">
      <c r="N918" s="14"/>
    </row>
    <row r="919" spans="14:14">
      <c r="N919" s="14"/>
    </row>
    <row r="920" spans="14:14">
      <c r="N920" s="14"/>
    </row>
    <row r="921" spans="14:14">
      <c r="N921" s="14"/>
    </row>
    <row r="922" spans="14:14">
      <c r="N922" s="14"/>
    </row>
    <row r="923" spans="14:14">
      <c r="N923" s="14"/>
    </row>
    <row r="924" spans="14:14">
      <c r="N924" s="14"/>
    </row>
    <row r="925" spans="14:14">
      <c r="N925" s="14"/>
    </row>
    <row r="926" spans="14:14">
      <c r="N926" s="14"/>
    </row>
    <row r="927" spans="14:14">
      <c r="N927" s="14"/>
    </row>
    <row r="928" spans="14:14">
      <c r="N928" s="14"/>
    </row>
    <row r="929" spans="14:14">
      <c r="N929" s="14"/>
    </row>
    <row r="930" spans="14:14">
      <c r="N930" s="14"/>
    </row>
    <row r="931" spans="14:14">
      <c r="N931" s="14"/>
    </row>
    <row r="932" spans="14:14">
      <c r="N932" s="14"/>
    </row>
    <row r="933" spans="14:14">
      <c r="N933" s="14"/>
    </row>
    <row r="934" spans="14:14">
      <c r="N934" s="14"/>
    </row>
    <row r="935" spans="14:14">
      <c r="N935" s="14"/>
    </row>
    <row r="936" spans="14:14">
      <c r="N936" s="14"/>
    </row>
    <row r="937" spans="14:14">
      <c r="N937" s="14"/>
    </row>
    <row r="938" spans="14:14">
      <c r="N938" s="14"/>
    </row>
    <row r="939" spans="14:14">
      <c r="N939" s="14"/>
    </row>
    <row r="940" spans="14:14">
      <c r="N940" s="14"/>
    </row>
    <row r="941" spans="14:14">
      <c r="N941" s="14"/>
    </row>
    <row r="942" spans="14:14">
      <c r="N942" s="14"/>
    </row>
    <row r="943" spans="14:14">
      <c r="N943" s="14"/>
    </row>
    <row r="944" spans="14:14">
      <c r="N944" s="14"/>
    </row>
    <row r="945" spans="14:14">
      <c r="N945" s="14"/>
    </row>
    <row r="946" spans="14:14">
      <c r="N946" s="14"/>
    </row>
    <row r="947" spans="14:14">
      <c r="N947" s="14"/>
    </row>
    <row r="948" spans="14:14">
      <c r="N948" s="14"/>
    </row>
    <row r="949" spans="14:14">
      <c r="N949" s="14"/>
    </row>
    <row r="950" spans="14:14">
      <c r="N950" s="14"/>
    </row>
    <row r="951" spans="14:14">
      <c r="N951" s="14"/>
    </row>
    <row r="952" spans="14:14">
      <c r="N952" s="14"/>
    </row>
    <row r="953" spans="14:14">
      <c r="N953" s="14"/>
    </row>
    <row r="954" spans="14:14">
      <c r="N954" s="14"/>
    </row>
    <row r="955" spans="14:14">
      <c r="N955" s="14"/>
    </row>
    <row r="956" spans="14:14">
      <c r="N956" s="14"/>
    </row>
    <row r="957" spans="14:14">
      <c r="N957" s="14"/>
    </row>
    <row r="958" spans="14:14">
      <c r="N958" s="14"/>
    </row>
    <row r="959" spans="14:14">
      <c r="N959" s="14"/>
    </row>
    <row r="960" spans="14:14">
      <c r="N960" s="14"/>
    </row>
    <row r="961" spans="14:14">
      <c r="N961" s="14"/>
    </row>
    <row r="962" spans="14:14">
      <c r="N962" s="14"/>
    </row>
    <row r="963" spans="14:14">
      <c r="N963" s="14"/>
    </row>
    <row r="964" spans="14:14">
      <c r="N964" s="14"/>
    </row>
    <row r="965" spans="14:14">
      <c r="N965" s="14"/>
    </row>
    <row r="966" spans="14:14">
      <c r="N966" s="14"/>
    </row>
    <row r="967" spans="14:14">
      <c r="N967" s="14"/>
    </row>
    <row r="968" spans="14:14">
      <c r="N968" s="14"/>
    </row>
    <row r="969" spans="14:14">
      <c r="N969" s="14"/>
    </row>
    <row r="970" spans="14:14">
      <c r="N970" s="14"/>
    </row>
    <row r="971" spans="14:14">
      <c r="N971" s="14"/>
    </row>
    <row r="972" spans="14:14">
      <c r="N972" s="14"/>
    </row>
    <row r="973" spans="14:14">
      <c r="N973" s="14"/>
    </row>
    <row r="974" spans="14:14">
      <c r="N974" s="14"/>
    </row>
    <row r="975" spans="14:14">
      <c r="N975" s="14"/>
    </row>
    <row r="976" spans="14:14">
      <c r="N976" s="14"/>
    </row>
    <row r="977" spans="14:14">
      <c r="N977" s="14"/>
    </row>
    <row r="978" spans="14:14">
      <c r="N978" s="14"/>
    </row>
    <row r="979" spans="14:14">
      <c r="N979" s="14"/>
    </row>
    <row r="980" spans="14:14">
      <c r="N980" s="14"/>
    </row>
    <row r="981" spans="14:14">
      <c r="N981" s="14"/>
    </row>
    <row r="982" spans="14:14">
      <c r="N982" s="14"/>
    </row>
    <row r="983" spans="14:14">
      <c r="N983" s="14"/>
    </row>
    <row r="984" spans="14:14">
      <c r="N984" s="14"/>
    </row>
    <row r="985" spans="14:14">
      <c r="N985" s="14"/>
    </row>
    <row r="986" spans="14:14">
      <c r="N986" s="14"/>
    </row>
    <row r="987" spans="14:14">
      <c r="N987" s="14"/>
    </row>
    <row r="988" spans="14:14">
      <c r="N988" s="14"/>
    </row>
    <row r="989" spans="14:14">
      <c r="N989" s="14"/>
    </row>
    <row r="990" spans="14:14">
      <c r="N990" s="14"/>
    </row>
    <row r="991" spans="14:14">
      <c r="N991" s="14"/>
    </row>
    <row r="992" spans="14:14">
      <c r="N992" s="14"/>
    </row>
    <row r="993" spans="14:14">
      <c r="N993" s="14"/>
    </row>
    <row r="994" spans="14:14">
      <c r="N994" s="14"/>
    </row>
    <row r="995" spans="14:14">
      <c r="N995" s="14"/>
    </row>
    <row r="996" spans="14:14">
      <c r="N996" s="14"/>
    </row>
    <row r="997" spans="14:14">
      <c r="N997" s="14"/>
    </row>
    <row r="998" spans="14:14">
      <c r="N998" s="14"/>
    </row>
    <row r="999" spans="14:14">
      <c r="N999" s="14"/>
    </row>
    <row r="1000" spans="14:14">
      <c r="N1000" s="14"/>
    </row>
    <row r="1001" spans="14:14">
      <c r="N1001" s="14"/>
    </row>
    <row r="1002" spans="14:14">
      <c r="N1002" s="14"/>
    </row>
    <row r="1003" spans="14:14">
      <c r="N1003" s="14"/>
    </row>
    <row r="1004" spans="14:14">
      <c r="N1004" s="14"/>
    </row>
    <row r="1005" spans="14:14">
      <c r="N1005" s="14"/>
    </row>
    <row r="1006" spans="14:14">
      <c r="N1006" s="14"/>
    </row>
    <row r="1007" spans="14:14">
      <c r="N1007" s="14"/>
    </row>
    <row r="1008" spans="14:14">
      <c r="N1008" s="14"/>
    </row>
    <row r="1009" spans="14:14">
      <c r="N1009" s="14"/>
    </row>
    <row r="1010" spans="14:14">
      <c r="N1010" s="14"/>
    </row>
    <row r="1011" spans="14:14">
      <c r="N1011" s="14"/>
    </row>
    <row r="1012" spans="14:14">
      <c r="N1012" s="14"/>
    </row>
    <row r="1013" spans="14:14">
      <c r="N1013" s="14"/>
    </row>
    <row r="1014" spans="14:14">
      <c r="N1014" s="14"/>
    </row>
    <row r="1015" spans="14:14">
      <c r="N1015" s="14"/>
    </row>
    <row r="1016" spans="14:14">
      <c r="N1016" s="14"/>
    </row>
    <row r="1017" spans="14:14">
      <c r="N1017" s="14"/>
    </row>
    <row r="1018" spans="14:14">
      <c r="N1018" s="14"/>
    </row>
    <row r="1019" spans="14:14">
      <c r="N1019" s="14"/>
    </row>
    <row r="1020" spans="14:14">
      <c r="N1020" s="14"/>
    </row>
    <row r="1021" spans="14:14">
      <c r="N1021" s="14"/>
    </row>
    <row r="1022" spans="14:14">
      <c r="N1022" s="14"/>
    </row>
    <row r="1023" spans="14:14">
      <c r="N1023" s="14"/>
    </row>
    <row r="1024" spans="14:14">
      <c r="N1024" s="14"/>
    </row>
    <row r="1025" spans="14:14">
      <c r="N1025" s="14"/>
    </row>
    <row r="1026" spans="14:14">
      <c r="N1026" s="14"/>
    </row>
    <row r="1027" spans="14:14">
      <c r="N1027" s="14"/>
    </row>
    <row r="1028" spans="14:14">
      <c r="N1028" s="14"/>
    </row>
    <row r="1029" spans="14:14">
      <c r="N1029" s="14"/>
    </row>
    <row r="1030" spans="14:14">
      <c r="N1030" s="14"/>
    </row>
    <row r="1031" spans="14:14">
      <c r="N1031" s="14"/>
    </row>
    <row r="1032" spans="14:14">
      <c r="N1032" s="14"/>
    </row>
    <row r="1033" spans="14:14">
      <c r="N1033" s="14"/>
    </row>
    <row r="1034" spans="14:14">
      <c r="N1034" s="14"/>
    </row>
    <row r="1035" spans="14:14">
      <c r="N1035" s="14"/>
    </row>
    <row r="1036" spans="14:14">
      <c r="N1036" s="14"/>
    </row>
    <row r="1037" spans="14:14">
      <c r="N1037" s="14"/>
    </row>
    <row r="1038" spans="14:14">
      <c r="N1038" s="14"/>
    </row>
    <row r="1039" spans="14:14">
      <c r="N1039" s="14"/>
    </row>
    <row r="1040" spans="14:14">
      <c r="N1040" s="14"/>
    </row>
    <row r="1041" spans="14:14">
      <c r="N1041" s="14"/>
    </row>
    <row r="1042" spans="14:14">
      <c r="N1042" s="14"/>
    </row>
    <row r="1043" spans="14:14">
      <c r="N1043" s="14"/>
    </row>
    <row r="1044" spans="14:14">
      <c r="N1044" s="14"/>
    </row>
    <row r="1045" spans="14:14">
      <c r="N1045" s="14"/>
    </row>
    <row r="1046" spans="14:14">
      <c r="N1046" s="14"/>
    </row>
    <row r="1047" spans="14:14">
      <c r="N1047" s="14"/>
    </row>
    <row r="1048" spans="14:14">
      <c r="N1048" s="14"/>
    </row>
    <row r="1049" spans="14:14">
      <c r="N1049" s="14"/>
    </row>
    <row r="1050" spans="14:14">
      <c r="N1050" s="14"/>
    </row>
    <row r="1051" spans="14:14">
      <c r="N1051" s="14"/>
    </row>
    <row r="1052" spans="14:14">
      <c r="N1052" s="14"/>
    </row>
    <row r="1053" spans="14:14">
      <c r="N1053" s="14"/>
    </row>
    <row r="1054" spans="14:14">
      <c r="N1054" s="14"/>
    </row>
    <row r="1055" spans="14:14">
      <c r="N1055" s="14"/>
    </row>
    <row r="1056" spans="14:14">
      <c r="N1056" s="14"/>
    </row>
    <row r="1057" spans="14:14">
      <c r="N1057" s="14"/>
    </row>
    <row r="1058" spans="14:14">
      <c r="N1058" s="14"/>
    </row>
    <row r="1059" spans="14:14">
      <c r="N1059" s="14"/>
    </row>
    <row r="1060" spans="14:14">
      <c r="N1060" s="14"/>
    </row>
    <row r="1061" spans="14:14">
      <c r="N1061" s="14"/>
    </row>
    <row r="1062" spans="14:14">
      <c r="N1062" s="14"/>
    </row>
    <row r="1063" spans="14:14">
      <c r="N1063" s="14"/>
    </row>
    <row r="1064" spans="14:14">
      <c r="N1064" s="14"/>
    </row>
    <row r="1065" spans="14:14">
      <c r="N1065" s="14"/>
    </row>
    <row r="1066" spans="14:14">
      <c r="N1066" s="14"/>
    </row>
    <row r="1067" spans="14:14">
      <c r="N1067" s="14"/>
    </row>
    <row r="1068" spans="14:14">
      <c r="N1068" s="14"/>
    </row>
    <row r="1069" spans="14:14">
      <c r="N1069" s="14"/>
    </row>
    <row r="1070" spans="14:14">
      <c r="N1070" s="14"/>
    </row>
    <row r="1071" spans="14:14">
      <c r="N1071" s="14"/>
    </row>
    <row r="1072" spans="14:14">
      <c r="N1072" s="14"/>
    </row>
    <row r="1073" spans="14:14">
      <c r="N1073" s="14"/>
    </row>
    <row r="1074" spans="14:14">
      <c r="N1074" s="14"/>
    </row>
    <row r="1075" spans="14:14">
      <c r="N1075" s="14"/>
    </row>
    <row r="1076" spans="14:14">
      <c r="N1076" s="14"/>
    </row>
    <row r="1077" spans="14:14">
      <c r="N1077" s="14"/>
    </row>
    <row r="1078" spans="14:14">
      <c r="N1078" s="14"/>
    </row>
    <row r="1079" spans="14:14">
      <c r="N1079" s="14"/>
    </row>
    <row r="1080" spans="14:14">
      <c r="N1080" s="14"/>
    </row>
    <row r="1081" spans="14:14">
      <c r="N1081" s="14"/>
    </row>
    <row r="1082" spans="14:14">
      <c r="N1082" s="14"/>
    </row>
    <row r="1083" spans="14:14">
      <c r="N1083" s="14"/>
    </row>
    <row r="1084" spans="14:14">
      <c r="N1084" s="14"/>
    </row>
    <row r="1085" spans="14:14">
      <c r="N1085" s="14"/>
    </row>
    <row r="1086" spans="14:14">
      <c r="N1086" s="14"/>
    </row>
    <row r="1087" spans="14:14">
      <c r="N1087" s="14"/>
    </row>
    <row r="1088" spans="14:14">
      <c r="N1088" s="14"/>
    </row>
    <row r="1089" spans="14:14">
      <c r="N1089" s="14"/>
    </row>
    <row r="1090" spans="14:14">
      <c r="N1090" s="14"/>
    </row>
    <row r="1091" spans="14:14">
      <c r="N1091" s="14"/>
    </row>
    <row r="1092" spans="14:14">
      <c r="N1092" s="14"/>
    </row>
    <row r="1093" spans="14:14">
      <c r="N1093" s="14"/>
    </row>
    <row r="1094" spans="14:14">
      <c r="N1094" s="14"/>
    </row>
    <row r="1095" spans="14:14">
      <c r="N1095" s="14"/>
    </row>
    <row r="1096" spans="14:14">
      <c r="N1096" s="14"/>
    </row>
    <row r="1097" spans="14:14">
      <c r="N1097" s="14"/>
    </row>
    <row r="1098" spans="14:14">
      <c r="N1098" s="14"/>
    </row>
    <row r="1099" spans="14:14">
      <c r="N1099" s="14"/>
    </row>
    <row r="1100" spans="14:14">
      <c r="N1100" s="14"/>
    </row>
    <row r="1101" spans="14:14">
      <c r="N1101" s="14"/>
    </row>
    <row r="1102" spans="14:14">
      <c r="N1102" s="14"/>
    </row>
    <row r="1103" spans="14:14">
      <c r="N1103" s="14"/>
    </row>
    <row r="1104" spans="14:14">
      <c r="N1104" s="14"/>
    </row>
    <row r="1105" spans="14:14">
      <c r="N1105" s="14"/>
    </row>
    <row r="1106" spans="14:14">
      <c r="N1106" s="14"/>
    </row>
    <row r="1107" spans="14:14">
      <c r="N1107" s="14"/>
    </row>
    <row r="1108" spans="14:14">
      <c r="N1108" s="14"/>
    </row>
    <row r="1109" spans="14:14">
      <c r="N1109" s="14"/>
    </row>
    <row r="1110" spans="14:14">
      <c r="N1110" s="14"/>
    </row>
    <row r="1111" spans="14:14">
      <c r="N1111" s="14"/>
    </row>
    <row r="1112" spans="14:14">
      <c r="N1112" s="14"/>
    </row>
    <row r="1113" spans="14:14">
      <c r="N1113" s="14"/>
    </row>
    <row r="1114" spans="14:14">
      <c r="N1114" s="14"/>
    </row>
    <row r="1115" spans="14:14">
      <c r="N1115" s="14"/>
    </row>
    <row r="1116" spans="14:14">
      <c r="N1116" s="14"/>
    </row>
    <row r="1117" spans="14:14">
      <c r="N1117" s="14"/>
    </row>
    <row r="1118" spans="14:14">
      <c r="N1118" s="14"/>
    </row>
    <row r="1119" spans="14:14">
      <c r="N1119" s="14"/>
    </row>
    <row r="1120" spans="14:14">
      <c r="N1120" s="14"/>
    </row>
    <row r="1121" spans="14:14">
      <c r="N1121" s="14"/>
    </row>
    <row r="1122" spans="14:14">
      <c r="N1122" s="14"/>
    </row>
    <row r="1123" spans="14:14">
      <c r="N1123" s="14"/>
    </row>
    <row r="1124" spans="14:14">
      <c r="N1124" s="14"/>
    </row>
    <row r="1125" spans="14:14">
      <c r="N1125" s="14"/>
    </row>
    <row r="1126" spans="14:14">
      <c r="N1126" s="14"/>
    </row>
    <row r="1127" spans="14:14">
      <c r="N1127" s="14"/>
    </row>
    <row r="1128" spans="14:14">
      <c r="N1128" s="14"/>
    </row>
    <row r="1129" spans="14:14">
      <c r="N1129" s="14"/>
    </row>
    <row r="1130" spans="14:14">
      <c r="N1130" s="14"/>
    </row>
    <row r="1131" spans="14:14">
      <c r="N1131" s="14"/>
    </row>
    <row r="1132" spans="14:14">
      <c r="N1132" s="14"/>
    </row>
    <row r="1133" spans="14:14">
      <c r="N1133" s="14"/>
    </row>
    <row r="1134" spans="14:14">
      <c r="N1134" s="14"/>
    </row>
    <row r="1135" spans="14:14">
      <c r="N1135" s="14"/>
    </row>
    <row r="1136" spans="14:14">
      <c r="N1136" s="14"/>
    </row>
    <row r="1137" spans="14:14">
      <c r="N1137" s="14"/>
    </row>
    <row r="1138" spans="14:14">
      <c r="N1138" s="14"/>
    </row>
    <row r="1139" spans="14:14">
      <c r="N1139" s="14"/>
    </row>
    <row r="1140" spans="14:14">
      <c r="N1140" s="14"/>
    </row>
    <row r="1141" spans="14:14">
      <c r="N1141" s="14"/>
    </row>
    <row r="1142" spans="14:14">
      <c r="N1142" s="14"/>
    </row>
    <row r="1143" spans="14:14">
      <c r="N1143" s="14"/>
    </row>
    <row r="1144" spans="14:14">
      <c r="N1144" s="14"/>
    </row>
    <row r="1145" spans="14:14">
      <c r="N1145" s="14"/>
    </row>
    <row r="1146" spans="14:14">
      <c r="N1146" s="14"/>
    </row>
    <row r="1147" spans="14:14">
      <c r="N1147" s="14"/>
    </row>
    <row r="1148" spans="14:14">
      <c r="N1148" s="14"/>
    </row>
    <row r="1149" spans="14:14">
      <c r="N1149" s="14"/>
    </row>
    <row r="1150" spans="14:14">
      <c r="N1150" s="14"/>
    </row>
    <row r="1151" spans="14:14">
      <c r="N1151" s="14"/>
    </row>
    <row r="1152" spans="14:14">
      <c r="N1152" s="14"/>
    </row>
    <row r="1153" spans="14:14">
      <c r="N1153" s="14"/>
    </row>
    <row r="1154" spans="14:14">
      <c r="N1154" s="14"/>
    </row>
    <row r="1155" spans="14:14">
      <c r="N1155" s="14"/>
    </row>
    <row r="1156" spans="14:14">
      <c r="N1156" s="14"/>
    </row>
    <row r="1157" spans="14:14">
      <c r="N1157" s="14"/>
    </row>
    <row r="1158" spans="14:14">
      <c r="N1158" s="14"/>
    </row>
    <row r="1159" spans="14:14">
      <c r="N1159" s="14"/>
    </row>
    <row r="1160" spans="14:14">
      <c r="N1160" s="14"/>
    </row>
    <row r="1161" spans="14:14">
      <c r="N1161" s="14"/>
    </row>
    <row r="1162" spans="14:14">
      <c r="N1162" s="14"/>
    </row>
    <row r="1163" spans="14:14">
      <c r="N1163" s="14"/>
    </row>
    <row r="1164" spans="14:14">
      <c r="N1164" s="14"/>
    </row>
    <row r="1165" spans="14:14">
      <c r="N1165" s="14"/>
    </row>
    <row r="1166" spans="14:14">
      <c r="N1166" s="14"/>
    </row>
    <row r="1167" spans="14:14">
      <c r="N1167" s="14"/>
    </row>
    <row r="1168" spans="14:14">
      <c r="N1168" s="14"/>
    </row>
    <row r="1169" spans="14:14">
      <c r="N1169" s="14"/>
    </row>
    <row r="1170" spans="14:14">
      <c r="N1170" s="14"/>
    </row>
    <row r="1171" spans="14:14">
      <c r="N1171" s="14"/>
    </row>
    <row r="1172" spans="14:14">
      <c r="N1172" s="14"/>
    </row>
    <row r="1173" spans="14:14">
      <c r="N1173" s="14"/>
    </row>
    <row r="1174" spans="14:14">
      <c r="N1174" s="14"/>
    </row>
    <row r="1175" spans="14:14">
      <c r="N1175" s="14"/>
    </row>
    <row r="1176" spans="14:14">
      <c r="N1176" s="14"/>
    </row>
    <row r="1177" spans="14:14">
      <c r="N1177" s="14"/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6"/>
  <sheetViews>
    <sheetView tabSelected="1" topLeftCell="A433" workbookViewId="0">
      <selection activeCell="C496" sqref="A1:C496"/>
    </sheetView>
  </sheetViews>
  <sheetFormatPr baseColWidth="10" defaultRowHeight="14" x14ac:dyDescent="0"/>
  <cols>
    <col min="2" max="2" width="26.33203125" bestFit="1" customWidth="1"/>
  </cols>
  <sheetData>
    <row r="1" spans="1:3">
      <c r="A1" t="s">
        <v>1018</v>
      </c>
      <c r="B1" t="s">
        <v>1019</v>
      </c>
      <c r="C1" t="s">
        <v>1020</v>
      </c>
    </row>
    <row r="2" spans="1:3">
      <c r="A2">
        <v>589</v>
      </c>
      <c r="B2">
        <v>50</v>
      </c>
      <c r="C2">
        <v>0</v>
      </c>
    </row>
    <row r="3" spans="1:3">
      <c r="A3">
        <v>591</v>
      </c>
      <c r="B3">
        <v>50</v>
      </c>
      <c r="C3">
        <v>0</v>
      </c>
    </row>
    <row r="4" spans="1:3">
      <c r="A4">
        <v>593</v>
      </c>
      <c r="B4">
        <v>50</v>
      </c>
      <c r="C4">
        <v>0</v>
      </c>
    </row>
    <row r="5" spans="1:3">
      <c r="A5">
        <v>594</v>
      </c>
      <c r="B5">
        <v>50</v>
      </c>
      <c r="C5">
        <v>0</v>
      </c>
    </row>
    <row r="6" spans="1:3">
      <c r="A6">
        <v>595</v>
      </c>
      <c r="B6">
        <v>50</v>
      </c>
      <c r="C6">
        <v>0</v>
      </c>
    </row>
    <row r="7" spans="1:3">
      <c r="A7">
        <v>599</v>
      </c>
      <c r="B7">
        <v>50</v>
      </c>
      <c r="C7">
        <v>0</v>
      </c>
    </row>
    <row r="8" spans="1:3">
      <c r="A8">
        <v>601</v>
      </c>
      <c r="B8">
        <v>50</v>
      </c>
      <c r="C8">
        <v>0</v>
      </c>
    </row>
    <row r="9" spans="1:3">
      <c r="A9">
        <v>603</v>
      </c>
      <c r="B9">
        <v>50</v>
      </c>
      <c r="C9">
        <v>0</v>
      </c>
    </row>
    <row r="10" spans="1:3">
      <c r="A10">
        <v>605</v>
      </c>
      <c r="B10">
        <v>50</v>
      </c>
      <c r="C10">
        <v>0</v>
      </c>
    </row>
    <row r="11" spans="1:3">
      <c r="A11">
        <v>607</v>
      </c>
      <c r="B11">
        <v>50</v>
      </c>
      <c r="C11">
        <v>0</v>
      </c>
    </row>
    <row r="12" spans="1:3">
      <c r="A12">
        <v>609</v>
      </c>
      <c r="B12">
        <v>50</v>
      </c>
      <c r="C12">
        <v>0</v>
      </c>
    </row>
    <row r="13" spans="1:3">
      <c r="A13">
        <v>610</v>
      </c>
      <c r="B13">
        <v>50</v>
      </c>
      <c r="C13">
        <v>0</v>
      </c>
    </row>
    <row r="14" spans="1:3">
      <c r="A14">
        <v>612</v>
      </c>
      <c r="B14">
        <v>50</v>
      </c>
      <c r="C14">
        <v>0</v>
      </c>
    </row>
    <row r="15" spans="1:3">
      <c r="A15">
        <v>615</v>
      </c>
      <c r="B15">
        <v>50</v>
      </c>
      <c r="C15">
        <v>0</v>
      </c>
    </row>
    <row r="16" spans="1:3">
      <c r="A16">
        <v>616</v>
      </c>
      <c r="B16">
        <v>50</v>
      </c>
      <c r="C16">
        <v>0</v>
      </c>
    </row>
    <row r="17" spans="1:3">
      <c r="A17">
        <v>617</v>
      </c>
      <c r="B17">
        <v>50</v>
      </c>
      <c r="C17">
        <v>0</v>
      </c>
    </row>
    <row r="18" spans="1:3">
      <c r="A18">
        <v>618</v>
      </c>
      <c r="B18">
        <v>50</v>
      </c>
      <c r="C18">
        <v>0</v>
      </c>
    </row>
    <row r="19" spans="1:3">
      <c r="A19">
        <v>620</v>
      </c>
      <c r="B19">
        <v>50</v>
      </c>
      <c r="C19">
        <v>0</v>
      </c>
    </row>
    <row r="20" spans="1:3">
      <c r="A20">
        <v>621</v>
      </c>
      <c r="B20">
        <v>50</v>
      </c>
      <c r="C20">
        <v>0</v>
      </c>
    </row>
    <row r="21" spans="1:3">
      <c r="A21">
        <v>622</v>
      </c>
      <c r="B21">
        <v>50</v>
      </c>
      <c r="C21">
        <v>0</v>
      </c>
    </row>
    <row r="22" spans="1:3">
      <c r="A22">
        <v>625</v>
      </c>
      <c r="B22">
        <v>50</v>
      </c>
      <c r="C22">
        <v>0</v>
      </c>
    </row>
    <row r="23" spans="1:3">
      <c r="A23">
        <v>626</v>
      </c>
      <c r="B23">
        <v>50</v>
      </c>
      <c r="C23">
        <v>0</v>
      </c>
    </row>
    <row r="24" spans="1:3">
      <c r="A24">
        <v>630</v>
      </c>
      <c r="B24">
        <v>50</v>
      </c>
      <c r="C24">
        <v>0</v>
      </c>
    </row>
    <row r="25" spans="1:3">
      <c r="A25">
        <v>635</v>
      </c>
      <c r="B25">
        <v>50</v>
      </c>
      <c r="C25">
        <v>0</v>
      </c>
    </row>
    <row r="26" spans="1:3">
      <c r="A26">
        <v>637</v>
      </c>
      <c r="B26">
        <v>50</v>
      </c>
      <c r="C26">
        <v>0</v>
      </c>
    </row>
    <row r="27" spans="1:3">
      <c r="A27">
        <v>638</v>
      </c>
      <c r="B27">
        <v>50</v>
      </c>
      <c r="C27">
        <v>0</v>
      </c>
    </row>
    <row r="28" spans="1:3">
      <c r="A28">
        <v>640</v>
      </c>
      <c r="B28">
        <v>50</v>
      </c>
      <c r="C28">
        <v>0</v>
      </c>
    </row>
    <row r="29" spans="1:3">
      <c r="A29">
        <v>643</v>
      </c>
      <c r="B29">
        <v>50</v>
      </c>
      <c r="C29">
        <v>0</v>
      </c>
    </row>
    <row r="30" spans="1:3">
      <c r="A30">
        <v>645</v>
      </c>
      <c r="B30">
        <v>50</v>
      </c>
      <c r="C30">
        <v>0</v>
      </c>
    </row>
    <row r="31" spans="1:3">
      <c r="A31">
        <v>647</v>
      </c>
      <c r="B31">
        <v>50</v>
      </c>
      <c r="C31">
        <v>0</v>
      </c>
    </row>
    <row r="32" spans="1:3">
      <c r="A32">
        <v>649</v>
      </c>
      <c r="B32">
        <v>50</v>
      </c>
      <c r="C32">
        <v>0</v>
      </c>
    </row>
    <row r="33" spans="1:3">
      <c r="A33">
        <v>651</v>
      </c>
      <c r="B33">
        <v>50</v>
      </c>
      <c r="C33">
        <v>0</v>
      </c>
    </row>
    <row r="34" spans="1:3">
      <c r="A34">
        <v>653</v>
      </c>
      <c r="B34">
        <v>50</v>
      </c>
      <c r="C34">
        <v>0</v>
      </c>
    </row>
    <row r="35" spans="1:3">
      <c r="A35">
        <v>655</v>
      </c>
      <c r="B35">
        <v>50</v>
      </c>
      <c r="C35">
        <v>0</v>
      </c>
    </row>
    <row r="36" spans="1:3">
      <c r="A36">
        <v>656</v>
      </c>
      <c r="B36">
        <v>50</v>
      </c>
      <c r="C36">
        <v>0</v>
      </c>
    </row>
    <row r="37" spans="1:3">
      <c r="A37">
        <v>658</v>
      </c>
      <c r="B37">
        <v>50</v>
      </c>
      <c r="C37">
        <v>0</v>
      </c>
    </row>
    <row r="38" spans="1:3">
      <c r="A38">
        <v>661</v>
      </c>
      <c r="B38">
        <v>50</v>
      </c>
      <c r="C38">
        <v>0</v>
      </c>
    </row>
    <row r="39" spans="1:3">
      <c r="A39">
        <v>663</v>
      </c>
      <c r="B39">
        <v>50</v>
      </c>
      <c r="C39">
        <v>0</v>
      </c>
    </row>
    <row r="40" spans="1:3">
      <c r="A40">
        <v>665</v>
      </c>
      <c r="B40">
        <v>50</v>
      </c>
      <c r="C40">
        <v>0</v>
      </c>
    </row>
    <row r="41" spans="1:3">
      <c r="A41">
        <v>667</v>
      </c>
      <c r="B41">
        <v>50</v>
      </c>
      <c r="C41">
        <v>0</v>
      </c>
    </row>
    <row r="42" spans="1:3">
      <c r="A42">
        <v>669</v>
      </c>
      <c r="B42">
        <v>50</v>
      </c>
      <c r="C42">
        <v>0</v>
      </c>
    </row>
    <row r="43" spans="1:3">
      <c r="A43">
        <v>671</v>
      </c>
      <c r="B43">
        <v>50</v>
      </c>
      <c r="C43">
        <v>0</v>
      </c>
    </row>
    <row r="44" spans="1:3">
      <c r="A44">
        <v>673</v>
      </c>
      <c r="B44">
        <v>50</v>
      </c>
      <c r="C44">
        <v>0</v>
      </c>
    </row>
    <row r="45" spans="1:3">
      <c r="A45">
        <v>674</v>
      </c>
      <c r="B45">
        <v>50</v>
      </c>
      <c r="C45">
        <v>0</v>
      </c>
    </row>
    <row r="46" spans="1:3">
      <c r="A46">
        <v>676</v>
      </c>
      <c r="B46">
        <v>50</v>
      </c>
      <c r="C46">
        <v>0</v>
      </c>
    </row>
    <row r="47" spans="1:3">
      <c r="A47">
        <v>679</v>
      </c>
      <c r="B47">
        <v>50</v>
      </c>
      <c r="C47">
        <v>0</v>
      </c>
    </row>
    <row r="48" spans="1:3">
      <c r="A48">
        <v>681</v>
      </c>
      <c r="B48">
        <v>50</v>
      </c>
      <c r="C48">
        <v>0</v>
      </c>
    </row>
    <row r="49" spans="1:3">
      <c r="A49">
        <v>682</v>
      </c>
      <c r="B49">
        <v>50</v>
      </c>
      <c r="C49">
        <v>0</v>
      </c>
    </row>
    <row r="50" spans="1:3">
      <c r="A50">
        <v>684</v>
      </c>
      <c r="B50">
        <v>50</v>
      </c>
      <c r="C50">
        <v>0</v>
      </c>
    </row>
    <row r="51" spans="1:3">
      <c r="A51">
        <v>687</v>
      </c>
      <c r="B51">
        <v>50</v>
      </c>
      <c r="C51">
        <v>0</v>
      </c>
    </row>
    <row r="52" spans="1:3">
      <c r="A52">
        <v>689</v>
      </c>
      <c r="B52">
        <v>50</v>
      </c>
      <c r="C52">
        <v>0</v>
      </c>
    </row>
    <row r="53" spans="1:3">
      <c r="A53">
        <v>690</v>
      </c>
      <c r="B53">
        <v>50</v>
      </c>
      <c r="C53">
        <v>0</v>
      </c>
    </row>
    <row r="54" spans="1:3">
      <c r="A54">
        <v>692</v>
      </c>
      <c r="B54">
        <v>50</v>
      </c>
      <c r="C54">
        <v>0</v>
      </c>
    </row>
    <row r="55" spans="1:3">
      <c r="A55">
        <v>695</v>
      </c>
      <c r="B55">
        <v>50</v>
      </c>
      <c r="C55">
        <v>0</v>
      </c>
    </row>
    <row r="56" spans="1:3">
      <c r="A56">
        <v>697</v>
      </c>
      <c r="B56">
        <v>50</v>
      </c>
      <c r="C56">
        <v>0</v>
      </c>
    </row>
    <row r="57" spans="1:3">
      <c r="A57">
        <v>699</v>
      </c>
      <c r="B57">
        <v>50</v>
      </c>
      <c r="C57">
        <v>0</v>
      </c>
    </row>
    <row r="58" spans="1:3">
      <c r="A58">
        <v>701</v>
      </c>
      <c r="B58">
        <v>50</v>
      </c>
      <c r="C58">
        <v>0</v>
      </c>
    </row>
    <row r="59" spans="1:3">
      <c r="A59">
        <v>703</v>
      </c>
      <c r="B59">
        <v>50</v>
      </c>
      <c r="C59">
        <v>0</v>
      </c>
    </row>
    <row r="60" spans="1:3">
      <c r="A60">
        <v>704</v>
      </c>
      <c r="B60">
        <v>50</v>
      </c>
      <c r="C60">
        <v>0</v>
      </c>
    </row>
    <row r="61" spans="1:3">
      <c r="A61">
        <v>705</v>
      </c>
      <c r="B61">
        <v>50</v>
      </c>
      <c r="C61">
        <v>0</v>
      </c>
    </row>
    <row r="62" spans="1:3">
      <c r="A62">
        <v>707</v>
      </c>
      <c r="B62">
        <v>50</v>
      </c>
      <c r="C62">
        <v>0</v>
      </c>
    </row>
    <row r="63" spans="1:3">
      <c r="A63">
        <v>708</v>
      </c>
      <c r="B63">
        <v>50</v>
      </c>
      <c r="C63">
        <v>0</v>
      </c>
    </row>
    <row r="64" spans="1:3">
      <c r="A64">
        <v>711</v>
      </c>
      <c r="B64">
        <v>50</v>
      </c>
      <c r="C64">
        <v>0</v>
      </c>
    </row>
    <row r="65" spans="1:3">
      <c r="A65">
        <v>715</v>
      </c>
      <c r="B65">
        <v>50</v>
      </c>
      <c r="C65">
        <v>0</v>
      </c>
    </row>
    <row r="66" spans="1:3">
      <c r="A66">
        <v>716</v>
      </c>
      <c r="B66">
        <v>50</v>
      </c>
      <c r="C66">
        <v>0</v>
      </c>
    </row>
    <row r="67" spans="1:3">
      <c r="A67">
        <v>717</v>
      </c>
      <c r="B67">
        <v>50</v>
      </c>
      <c r="C67">
        <v>0</v>
      </c>
    </row>
    <row r="68" spans="1:3">
      <c r="A68">
        <v>719</v>
      </c>
      <c r="B68">
        <v>50</v>
      </c>
      <c r="C68">
        <v>0</v>
      </c>
    </row>
    <row r="69" spans="1:3">
      <c r="A69">
        <v>720</v>
      </c>
      <c r="B69">
        <v>50</v>
      </c>
      <c r="C69">
        <v>0</v>
      </c>
    </row>
    <row r="70" spans="1:3">
      <c r="A70">
        <v>723</v>
      </c>
      <c r="B70">
        <v>50</v>
      </c>
      <c r="C70">
        <v>0</v>
      </c>
    </row>
    <row r="71" spans="1:3">
      <c r="A71">
        <v>727</v>
      </c>
      <c r="B71">
        <v>50</v>
      </c>
      <c r="C71">
        <v>0</v>
      </c>
    </row>
    <row r="72" spans="1:3">
      <c r="A72">
        <v>729</v>
      </c>
      <c r="B72">
        <v>50</v>
      </c>
      <c r="C72">
        <v>0</v>
      </c>
    </row>
    <row r="73" spans="1:3">
      <c r="A73">
        <v>731</v>
      </c>
      <c r="B73">
        <v>50</v>
      </c>
      <c r="C73">
        <v>0</v>
      </c>
    </row>
    <row r="74" spans="1:3">
      <c r="A74">
        <v>732</v>
      </c>
      <c r="B74">
        <v>50</v>
      </c>
      <c r="C74">
        <v>0</v>
      </c>
    </row>
    <row r="75" spans="1:3">
      <c r="A75">
        <v>734</v>
      </c>
      <c r="B75">
        <v>50</v>
      </c>
      <c r="C75">
        <v>0</v>
      </c>
    </row>
    <row r="76" spans="1:3">
      <c r="A76">
        <v>737</v>
      </c>
      <c r="B76">
        <v>50</v>
      </c>
      <c r="C76">
        <v>0</v>
      </c>
    </row>
    <row r="77" spans="1:3">
      <c r="A77">
        <v>739</v>
      </c>
      <c r="B77">
        <v>50</v>
      </c>
      <c r="C77">
        <v>0</v>
      </c>
    </row>
    <row r="78" spans="1:3">
      <c r="A78">
        <v>741</v>
      </c>
      <c r="B78">
        <v>50</v>
      </c>
      <c r="C78">
        <v>0</v>
      </c>
    </row>
    <row r="79" spans="1:3">
      <c r="A79">
        <v>743</v>
      </c>
      <c r="B79">
        <v>50</v>
      </c>
      <c r="C79">
        <v>0</v>
      </c>
    </row>
    <row r="80" spans="1:3">
      <c r="A80">
        <v>745</v>
      </c>
      <c r="B80">
        <v>50</v>
      </c>
      <c r="C80">
        <v>0</v>
      </c>
    </row>
    <row r="81" spans="1:3">
      <c r="A81">
        <v>747</v>
      </c>
      <c r="B81">
        <v>50</v>
      </c>
      <c r="C81">
        <v>0</v>
      </c>
    </row>
    <row r="82" spans="1:3">
      <c r="A82">
        <v>749</v>
      </c>
      <c r="B82">
        <v>50</v>
      </c>
      <c r="C82">
        <v>0</v>
      </c>
    </row>
    <row r="83" spans="1:3">
      <c r="A83">
        <v>750</v>
      </c>
      <c r="B83">
        <v>50</v>
      </c>
      <c r="C83">
        <v>0</v>
      </c>
    </row>
    <row r="84" spans="1:3">
      <c r="A84">
        <v>752</v>
      </c>
      <c r="B84">
        <v>50</v>
      </c>
      <c r="C84">
        <v>0</v>
      </c>
    </row>
    <row r="85" spans="1:3">
      <c r="A85">
        <v>755</v>
      </c>
      <c r="B85">
        <v>50</v>
      </c>
      <c r="C85">
        <v>0</v>
      </c>
    </row>
    <row r="86" spans="1:3">
      <c r="A86">
        <v>757</v>
      </c>
      <c r="B86">
        <v>50</v>
      </c>
      <c r="C86">
        <v>0</v>
      </c>
    </row>
    <row r="87" spans="1:3">
      <c r="A87">
        <v>759</v>
      </c>
      <c r="B87">
        <v>50</v>
      </c>
      <c r="C87">
        <v>0</v>
      </c>
    </row>
    <row r="88" spans="1:3">
      <c r="A88">
        <v>761</v>
      </c>
      <c r="B88">
        <v>50</v>
      </c>
      <c r="C88">
        <v>0</v>
      </c>
    </row>
    <row r="89" spans="1:3">
      <c r="A89">
        <v>763</v>
      </c>
      <c r="B89">
        <v>50</v>
      </c>
      <c r="C89">
        <v>0</v>
      </c>
    </row>
    <row r="90" spans="1:3">
      <c r="A90">
        <v>764</v>
      </c>
      <c r="B90">
        <v>50</v>
      </c>
      <c r="C90">
        <v>0</v>
      </c>
    </row>
    <row r="91" spans="1:3">
      <c r="A91">
        <v>765</v>
      </c>
      <c r="B91">
        <v>50</v>
      </c>
      <c r="C91">
        <v>0</v>
      </c>
    </row>
    <row r="92" spans="1:3">
      <c r="A92">
        <v>766</v>
      </c>
      <c r="B92">
        <v>50</v>
      </c>
      <c r="C92">
        <v>0</v>
      </c>
    </row>
    <row r="93" spans="1:3">
      <c r="A93">
        <v>768</v>
      </c>
      <c r="B93">
        <v>50</v>
      </c>
      <c r="C93">
        <v>0</v>
      </c>
    </row>
    <row r="94" spans="1:3">
      <c r="A94">
        <v>769</v>
      </c>
      <c r="B94">
        <v>50</v>
      </c>
      <c r="C94">
        <v>0</v>
      </c>
    </row>
    <row r="95" spans="1:3">
      <c r="A95">
        <v>770</v>
      </c>
      <c r="B95">
        <v>50</v>
      </c>
      <c r="C95">
        <v>0</v>
      </c>
    </row>
    <row r="96" spans="1:3">
      <c r="A96">
        <v>773</v>
      </c>
      <c r="B96">
        <v>50</v>
      </c>
      <c r="C96">
        <v>0</v>
      </c>
    </row>
    <row r="97" spans="1:3">
      <c r="A97">
        <v>774</v>
      </c>
      <c r="B97">
        <v>50</v>
      </c>
      <c r="C97">
        <v>0</v>
      </c>
    </row>
    <row r="98" spans="1:3">
      <c r="A98">
        <v>778</v>
      </c>
      <c r="B98">
        <v>50</v>
      </c>
      <c r="C98">
        <v>0</v>
      </c>
    </row>
    <row r="99" spans="1:3">
      <c r="A99">
        <v>779</v>
      </c>
      <c r="B99">
        <v>50</v>
      </c>
      <c r="C99">
        <v>0</v>
      </c>
    </row>
    <row r="100" spans="1:3">
      <c r="A100">
        <v>781</v>
      </c>
      <c r="B100">
        <v>50</v>
      </c>
      <c r="C100">
        <v>0</v>
      </c>
    </row>
    <row r="101" spans="1:3">
      <c r="A101">
        <v>783</v>
      </c>
      <c r="B101">
        <v>50</v>
      </c>
      <c r="C101">
        <v>0</v>
      </c>
    </row>
    <row r="102" spans="1:3">
      <c r="A102">
        <v>784</v>
      </c>
      <c r="B102">
        <v>50</v>
      </c>
      <c r="C102">
        <v>0</v>
      </c>
    </row>
    <row r="103" spans="1:3">
      <c r="A103">
        <v>785</v>
      </c>
      <c r="B103">
        <v>50</v>
      </c>
      <c r="C103">
        <v>0</v>
      </c>
    </row>
    <row r="104" spans="1:3">
      <c r="A104">
        <v>787</v>
      </c>
      <c r="B104">
        <v>50</v>
      </c>
      <c r="C104">
        <v>0</v>
      </c>
    </row>
    <row r="105" spans="1:3">
      <c r="A105">
        <v>788</v>
      </c>
      <c r="B105">
        <v>50</v>
      </c>
      <c r="C105">
        <v>0</v>
      </c>
    </row>
    <row r="106" spans="1:3">
      <c r="A106">
        <v>791</v>
      </c>
      <c r="B106">
        <v>50</v>
      </c>
      <c r="C106">
        <v>0</v>
      </c>
    </row>
    <row r="107" spans="1:3">
      <c r="A107">
        <v>795</v>
      </c>
      <c r="B107">
        <v>50</v>
      </c>
      <c r="C107">
        <v>0</v>
      </c>
    </row>
    <row r="108" spans="1:3">
      <c r="A108">
        <v>797</v>
      </c>
      <c r="B108">
        <v>50</v>
      </c>
      <c r="C108">
        <v>0</v>
      </c>
    </row>
    <row r="109" spans="1:3">
      <c r="A109">
        <v>798</v>
      </c>
      <c r="B109">
        <v>50</v>
      </c>
      <c r="C109">
        <v>0</v>
      </c>
    </row>
    <row r="110" spans="1:3">
      <c r="A110">
        <v>800</v>
      </c>
      <c r="B110">
        <v>50</v>
      </c>
      <c r="C110">
        <v>0</v>
      </c>
    </row>
    <row r="111" spans="1:3">
      <c r="A111">
        <v>803</v>
      </c>
      <c r="B111">
        <v>50</v>
      </c>
      <c r="C111">
        <v>0</v>
      </c>
    </row>
    <row r="112" spans="1:3">
      <c r="A112">
        <v>804</v>
      </c>
      <c r="B112">
        <v>50</v>
      </c>
      <c r="C112">
        <v>0</v>
      </c>
    </row>
    <row r="113" spans="1:3">
      <c r="A113">
        <v>806</v>
      </c>
      <c r="B113">
        <v>50</v>
      </c>
      <c r="C113">
        <v>0</v>
      </c>
    </row>
    <row r="114" spans="1:3">
      <c r="A114">
        <v>809</v>
      </c>
      <c r="B114">
        <v>50</v>
      </c>
      <c r="C114">
        <v>0</v>
      </c>
    </row>
    <row r="115" spans="1:3">
      <c r="A115">
        <v>811</v>
      </c>
      <c r="B115">
        <v>50</v>
      </c>
      <c r="C115">
        <v>0</v>
      </c>
    </row>
    <row r="116" spans="1:3">
      <c r="A116">
        <v>1194</v>
      </c>
      <c r="B116">
        <v>50</v>
      </c>
      <c r="C116">
        <v>0</v>
      </c>
    </row>
    <row r="117" spans="1:3">
      <c r="A117">
        <v>1195</v>
      </c>
      <c r="B117">
        <v>50</v>
      </c>
      <c r="C117">
        <v>0</v>
      </c>
    </row>
    <row r="118" spans="1:3">
      <c r="A118">
        <v>1196</v>
      </c>
      <c r="B118">
        <v>50</v>
      </c>
      <c r="C118">
        <v>0</v>
      </c>
    </row>
    <row r="119" spans="1:3">
      <c r="A119">
        <v>1197</v>
      </c>
      <c r="B119">
        <v>50</v>
      </c>
      <c r="C119">
        <v>0</v>
      </c>
    </row>
    <row r="120" spans="1:3">
      <c r="A120">
        <v>1198</v>
      </c>
      <c r="B120">
        <v>50</v>
      </c>
      <c r="C120">
        <v>0</v>
      </c>
    </row>
    <row r="121" spans="1:3">
      <c r="A121">
        <v>1199</v>
      </c>
      <c r="B121">
        <v>50</v>
      </c>
      <c r="C121">
        <v>0</v>
      </c>
    </row>
    <row r="122" spans="1:3">
      <c r="A122">
        <v>1200</v>
      </c>
      <c r="B122">
        <v>50</v>
      </c>
      <c r="C122">
        <v>0</v>
      </c>
    </row>
    <row r="123" spans="1:3">
      <c r="A123">
        <v>1201</v>
      </c>
      <c r="B123">
        <v>50</v>
      </c>
      <c r="C123">
        <v>0</v>
      </c>
    </row>
    <row r="124" spans="1:3">
      <c r="A124">
        <v>1202</v>
      </c>
      <c r="B124">
        <v>50</v>
      </c>
      <c r="C124">
        <v>0</v>
      </c>
    </row>
    <row r="125" spans="1:3">
      <c r="A125">
        <v>1203</v>
      </c>
      <c r="B125">
        <v>50</v>
      </c>
      <c r="C125">
        <v>0</v>
      </c>
    </row>
    <row r="126" spans="1:3">
      <c r="A126">
        <v>1204</v>
      </c>
      <c r="B126">
        <v>50</v>
      </c>
      <c r="C126">
        <v>0</v>
      </c>
    </row>
    <row r="127" spans="1:3">
      <c r="A127">
        <v>1205</v>
      </c>
      <c r="B127">
        <v>50</v>
      </c>
      <c r="C127">
        <v>0</v>
      </c>
    </row>
    <row r="128" spans="1:3">
      <c r="A128">
        <v>1206</v>
      </c>
      <c r="B128">
        <v>50</v>
      </c>
      <c r="C128">
        <v>0</v>
      </c>
    </row>
    <row r="129" spans="1:3">
      <c r="A129">
        <v>1207</v>
      </c>
      <c r="B129">
        <v>50</v>
      </c>
      <c r="C129">
        <v>0</v>
      </c>
    </row>
    <row r="130" spans="1:3">
      <c r="A130">
        <v>1208</v>
      </c>
      <c r="B130">
        <v>50</v>
      </c>
      <c r="C130">
        <v>0</v>
      </c>
    </row>
    <row r="131" spans="1:3">
      <c r="A131">
        <v>1209</v>
      </c>
      <c r="B131">
        <v>50</v>
      </c>
      <c r="C131">
        <v>0</v>
      </c>
    </row>
    <row r="132" spans="1:3">
      <c r="A132">
        <v>1210</v>
      </c>
      <c r="B132">
        <v>50</v>
      </c>
      <c r="C132">
        <v>0</v>
      </c>
    </row>
    <row r="133" spans="1:3">
      <c r="A133">
        <v>1211</v>
      </c>
      <c r="B133">
        <v>50</v>
      </c>
      <c r="C133">
        <v>0</v>
      </c>
    </row>
    <row r="134" spans="1:3">
      <c r="A134">
        <v>1212</v>
      </c>
      <c r="B134">
        <v>50</v>
      </c>
      <c r="C134">
        <v>0</v>
      </c>
    </row>
    <row r="135" spans="1:3">
      <c r="A135">
        <v>1213</v>
      </c>
      <c r="B135">
        <v>50</v>
      </c>
      <c r="C135">
        <v>0</v>
      </c>
    </row>
    <row r="136" spans="1:3">
      <c r="A136">
        <v>1214</v>
      </c>
      <c r="B136">
        <v>50</v>
      </c>
      <c r="C136">
        <v>0</v>
      </c>
    </row>
    <row r="137" spans="1:3">
      <c r="A137">
        <v>1215</v>
      </c>
      <c r="B137">
        <v>50</v>
      </c>
      <c r="C137">
        <v>0</v>
      </c>
    </row>
    <row r="138" spans="1:3">
      <c r="A138">
        <v>1216</v>
      </c>
      <c r="B138">
        <v>50</v>
      </c>
      <c r="C138">
        <v>0</v>
      </c>
    </row>
    <row r="139" spans="1:3">
      <c r="A139">
        <v>1217</v>
      </c>
      <c r="B139">
        <v>50</v>
      </c>
      <c r="C139">
        <v>0</v>
      </c>
    </row>
    <row r="140" spans="1:3">
      <c r="A140">
        <v>1218</v>
      </c>
      <c r="B140">
        <v>50</v>
      </c>
      <c r="C140">
        <v>0</v>
      </c>
    </row>
    <row r="141" spans="1:3">
      <c r="A141">
        <v>1219</v>
      </c>
      <c r="B141">
        <v>50</v>
      </c>
      <c r="C141">
        <v>0</v>
      </c>
    </row>
    <row r="142" spans="1:3">
      <c r="A142">
        <v>1220</v>
      </c>
      <c r="B142">
        <v>50</v>
      </c>
      <c r="C142">
        <v>0</v>
      </c>
    </row>
    <row r="143" spans="1:3">
      <c r="A143">
        <v>1221</v>
      </c>
      <c r="B143">
        <v>50</v>
      </c>
      <c r="C143">
        <v>0</v>
      </c>
    </row>
    <row r="144" spans="1:3">
      <c r="A144">
        <v>1222</v>
      </c>
      <c r="B144">
        <v>50</v>
      </c>
      <c r="C144">
        <v>0</v>
      </c>
    </row>
    <row r="145" spans="1:3">
      <c r="A145">
        <v>1223</v>
      </c>
      <c r="B145">
        <v>50</v>
      </c>
      <c r="C145">
        <v>0</v>
      </c>
    </row>
    <row r="146" spans="1:3">
      <c r="A146">
        <v>1224</v>
      </c>
      <c r="B146">
        <v>50</v>
      </c>
      <c r="C146">
        <v>0</v>
      </c>
    </row>
    <row r="147" spans="1:3">
      <c r="A147">
        <v>1225</v>
      </c>
      <c r="B147">
        <v>50</v>
      </c>
      <c r="C147">
        <v>0</v>
      </c>
    </row>
    <row r="148" spans="1:3">
      <c r="A148">
        <v>1226</v>
      </c>
      <c r="B148">
        <v>50</v>
      </c>
      <c r="C148">
        <v>0</v>
      </c>
    </row>
    <row r="149" spans="1:3">
      <c r="A149">
        <v>1227</v>
      </c>
      <c r="B149">
        <v>50</v>
      </c>
      <c r="C149">
        <v>0</v>
      </c>
    </row>
    <row r="150" spans="1:3">
      <c r="A150">
        <v>1228</v>
      </c>
      <c r="B150">
        <v>50</v>
      </c>
      <c r="C150">
        <v>0</v>
      </c>
    </row>
    <row r="151" spans="1:3">
      <c r="A151">
        <v>1229</v>
      </c>
      <c r="B151">
        <v>50</v>
      </c>
      <c r="C151">
        <v>0</v>
      </c>
    </row>
    <row r="152" spans="1:3">
      <c r="A152">
        <v>1230</v>
      </c>
      <c r="B152">
        <v>50</v>
      </c>
      <c r="C152">
        <v>0</v>
      </c>
    </row>
    <row r="153" spans="1:3">
      <c r="A153">
        <v>1231</v>
      </c>
      <c r="B153">
        <v>50</v>
      </c>
      <c r="C153">
        <v>0</v>
      </c>
    </row>
    <row r="154" spans="1:3">
      <c r="A154">
        <v>1232</v>
      </c>
      <c r="B154">
        <v>50</v>
      </c>
      <c r="C154">
        <v>0</v>
      </c>
    </row>
    <row r="155" spans="1:3">
      <c r="A155">
        <v>1233</v>
      </c>
      <c r="B155">
        <v>50</v>
      </c>
      <c r="C155">
        <v>0</v>
      </c>
    </row>
    <row r="156" spans="1:3">
      <c r="A156">
        <v>1234</v>
      </c>
      <c r="B156">
        <v>50</v>
      </c>
      <c r="C156">
        <v>0</v>
      </c>
    </row>
    <row r="157" spans="1:3">
      <c r="A157">
        <v>1235</v>
      </c>
      <c r="B157">
        <v>50</v>
      </c>
      <c r="C157">
        <v>0</v>
      </c>
    </row>
    <row r="158" spans="1:3">
      <c r="A158">
        <v>1236</v>
      </c>
      <c r="B158">
        <v>50</v>
      </c>
      <c r="C158">
        <v>0</v>
      </c>
    </row>
    <row r="159" spans="1:3">
      <c r="A159">
        <v>1237</v>
      </c>
      <c r="B159">
        <v>50</v>
      </c>
      <c r="C159">
        <v>0</v>
      </c>
    </row>
    <row r="160" spans="1:3">
      <c r="A160">
        <v>1238</v>
      </c>
      <c r="B160">
        <v>50</v>
      </c>
      <c r="C160">
        <v>0</v>
      </c>
    </row>
    <row r="161" spans="1:3">
      <c r="A161">
        <v>1239</v>
      </c>
      <c r="B161">
        <v>50</v>
      </c>
      <c r="C161">
        <v>0</v>
      </c>
    </row>
    <row r="162" spans="1:3">
      <c r="A162">
        <v>1240</v>
      </c>
      <c r="B162">
        <v>50</v>
      </c>
      <c r="C162">
        <v>0</v>
      </c>
    </row>
    <row r="163" spans="1:3">
      <c r="A163">
        <v>1241</v>
      </c>
      <c r="B163">
        <v>50</v>
      </c>
      <c r="C163">
        <v>0</v>
      </c>
    </row>
    <row r="164" spans="1:3">
      <c r="A164">
        <v>1242</v>
      </c>
      <c r="B164">
        <v>50</v>
      </c>
      <c r="C164">
        <v>0</v>
      </c>
    </row>
    <row r="165" spans="1:3">
      <c r="A165">
        <v>1243</v>
      </c>
      <c r="B165">
        <v>50</v>
      </c>
      <c r="C165">
        <v>0</v>
      </c>
    </row>
    <row r="166" spans="1:3">
      <c r="A166">
        <v>1244</v>
      </c>
      <c r="B166">
        <v>50</v>
      </c>
      <c r="C166">
        <v>0</v>
      </c>
    </row>
    <row r="167" spans="1:3">
      <c r="A167">
        <v>1245</v>
      </c>
      <c r="B167">
        <v>50</v>
      </c>
      <c r="C167">
        <v>0</v>
      </c>
    </row>
    <row r="168" spans="1:3">
      <c r="A168">
        <v>1246</v>
      </c>
      <c r="B168">
        <v>50</v>
      </c>
      <c r="C168">
        <v>0</v>
      </c>
    </row>
    <row r="169" spans="1:3">
      <c r="A169">
        <v>1247</v>
      </c>
      <c r="B169">
        <v>50</v>
      </c>
      <c r="C169">
        <v>0</v>
      </c>
    </row>
    <row r="170" spans="1:3">
      <c r="A170">
        <v>1248</v>
      </c>
      <c r="B170">
        <v>50</v>
      </c>
      <c r="C170">
        <v>0</v>
      </c>
    </row>
    <row r="171" spans="1:3">
      <c r="A171">
        <v>1249</v>
      </c>
      <c r="B171">
        <v>50</v>
      </c>
      <c r="C171">
        <v>0</v>
      </c>
    </row>
    <row r="172" spans="1:3">
      <c r="A172">
        <v>1250</v>
      </c>
      <c r="B172">
        <v>50</v>
      </c>
      <c r="C172">
        <v>0</v>
      </c>
    </row>
    <row r="173" spans="1:3">
      <c r="A173">
        <v>1251</v>
      </c>
      <c r="B173">
        <v>50</v>
      </c>
      <c r="C173">
        <v>0</v>
      </c>
    </row>
    <row r="174" spans="1:3">
      <c r="A174">
        <v>1252</v>
      </c>
      <c r="B174">
        <v>50</v>
      </c>
      <c r="C174">
        <v>0</v>
      </c>
    </row>
    <row r="175" spans="1:3">
      <c r="A175">
        <v>1253</v>
      </c>
      <c r="B175">
        <v>50</v>
      </c>
      <c r="C175">
        <v>0</v>
      </c>
    </row>
    <row r="176" spans="1:3">
      <c r="A176">
        <v>1254</v>
      </c>
      <c r="B176">
        <v>50</v>
      </c>
      <c r="C176">
        <v>0</v>
      </c>
    </row>
    <row r="177" spans="1:3">
      <c r="A177">
        <v>1255</v>
      </c>
      <c r="B177">
        <v>50</v>
      </c>
      <c r="C177">
        <v>0</v>
      </c>
    </row>
    <row r="178" spans="1:3">
      <c r="A178">
        <v>1256</v>
      </c>
      <c r="B178">
        <v>50</v>
      </c>
      <c r="C178">
        <v>0</v>
      </c>
    </row>
    <row r="179" spans="1:3">
      <c r="A179">
        <v>1257</v>
      </c>
      <c r="B179">
        <v>50</v>
      </c>
      <c r="C179">
        <v>0</v>
      </c>
    </row>
    <row r="180" spans="1:3">
      <c r="A180">
        <v>1258</v>
      </c>
      <c r="B180">
        <v>50</v>
      </c>
      <c r="C180">
        <v>0</v>
      </c>
    </row>
    <row r="181" spans="1:3">
      <c r="A181">
        <v>1259</v>
      </c>
      <c r="B181">
        <v>50</v>
      </c>
      <c r="C181">
        <v>0</v>
      </c>
    </row>
    <row r="182" spans="1:3">
      <c r="A182">
        <v>1260</v>
      </c>
      <c r="B182">
        <v>50</v>
      </c>
      <c r="C182">
        <v>0</v>
      </c>
    </row>
    <row r="183" spans="1:3">
      <c r="A183">
        <v>1261</v>
      </c>
      <c r="B183">
        <v>50</v>
      </c>
      <c r="C183">
        <v>0</v>
      </c>
    </row>
    <row r="184" spans="1:3">
      <c r="A184">
        <v>1262</v>
      </c>
      <c r="B184">
        <v>50</v>
      </c>
      <c r="C184">
        <v>0</v>
      </c>
    </row>
    <row r="185" spans="1:3">
      <c r="A185">
        <v>1263</v>
      </c>
      <c r="B185">
        <v>50</v>
      </c>
      <c r="C185">
        <v>0</v>
      </c>
    </row>
    <row r="186" spans="1:3">
      <c r="A186">
        <v>1264</v>
      </c>
      <c r="B186">
        <v>50</v>
      </c>
      <c r="C186">
        <v>0</v>
      </c>
    </row>
    <row r="187" spans="1:3">
      <c r="A187">
        <v>1265</v>
      </c>
      <c r="B187">
        <v>50</v>
      </c>
      <c r="C187">
        <v>0</v>
      </c>
    </row>
    <row r="188" spans="1:3">
      <c r="A188">
        <v>1266</v>
      </c>
      <c r="B188">
        <v>50</v>
      </c>
      <c r="C188">
        <v>0</v>
      </c>
    </row>
    <row r="189" spans="1:3">
      <c r="A189">
        <v>1267</v>
      </c>
      <c r="B189">
        <v>50</v>
      </c>
      <c r="C189">
        <v>0</v>
      </c>
    </row>
    <row r="190" spans="1:3">
      <c r="A190">
        <v>1268</v>
      </c>
      <c r="B190">
        <v>50</v>
      </c>
      <c r="C190">
        <v>0</v>
      </c>
    </row>
    <row r="191" spans="1:3">
      <c r="A191">
        <v>1269</v>
      </c>
      <c r="B191">
        <v>50</v>
      </c>
      <c r="C191">
        <v>0</v>
      </c>
    </row>
    <row r="192" spans="1:3">
      <c r="A192">
        <v>1270</v>
      </c>
      <c r="B192">
        <v>50</v>
      </c>
      <c r="C192">
        <v>0</v>
      </c>
    </row>
    <row r="193" spans="1:3">
      <c r="A193">
        <v>1271</v>
      </c>
      <c r="B193">
        <v>50</v>
      </c>
      <c r="C193">
        <v>0</v>
      </c>
    </row>
    <row r="194" spans="1:3">
      <c r="A194">
        <v>1272</v>
      </c>
      <c r="B194">
        <v>50</v>
      </c>
      <c r="C194">
        <v>0</v>
      </c>
    </row>
    <row r="195" spans="1:3">
      <c r="A195">
        <v>1273</v>
      </c>
      <c r="B195">
        <v>50</v>
      </c>
      <c r="C195">
        <v>0</v>
      </c>
    </row>
    <row r="196" spans="1:3">
      <c r="A196">
        <v>1274</v>
      </c>
      <c r="B196">
        <v>50</v>
      </c>
      <c r="C196">
        <v>0</v>
      </c>
    </row>
    <row r="197" spans="1:3">
      <c r="A197">
        <v>1275</v>
      </c>
      <c r="B197">
        <v>50</v>
      </c>
      <c r="C197">
        <v>0</v>
      </c>
    </row>
    <row r="198" spans="1:3">
      <c r="A198">
        <v>1276</v>
      </c>
      <c r="B198">
        <v>50</v>
      </c>
      <c r="C198">
        <v>0</v>
      </c>
    </row>
    <row r="199" spans="1:3">
      <c r="A199">
        <v>1277</v>
      </c>
      <c r="B199">
        <v>50</v>
      </c>
      <c r="C199">
        <v>0</v>
      </c>
    </row>
    <row r="200" spans="1:3">
      <c r="A200">
        <v>1278</v>
      </c>
      <c r="B200">
        <v>50</v>
      </c>
      <c r="C200">
        <v>0</v>
      </c>
    </row>
    <row r="201" spans="1:3">
      <c r="A201">
        <v>1279</v>
      </c>
      <c r="B201">
        <v>50</v>
      </c>
      <c r="C201">
        <v>0</v>
      </c>
    </row>
    <row r="202" spans="1:3">
      <c r="A202">
        <v>1280</v>
      </c>
      <c r="B202">
        <v>50</v>
      </c>
      <c r="C202">
        <v>0</v>
      </c>
    </row>
    <row r="203" spans="1:3">
      <c r="A203">
        <v>1281</v>
      </c>
      <c r="B203">
        <v>50</v>
      </c>
      <c r="C203">
        <v>0</v>
      </c>
    </row>
    <row r="204" spans="1:3">
      <c r="A204">
        <v>1282</v>
      </c>
      <c r="B204">
        <v>50</v>
      </c>
      <c r="C204">
        <v>0</v>
      </c>
    </row>
    <row r="205" spans="1:3">
      <c r="A205">
        <v>1283</v>
      </c>
      <c r="B205">
        <v>50</v>
      </c>
      <c r="C205">
        <v>0</v>
      </c>
    </row>
    <row r="206" spans="1:3">
      <c r="A206">
        <v>1284</v>
      </c>
      <c r="B206">
        <v>50</v>
      </c>
      <c r="C206">
        <v>0</v>
      </c>
    </row>
    <row r="207" spans="1:3">
      <c r="A207">
        <v>1285</v>
      </c>
      <c r="B207">
        <v>50</v>
      </c>
      <c r="C207">
        <v>0</v>
      </c>
    </row>
    <row r="208" spans="1:3">
      <c r="A208">
        <v>1286</v>
      </c>
      <c r="B208">
        <v>50</v>
      </c>
      <c r="C208">
        <v>0</v>
      </c>
    </row>
    <row r="209" spans="1:3">
      <c r="A209">
        <v>1287</v>
      </c>
      <c r="B209">
        <v>50</v>
      </c>
      <c r="C209">
        <v>0</v>
      </c>
    </row>
    <row r="210" spans="1:3">
      <c r="A210">
        <v>1288</v>
      </c>
      <c r="B210">
        <v>50</v>
      </c>
      <c r="C210">
        <v>0</v>
      </c>
    </row>
    <row r="211" spans="1:3">
      <c r="A211">
        <v>1289</v>
      </c>
      <c r="B211">
        <v>50</v>
      </c>
      <c r="C211">
        <v>0</v>
      </c>
    </row>
    <row r="212" spans="1:3">
      <c r="A212">
        <v>1290</v>
      </c>
      <c r="B212">
        <v>50</v>
      </c>
      <c r="C212">
        <v>0</v>
      </c>
    </row>
    <row r="213" spans="1:3">
      <c r="A213">
        <v>1291</v>
      </c>
      <c r="B213">
        <v>50</v>
      </c>
      <c r="C213">
        <v>0</v>
      </c>
    </row>
    <row r="214" spans="1:3">
      <c r="A214">
        <v>1292</v>
      </c>
      <c r="B214">
        <v>50</v>
      </c>
      <c r="C214">
        <v>0</v>
      </c>
    </row>
    <row r="215" spans="1:3">
      <c r="A215">
        <v>1293</v>
      </c>
      <c r="B215">
        <v>50</v>
      </c>
      <c r="C215">
        <v>0</v>
      </c>
    </row>
    <row r="216" spans="1:3">
      <c r="A216">
        <v>1294</v>
      </c>
      <c r="B216">
        <v>50</v>
      </c>
      <c r="C216">
        <v>0</v>
      </c>
    </row>
    <row r="217" spans="1:3">
      <c r="A217">
        <v>1295</v>
      </c>
      <c r="B217">
        <v>50</v>
      </c>
      <c r="C217">
        <v>0</v>
      </c>
    </row>
    <row r="218" spans="1:3">
      <c r="A218">
        <v>1296</v>
      </c>
      <c r="B218">
        <v>50</v>
      </c>
      <c r="C218">
        <v>0</v>
      </c>
    </row>
    <row r="219" spans="1:3">
      <c r="A219">
        <v>1297</v>
      </c>
      <c r="B219">
        <v>50</v>
      </c>
      <c r="C219">
        <v>0</v>
      </c>
    </row>
    <row r="220" spans="1:3">
      <c r="A220">
        <v>1298</v>
      </c>
      <c r="B220">
        <v>50</v>
      </c>
      <c r="C220">
        <v>0</v>
      </c>
    </row>
    <row r="221" spans="1:3">
      <c r="A221">
        <v>1299</v>
      </c>
      <c r="B221">
        <v>50</v>
      </c>
      <c r="C221">
        <v>0</v>
      </c>
    </row>
    <row r="222" spans="1:3">
      <c r="A222">
        <v>1300</v>
      </c>
      <c r="B222">
        <v>50</v>
      </c>
      <c r="C222">
        <v>0</v>
      </c>
    </row>
    <row r="223" spans="1:3">
      <c r="A223">
        <v>1301</v>
      </c>
      <c r="B223">
        <v>50</v>
      </c>
      <c r="C223">
        <v>0</v>
      </c>
    </row>
    <row r="224" spans="1:3">
      <c r="A224">
        <v>1302</v>
      </c>
      <c r="B224">
        <v>50</v>
      </c>
      <c r="C224">
        <v>0</v>
      </c>
    </row>
    <row r="225" spans="1:3">
      <c r="A225">
        <v>1303</v>
      </c>
      <c r="B225">
        <v>50</v>
      </c>
      <c r="C225">
        <v>0</v>
      </c>
    </row>
    <row r="226" spans="1:3">
      <c r="A226">
        <v>1304</v>
      </c>
      <c r="B226">
        <v>50</v>
      </c>
      <c r="C226">
        <v>0</v>
      </c>
    </row>
    <row r="227" spans="1:3">
      <c r="A227">
        <v>1305</v>
      </c>
      <c r="B227">
        <v>50</v>
      </c>
      <c r="C227">
        <v>0</v>
      </c>
    </row>
    <row r="228" spans="1:3">
      <c r="A228">
        <v>1306</v>
      </c>
      <c r="B228">
        <v>50</v>
      </c>
      <c r="C228">
        <v>0</v>
      </c>
    </row>
    <row r="229" spans="1:3">
      <c r="A229">
        <v>1307</v>
      </c>
      <c r="B229">
        <v>50</v>
      </c>
      <c r="C229">
        <v>0</v>
      </c>
    </row>
    <row r="230" spans="1:3">
      <c r="A230">
        <v>1308</v>
      </c>
      <c r="B230">
        <v>50</v>
      </c>
      <c r="C230">
        <v>0</v>
      </c>
    </row>
    <row r="231" spans="1:3">
      <c r="A231">
        <v>1309</v>
      </c>
      <c r="B231">
        <v>50</v>
      </c>
      <c r="C231">
        <v>0</v>
      </c>
    </row>
    <row r="232" spans="1:3">
      <c r="A232">
        <v>1310</v>
      </c>
      <c r="B232">
        <v>50</v>
      </c>
      <c r="C232">
        <v>0</v>
      </c>
    </row>
    <row r="233" spans="1:3">
      <c r="A233">
        <v>1311</v>
      </c>
      <c r="B233">
        <v>50</v>
      </c>
      <c r="C233">
        <v>0</v>
      </c>
    </row>
    <row r="234" spans="1:3">
      <c r="A234">
        <v>1312</v>
      </c>
      <c r="B234">
        <v>50</v>
      </c>
      <c r="C234">
        <v>0</v>
      </c>
    </row>
    <row r="235" spans="1:3">
      <c r="A235">
        <v>1313</v>
      </c>
      <c r="B235">
        <v>50</v>
      </c>
      <c r="C235">
        <v>0</v>
      </c>
    </row>
    <row r="236" spans="1:3">
      <c r="A236">
        <v>1314</v>
      </c>
      <c r="B236">
        <v>50</v>
      </c>
      <c r="C236">
        <v>0</v>
      </c>
    </row>
    <row r="237" spans="1:3">
      <c r="A237">
        <v>1315</v>
      </c>
      <c r="B237">
        <v>50</v>
      </c>
      <c r="C237">
        <v>0</v>
      </c>
    </row>
    <row r="238" spans="1:3">
      <c r="A238">
        <v>1316</v>
      </c>
      <c r="B238">
        <v>50</v>
      </c>
      <c r="C238">
        <v>0</v>
      </c>
    </row>
    <row r="239" spans="1:3">
      <c r="A239">
        <v>1317</v>
      </c>
      <c r="B239">
        <v>50</v>
      </c>
      <c r="C239">
        <v>0</v>
      </c>
    </row>
    <row r="240" spans="1:3">
      <c r="A240">
        <v>1318</v>
      </c>
      <c r="B240">
        <v>50</v>
      </c>
      <c r="C240">
        <v>0</v>
      </c>
    </row>
    <row r="241" spans="1:3">
      <c r="A241">
        <v>1319</v>
      </c>
      <c r="B241">
        <v>50</v>
      </c>
      <c r="C241">
        <v>0</v>
      </c>
    </row>
    <row r="242" spans="1:3">
      <c r="A242">
        <v>1320</v>
      </c>
      <c r="B242">
        <v>50</v>
      </c>
      <c r="C242">
        <v>0</v>
      </c>
    </row>
    <row r="243" spans="1:3">
      <c r="A243">
        <v>1321</v>
      </c>
      <c r="B243">
        <v>50</v>
      </c>
      <c r="C243">
        <v>0</v>
      </c>
    </row>
    <row r="244" spans="1:3">
      <c r="A244">
        <v>1322</v>
      </c>
      <c r="B244">
        <v>50</v>
      </c>
      <c r="C244">
        <v>0</v>
      </c>
    </row>
    <row r="245" spans="1:3">
      <c r="A245">
        <v>1323</v>
      </c>
      <c r="B245">
        <v>50</v>
      </c>
      <c r="C245">
        <v>0</v>
      </c>
    </row>
    <row r="246" spans="1:3">
      <c r="A246">
        <v>1324</v>
      </c>
      <c r="B246">
        <v>50</v>
      </c>
      <c r="C246">
        <v>0</v>
      </c>
    </row>
    <row r="247" spans="1:3">
      <c r="A247">
        <v>1325</v>
      </c>
      <c r="B247">
        <v>50</v>
      </c>
      <c r="C247">
        <v>0</v>
      </c>
    </row>
    <row r="248" spans="1:3">
      <c r="A248">
        <v>1326</v>
      </c>
      <c r="B248">
        <v>50</v>
      </c>
      <c r="C248">
        <v>0</v>
      </c>
    </row>
    <row r="249" spans="1:3">
      <c r="A249">
        <v>1327</v>
      </c>
      <c r="B249">
        <v>50</v>
      </c>
      <c r="C249">
        <v>0</v>
      </c>
    </row>
    <row r="250" spans="1:3">
      <c r="A250">
        <v>1328</v>
      </c>
      <c r="B250">
        <v>50</v>
      </c>
      <c r="C250">
        <v>0</v>
      </c>
    </row>
    <row r="251" spans="1:3">
      <c r="A251">
        <v>1329</v>
      </c>
      <c r="B251">
        <v>50</v>
      </c>
      <c r="C251">
        <v>0</v>
      </c>
    </row>
    <row r="252" spans="1:3">
      <c r="A252">
        <v>1330</v>
      </c>
      <c r="B252">
        <v>50</v>
      </c>
      <c r="C252">
        <v>0</v>
      </c>
    </row>
    <row r="253" spans="1:3">
      <c r="A253">
        <v>1331</v>
      </c>
      <c r="B253">
        <v>50</v>
      </c>
      <c r="C253">
        <v>0</v>
      </c>
    </row>
    <row r="254" spans="1:3">
      <c r="A254">
        <v>1332</v>
      </c>
      <c r="B254">
        <v>50</v>
      </c>
      <c r="C254">
        <v>0</v>
      </c>
    </row>
    <row r="255" spans="1:3">
      <c r="A255">
        <v>1333</v>
      </c>
      <c r="B255">
        <v>50</v>
      </c>
      <c r="C255">
        <v>0</v>
      </c>
    </row>
    <row r="256" spans="1:3">
      <c r="A256">
        <v>1334</v>
      </c>
      <c r="B256">
        <v>50</v>
      </c>
      <c r="C256">
        <v>0</v>
      </c>
    </row>
    <row r="257" spans="1:3">
      <c r="A257">
        <v>1335</v>
      </c>
      <c r="B257">
        <v>50</v>
      </c>
      <c r="C257">
        <v>0</v>
      </c>
    </row>
    <row r="258" spans="1:3">
      <c r="A258">
        <v>1336</v>
      </c>
      <c r="B258">
        <v>50</v>
      </c>
      <c r="C258">
        <v>0</v>
      </c>
    </row>
    <row r="259" spans="1:3">
      <c r="A259">
        <v>1337</v>
      </c>
      <c r="B259">
        <v>50</v>
      </c>
      <c r="C259">
        <v>0</v>
      </c>
    </row>
    <row r="260" spans="1:3">
      <c r="A260">
        <v>1338</v>
      </c>
      <c r="B260">
        <v>50</v>
      </c>
      <c r="C260">
        <v>0</v>
      </c>
    </row>
    <row r="261" spans="1:3">
      <c r="A261">
        <v>1339</v>
      </c>
      <c r="B261">
        <v>50</v>
      </c>
      <c r="C261">
        <v>0</v>
      </c>
    </row>
    <row r="262" spans="1:3">
      <c r="A262">
        <v>1340</v>
      </c>
      <c r="B262">
        <v>50</v>
      </c>
      <c r="C262">
        <v>0</v>
      </c>
    </row>
    <row r="263" spans="1:3">
      <c r="A263">
        <v>1341</v>
      </c>
      <c r="B263">
        <v>50</v>
      </c>
      <c r="C263">
        <v>0</v>
      </c>
    </row>
    <row r="264" spans="1:3">
      <c r="A264">
        <v>1342</v>
      </c>
      <c r="B264">
        <v>50</v>
      </c>
      <c r="C264">
        <v>0</v>
      </c>
    </row>
    <row r="265" spans="1:3">
      <c r="A265">
        <v>1343</v>
      </c>
      <c r="B265">
        <v>50</v>
      </c>
      <c r="C265">
        <v>0</v>
      </c>
    </row>
    <row r="266" spans="1:3">
      <c r="A266">
        <v>1344</v>
      </c>
      <c r="B266">
        <v>50</v>
      </c>
      <c r="C266">
        <v>0</v>
      </c>
    </row>
    <row r="267" spans="1:3">
      <c r="A267">
        <v>1345</v>
      </c>
      <c r="B267">
        <v>50</v>
      </c>
      <c r="C267">
        <v>0</v>
      </c>
    </row>
    <row r="268" spans="1:3">
      <c r="A268">
        <v>1346</v>
      </c>
      <c r="B268">
        <v>50</v>
      </c>
      <c r="C268">
        <v>0</v>
      </c>
    </row>
    <row r="269" spans="1:3">
      <c r="A269">
        <v>1347</v>
      </c>
      <c r="B269">
        <v>50</v>
      </c>
      <c r="C269">
        <v>0</v>
      </c>
    </row>
    <row r="270" spans="1:3">
      <c r="A270">
        <v>1348</v>
      </c>
      <c r="B270">
        <v>50</v>
      </c>
      <c r="C270">
        <v>0</v>
      </c>
    </row>
    <row r="271" spans="1:3">
      <c r="A271">
        <v>1349</v>
      </c>
      <c r="B271">
        <v>50</v>
      </c>
      <c r="C271">
        <v>0</v>
      </c>
    </row>
    <row r="272" spans="1:3">
      <c r="A272">
        <v>1350</v>
      </c>
      <c r="B272">
        <v>50</v>
      </c>
      <c r="C272">
        <v>0</v>
      </c>
    </row>
    <row r="273" spans="1:3">
      <c r="A273">
        <v>1351</v>
      </c>
      <c r="B273">
        <v>50</v>
      </c>
      <c r="C273">
        <v>0</v>
      </c>
    </row>
    <row r="274" spans="1:3">
      <c r="A274">
        <v>1352</v>
      </c>
      <c r="B274">
        <v>50</v>
      </c>
      <c r="C274">
        <v>0</v>
      </c>
    </row>
    <row r="275" spans="1:3">
      <c r="A275">
        <v>1353</v>
      </c>
      <c r="B275">
        <v>50</v>
      </c>
      <c r="C275">
        <v>0</v>
      </c>
    </row>
    <row r="276" spans="1:3">
      <c r="A276">
        <v>1354</v>
      </c>
      <c r="B276">
        <v>50</v>
      </c>
      <c r="C276">
        <v>0</v>
      </c>
    </row>
    <row r="277" spans="1:3">
      <c r="A277">
        <v>1355</v>
      </c>
      <c r="B277">
        <v>50</v>
      </c>
      <c r="C277">
        <v>0</v>
      </c>
    </row>
    <row r="278" spans="1:3">
      <c r="A278">
        <v>1356</v>
      </c>
      <c r="B278">
        <v>50</v>
      </c>
      <c r="C278">
        <v>0</v>
      </c>
    </row>
    <row r="279" spans="1:3">
      <c r="A279">
        <v>1357</v>
      </c>
      <c r="B279">
        <v>50</v>
      </c>
      <c r="C279">
        <v>0</v>
      </c>
    </row>
    <row r="280" spans="1:3">
      <c r="A280">
        <v>1358</v>
      </c>
      <c r="B280">
        <v>50</v>
      </c>
      <c r="C280">
        <v>0</v>
      </c>
    </row>
    <row r="281" spans="1:3">
      <c r="A281">
        <v>1359</v>
      </c>
      <c r="B281">
        <v>50</v>
      </c>
      <c r="C281">
        <v>0</v>
      </c>
    </row>
    <row r="282" spans="1:3">
      <c r="A282">
        <v>1360</v>
      </c>
      <c r="B282">
        <v>50</v>
      </c>
      <c r="C282">
        <v>0</v>
      </c>
    </row>
    <row r="283" spans="1:3">
      <c r="A283">
        <v>1361</v>
      </c>
      <c r="B283">
        <v>50</v>
      </c>
      <c r="C283">
        <v>0</v>
      </c>
    </row>
    <row r="284" spans="1:3">
      <c r="A284">
        <v>1362</v>
      </c>
      <c r="B284">
        <v>50</v>
      </c>
      <c r="C284">
        <v>0</v>
      </c>
    </row>
    <row r="285" spans="1:3">
      <c r="A285">
        <v>1363</v>
      </c>
      <c r="B285">
        <v>50</v>
      </c>
      <c r="C285">
        <v>0</v>
      </c>
    </row>
    <row r="286" spans="1:3">
      <c r="A286">
        <v>1364</v>
      </c>
      <c r="B286">
        <v>50</v>
      </c>
      <c r="C286">
        <v>0</v>
      </c>
    </row>
    <row r="287" spans="1:3">
      <c r="A287">
        <v>1365</v>
      </c>
      <c r="B287">
        <v>50</v>
      </c>
      <c r="C287">
        <v>0</v>
      </c>
    </row>
    <row r="288" spans="1:3">
      <c r="A288">
        <v>1366</v>
      </c>
      <c r="B288">
        <v>50</v>
      </c>
      <c r="C288">
        <v>0</v>
      </c>
    </row>
    <row r="289" spans="1:3">
      <c r="A289">
        <v>1367</v>
      </c>
      <c r="B289">
        <v>50</v>
      </c>
      <c r="C289">
        <v>0</v>
      </c>
    </row>
    <row r="290" spans="1:3">
      <c r="A290">
        <v>1368</v>
      </c>
      <c r="B290">
        <v>50</v>
      </c>
      <c r="C290">
        <v>0</v>
      </c>
    </row>
    <row r="291" spans="1:3">
      <c r="A291">
        <v>1369</v>
      </c>
      <c r="B291">
        <v>50</v>
      </c>
      <c r="C291">
        <v>0</v>
      </c>
    </row>
    <row r="292" spans="1:3">
      <c r="A292">
        <v>1370</v>
      </c>
      <c r="B292">
        <v>50</v>
      </c>
      <c r="C292">
        <v>0</v>
      </c>
    </row>
    <row r="293" spans="1:3">
      <c r="A293">
        <v>1371</v>
      </c>
      <c r="B293">
        <v>50</v>
      </c>
      <c r="C293">
        <v>0</v>
      </c>
    </row>
    <row r="294" spans="1:3">
      <c r="A294">
        <v>1372</v>
      </c>
      <c r="B294">
        <v>50</v>
      </c>
      <c r="C294">
        <v>0</v>
      </c>
    </row>
    <row r="295" spans="1:3">
      <c r="A295">
        <v>1373</v>
      </c>
      <c r="B295">
        <v>50</v>
      </c>
      <c r="C295">
        <v>0</v>
      </c>
    </row>
    <row r="296" spans="1:3">
      <c r="A296">
        <v>1374</v>
      </c>
      <c r="B296">
        <v>50</v>
      </c>
      <c r="C296">
        <v>0</v>
      </c>
    </row>
    <row r="297" spans="1:3">
      <c r="A297">
        <v>1375</v>
      </c>
      <c r="B297">
        <v>50</v>
      </c>
      <c r="C297">
        <v>0</v>
      </c>
    </row>
    <row r="298" spans="1:3">
      <c r="A298">
        <v>1376</v>
      </c>
      <c r="B298">
        <v>50</v>
      </c>
      <c r="C298">
        <v>0</v>
      </c>
    </row>
    <row r="299" spans="1:3">
      <c r="A299">
        <v>1377</v>
      </c>
      <c r="B299">
        <v>50</v>
      </c>
      <c r="C299">
        <v>0</v>
      </c>
    </row>
    <row r="300" spans="1:3">
      <c r="A300">
        <v>1378</v>
      </c>
      <c r="B300">
        <v>50</v>
      </c>
      <c r="C300">
        <v>0</v>
      </c>
    </row>
    <row r="301" spans="1:3">
      <c r="A301">
        <v>1379</v>
      </c>
      <c r="B301">
        <v>50</v>
      </c>
      <c r="C301">
        <v>0</v>
      </c>
    </row>
    <row r="302" spans="1:3">
      <c r="A302">
        <v>1380</v>
      </c>
      <c r="B302">
        <v>50</v>
      </c>
      <c r="C302">
        <v>0</v>
      </c>
    </row>
    <row r="303" spans="1:3">
      <c r="A303">
        <v>1381</v>
      </c>
      <c r="B303">
        <v>50</v>
      </c>
      <c r="C303">
        <v>0</v>
      </c>
    </row>
    <row r="304" spans="1:3">
      <c r="A304">
        <v>1382</v>
      </c>
      <c r="B304">
        <v>50</v>
      </c>
      <c r="C304">
        <v>0</v>
      </c>
    </row>
    <row r="305" spans="1:3">
      <c r="A305">
        <v>1383</v>
      </c>
      <c r="B305">
        <v>50</v>
      </c>
      <c r="C305">
        <v>0</v>
      </c>
    </row>
    <row r="306" spans="1:3">
      <c r="A306">
        <v>1384</v>
      </c>
      <c r="B306">
        <v>50</v>
      </c>
      <c r="C306">
        <v>0</v>
      </c>
    </row>
    <row r="307" spans="1:3">
      <c r="A307">
        <v>1385</v>
      </c>
      <c r="B307">
        <v>50</v>
      </c>
      <c r="C307">
        <v>0</v>
      </c>
    </row>
    <row r="308" spans="1:3">
      <c r="A308">
        <v>1386</v>
      </c>
      <c r="B308">
        <v>50</v>
      </c>
      <c r="C308">
        <v>0</v>
      </c>
    </row>
    <row r="309" spans="1:3">
      <c r="A309">
        <v>1387</v>
      </c>
      <c r="B309">
        <v>50</v>
      </c>
      <c r="C309">
        <v>0</v>
      </c>
    </row>
    <row r="310" spans="1:3">
      <c r="A310">
        <v>1388</v>
      </c>
      <c r="B310">
        <v>50</v>
      </c>
      <c r="C310">
        <v>0</v>
      </c>
    </row>
    <row r="311" spans="1:3">
      <c r="A311">
        <v>1389</v>
      </c>
      <c r="B311">
        <v>50</v>
      </c>
      <c r="C311">
        <v>0</v>
      </c>
    </row>
    <row r="312" spans="1:3">
      <c r="A312">
        <v>1390</v>
      </c>
      <c r="B312">
        <v>50</v>
      </c>
      <c r="C312">
        <v>0</v>
      </c>
    </row>
    <row r="313" spans="1:3">
      <c r="A313">
        <v>1391</v>
      </c>
      <c r="B313">
        <v>50</v>
      </c>
      <c r="C313">
        <v>0</v>
      </c>
    </row>
    <row r="314" spans="1:3">
      <c r="A314">
        <v>1392</v>
      </c>
      <c r="B314">
        <v>50</v>
      </c>
      <c r="C314">
        <v>0</v>
      </c>
    </row>
    <row r="315" spans="1:3">
      <c r="A315">
        <v>1393</v>
      </c>
      <c r="B315">
        <v>50</v>
      </c>
      <c r="C315">
        <v>0</v>
      </c>
    </row>
    <row r="316" spans="1:3">
      <c r="A316">
        <v>1394</v>
      </c>
      <c r="B316">
        <v>50</v>
      </c>
      <c r="C316">
        <v>0</v>
      </c>
    </row>
    <row r="317" spans="1:3">
      <c r="A317">
        <v>1395</v>
      </c>
      <c r="B317">
        <v>50</v>
      </c>
      <c r="C317">
        <v>0</v>
      </c>
    </row>
    <row r="318" spans="1:3">
      <c r="A318">
        <v>1396</v>
      </c>
      <c r="B318">
        <v>50</v>
      </c>
      <c r="C318">
        <v>0</v>
      </c>
    </row>
    <row r="319" spans="1:3">
      <c r="A319">
        <v>1397</v>
      </c>
      <c r="B319">
        <v>50</v>
      </c>
      <c r="C319">
        <v>0</v>
      </c>
    </row>
    <row r="320" spans="1:3">
      <c r="A320">
        <v>1398</v>
      </c>
      <c r="B320">
        <v>50</v>
      </c>
      <c r="C320">
        <v>0</v>
      </c>
    </row>
    <row r="321" spans="1:3">
      <c r="A321">
        <v>1399</v>
      </c>
      <c r="B321">
        <v>50</v>
      </c>
      <c r="C321">
        <v>0</v>
      </c>
    </row>
    <row r="322" spans="1:3">
      <c r="A322">
        <v>1400</v>
      </c>
      <c r="B322">
        <v>50</v>
      </c>
      <c r="C322">
        <v>0</v>
      </c>
    </row>
    <row r="323" spans="1:3">
      <c r="A323">
        <v>1401</v>
      </c>
      <c r="B323">
        <v>50</v>
      </c>
      <c r="C323">
        <v>0</v>
      </c>
    </row>
    <row r="324" spans="1:3">
      <c r="A324">
        <v>1402</v>
      </c>
      <c r="B324">
        <v>50</v>
      </c>
      <c r="C324">
        <v>0</v>
      </c>
    </row>
    <row r="325" spans="1:3">
      <c r="A325">
        <v>1403</v>
      </c>
      <c r="B325">
        <v>50</v>
      </c>
      <c r="C325">
        <v>0</v>
      </c>
    </row>
    <row r="326" spans="1:3">
      <c r="A326">
        <v>1404</v>
      </c>
      <c r="B326">
        <v>50</v>
      </c>
      <c r="C326">
        <v>0</v>
      </c>
    </row>
    <row r="327" spans="1:3">
      <c r="A327">
        <v>1405</v>
      </c>
      <c r="B327">
        <v>50</v>
      </c>
      <c r="C327">
        <v>0</v>
      </c>
    </row>
    <row r="328" spans="1:3">
      <c r="A328">
        <v>1406</v>
      </c>
      <c r="B328">
        <v>50</v>
      </c>
      <c r="C328">
        <v>0</v>
      </c>
    </row>
    <row r="329" spans="1:3">
      <c r="A329">
        <v>1407</v>
      </c>
      <c r="B329">
        <v>50</v>
      </c>
      <c r="C329">
        <v>0</v>
      </c>
    </row>
    <row r="330" spans="1:3">
      <c r="A330">
        <v>1408</v>
      </c>
      <c r="B330">
        <v>50</v>
      </c>
      <c r="C330">
        <v>0</v>
      </c>
    </row>
    <row r="331" spans="1:3">
      <c r="A331">
        <v>1409</v>
      </c>
      <c r="B331">
        <v>50</v>
      </c>
      <c r="C331">
        <v>0</v>
      </c>
    </row>
    <row r="332" spans="1:3">
      <c r="A332">
        <v>1410</v>
      </c>
      <c r="B332">
        <v>50</v>
      </c>
      <c r="C332">
        <v>0</v>
      </c>
    </row>
    <row r="333" spans="1:3">
      <c r="A333">
        <v>1411</v>
      </c>
      <c r="B333">
        <v>50</v>
      </c>
      <c r="C333">
        <v>0</v>
      </c>
    </row>
    <row r="334" spans="1:3">
      <c r="A334">
        <v>1412</v>
      </c>
      <c r="B334">
        <v>50</v>
      </c>
      <c r="C334">
        <v>0</v>
      </c>
    </row>
    <row r="335" spans="1:3">
      <c r="A335">
        <v>1413</v>
      </c>
      <c r="B335">
        <v>50</v>
      </c>
      <c r="C335">
        <v>0</v>
      </c>
    </row>
    <row r="336" spans="1:3">
      <c r="A336">
        <v>1414</v>
      </c>
      <c r="B336">
        <v>50</v>
      </c>
      <c r="C336">
        <v>0</v>
      </c>
    </row>
    <row r="337" spans="1:3">
      <c r="A337">
        <v>1415</v>
      </c>
      <c r="B337">
        <v>50</v>
      </c>
      <c r="C337">
        <v>0</v>
      </c>
    </row>
    <row r="338" spans="1:3">
      <c r="A338">
        <v>1416</v>
      </c>
      <c r="B338">
        <v>50</v>
      </c>
      <c r="C338">
        <v>0</v>
      </c>
    </row>
    <row r="339" spans="1:3">
      <c r="A339">
        <v>1417</v>
      </c>
      <c r="B339">
        <v>50</v>
      </c>
      <c r="C339">
        <v>0</v>
      </c>
    </row>
    <row r="340" spans="1:3">
      <c r="A340">
        <v>1418</v>
      </c>
      <c r="B340">
        <v>50</v>
      </c>
      <c r="C340">
        <v>0</v>
      </c>
    </row>
    <row r="341" spans="1:3">
      <c r="A341">
        <v>1419</v>
      </c>
      <c r="B341">
        <v>50</v>
      </c>
      <c r="C341">
        <v>0</v>
      </c>
    </row>
    <row r="342" spans="1:3">
      <c r="A342">
        <v>1420</v>
      </c>
      <c r="B342">
        <v>50</v>
      </c>
      <c r="C342">
        <v>0</v>
      </c>
    </row>
    <row r="343" spans="1:3">
      <c r="A343">
        <v>1421</v>
      </c>
      <c r="B343">
        <v>50</v>
      </c>
      <c r="C343">
        <v>0</v>
      </c>
    </row>
    <row r="344" spans="1:3">
      <c r="A344">
        <v>1422</v>
      </c>
      <c r="B344">
        <v>50</v>
      </c>
      <c r="C344">
        <v>0</v>
      </c>
    </row>
    <row r="345" spans="1:3">
      <c r="A345">
        <v>1423</v>
      </c>
      <c r="B345">
        <v>50</v>
      </c>
      <c r="C345">
        <v>0</v>
      </c>
    </row>
    <row r="346" spans="1:3">
      <c r="A346">
        <v>1424</v>
      </c>
      <c r="B346">
        <v>50</v>
      </c>
      <c r="C346">
        <v>0</v>
      </c>
    </row>
    <row r="347" spans="1:3">
      <c r="A347">
        <v>1425</v>
      </c>
      <c r="B347">
        <v>50</v>
      </c>
      <c r="C347">
        <v>0</v>
      </c>
    </row>
    <row r="348" spans="1:3">
      <c r="A348">
        <v>1426</v>
      </c>
      <c r="B348">
        <v>50</v>
      </c>
      <c r="C348">
        <v>0</v>
      </c>
    </row>
    <row r="349" spans="1:3">
      <c r="A349">
        <v>1427</v>
      </c>
      <c r="B349">
        <v>50</v>
      </c>
      <c r="C349">
        <v>0</v>
      </c>
    </row>
    <row r="350" spans="1:3">
      <c r="A350">
        <v>1428</v>
      </c>
      <c r="B350">
        <v>50</v>
      </c>
      <c r="C350">
        <v>0</v>
      </c>
    </row>
    <row r="351" spans="1:3">
      <c r="A351">
        <v>1429</v>
      </c>
      <c r="B351">
        <v>50</v>
      </c>
      <c r="C351">
        <v>0</v>
      </c>
    </row>
    <row r="352" spans="1:3">
      <c r="A352">
        <v>1430</v>
      </c>
      <c r="B352">
        <v>50</v>
      </c>
      <c r="C352">
        <v>0</v>
      </c>
    </row>
    <row r="353" spans="1:3">
      <c r="A353">
        <v>1431</v>
      </c>
      <c r="B353">
        <v>50</v>
      </c>
      <c r="C353">
        <v>0</v>
      </c>
    </row>
    <row r="354" spans="1:3">
      <c r="A354">
        <v>1432</v>
      </c>
      <c r="B354">
        <v>50</v>
      </c>
      <c r="C354">
        <v>0</v>
      </c>
    </row>
    <row r="355" spans="1:3">
      <c r="A355">
        <v>1433</v>
      </c>
      <c r="B355">
        <v>50</v>
      </c>
      <c r="C355">
        <v>0</v>
      </c>
    </row>
    <row r="356" spans="1:3">
      <c r="A356">
        <v>1434</v>
      </c>
      <c r="B356">
        <v>50</v>
      </c>
      <c r="C356">
        <v>0</v>
      </c>
    </row>
    <row r="357" spans="1:3">
      <c r="A357">
        <v>1435</v>
      </c>
      <c r="B357">
        <v>50</v>
      </c>
      <c r="C357">
        <v>0</v>
      </c>
    </row>
    <row r="358" spans="1:3">
      <c r="A358">
        <v>1436</v>
      </c>
      <c r="B358">
        <v>50</v>
      </c>
      <c r="C358">
        <v>0</v>
      </c>
    </row>
    <row r="359" spans="1:3">
      <c r="A359">
        <v>1437</v>
      </c>
      <c r="B359">
        <v>50</v>
      </c>
      <c r="C359">
        <v>0</v>
      </c>
    </row>
    <row r="360" spans="1:3">
      <c r="A360">
        <v>1438</v>
      </c>
      <c r="B360">
        <v>50</v>
      </c>
      <c r="C360">
        <v>0</v>
      </c>
    </row>
    <row r="361" spans="1:3">
      <c r="A361">
        <v>1439</v>
      </c>
      <c r="B361">
        <v>50</v>
      </c>
      <c r="C361">
        <v>0</v>
      </c>
    </row>
    <row r="362" spans="1:3">
      <c r="A362">
        <v>1440</v>
      </c>
      <c r="B362">
        <v>50</v>
      </c>
      <c r="C362">
        <v>0</v>
      </c>
    </row>
    <row r="363" spans="1:3">
      <c r="A363">
        <v>1441</v>
      </c>
      <c r="B363">
        <v>50</v>
      </c>
      <c r="C363">
        <v>0</v>
      </c>
    </row>
    <row r="364" spans="1:3">
      <c r="A364">
        <v>1442</v>
      </c>
      <c r="B364">
        <v>50</v>
      </c>
      <c r="C364">
        <v>0</v>
      </c>
    </row>
    <row r="365" spans="1:3">
      <c r="A365">
        <v>1443</v>
      </c>
      <c r="B365">
        <v>50</v>
      </c>
      <c r="C365">
        <v>0</v>
      </c>
    </row>
    <row r="366" spans="1:3">
      <c r="A366">
        <v>1444</v>
      </c>
      <c r="B366">
        <v>50</v>
      </c>
      <c r="C366">
        <v>0</v>
      </c>
    </row>
    <row r="367" spans="1:3">
      <c r="A367">
        <v>1445</v>
      </c>
      <c r="B367">
        <v>50</v>
      </c>
      <c r="C367">
        <v>0</v>
      </c>
    </row>
    <row r="368" spans="1:3">
      <c r="A368">
        <v>1446</v>
      </c>
      <c r="B368">
        <v>50</v>
      </c>
      <c r="C368">
        <v>0</v>
      </c>
    </row>
    <row r="369" spans="1:3">
      <c r="A369">
        <v>1447</v>
      </c>
      <c r="B369">
        <v>50</v>
      </c>
      <c r="C369">
        <v>0</v>
      </c>
    </row>
    <row r="370" spans="1:3">
      <c r="A370">
        <v>1448</v>
      </c>
      <c r="B370">
        <v>50</v>
      </c>
      <c r="C370">
        <v>0</v>
      </c>
    </row>
    <row r="371" spans="1:3">
      <c r="A371">
        <v>1449</v>
      </c>
      <c r="B371">
        <v>50</v>
      </c>
      <c r="C371">
        <v>0</v>
      </c>
    </row>
    <row r="372" spans="1:3">
      <c r="A372">
        <v>1450</v>
      </c>
      <c r="B372">
        <v>50</v>
      </c>
      <c r="C372">
        <v>0</v>
      </c>
    </row>
    <row r="373" spans="1:3">
      <c r="A373">
        <v>1451</v>
      </c>
      <c r="B373">
        <v>50</v>
      </c>
      <c r="C373">
        <v>0</v>
      </c>
    </row>
    <row r="374" spans="1:3">
      <c r="A374">
        <v>1452</v>
      </c>
      <c r="B374">
        <v>50</v>
      </c>
      <c r="C374">
        <v>0</v>
      </c>
    </row>
    <row r="375" spans="1:3">
      <c r="A375">
        <v>1453</v>
      </c>
      <c r="B375">
        <v>50</v>
      </c>
      <c r="C375">
        <v>0</v>
      </c>
    </row>
    <row r="376" spans="1:3">
      <c r="A376">
        <v>1454</v>
      </c>
      <c r="B376">
        <v>50</v>
      </c>
      <c r="C376">
        <v>0</v>
      </c>
    </row>
    <row r="377" spans="1:3">
      <c r="A377">
        <v>1455</v>
      </c>
      <c r="B377">
        <v>50</v>
      </c>
      <c r="C377">
        <v>0</v>
      </c>
    </row>
    <row r="378" spans="1:3">
      <c r="A378">
        <v>1456</v>
      </c>
      <c r="B378">
        <v>50</v>
      </c>
      <c r="C378">
        <v>0</v>
      </c>
    </row>
    <row r="379" spans="1:3">
      <c r="A379">
        <v>1457</v>
      </c>
      <c r="B379">
        <v>50</v>
      </c>
      <c r="C379">
        <v>0</v>
      </c>
    </row>
    <row r="380" spans="1:3">
      <c r="A380">
        <v>1458</v>
      </c>
      <c r="B380">
        <v>50</v>
      </c>
      <c r="C380">
        <v>0</v>
      </c>
    </row>
    <row r="381" spans="1:3">
      <c r="A381">
        <v>1459</v>
      </c>
      <c r="B381">
        <v>50</v>
      </c>
      <c r="C381">
        <v>0</v>
      </c>
    </row>
    <row r="382" spans="1:3">
      <c r="A382">
        <v>1460</v>
      </c>
      <c r="B382">
        <v>50</v>
      </c>
      <c r="C382">
        <v>0</v>
      </c>
    </row>
    <row r="383" spans="1:3">
      <c r="A383">
        <v>1461</v>
      </c>
      <c r="B383">
        <v>50</v>
      </c>
      <c r="C383">
        <v>0</v>
      </c>
    </row>
    <row r="384" spans="1:3">
      <c r="A384">
        <v>1462</v>
      </c>
      <c r="B384">
        <v>50</v>
      </c>
      <c r="C384">
        <v>0</v>
      </c>
    </row>
    <row r="385" spans="1:3">
      <c r="A385">
        <v>1463</v>
      </c>
      <c r="B385">
        <v>50</v>
      </c>
      <c r="C385">
        <v>0</v>
      </c>
    </row>
    <row r="386" spans="1:3">
      <c r="A386">
        <v>1464</v>
      </c>
      <c r="B386">
        <v>50</v>
      </c>
      <c r="C386">
        <v>0</v>
      </c>
    </row>
    <row r="387" spans="1:3">
      <c r="A387">
        <v>1465</v>
      </c>
      <c r="B387">
        <v>50</v>
      </c>
      <c r="C387">
        <v>0</v>
      </c>
    </row>
    <row r="388" spans="1:3">
      <c r="A388">
        <v>1466</v>
      </c>
      <c r="B388">
        <v>50</v>
      </c>
      <c r="C388">
        <v>0</v>
      </c>
    </row>
    <row r="389" spans="1:3">
      <c r="A389">
        <v>1467</v>
      </c>
      <c r="B389">
        <v>50</v>
      </c>
      <c r="C389">
        <v>0</v>
      </c>
    </row>
    <row r="390" spans="1:3">
      <c r="A390">
        <v>1468</v>
      </c>
      <c r="B390">
        <v>50</v>
      </c>
      <c r="C390">
        <v>0</v>
      </c>
    </row>
    <row r="391" spans="1:3">
      <c r="A391">
        <v>1469</v>
      </c>
      <c r="B391">
        <v>50</v>
      </c>
      <c r="C391">
        <v>0</v>
      </c>
    </row>
    <row r="392" spans="1:3">
      <c r="A392">
        <v>1470</v>
      </c>
      <c r="B392">
        <v>50</v>
      </c>
      <c r="C392">
        <v>0</v>
      </c>
    </row>
    <row r="393" spans="1:3">
      <c r="A393">
        <v>1471</v>
      </c>
      <c r="B393">
        <v>50</v>
      </c>
      <c r="C393">
        <v>0</v>
      </c>
    </row>
    <row r="394" spans="1:3">
      <c r="A394">
        <v>1472</v>
      </c>
      <c r="B394">
        <v>50</v>
      </c>
      <c r="C394">
        <v>0</v>
      </c>
    </row>
    <row r="395" spans="1:3">
      <c r="A395">
        <v>1473</v>
      </c>
      <c r="B395">
        <v>50</v>
      </c>
      <c r="C395">
        <v>0</v>
      </c>
    </row>
    <row r="396" spans="1:3">
      <c r="A396">
        <v>1474</v>
      </c>
      <c r="B396">
        <v>50</v>
      </c>
      <c r="C396">
        <v>0</v>
      </c>
    </row>
    <row r="397" spans="1:3">
      <c r="A397">
        <v>1475</v>
      </c>
      <c r="B397">
        <v>50</v>
      </c>
      <c r="C397">
        <v>0</v>
      </c>
    </row>
    <row r="398" spans="1:3">
      <c r="A398">
        <v>1476</v>
      </c>
      <c r="B398">
        <v>50</v>
      </c>
      <c r="C398">
        <v>0</v>
      </c>
    </row>
    <row r="399" spans="1:3">
      <c r="A399">
        <v>1477</v>
      </c>
      <c r="B399">
        <v>50</v>
      </c>
      <c r="C399">
        <v>0</v>
      </c>
    </row>
    <row r="400" spans="1:3">
      <c r="A400">
        <v>1478</v>
      </c>
      <c r="B400">
        <v>50</v>
      </c>
      <c r="C400">
        <v>0</v>
      </c>
    </row>
    <row r="401" spans="1:3">
      <c r="A401">
        <v>1479</v>
      </c>
      <c r="B401">
        <v>50</v>
      </c>
      <c r="C401">
        <v>0</v>
      </c>
    </row>
    <row r="402" spans="1:3">
      <c r="A402">
        <v>1480</v>
      </c>
      <c r="B402">
        <v>50</v>
      </c>
      <c r="C402">
        <v>0</v>
      </c>
    </row>
    <row r="403" spans="1:3">
      <c r="A403">
        <v>1481</v>
      </c>
      <c r="B403">
        <v>50</v>
      </c>
      <c r="C403">
        <v>0</v>
      </c>
    </row>
    <row r="404" spans="1:3">
      <c r="A404">
        <v>1482</v>
      </c>
      <c r="B404">
        <v>50</v>
      </c>
      <c r="C404">
        <v>0</v>
      </c>
    </row>
    <row r="405" spans="1:3">
      <c r="A405">
        <v>1483</v>
      </c>
      <c r="B405">
        <v>50</v>
      </c>
      <c r="C405">
        <v>0</v>
      </c>
    </row>
    <row r="406" spans="1:3">
      <c r="A406">
        <v>1484</v>
      </c>
      <c r="B406">
        <v>50</v>
      </c>
      <c r="C406">
        <v>0</v>
      </c>
    </row>
    <row r="407" spans="1:3">
      <c r="A407">
        <v>1485</v>
      </c>
      <c r="B407">
        <v>50</v>
      </c>
      <c r="C407">
        <v>0</v>
      </c>
    </row>
    <row r="408" spans="1:3">
      <c r="A408">
        <v>1486</v>
      </c>
      <c r="B408">
        <v>50</v>
      </c>
      <c r="C408">
        <v>0</v>
      </c>
    </row>
    <row r="409" spans="1:3">
      <c r="A409">
        <v>1487</v>
      </c>
      <c r="B409">
        <v>50</v>
      </c>
      <c r="C409">
        <v>0</v>
      </c>
    </row>
    <row r="410" spans="1:3">
      <c r="A410">
        <v>1488</v>
      </c>
      <c r="B410">
        <v>50</v>
      </c>
      <c r="C410">
        <v>0</v>
      </c>
    </row>
    <row r="411" spans="1:3">
      <c r="A411">
        <v>1489</v>
      </c>
      <c r="B411">
        <v>50</v>
      </c>
      <c r="C411">
        <v>0</v>
      </c>
    </row>
    <row r="412" spans="1:3">
      <c r="A412">
        <v>1490</v>
      </c>
      <c r="B412">
        <v>50</v>
      </c>
      <c r="C412">
        <v>0</v>
      </c>
    </row>
    <row r="413" spans="1:3">
      <c r="A413">
        <v>1491</v>
      </c>
      <c r="B413">
        <v>50</v>
      </c>
      <c r="C413">
        <v>0</v>
      </c>
    </row>
    <row r="414" spans="1:3">
      <c r="A414">
        <v>1492</v>
      </c>
      <c r="B414">
        <v>50</v>
      </c>
      <c r="C414">
        <v>0</v>
      </c>
    </row>
    <row r="415" spans="1:3">
      <c r="A415">
        <v>1493</v>
      </c>
      <c r="B415">
        <v>50</v>
      </c>
      <c r="C415">
        <v>0</v>
      </c>
    </row>
    <row r="416" spans="1:3">
      <c r="A416">
        <v>1494</v>
      </c>
      <c r="B416">
        <v>50</v>
      </c>
      <c r="C416">
        <v>0</v>
      </c>
    </row>
    <row r="417" spans="1:3">
      <c r="A417">
        <v>1495</v>
      </c>
      <c r="B417">
        <v>50</v>
      </c>
      <c r="C417">
        <v>0</v>
      </c>
    </row>
    <row r="418" spans="1:3">
      <c r="A418">
        <v>1496</v>
      </c>
      <c r="B418">
        <v>50</v>
      </c>
      <c r="C418">
        <v>0</v>
      </c>
    </row>
    <row r="419" spans="1:3">
      <c r="A419">
        <v>1497</v>
      </c>
      <c r="B419">
        <v>50</v>
      </c>
      <c r="C419">
        <v>0</v>
      </c>
    </row>
    <row r="420" spans="1:3">
      <c r="A420">
        <v>1498</v>
      </c>
      <c r="B420">
        <v>50</v>
      </c>
      <c r="C420">
        <v>0</v>
      </c>
    </row>
    <row r="421" spans="1:3">
      <c r="A421">
        <v>1499</v>
      </c>
      <c r="B421">
        <v>50</v>
      </c>
      <c r="C421">
        <v>0</v>
      </c>
    </row>
    <row r="422" spans="1:3">
      <c r="A422">
        <v>1500</v>
      </c>
      <c r="B422">
        <v>50</v>
      </c>
      <c r="C422">
        <v>0</v>
      </c>
    </row>
    <row r="423" spans="1:3">
      <c r="A423">
        <v>1501</v>
      </c>
      <c r="B423">
        <v>50</v>
      </c>
      <c r="C423">
        <v>0</v>
      </c>
    </row>
    <row r="424" spans="1:3">
      <c r="A424">
        <v>1502</v>
      </c>
      <c r="B424">
        <v>50</v>
      </c>
      <c r="C424">
        <v>0</v>
      </c>
    </row>
    <row r="425" spans="1:3">
      <c r="A425">
        <v>1503</v>
      </c>
      <c r="B425">
        <v>50</v>
      </c>
      <c r="C425">
        <v>0</v>
      </c>
    </row>
    <row r="426" spans="1:3">
      <c r="A426">
        <v>1504</v>
      </c>
      <c r="B426">
        <v>50</v>
      </c>
      <c r="C426">
        <v>0</v>
      </c>
    </row>
    <row r="427" spans="1:3">
      <c r="A427">
        <v>1505</v>
      </c>
      <c r="B427">
        <v>50</v>
      </c>
      <c r="C427">
        <v>0</v>
      </c>
    </row>
    <row r="428" spans="1:3">
      <c r="A428">
        <v>1506</v>
      </c>
      <c r="B428">
        <v>50</v>
      </c>
      <c r="C428">
        <v>0</v>
      </c>
    </row>
    <row r="429" spans="1:3">
      <c r="A429">
        <v>1507</v>
      </c>
      <c r="B429">
        <v>50</v>
      </c>
      <c r="C429">
        <v>0</v>
      </c>
    </row>
    <row r="430" spans="1:3">
      <c r="A430">
        <v>1508</v>
      </c>
      <c r="B430">
        <v>50</v>
      </c>
      <c r="C430">
        <v>0</v>
      </c>
    </row>
    <row r="431" spans="1:3">
      <c r="A431">
        <v>1509</v>
      </c>
      <c r="B431">
        <v>50</v>
      </c>
      <c r="C431">
        <v>0</v>
      </c>
    </row>
    <row r="432" spans="1:3">
      <c r="A432">
        <v>1510</v>
      </c>
      <c r="B432">
        <v>50</v>
      </c>
      <c r="C432">
        <v>0</v>
      </c>
    </row>
    <row r="433" spans="1:3">
      <c r="A433">
        <v>1511</v>
      </c>
      <c r="B433">
        <v>50</v>
      </c>
      <c r="C433">
        <v>0</v>
      </c>
    </row>
    <row r="434" spans="1:3">
      <c r="A434">
        <v>1512</v>
      </c>
      <c r="B434">
        <v>50</v>
      </c>
      <c r="C434">
        <v>0</v>
      </c>
    </row>
    <row r="435" spans="1:3">
      <c r="A435">
        <v>1513</v>
      </c>
      <c r="B435">
        <v>50</v>
      </c>
      <c r="C435">
        <v>0</v>
      </c>
    </row>
    <row r="436" spans="1:3">
      <c r="A436">
        <v>1514</v>
      </c>
      <c r="B436">
        <v>50</v>
      </c>
      <c r="C436">
        <v>0</v>
      </c>
    </row>
    <row r="437" spans="1:3">
      <c r="A437">
        <v>1515</v>
      </c>
      <c r="B437">
        <v>50</v>
      </c>
      <c r="C437">
        <v>0</v>
      </c>
    </row>
    <row r="438" spans="1:3">
      <c r="A438">
        <v>1516</v>
      </c>
      <c r="B438">
        <v>50</v>
      </c>
      <c r="C438">
        <v>0</v>
      </c>
    </row>
    <row r="439" spans="1:3">
      <c r="A439">
        <v>1517</v>
      </c>
      <c r="B439">
        <v>50</v>
      </c>
      <c r="C439">
        <v>0</v>
      </c>
    </row>
    <row r="440" spans="1:3">
      <c r="A440">
        <v>1518</v>
      </c>
      <c r="B440">
        <v>50</v>
      </c>
      <c r="C440">
        <v>0</v>
      </c>
    </row>
    <row r="441" spans="1:3">
      <c r="A441">
        <v>1519</v>
      </c>
      <c r="B441">
        <v>50</v>
      </c>
      <c r="C441">
        <v>0</v>
      </c>
    </row>
    <row r="442" spans="1:3">
      <c r="A442">
        <v>1520</v>
      </c>
      <c r="B442">
        <v>50</v>
      </c>
      <c r="C442">
        <v>0</v>
      </c>
    </row>
    <row r="443" spans="1:3">
      <c r="A443">
        <v>1521</v>
      </c>
      <c r="B443">
        <v>50</v>
      </c>
      <c r="C443">
        <v>0</v>
      </c>
    </row>
    <row r="444" spans="1:3">
      <c r="A444">
        <v>1522</v>
      </c>
      <c r="B444">
        <v>50</v>
      </c>
      <c r="C444">
        <v>0</v>
      </c>
    </row>
    <row r="445" spans="1:3">
      <c r="A445">
        <v>1523</v>
      </c>
      <c r="B445">
        <v>50</v>
      </c>
      <c r="C445">
        <v>0</v>
      </c>
    </row>
    <row r="446" spans="1:3">
      <c r="A446">
        <v>1524</v>
      </c>
      <c r="B446">
        <v>50</v>
      </c>
      <c r="C446">
        <v>0</v>
      </c>
    </row>
    <row r="447" spans="1:3">
      <c r="A447">
        <v>1525</v>
      </c>
      <c r="B447">
        <v>50</v>
      </c>
      <c r="C447">
        <v>0</v>
      </c>
    </row>
    <row r="448" spans="1:3">
      <c r="A448">
        <v>1526</v>
      </c>
      <c r="B448">
        <v>50</v>
      </c>
      <c r="C448">
        <v>0</v>
      </c>
    </row>
    <row r="449" spans="1:3">
      <c r="A449">
        <v>1527</v>
      </c>
      <c r="B449">
        <v>50</v>
      </c>
      <c r="C449">
        <v>0</v>
      </c>
    </row>
    <row r="450" spans="1:3">
      <c r="A450">
        <v>1528</v>
      </c>
      <c r="B450">
        <v>50</v>
      </c>
      <c r="C450">
        <v>0</v>
      </c>
    </row>
    <row r="451" spans="1:3">
      <c r="A451">
        <v>1529</v>
      </c>
      <c r="B451">
        <v>50</v>
      </c>
      <c r="C451">
        <v>0</v>
      </c>
    </row>
    <row r="452" spans="1:3">
      <c r="A452">
        <v>1530</v>
      </c>
      <c r="B452">
        <v>50</v>
      </c>
      <c r="C452">
        <v>0</v>
      </c>
    </row>
    <row r="453" spans="1:3">
      <c r="A453">
        <v>1531</v>
      </c>
      <c r="B453">
        <v>50</v>
      </c>
      <c r="C453">
        <v>0</v>
      </c>
    </row>
    <row r="454" spans="1:3">
      <c r="A454">
        <v>1532</v>
      </c>
      <c r="B454">
        <v>50</v>
      </c>
      <c r="C454">
        <v>0</v>
      </c>
    </row>
    <row r="455" spans="1:3">
      <c r="A455">
        <v>1533</v>
      </c>
      <c r="B455">
        <v>50</v>
      </c>
      <c r="C455">
        <v>0</v>
      </c>
    </row>
    <row r="456" spans="1:3">
      <c r="A456">
        <v>1534</v>
      </c>
      <c r="B456">
        <v>50</v>
      </c>
      <c r="C456">
        <v>0</v>
      </c>
    </row>
    <row r="457" spans="1:3">
      <c r="A457">
        <v>1535</v>
      </c>
      <c r="B457">
        <v>50</v>
      </c>
      <c r="C457">
        <v>0</v>
      </c>
    </row>
    <row r="458" spans="1:3">
      <c r="A458">
        <v>1536</v>
      </c>
      <c r="B458">
        <v>50</v>
      </c>
      <c r="C458">
        <v>0</v>
      </c>
    </row>
    <row r="459" spans="1:3">
      <c r="A459">
        <v>1537</v>
      </c>
      <c r="B459">
        <v>50</v>
      </c>
      <c r="C459">
        <v>0</v>
      </c>
    </row>
    <row r="460" spans="1:3">
      <c r="A460">
        <v>1538</v>
      </c>
      <c r="B460">
        <v>50</v>
      </c>
      <c r="C460">
        <v>0</v>
      </c>
    </row>
    <row r="461" spans="1:3">
      <c r="A461">
        <v>1539</v>
      </c>
      <c r="B461">
        <v>50</v>
      </c>
      <c r="C461">
        <v>0</v>
      </c>
    </row>
    <row r="462" spans="1:3">
      <c r="A462">
        <v>1540</v>
      </c>
      <c r="B462">
        <v>50</v>
      </c>
      <c r="C462">
        <v>0</v>
      </c>
    </row>
    <row r="463" spans="1:3">
      <c r="A463">
        <v>1541</v>
      </c>
      <c r="B463">
        <v>50</v>
      </c>
      <c r="C463">
        <v>0</v>
      </c>
    </row>
    <row r="464" spans="1:3">
      <c r="A464">
        <v>1542</v>
      </c>
      <c r="B464">
        <v>50</v>
      </c>
      <c r="C464">
        <v>0</v>
      </c>
    </row>
    <row r="465" spans="1:3">
      <c r="A465">
        <v>1543</v>
      </c>
      <c r="B465">
        <v>50</v>
      </c>
      <c r="C465">
        <v>0</v>
      </c>
    </row>
    <row r="466" spans="1:3">
      <c r="A466">
        <v>1544</v>
      </c>
      <c r="B466">
        <v>50</v>
      </c>
      <c r="C466">
        <v>0</v>
      </c>
    </row>
    <row r="467" spans="1:3">
      <c r="A467">
        <v>1545</v>
      </c>
      <c r="B467">
        <v>50</v>
      </c>
      <c r="C467">
        <v>0</v>
      </c>
    </row>
    <row r="468" spans="1:3">
      <c r="A468">
        <v>1546</v>
      </c>
      <c r="B468">
        <v>50</v>
      </c>
      <c r="C468">
        <v>0</v>
      </c>
    </row>
    <row r="469" spans="1:3">
      <c r="A469">
        <v>1547</v>
      </c>
      <c r="B469">
        <v>50</v>
      </c>
      <c r="C469">
        <v>0</v>
      </c>
    </row>
    <row r="470" spans="1:3">
      <c r="A470">
        <v>1548</v>
      </c>
      <c r="B470">
        <v>50</v>
      </c>
      <c r="C470">
        <v>0</v>
      </c>
    </row>
    <row r="471" spans="1:3">
      <c r="A471">
        <v>1549</v>
      </c>
      <c r="B471">
        <v>50</v>
      </c>
      <c r="C471">
        <v>0</v>
      </c>
    </row>
    <row r="472" spans="1:3">
      <c r="A472">
        <v>1550</v>
      </c>
      <c r="B472">
        <v>50</v>
      </c>
      <c r="C472">
        <v>0</v>
      </c>
    </row>
    <row r="473" spans="1:3">
      <c r="A473">
        <v>1551</v>
      </c>
      <c r="B473">
        <v>50</v>
      </c>
      <c r="C473">
        <v>0</v>
      </c>
    </row>
    <row r="474" spans="1:3">
      <c r="A474">
        <v>1552</v>
      </c>
      <c r="B474">
        <v>50</v>
      </c>
      <c r="C474">
        <v>0</v>
      </c>
    </row>
    <row r="475" spans="1:3">
      <c r="A475">
        <v>1553</v>
      </c>
      <c r="B475">
        <v>50</v>
      </c>
      <c r="C475">
        <v>0</v>
      </c>
    </row>
    <row r="476" spans="1:3">
      <c r="A476">
        <v>1554</v>
      </c>
      <c r="B476">
        <v>50</v>
      </c>
      <c r="C476">
        <v>0</v>
      </c>
    </row>
    <row r="477" spans="1:3">
      <c r="A477">
        <v>1555</v>
      </c>
      <c r="B477">
        <v>50</v>
      </c>
      <c r="C477">
        <v>0</v>
      </c>
    </row>
    <row r="478" spans="1:3">
      <c r="A478">
        <v>1556</v>
      </c>
      <c r="B478">
        <v>50</v>
      </c>
      <c r="C478">
        <v>0</v>
      </c>
    </row>
    <row r="479" spans="1:3">
      <c r="A479">
        <v>1557</v>
      </c>
      <c r="B479">
        <v>50</v>
      </c>
      <c r="C479">
        <v>0</v>
      </c>
    </row>
    <row r="480" spans="1:3">
      <c r="A480">
        <v>1558</v>
      </c>
      <c r="B480">
        <v>50</v>
      </c>
      <c r="C480">
        <v>0</v>
      </c>
    </row>
    <row r="481" spans="1:3">
      <c r="A481">
        <v>1559</v>
      </c>
      <c r="B481">
        <v>50</v>
      </c>
      <c r="C481">
        <v>0</v>
      </c>
    </row>
    <row r="482" spans="1:3">
      <c r="A482">
        <v>1560</v>
      </c>
      <c r="B482">
        <v>50</v>
      </c>
      <c r="C482">
        <v>0</v>
      </c>
    </row>
    <row r="483" spans="1:3">
      <c r="A483">
        <v>1561</v>
      </c>
      <c r="B483">
        <v>50</v>
      </c>
      <c r="C483">
        <v>0</v>
      </c>
    </row>
    <row r="484" spans="1:3">
      <c r="A484">
        <v>1562</v>
      </c>
      <c r="B484">
        <v>50</v>
      </c>
      <c r="C484">
        <v>0</v>
      </c>
    </row>
    <row r="485" spans="1:3">
      <c r="A485">
        <v>1563</v>
      </c>
      <c r="B485">
        <v>50</v>
      </c>
      <c r="C485">
        <v>0</v>
      </c>
    </row>
    <row r="486" spans="1:3">
      <c r="A486">
        <v>1564</v>
      </c>
      <c r="B486">
        <v>50</v>
      </c>
      <c r="C486">
        <v>0</v>
      </c>
    </row>
    <row r="487" spans="1:3">
      <c r="A487">
        <v>1565</v>
      </c>
      <c r="B487">
        <v>50</v>
      </c>
      <c r="C487">
        <v>0</v>
      </c>
    </row>
    <row r="488" spans="1:3">
      <c r="A488">
        <v>1566</v>
      </c>
      <c r="B488">
        <v>50</v>
      </c>
      <c r="C488">
        <v>0</v>
      </c>
    </row>
    <row r="489" spans="1:3">
      <c r="A489">
        <v>1567</v>
      </c>
      <c r="B489">
        <v>50</v>
      </c>
      <c r="C489">
        <v>0</v>
      </c>
    </row>
    <row r="490" spans="1:3">
      <c r="A490">
        <v>1568</v>
      </c>
      <c r="B490">
        <v>50</v>
      </c>
      <c r="C490">
        <v>0</v>
      </c>
    </row>
    <row r="491" spans="1:3">
      <c r="A491">
        <v>1569</v>
      </c>
      <c r="B491">
        <v>50</v>
      </c>
      <c r="C491">
        <v>0</v>
      </c>
    </row>
    <row r="492" spans="1:3">
      <c r="A492">
        <v>1570</v>
      </c>
      <c r="B492">
        <v>50</v>
      </c>
      <c r="C492">
        <v>0</v>
      </c>
    </row>
    <row r="493" spans="1:3">
      <c r="A493">
        <v>1571</v>
      </c>
      <c r="B493">
        <v>50</v>
      </c>
      <c r="C493">
        <v>0</v>
      </c>
    </row>
    <row r="494" spans="1:3">
      <c r="A494">
        <v>1572</v>
      </c>
      <c r="B494">
        <v>50</v>
      </c>
      <c r="C494">
        <v>0</v>
      </c>
    </row>
    <row r="495" spans="1:3">
      <c r="A495">
        <v>1573</v>
      </c>
      <c r="B495">
        <v>50</v>
      </c>
      <c r="C495">
        <v>0</v>
      </c>
    </row>
    <row r="496" spans="1:3">
      <c r="A496">
        <v>1574</v>
      </c>
      <c r="B496">
        <v>50</v>
      </c>
      <c r="C496">
        <v>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outs:outSpaceData xmlns:outs="http://schemas.microsoft.com/office/2009/outspace/metadata">
  <outs:relatedDates>
    <outs:relatedDate>
      <outs:type>3</outs:type>
      <outs:displayName>Last Modified</outs:displayName>
      <outs:dateTime>2009-10-01T11:54:03Z</outs:dateTime>
      <outs:isPinned>true</outs:isPinned>
    </outs:relatedDate>
    <outs:relatedDate>
      <outs:type>2</outs:type>
      <outs:displayName>Created</outs:displayName>
      <outs:dateTime>2009-10-01T09:13:32Z</outs:dateTime>
      <outs:isPinned>true</outs:isPinned>
    </outs:relatedDate>
    <outs:relatedDate>
      <outs:type>4</outs:type>
      <outs:displayName>Last Printed</outs:displayName>
      <outs:dateTime/>
      <outs:isPinned>true</outs:isPinned>
    </outs:relatedDate>
  </outs:relatedDates>
  <outs:relatedDocuments>
    <outs:relatedDocument>
      <outs:type>2</outs:type>
      <outs:displayName>Other documents in current folder</outs:displayName>
      <outs:uri/>
      <outs:isPinned>true</outs:isPinned>
    </outs:relatedDocument>
  </outs:relatedDocuments>
  <outs:relatedPeople>
    <outs:relatedPeopleItem>
      <outs:category>Author</outs:category>
      <outs:people>
        <outs:relatedPerson>
          <outs:displayName>cukier_j</outs:displayName>
          <outs:accountName/>
        </outs:relatedPerson>
      </outs:people>
      <outs:source>0</outs:source>
      <outs:isPinned>true</outs:isPinned>
    </outs:relatedPeopleItem>
    <outs:relatedPeopleItem>
      <outs:category>Last modified by</outs:category>
      <outs:people>
        <outs:relatedPerson>
          <outs:displayName>cukier_j</outs:displayName>
          <outs:accountName/>
        </outs:relatedPerson>
      </outs:people>
      <outs:source>0</outs:source>
      <outs:isPinned>true</outs:isPinned>
    </outs:relatedPeopleItem>
    <outs:relatedPeopleItem>
      <outs:category>Manager</outs:category>
      <outs:people/>
      <outs:source>0</outs:source>
      <outs:isPinned>false</outs:isPinned>
    </outs:relatedPeopleItem>
  </outs:relatedPeople>
  <propertyMetadataList xmlns="http://schemas.microsoft.com/office/2009/outspace/metadata">
    <propertyMetadata>
      <type>0</type>
      <propertyId>2228224</propertyId>
      <propertyName/>
      <isPinned>true</isPinned>
    </propertyMetadata>
    <propertyMetadata>
      <type>0</type>
      <propertyId>14</propertyId>
      <propertyName/>
      <isPinned>true</isPinned>
    </propertyMetadata>
    <propertyMetadata>
      <type>0</type>
      <propertyId>8</propertyId>
      <propertyName/>
      <isPinned>true</isPinned>
    </propertyMetadata>
    <propertyMetadata>
      <type>0</type>
      <propertyId>6</propertyId>
      <propertyName/>
      <isPinned>false</isPinned>
    </propertyMetadata>
    <propertyMetadata>
      <type>0</type>
      <propertyId>655365</propertyId>
      <propertyName/>
      <isPinned>false</isPinned>
    </propertyMetadata>
    <propertyMetadata>
      <type>0</type>
      <propertyId>1</propertyId>
      <propertyName/>
      <isPinned>false</isPinned>
    </propertyMetadata>
    <propertyMetadata>
      <type>0</type>
      <propertyId>0</propertyId>
      <propertyName/>
      <isPinned>true</isPinned>
    </propertyMetadata>
    <propertyMetadata>
      <type>0</type>
      <propertyId>13</propertyId>
      <propertyName/>
      <isPinned>false</isPinned>
    </propertyMetadata>
    <propertyMetadata>
      <type>0</type>
      <propertyId>1179653</propertyId>
      <propertyName/>
      <isPinned>false</isPinned>
    </propertyMetadata>
    <propertyMetadata>
      <type>0</type>
      <propertyId>22</propertyId>
      <propertyName/>
      <isPinned>false</isPinned>
    </propertyMetadata>
  </propertyMetadataList>
  <outs:corruptMetadataWasLost/>
</outs:outSpaceData>
</file>

<file path=customXml/itemProps1.xml><?xml version="1.0" encoding="utf-8"?>
<ds:datastoreItem xmlns:ds="http://schemas.openxmlformats.org/officeDocument/2006/customXml" ds:itemID="{35C4B5E5-0666-448E-BA2C-849726ECA50F}">
  <ds:schemaRefs>
    <ds:schemaRef ds:uri="http://schemas.microsoft.com/office/2009/outspace/metadat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Stations</vt:lpstr>
      <vt:lpstr>Lignes</vt:lpstr>
      <vt:lpstr>Nodes</vt:lpstr>
      <vt:lpstr>Edges</vt:lpstr>
      <vt:lpstr>code</vt:lpstr>
      <vt:lpstr>from WP</vt:lpstr>
      <vt:lpstr>Sheet7</vt:lpstr>
      <vt:lpstr>Sheet1</vt:lpstr>
      <vt:lpstr>traffic</vt:lpstr>
      <vt:lpstr>banlieue</vt:lpstr>
      <vt:lpstr>estimator</vt:lpstr>
      <vt:lpstr>Sheet5</vt:lpstr>
    </vt:vector>
  </TitlesOfParts>
  <Company>OECD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cukier_j</dc:creator>
  <cp:lastModifiedBy>Jérôme Cukier</cp:lastModifiedBy>
  <dcterms:created xsi:type="dcterms:W3CDTF">2009-10-01T09:13:32Z</dcterms:created>
  <dcterms:modified xsi:type="dcterms:W3CDTF">2013-01-13T13:45:55Z</dcterms:modified>
</cp:coreProperties>
</file>