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/>
  </bookViews>
  <sheets>
    <sheet name="可转换债券20230823" sheetId="1" r:id="rId1"/>
  </sheets>
  <calcPr calcId="144525"/>
</workbook>
</file>

<file path=xl/sharedStrings.xml><?xml version="1.0" encoding="utf-8"?>
<sst xmlns="http://schemas.openxmlformats.org/spreadsheetml/2006/main" count="549" uniqueCount="549">
  <si>
    <t>代码</t>
  </si>
  <si>
    <t>名称</t>
  </si>
  <si>
    <t>国祯转债</t>
  </si>
  <si>
    <t>铁汉转债</t>
  </si>
  <si>
    <t>博世转债</t>
  </si>
  <si>
    <t>德尔转债</t>
  </si>
  <si>
    <t>万顺转债</t>
  </si>
  <si>
    <t>横河转债</t>
  </si>
  <si>
    <t>溢利转债</t>
  </si>
  <si>
    <t>长信转债</t>
  </si>
  <si>
    <t>精测转债</t>
  </si>
  <si>
    <t>英科转债</t>
  </si>
  <si>
    <t>晶瑞转债</t>
  </si>
  <si>
    <t>通光转债</t>
  </si>
  <si>
    <t>利德转债</t>
  </si>
  <si>
    <t>联得转债</t>
  </si>
  <si>
    <t>开润转债</t>
  </si>
  <si>
    <t>红相转债</t>
  </si>
  <si>
    <t>天铁转债</t>
  </si>
  <si>
    <t>应急转债</t>
  </si>
  <si>
    <t>维尔转债</t>
  </si>
  <si>
    <t>聚飞转债</t>
  </si>
  <si>
    <t>飞鹿转债</t>
  </si>
  <si>
    <t>思特转债</t>
  </si>
  <si>
    <t>雪榕转债</t>
  </si>
  <si>
    <t>银信转债</t>
  </si>
  <si>
    <t>航新转债</t>
  </si>
  <si>
    <t>大禹转债</t>
  </si>
  <si>
    <t>万孚转债</t>
  </si>
  <si>
    <t>宝莱转债</t>
  </si>
  <si>
    <t>斯莱转债</t>
  </si>
  <si>
    <t>天能转债</t>
  </si>
  <si>
    <t>乐歌转债</t>
  </si>
  <si>
    <t>强力转债</t>
  </si>
  <si>
    <t>飞凯转债</t>
  </si>
  <si>
    <t>海波转债</t>
  </si>
  <si>
    <t>北陆转债</t>
  </si>
  <si>
    <t>万顺转2</t>
  </si>
  <si>
    <t>明电转债</t>
  </si>
  <si>
    <t>威唐转债</t>
  </si>
  <si>
    <t>九洲转2</t>
  </si>
  <si>
    <t>三诺转债</t>
  </si>
  <si>
    <t>长海转债</t>
  </si>
  <si>
    <t>天壕转债</t>
  </si>
  <si>
    <t>金陵转债</t>
  </si>
  <si>
    <t>思创转债</t>
  </si>
  <si>
    <t>普利转债</t>
  </si>
  <si>
    <t>朗科转债</t>
  </si>
  <si>
    <t>拓斯转债</t>
  </si>
  <si>
    <t>震安转债</t>
  </si>
  <si>
    <t>卫宁转债</t>
  </si>
  <si>
    <t>正丹转债</t>
  </si>
  <si>
    <t>温氏转债</t>
  </si>
  <si>
    <t>乐普转2</t>
  </si>
  <si>
    <t>昌红转债</t>
  </si>
  <si>
    <t>万讯转债</t>
  </si>
  <si>
    <t>仙乐转债</t>
  </si>
  <si>
    <t>三角转债</t>
  </si>
  <si>
    <t>捷捷转债</t>
  </si>
  <si>
    <t>健帆转债</t>
  </si>
  <si>
    <t>惠城转债</t>
  </si>
  <si>
    <t>康泰转2</t>
  </si>
  <si>
    <t>隆华转债</t>
  </si>
  <si>
    <t>帝尔转债</t>
  </si>
  <si>
    <t>富瀚转债</t>
  </si>
  <si>
    <t>晶瑞转2</t>
  </si>
  <si>
    <t>瑞丰转债</t>
  </si>
  <si>
    <t>耐普转债</t>
  </si>
  <si>
    <t>首华转债</t>
  </si>
  <si>
    <t>锦鸡转债</t>
  </si>
  <si>
    <t>设研转债</t>
  </si>
  <si>
    <t>奥飞转债</t>
  </si>
  <si>
    <t>回盛转债</t>
  </si>
  <si>
    <t>佩蒂转债</t>
  </si>
  <si>
    <t>泰林转债</t>
  </si>
  <si>
    <t>丝路转债</t>
  </si>
  <si>
    <t>天地转债</t>
  </si>
  <si>
    <t>宏丰转债</t>
  </si>
  <si>
    <t>申昊转债</t>
  </si>
  <si>
    <t>胜蓝转债</t>
  </si>
  <si>
    <t>裕兴转债</t>
  </si>
  <si>
    <t>药石转债</t>
  </si>
  <si>
    <t>中环转2</t>
  </si>
  <si>
    <t>中辰转债</t>
  </si>
  <si>
    <t>通裕转债</t>
  </si>
  <si>
    <t>九强转债</t>
  </si>
  <si>
    <t>康医转债</t>
  </si>
  <si>
    <t>润禾转债</t>
  </si>
  <si>
    <t>英力转债</t>
  </si>
  <si>
    <t>火星转债</t>
  </si>
  <si>
    <t>中陆转债</t>
  </si>
  <si>
    <t>博汇转债</t>
  </si>
  <si>
    <t>科蓝转债</t>
  </si>
  <si>
    <t>宙邦转债</t>
  </si>
  <si>
    <t>崧盛转债</t>
  </si>
  <si>
    <t>泰福转债</t>
  </si>
  <si>
    <t>强联转债</t>
  </si>
  <si>
    <t>东杰转债</t>
  </si>
  <si>
    <t>金沃转债</t>
  </si>
  <si>
    <t>法本转债</t>
  </si>
  <si>
    <t>回天转债</t>
  </si>
  <si>
    <t>蒙泰转债</t>
  </si>
  <si>
    <t>商络转债</t>
  </si>
  <si>
    <t>惠云转债</t>
  </si>
  <si>
    <t>正海转债</t>
  </si>
  <si>
    <t>南电转债</t>
  </si>
  <si>
    <t>共同转债</t>
  </si>
  <si>
    <t>漱玉转债</t>
  </si>
  <si>
    <t>恒锋转债</t>
  </si>
  <si>
    <t>精锻转债</t>
  </si>
  <si>
    <t>百畅转债</t>
  </si>
  <si>
    <t>精测转2</t>
  </si>
  <si>
    <t>测绘转债</t>
  </si>
  <si>
    <t>花园转债</t>
  </si>
  <si>
    <t>立高转债</t>
  </si>
  <si>
    <t>浙矿转债</t>
  </si>
  <si>
    <t>亚康转债</t>
  </si>
  <si>
    <t>广联转债</t>
  </si>
  <si>
    <t>海顺转债</t>
  </si>
  <si>
    <t>天阳转债</t>
  </si>
  <si>
    <t>能辉转债</t>
  </si>
  <si>
    <t>志特转债</t>
  </si>
  <si>
    <t>超达转债</t>
  </si>
  <si>
    <t>水羊转债</t>
  </si>
  <si>
    <t>晓鸣转债</t>
  </si>
  <si>
    <t>道氏转02</t>
  </si>
  <si>
    <t>智尚转债</t>
  </si>
  <si>
    <t>科思转债</t>
  </si>
  <si>
    <t>海能转债</t>
  </si>
  <si>
    <t>百洋转债</t>
  </si>
  <si>
    <t>蓝晓转02</t>
  </si>
  <si>
    <t>正元转02</t>
  </si>
  <si>
    <t>光力转债</t>
  </si>
  <si>
    <t>金埔转债</t>
  </si>
  <si>
    <t>山河转债</t>
  </si>
  <si>
    <t>海泰转债</t>
  </si>
  <si>
    <t>纽泰转债</t>
  </si>
  <si>
    <t>祥源转债</t>
  </si>
  <si>
    <t>明电转02</t>
  </si>
  <si>
    <t>金丹转债</t>
  </si>
  <si>
    <t>大叶转债</t>
  </si>
  <si>
    <t>开能转债</t>
  </si>
  <si>
    <t>冠中转债</t>
  </si>
  <si>
    <t>孩王转债</t>
  </si>
  <si>
    <t>聚隆转债</t>
  </si>
  <si>
    <t>信服转债</t>
  </si>
  <si>
    <t>阳谷转债</t>
  </si>
  <si>
    <t>立中转债</t>
  </si>
  <si>
    <t>天源转债</t>
  </si>
  <si>
    <t>东宝转债</t>
  </si>
  <si>
    <t>铭利转债</t>
  </si>
  <si>
    <t>科顺转债</t>
  </si>
  <si>
    <t>长证转债</t>
  </si>
  <si>
    <t>敖东转债</t>
  </si>
  <si>
    <t>湖广转债</t>
  </si>
  <si>
    <t>招路转债</t>
  </si>
  <si>
    <t>北方转债</t>
  </si>
  <si>
    <t>希望转债</t>
  </si>
  <si>
    <t>鲁泰转债</t>
  </si>
  <si>
    <t>万青转债</t>
  </si>
  <si>
    <t>本钢转债</t>
  </si>
  <si>
    <t>国城转债</t>
  </si>
  <si>
    <t>中金转债</t>
  </si>
  <si>
    <t>恒逸转债</t>
  </si>
  <si>
    <t>盈峰转债</t>
  </si>
  <si>
    <t>冀东转债</t>
  </si>
  <si>
    <t>超声转债</t>
  </si>
  <si>
    <t>能化转债</t>
  </si>
  <si>
    <t>英特转债</t>
  </si>
  <si>
    <t>中钢转债</t>
  </si>
  <si>
    <t>盛虹转债</t>
  </si>
  <si>
    <t>洋丰转债</t>
  </si>
  <si>
    <t>苏行转债</t>
  </si>
  <si>
    <t>中装转2</t>
  </si>
  <si>
    <t>绿茵转债</t>
  </si>
  <si>
    <t>濮耐转债</t>
  </si>
  <si>
    <t>银轮转债</t>
  </si>
  <si>
    <t>国微转债</t>
  </si>
  <si>
    <t>北港转债</t>
  </si>
  <si>
    <t>国泰转债</t>
  </si>
  <si>
    <t>弘亚转债</t>
  </si>
  <si>
    <t>嘉美转债</t>
  </si>
  <si>
    <t>川恒转债</t>
  </si>
  <si>
    <t>蒙娜转债</t>
  </si>
  <si>
    <t>牧原转债</t>
  </si>
  <si>
    <t>百润转债</t>
  </si>
  <si>
    <t>帝欧转债</t>
  </si>
  <si>
    <t>希望转2</t>
  </si>
  <si>
    <t>麒麟转债</t>
  </si>
  <si>
    <t>博杰转债</t>
  </si>
  <si>
    <t>西子转债</t>
  </si>
  <si>
    <t>豪美转债</t>
  </si>
  <si>
    <t>双箭转债</t>
  </si>
  <si>
    <t>精装转债</t>
  </si>
  <si>
    <t>中特转债</t>
  </si>
  <si>
    <t>科伦转债</t>
  </si>
  <si>
    <t>永东转2</t>
  </si>
  <si>
    <t>湘佳转债</t>
  </si>
  <si>
    <t>美锦转债</t>
  </si>
  <si>
    <t>垒知转债</t>
  </si>
  <si>
    <t>贵轮转债</t>
  </si>
  <si>
    <t>杭氧转债</t>
  </si>
  <si>
    <t>瑞鹄转债</t>
  </si>
  <si>
    <t>科利转债</t>
  </si>
  <si>
    <t>恒逸转2</t>
  </si>
  <si>
    <t>顺博转债</t>
  </si>
  <si>
    <t>小熊转债</t>
  </si>
  <si>
    <t>大中转债</t>
  </si>
  <si>
    <t>天箭转债</t>
  </si>
  <si>
    <t>博实转债</t>
  </si>
  <si>
    <t>天赐转债</t>
  </si>
  <si>
    <t>麦米转2</t>
  </si>
  <si>
    <t>百川转2</t>
  </si>
  <si>
    <t>中宠转2</t>
  </si>
  <si>
    <t>华宏转债</t>
  </si>
  <si>
    <t>优彩转债</t>
  </si>
  <si>
    <t>华亚转债</t>
  </si>
  <si>
    <t>声迅转债</t>
  </si>
  <si>
    <t>中旗转债</t>
  </si>
  <si>
    <t>亚科转债</t>
  </si>
  <si>
    <t>山路转债</t>
  </si>
  <si>
    <t>柳工转2</t>
  </si>
  <si>
    <t>韵达转债</t>
  </si>
  <si>
    <t>恒邦转债</t>
  </si>
  <si>
    <t>星帅转2</t>
  </si>
  <si>
    <t>赫达转债</t>
  </si>
  <si>
    <t>晶澳转债</t>
  </si>
  <si>
    <t>兴瑞转债</t>
  </si>
  <si>
    <t>金禾转债</t>
  </si>
  <si>
    <t>兄弟转债</t>
  </si>
  <si>
    <t>亚太转债</t>
  </si>
  <si>
    <t>特一转债</t>
  </si>
  <si>
    <t>众兴转债</t>
  </si>
  <si>
    <t>天康转债</t>
  </si>
  <si>
    <t>迪龙转债</t>
  </si>
  <si>
    <t>江银转债</t>
  </si>
  <si>
    <t>大族转债</t>
  </si>
  <si>
    <t>金农转债</t>
  </si>
  <si>
    <t>岩土转债</t>
  </si>
  <si>
    <t>三力转债</t>
  </si>
  <si>
    <t>盛路转债</t>
  </si>
  <si>
    <t>凯中转债</t>
  </si>
  <si>
    <t>岭南转债</t>
  </si>
  <si>
    <t>张行转债</t>
  </si>
  <si>
    <t>华源转债</t>
  </si>
  <si>
    <t>尚荣转债</t>
  </si>
  <si>
    <t>今飞转债</t>
  </si>
  <si>
    <t>亚药转债</t>
  </si>
  <si>
    <t>未来转债</t>
  </si>
  <si>
    <t>亚泰转债</t>
  </si>
  <si>
    <t>智能转债</t>
  </si>
  <si>
    <t>合兴转债</t>
  </si>
  <si>
    <t>翔鹭转债</t>
  </si>
  <si>
    <t>游族转债</t>
  </si>
  <si>
    <t>远东转债</t>
  </si>
  <si>
    <t>金轮转债</t>
  </si>
  <si>
    <t>海亮转债</t>
  </si>
  <si>
    <t>华锋转债</t>
  </si>
  <si>
    <t>新北转债</t>
  </si>
  <si>
    <t>鸿达转债</t>
  </si>
  <si>
    <t>孚日转债</t>
  </si>
  <si>
    <t>汽模转2</t>
  </si>
  <si>
    <t>新天转债</t>
  </si>
  <si>
    <t>恩捷转债</t>
  </si>
  <si>
    <t>奥佳转债</t>
  </si>
  <si>
    <t>联创转债</t>
  </si>
  <si>
    <t>长集转债</t>
  </si>
  <si>
    <t>华统转债</t>
  </si>
  <si>
    <t>蓝帆转债</t>
  </si>
  <si>
    <t>楚江转债</t>
  </si>
  <si>
    <t>中矿转债</t>
  </si>
  <si>
    <t>正邦转债</t>
  </si>
  <si>
    <t>瑞达转债</t>
  </si>
  <si>
    <t>道恩转债</t>
  </si>
  <si>
    <t>瀛通转债</t>
  </si>
  <si>
    <t>龙大转债</t>
  </si>
  <si>
    <t>联诚转债</t>
  </si>
  <si>
    <t>宏川转债</t>
  </si>
  <si>
    <t>兴森转债</t>
  </si>
  <si>
    <t>国光转债</t>
  </si>
  <si>
    <t>科华转债</t>
  </si>
  <si>
    <t>华阳转债</t>
  </si>
  <si>
    <t>文科转债</t>
  </si>
  <si>
    <t>齐翔转2</t>
  </si>
  <si>
    <t>青农转债</t>
  </si>
  <si>
    <t>景兴转债</t>
  </si>
  <si>
    <t>崇达转2</t>
  </si>
  <si>
    <t>交建转债</t>
  </si>
  <si>
    <t>奇正转债</t>
  </si>
  <si>
    <t>鸿路转债</t>
  </si>
  <si>
    <t>洽洽转债</t>
  </si>
  <si>
    <t>立讯转债</t>
  </si>
  <si>
    <t>洁美转债</t>
  </si>
  <si>
    <t>侨银转债</t>
  </si>
  <si>
    <t>润建转债</t>
  </si>
  <si>
    <t>旺能转债</t>
  </si>
  <si>
    <t>新乳转债</t>
  </si>
  <si>
    <t>锋龙转债</t>
  </si>
  <si>
    <t>利民转债</t>
  </si>
  <si>
    <t>富仕转债</t>
  </si>
  <si>
    <t>宏昌转债</t>
  </si>
  <si>
    <t>宇瞳转债</t>
  </si>
  <si>
    <t>易瑞转债</t>
  </si>
  <si>
    <t>力诺转债</t>
  </si>
  <si>
    <t>科数转债</t>
  </si>
  <si>
    <t>无锡转债</t>
  </si>
  <si>
    <t>广电转债</t>
  </si>
  <si>
    <t>海澜转债</t>
  </si>
  <si>
    <t>山鹰转债</t>
  </si>
  <si>
    <t>福能转债</t>
  </si>
  <si>
    <t>贵广转债</t>
  </si>
  <si>
    <t>苏银转债</t>
  </si>
  <si>
    <t>伊力转债</t>
  </si>
  <si>
    <t>永鼎转债</t>
  </si>
  <si>
    <t>浦发转债</t>
  </si>
  <si>
    <t>天路转债</t>
  </si>
  <si>
    <t>川投转债</t>
  </si>
  <si>
    <t>烽火转债</t>
  </si>
  <si>
    <t>鹰19转债</t>
  </si>
  <si>
    <t>建工转债</t>
  </si>
  <si>
    <t>华安转债</t>
  </si>
  <si>
    <t>龙净转债</t>
  </si>
  <si>
    <t>凌钢转债</t>
  </si>
  <si>
    <t>广汇转债</t>
  </si>
  <si>
    <t>国投转债</t>
  </si>
  <si>
    <t>精达转债</t>
  </si>
  <si>
    <t>南航转债</t>
  </si>
  <si>
    <t>华海转债</t>
  </si>
  <si>
    <t>洪城转债</t>
  </si>
  <si>
    <t>杭银转债</t>
  </si>
  <si>
    <t>东湖转债</t>
  </si>
  <si>
    <t>闻泰转债</t>
  </si>
  <si>
    <t>宏发转债</t>
  </si>
  <si>
    <t>苏租转债</t>
  </si>
  <si>
    <t>贵燃转债</t>
  </si>
  <si>
    <t>通22转债</t>
  </si>
  <si>
    <t>精工转债</t>
  </si>
  <si>
    <t>天业转债</t>
  </si>
  <si>
    <t>淮22转债</t>
  </si>
  <si>
    <t>兴发转债</t>
  </si>
  <si>
    <t>爱迪转债</t>
  </si>
  <si>
    <t>合力转债</t>
  </si>
  <si>
    <t>三房转债</t>
  </si>
  <si>
    <t>神马转债</t>
  </si>
  <si>
    <t>众和转债</t>
  </si>
  <si>
    <t>继峰定01</t>
  </si>
  <si>
    <t>动力定01</t>
  </si>
  <si>
    <t>动力定02</t>
  </si>
  <si>
    <t>海正定转</t>
  </si>
  <si>
    <t>九丰定01</t>
  </si>
  <si>
    <t>起帆转债</t>
  </si>
  <si>
    <t>山玻转债</t>
  </si>
  <si>
    <t>特纸转债</t>
  </si>
  <si>
    <t>聚合转债</t>
  </si>
  <si>
    <t>明新转债</t>
  </si>
  <si>
    <t>富春转债</t>
  </si>
  <si>
    <t>永和转债</t>
  </si>
  <si>
    <t>沿浦转债</t>
  </si>
  <si>
    <t>盛泰转债</t>
  </si>
  <si>
    <t>立昂转债</t>
  </si>
  <si>
    <t>冠盛转债</t>
  </si>
  <si>
    <t>福新转债</t>
  </si>
  <si>
    <t>新港转债</t>
  </si>
  <si>
    <t>李子转债</t>
  </si>
  <si>
    <t>东亚转债</t>
  </si>
  <si>
    <t>神通转债</t>
  </si>
  <si>
    <t>吉视转债</t>
  </si>
  <si>
    <t>中信转债</t>
  </si>
  <si>
    <t>核建转债</t>
  </si>
  <si>
    <t>明泰转债</t>
  </si>
  <si>
    <t>华钰转债</t>
  </si>
  <si>
    <t>东风转债</t>
  </si>
  <si>
    <t>利群转债</t>
  </si>
  <si>
    <t>紫银转债</t>
  </si>
  <si>
    <t>嘉泽转债</t>
  </si>
  <si>
    <t>上银转债</t>
  </si>
  <si>
    <t>财通转债</t>
  </si>
  <si>
    <t>大秦转债</t>
  </si>
  <si>
    <t>环旭转债</t>
  </si>
  <si>
    <t>金田转债</t>
  </si>
  <si>
    <t>旗滨转债</t>
  </si>
  <si>
    <t>晶科转债</t>
  </si>
  <si>
    <t>长汽转债</t>
  </si>
  <si>
    <t>南银转债</t>
  </si>
  <si>
    <t>节能转债</t>
  </si>
  <si>
    <t>兴业转债</t>
  </si>
  <si>
    <t>隆22转债</t>
  </si>
  <si>
    <t>绿动转债</t>
  </si>
  <si>
    <t>成银转债</t>
  </si>
  <si>
    <t>重银转债</t>
  </si>
  <si>
    <t>中银转债</t>
  </si>
  <si>
    <t>友发转债</t>
  </si>
  <si>
    <t>福莱转债</t>
  </si>
  <si>
    <t>浙22转债</t>
  </si>
  <si>
    <t>拓普转债</t>
  </si>
  <si>
    <t>常银转债</t>
  </si>
  <si>
    <t>赛轮转债</t>
  </si>
  <si>
    <t>东材转债</t>
  </si>
  <si>
    <t>齐鲁转债</t>
  </si>
  <si>
    <t>平煤转债</t>
  </si>
  <si>
    <t>燃23转债</t>
  </si>
  <si>
    <t>艾华转债</t>
  </si>
  <si>
    <t>杭电转债</t>
  </si>
  <si>
    <t>苏农转债</t>
  </si>
  <si>
    <t>长久转债</t>
  </si>
  <si>
    <t>奇精转债</t>
  </si>
  <si>
    <t>联泰转债</t>
  </si>
  <si>
    <t>维格转债</t>
  </si>
  <si>
    <t>大丰转债</t>
  </si>
  <si>
    <t>海环转债</t>
  </si>
  <si>
    <t>鼎胜转债</t>
  </si>
  <si>
    <t>大业转债</t>
  </si>
  <si>
    <t>文灿转债</t>
  </si>
  <si>
    <t>好客转债</t>
  </si>
  <si>
    <t>金能转债</t>
  </si>
  <si>
    <t>迪贝转债</t>
  </si>
  <si>
    <t>白电转债</t>
  </si>
  <si>
    <t>正裕转债</t>
  </si>
  <si>
    <t>柳药转债</t>
  </si>
  <si>
    <t>宏辉转债</t>
  </si>
  <si>
    <t>翔港转债</t>
  </si>
  <si>
    <t>科达转债</t>
  </si>
  <si>
    <t>纵横转债</t>
  </si>
  <si>
    <t>华体转债</t>
  </si>
  <si>
    <t>东时转债</t>
  </si>
  <si>
    <t>起步转债</t>
  </si>
  <si>
    <t>春秋转债</t>
  </si>
  <si>
    <t>全筑转债</t>
  </si>
  <si>
    <t>健友转债</t>
  </si>
  <si>
    <t>火炬转债</t>
  </si>
  <si>
    <t>家悦转债</t>
  </si>
  <si>
    <t>润达转债</t>
  </si>
  <si>
    <t>天创转债</t>
  </si>
  <si>
    <t>胜达转债</t>
  </si>
  <si>
    <t>沪工转债</t>
  </si>
  <si>
    <t>淳中转债</t>
  </si>
  <si>
    <t>花王转债</t>
  </si>
  <si>
    <t>城地转债</t>
  </si>
  <si>
    <t>佳力转债</t>
  </si>
  <si>
    <t>法兰转债</t>
  </si>
  <si>
    <t>新星转债</t>
  </si>
  <si>
    <t>塞力转债</t>
  </si>
  <si>
    <t>景20转债</t>
  </si>
  <si>
    <t>多伦转债</t>
  </si>
  <si>
    <t>大参转债</t>
  </si>
  <si>
    <t>荣泰转债</t>
  </si>
  <si>
    <t>威派转债</t>
  </si>
  <si>
    <t>永安转债</t>
  </si>
  <si>
    <t>灵康转债</t>
  </si>
  <si>
    <t>金诚转债</t>
  </si>
  <si>
    <t>韦尔转债</t>
  </si>
  <si>
    <t>美诺转债</t>
  </si>
  <si>
    <t>世运转债</t>
  </si>
  <si>
    <t>彤程转债</t>
  </si>
  <si>
    <t>凤21转债</t>
  </si>
  <si>
    <t>正川转债</t>
  </si>
  <si>
    <t>江山转债</t>
  </si>
  <si>
    <t>伯特转债</t>
  </si>
  <si>
    <t>太平转债</t>
  </si>
  <si>
    <t>XD晨丰转</t>
  </si>
  <si>
    <t>泉峰转债</t>
  </si>
  <si>
    <t>皖天转债</t>
  </si>
  <si>
    <t>鹤21转债</t>
  </si>
  <si>
    <t>科沃转债</t>
  </si>
  <si>
    <t>珀莱转债</t>
  </si>
  <si>
    <t>甬金转债</t>
  </si>
  <si>
    <t>华翔转债</t>
  </si>
  <si>
    <t>台21转债</t>
  </si>
  <si>
    <t>华正转债</t>
  </si>
  <si>
    <t>苏利转债</t>
  </si>
  <si>
    <t>华友转债</t>
  </si>
  <si>
    <t>风语转债</t>
  </si>
  <si>
    <t>艾迪转债</t>
  </si>
  <si>
    <t>永吉转债</t>
  </si>
  <si>
    <t>禾丰转债</t>
  </si>
  <si>
    <t>巨星转债</t>
  </si>
  <si>
    <t>丰山转债</t>
  </si>
  <si>
    <t>博22转债</t>
  </si>
  <si>
    <t>松霖转债</t>
  </si>
  <si>
    <t>伟22转债</t>
  </si>
  <si>
    <t>永22转债</t>
  </si>
  <si>
    <t>永02转债</t>
  </si>
  <si>
    <t>欧22转债</t>
  </si>
  <si>
    <t>嘉诚转债</t>
  </si>
  <si>
    <t>再22转债</t>
  </si>
  <si>
    <t>密卫转债</t>
  </si>
  <si>
    <t>莱克转债</t>
  </si>
  <si>
    <t>寿22转债</t>
  </si>
  <si>
    <t>福22转债</t>
  </si>
  <si>
    <t>豪能转债</t>
  </si>
  <si>
    <t>新化转债</t>
  </si>
  <si>
    <t>大元转债</t>
  </si>
  <si>
    <t>汇通转债</t>
  </si>
  <si>
    <t>爱玛转债</t>
  </si>
  <si>
    <t>春23转债</t>
  </si>
  <si>
    <t>鹿山转债</t>
  </si>
  <si>
    <t>景23转债</t>
  </si>
  <si>
    <t>金23转债</t>
  </si>
  <si>
    <t>武进转债</t>
  </si>
  <si>
    <t>福蓉转债</t>
  </si>
  <si>
    <t>岱美转债</t>
  </si>
  <si>
    <t>华设转债</t>
  </si>
  <si>
    <t>嘉元转债</t>
  </si>
  <si>
    <t>华兴转债</t>
  </si>
  <si>
    <t>博瑞转债</t>
  </si>
  <si>
    <t>天奈转债</t>
  </si>
  <si>
    <t>阿拉转债</t>
  </si>
  <si>
    <t>山石转债</t>
  </si>
  <si>
    <t>海优转债</t>
  </si>
  <si>
    <t>华锐转债</t>
  </si>
  <si>
    <t>洁特转债</t>
  </si>
  <si>
    <t>银微转债</t>
  </si>
  <si>
    <t>微芯转债</t>
  </si>
  <si>
    <t>道通转债</t>
  </si>
  <si>
    <t>高测转债</t>
  </si>
  <si>
    <t>芯海转债</t>
  </si>
  <si>
    <t>京源转债</t>
  </si>
  <si>
    <t>深科转债</t>
  </si>
  <si>
    <t>瑞科转债</t>
  </si>
  <si>
    <t>金盘转债</t>
  </si>
  <si>
    <t>芳源转债</t>
  </si>
  <si>
    <t>新致转债</t>
  </si>
  <si>
    <t>锂科转债</t>
  </si>
  <si>
    <t>广大转债</t>
  </si>
  <si>
    <t>冠宇转债</t>
  </si>
  <si>
    <t>奕瑞转债</t>
  </si>
  <si>
    <t>利元转债</t>
  </si>
  <si>
    <t>宏图转债</t>
  </si>
  <si>
    <t>会通转债</t>
  </si>
  <si>
    <t>富淼转债</t>
  </si>
  <si>
    <t>睿创转债</t>
  </si>
  <si>
    <t>天23转债</t>
  </si>
  <si>
    <t>建龙转债</t>
  </si>
  <si>
    <t>华特转债</t>
  </si>
  <si>
    <t>晶能转债</t>
  </si>
  <si>
    <t>国力转债</t>
  </si>
  <si>
    <t>力合转债</t>
  </si>
  <si>
    <t>上声转债</t>
  </si>
  <si>
    <t>金宏转债</t>
  </si>
  <si>
    <t>煜邦转债</t>
  </si>
  <si>
    <t>宏微转债</t>
  </si>
  <si>
    <t>星球转债</t>
  </si>
  <si>
    <t>双良转债</t>
  </si>
  <si>
    <t>蓝天转债</t>
  </si>
  <si>
    <t>金铜转债</t>
  </si>
  <si>
    <t>新23转债</t>
  </si>
  <si>
    <t>荣23转债</t>
  </si>
  <si>
    <t>奥维转债</t>
  </si>
  <si>
    <t>福立转债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</si>
</sst>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8"/>
  <sheetViews>
    <sheetView tabSelected="1" zoomScaleSheetLayoutView="60" workbookViewId="0">
      <selection activeCell="D535" sqref="D535"/>
    </sheetView>
  </sheetViews>
  <sheetFormatPr defaultColWidth="9.81818181818182" defaultRowHeight="14" outlineLevelCol="1"/>
  <sheetData>
    <row r="1" spans="1:2">
      <c r="A1" t="s">
        <v>0</v>
      </c>
      <c r="B1" t="s">
        <v>1</v>
      </c>
    </row>
    <row r="2" spans="1:2">
      <c r="A2" t="str">
        <f>"123002"</f>
        <v>123002</v>
      </c>
      <c r="B2" t="s">
        <v>2</v>
      </c>
    </row>
    <row r="3" spans="1:2">
      <c r="A3" t="str">
        <f>"123004"</f>
        <v>123004</v>
      </c>
      <c r="B3" t="s">
        <v>3</v>
      </c>
    </row>
    <row r="4" spans="1:2">
      <c r="A4" t="str">
        <f>"123010"</f>
        <v>123010</v>
      </c>
      <c r="B4" t="s">
        <v>4</v>
      </c>
    </row>
    <row r="5" spans="1:2">
      <c r="A5" t="str">
        <f>"123011"</f>
        <v>123011</v>
      </c>
      <c r="B5" t="s">
        <v>5</v>
      </c>
    </row>
    <row r="6" spans="1:2">
      <c r="A6" t="str">
        <f>"123012"</f>
        <v>123012</v>
      </c>
      <c r="B6" t="s">
        <v>6</v>
      </c>
    </row>
    <row r="7" spans="1:2">
      <c r="A7" t="str">
        <f>"123013"</f>
        <v>123013</v>
      </c>
      <c r="B7" t="s">
        <v>7</v>
      </c>
    </row>
    <row r="8" spans="1:2">
      <c r="A8" t="str">
        <f>"123018"</f>
        <v>123018</v>
      </c>
      <c r="B8" t="s">
        <v>8</v>
      </c>
    </row>
    <row r="9" spans="1:2">
      <c r="A9" t="str">
        <f>"123022"</f>
        <v>123022</v>
      </c>
      <c r="B9" t="s">
        <v>9</v>
      </c>
    </row>
    <row r="10" spans="1:2">
      <c r="A10" t="str">
        <f>"123025"</f>
        <v>123025</v>
      </c>
      <c r="B10" t="s">
        <v>10</v>
      </c>
    </row>
    <row r="11" spans="1:2">
      <c r="A11" t="str">
        <f>"123029"</f>
        <v>123029</v>
      </c>
      <c r="B11" t="s">
        <v>11</v>
      </c>
    </row>
    <row r="12" spans="1:2">
      <c r="A12" t="str">
        <f>"123031"</f>
        <v>123031</v>
      </c>
      <c r="B12" t="s">
        <v>12</v>
      </c>
    </row>
    <row r="13" spans="1:2">
      <c r="A13" t="str">
        <f>"123034"</f>
        <v>123034</v>
      </c>
      <c r="B13" t="s">
        <v>13</v>
      </c>
    </row>
    <row r="14" spans="1:2">
      <c r="A14" t="str">
        <f>"123035"</f>
        <v>123035</v>
      </c>
      <c r="B14" t="s">
        <v>14</v>
      </c>
    </row>
    <row r="15" spans="1:2">
      <c r="A15" t="str">
        <f>"123038"</f>
        <v>123038</v>
      </c>
      <c r="B15" t="s">
        <v>15</v>
      </c>
    </row>
    <row r="16" spans="1:2">
      <c r="A16" t="str">
        <f>"123039"</f>
        <v>123039</v>
      </c>
      <c r="B16" t="s">
        <v>16</v>
      </c>
    </row>
    <row r="17" spans="1:2">
      <c r="A17" t="str">
        <f>"123044"</f>
        <v>123044</v>
      </c>
      <c r="B17" t="s">
        <v>17</v>
      </c>
    </row>
    <row r="18" spans="1:2">
      <c r="A18" t="str">
        <f>"123046"</f>
        <v>123046</v>
      </c>
      <c r="B18" t="s">
        <v>18</v>
      </c>
    </row>
    <row r="19" spans="1:2">
      <c r="A19" t="str">
        <f>"123048"</f>
        <v>123048</v>
      </c>
      <c r="B19" t="s">
        <v>19</v>
      </c>
    </row>
    <row r="20" spans="1:2">
      <c r="A20" t="str">
        <f>"123049"</f>
        <v>123049</v>
      </c>
      <c r="B20" t="s">
        <v>20</v>
      </c>
    </row>
    <row r="21" spans="1:2">
      <c r="A21" t="str">
        <f>"123050"</f>
        <v>123050</v>
      </c>
      <c r="B21" t="s">
        <v>21</v>
      </c>
    </row>
    <row r="22" spans="1:2">
      <c r="A22" t="str">
        <f>"123052"</f>
        <v>123052</v>
      </c>
      <c r="B22" t="s">
        <v>22</v>
      </c>
    </row>
    <row r="23" spans="1:2">
      <c r="A23" t="str">
        <f>"123054"</f>
        <v>123054</v>
      </c>
      <c r="B23" t="s">
        <v>23</v>
      </c>
    </row>
    <row r="24" spans="1:2">
      <c r="A24" t="str">
        <f>"123056"</f>
        <v>123056</v>
      </c>
      <c r="B24" t="s">
        <v>24</v>
      </c>
    </row>
    <row r="25" spans="1:2">
      <c r="A25" t="str">
        <f>"123059"</f>
        <v>123059</v>
      </c>
      <c r="B25" t="s">
        <v>25</v>
      </c>
    </row>
    <row r="26" spans="1:2">
      <c r="A26" t="str">
        <f>"123061"</f>
        <v>123061</v>
      </c>
      <c r="B26" t="s">
        <v>26</v>
      </c>
    </row>
    <row r="27" spans="1:2">
      <c r="A27" t="str">
        <f>"123063"</f>
        <v>123063</v>
      </c>
      <c r="B27" t="s">
        <v>27</v>
      </c>
    </row>
    <row r="28" spans="1:2">
      <c r="A28" t="str">
        <f>"123064"</f>
        <v>123064</v>
      </c>
      <c r="B28" t="s">
        <v>28</v>
      </c>
    </row>
    <row r="29" spans="1:2">
      <c r="A29" t="str">
        <f>"123065"</f>
        <v>123065</v>
      </c>
      <c r="B29" t="s">
        <v>29</v>
      </c>
    </row>
    <row r="30" spans="1:2">
      <c r="A30" t="str">
        <f>"123067"</f>
        <v>123067</v>
      </c>
      <c r="B30" t="s">
        <v>30</v>
      </c>
    </row>
    <row r="31" spans="1:2">
      <c r="A31" t="str">
        <f>"123071"</f>
        <v>123071</v>
      </c>
      <c r="B31" t="s">
        <v>31</v>
      </c>
    </row>
    <row r="32" spans="1:2">
      <c r="A32" t="str">
        <f>"123072"</f>
        <v>123072</v>
      </c>
      <c r="B32" t="s">
        <v>32</v>
      </c>
    </row>
    <row r="33" spans="1:2">
      <c r="A33" t="str">
        <f>"123076"</f>
        <v>123076</v>
      </c>
      <c r="B33" t="s">
        <v>33</v>
      </c>
    </row>
    <row r="34" spans="1:2">
      <c r="A34" t="str">
        <f>"123078"</f>
        <v>123078</v>
      </c>
      <c r="B34" t="s">
        <v>34</v>
      </c>
    </row>
    <row r="35" spans="1:2">
      <c r="A35" t="str">
        <f>"123080"</f>
        <v>123080</v>
      </c>
      <c r="B35" t="s">
        <v>35</v>
      </c>
    </row>
    <row r="36" spans="1:2">
      <c r="A36" t="str">
        <f>"123082"</f>
        <v>123082</v>
      </c>
      <c r="B36" t="s">
        <v>36</v>
      </c>
    </row>
    <row r="37" spans="1:2">
      <c r="A37" t="str">
        <f>"123085"</f>
        <v>123085</v>
      </c>
      <c r="B37" t="s">
        <v>37</v>
      </c>
    </row>
    <row r="38" spans="1:2">
      <c r="A38" t="str">
        <f>"123087"</f>
        <v>123087</v>
      </c>
      <c r="B38" t="s">
        <v>38</v>
      </c>
    </row>
    <row r="39" spans="1:2">
      <c r="A39" t="str">
        <f>"123088"</f>
        <v>123088</v>
      </c>
      <c r="B39" t="s">
        <v>39</v>
      </c>
    </row>
    <row r="40" spans="1:2">
      <c r="A40" t="str">
        <f>"123089"</f>
        <v>123089</v>
      </c>
      <c r="B40" t="s">
        <v>40</v>
      </c>
    </row>
    <row r="41" spans="1:2">
      <c r="A41" t="str">
        <f>"123090"</f>
        <v>123090</v>
      </c>
      <c r="B41" t="s">
        <v>41</v>
      </c>
    </row>
    <row r="42" spans="1:2">
      <c r="A42" t="str">
        <f>"123091"</f>
        <v>123091</v>
      </c>
      <c r="B42" t="s">
        <v>42</v>
      </c>
    </row>
    <row r="43" spans="1:2">
      <c r="A43" t="str">
        <f>"123092"</f>
        <v>123092</v>
      </c>
      <c r="B43" t="s">
        <v>43</v>
      </c>
    </row>
    <row r="44" spans="1:2">
      <c r="A44" t="str">
        <f>"123093"</f>
        <v>123093</v>
      </c>
      <c r="B44" t="s">
        <v>44</v>
      </c>
    </row>
    <row r="45" spans="1:2">
      <c r="A45" t="str">
        <f>"123096"</f>
        <v>123096</v>
      </c>
      <c r="B45" t="s">
        <v>45</v>
      </c>
    </row>
    <row r="46" spans="1:2">
      <c r="A46" t="str">
        <f>"123099"</f>
        <v>123099</v>
      </c>
      <c r="B46" t="s">
        <v>46</v>
      </c>
    </row>
    <row r="47" spans="1:2">
      <c r="A47" t="str">
        <f>"123100"</f>
        <v>123100</v>
      </c>
      <c r="B47" t="s">
        <v>47</v>
      </c>
    </row>
    <row r="48" spans="1:2">
      <c r="A48" t="str">
        <f>"123101"</f>
        <v>123101</v>
      </c>
      <c r="B48" t="s">
        <v>48</v>
      </c>
    </row>
    <row r="49" spans="1:2">
      <c r="A49" t="str">
        <f>"123103"</f>
        <v>123103</v>
      </c>
      <c r="B49" t="s">
        <v>49</v>
      </c>
    </row>
    <row r="50" spans="1:2">
      <c r="A50" t="str">
        <f>"123104"</f>
        <v>123104</v>
      </c>
      <c r="B50" t="s">
        <v>50</v>
      </c>
    </row>
    <row r="51" spans="1:2">
      <c r="A51" t="str">
        <f>"123106"</f>
        <v>123106</v>
      </c>
      <c r="B51" t="s">
        <v>51</v>
      </c>
    </row>
    <row r="52" spans="1:2">
      <c r="A52" t="str">
        <f>"123107"</f>
        <v>123107</v>
      </c>
      <c r="B52" t="s">
        <v>52</v>
      </c>
    </row>
    <row r="53" spans="1:2">
      <c r="A53" t="str">
        <f>"123108"</f>
        <v>123108</v>
      </c>
      <c r="B53" t="s">
        <v>53</v>
      </c>
    </row>
    <row r="54" spans="1:2">
      <c r="A54" t="str">
        <f>"123109"</f>
        <v>123109</v>
      </c>
      <c r="B54" t="s">
        <v>54</v>
      </c>
    </row>
    <row r="55" spans="1:2">
      <c r="A55" t="str">
        <f>"123112"</f>
        <v>123112</v>
      </c>
      <c r="B55" t="s">
        <v>55</v>
      </c>
    </row>
    <row r="56" spans="1:2">
      <c r="A56" t="str">
        <f>"123113"</f>
        <v>123113</v>
      </c>
      <c r="B56" t="s">
        <v>56</v>
      </c>
    </row>
    <row r="57" spans="1:2">
      <c r="A57" t="str">
        <f>"123114"</f>
        <v>123114</v>
      </c>
      <c r="B57" t="s">
        <v>57</v>
      </c>
    </row>
    <row r="58" spans="1:2">
      <c r="A58" t="str">
        <f>"123115"</f>
        <v>123115</v>
      </c>
      <c r="B58" t="s">
        <v>58</v>
      </c>
    </row>
    <row r="59" spans="1:2">
      <c r="A59" t="str">
        <f>"123117"</f>
        <v>123117</v>
      </c>
      <c r="B59" t="s">
        <v>59</v>
      </c>
    </row>
    <row r="60" spans="1:2">
      <c r="A60" t="str">
        <f>"123118"</f>
        <v>123118</v>
      </c>
      <c r="B60" t="s">
        <v>60</v>
      </c>
    </row>
    <row r="61" spans="1:2">
      <c r="A61" t="str">
        <f>"123119"</f>
        <v>123119</v>
      </c>
      <c r="B61" t="s">
        <v>61</v>
      </c>
    </row>
    <row r="62" spans="1:2">
      <c r="A62" t="str">
        <f>"123120"</f>
        <v>123120</v>
      </c>
      <c r="B62" t="s">
        <v>62</v>
      </c>
    </row>
    <row r="63" spans="1:2">
      <c r="A63" t="str">
        <f>"123121"</f>
        <v>123121</v>
      </c>
      <c r="B63" t="s">
        <v>63</v>
      </c>
    </row>
    <row r="64" spans="1:2">
      <c r="A64" t="str">
        <f>"123122"</f>
        <v>123122</v>
      </c>
      <c r="B64" t="s">
        <v>64</v>
      </c>
    </row>
    <row r="65" spans="1:2">
      <c r="A65" t="str">
        <f>"123124"</f>
        <v>123124</v>
      </c>
      <c r="B65" t="s">
        <v>65</v>
      </c>
    </row>
    <row r="66" spans="1:2">
      <c r="A66" t="str">
        <f>"123126"</f>
        <v>123126</v>
      </c>
      <c r="B66" t="s">
        <v>66</v>
      </c>
    </row>
    <row r="67" spans="1:2">
      <c r="A67" t="str">
        <f>"123127"</f>
        <v>123127</v>
      </c>
      <c r="B67" t="s">
        <v>67</v>
      </c>
    </row>
    <row r="68" spans="1:2">
      <c r="A68" t="str">
        <f>"123128"</f>
        <v>123128</v>
      </c>
      <c r="B68" t="s">
        <v>68</v>
      </c>
    </row>
    <row r="69" spans="1:2">
      <c r="A69" t="str">
        <f>"123129"</f>
        <v>123129</v>
      </c>
      <c r="B69" t="s">
        <v>69</v>
      </c>
    </row>
    <row r="70" spans="1:2">
      <c r="A70" t="str">
        <f>"123130"</f>
        <v>123130</v>
      </c>
      <c r="B70" t="s">
        <v>70</v>
      </c>
    </row>
    <row r="71" spans="1:2">
      <c r="A71" t="str">
        <f>"123131"</f>
        <v>123131</v>
      </c>
      <c r="B71" t="s">
        <v>71</v>
      </c>
    </row>
    <row r="72" spans="1:2">
      <c r="A72" t="str">
        <f>"123132"</f>
        <v>123132</v>
      </c>
      <c r="B72" t="s">
        <v>72</v>
      </c>
    </row>
    <row r="73" spans="1:2">
      <c r="A73" t="str">
        <f>"123133"</f>
        <v>123133</v>
      </c>
      <c r="B73" t="s">
        <v>73</v>
      </c>
    </row>
    <row r="74" spans="1:2">
      <c r="A74" t="str">
        <f>"123135"</f>
        <v>123135</v>
      </c>
      <c r="B74" t="s">
        <v>74</v>
      </c>
    </row>
    <row r="75" spans="1:2">
      <c r="A75" t="str">
        <f>"123138"</f>
        <v>123138</v>
      </c>
      <c r="B75" t="s">
        <v>75</v>
      </c>
    </row>
    <row r="76" spans="1:2">
      <c r="A76" t="str">
        <f>"123140"</f>
        <v>123140</v>
      </c>
      <c r="B76" t="s">
        <v>76</v>
      </c>
    </row>
    <row r="77" spans="1:2">
      <c r="A77" t="str">
        <f>"123141"</f>
        <v>123141</v>
      </c>
      <c r="B77" t="s">
        <v>77</v>
      </c>
    </row>
    <row r="78" spans="1:2">
      <c r="A78" t="str">
        <f>"123142"</f>
        <v>123142</v>
      </c>
      <c r="B78" t="s">
        <v>78</v>
      </c>
    </row>
    <row r="79" spans="1:2">
      <c r="A79" t="str">
        <f>"123143"</f>
        <v>123143</v>
      </c>
      <c r="B79" t="s">
        <v>79</v>
      </c>
    </row>
    <row r="80" spans="1:2">
      <c r="A80" t="str">
        <f>"123144"</f>
        <v>123144</v>
      </c>
      <c r="B80" t="s">
        <v>80</v>
      </c>
    </row>
    <row r="81" spans="1:2">
      <c r="A81" t="str">
        <f>"123145"</f>
        <v>123145</v>
      </c>
      <c r="B81" t="s">
        <v>81</v>
      </c>
    </row>
    <row r="82" spans="1:2">
      <c r="A82" t="str">
        <f>"123146"</f>
        <v>123146</v>
      </c>
      <c r="B82" t="s">
        <v>82</v>
      </c>
    </row>
    <row r="83" spans="1:2">
      <c r="A83" t="str">
        <f>"123147"</f>
        <v>123147</v>
      </c>
      <c r="B83" t="s">
        <v>83</v>
      </c>
    </row>
    <row r="84" spans="1:2">
      <c r="A84" t="str">
        <f>"123149"</f>
        <v>123149</v>
      </c>
      <c r="B84" t="s">
        <v>84</v>
      </c>
    </row>
    <row r="85" spans="1:2">
      <c r="A85" t="str">
        <f>"123150"</f>
        <v>123150</v>
      </c>
      <c r="B85" t="s">
        <v>85</v>
      </c>
    </row>
    <row r="86" spans="1:2">
      <c r="A86" t="str">
        <f>"123151"</f>
        <v>123151</v>
      </c>
      <c r="B86" t="s">
        <v>86</v>
      </c>
    </row>
    <row r="87" spans="1:2">
      <c r="A87" t="str">
        <f>"123152"</f>
        <v>123152</v>
      </c>
      <c r="B87" t="s">
        <v>87</v>
      </c>
    </row>
    <row r="88" spans="1:2">
      <c r="A88" t="str">
        <f>"123153"</f>
        <v>123153</v>
      </c>
      <c r="B88" t="s">
        <v>88</v>
      </c>
    </row>
    <row r="89" spans="1:2">
      <c r="A89" t="str">
        <f>"123154"</f>
        <v>123154</v>
      </c>
      <c r="B89" t="s">
        <v>89</v>
      </c>
    </row>
    <row r="90" spans="1:2">
      <c r="A90" t="str">
        <f>"123155"</f>
        <v>123155</v>
      </c>
      <c r="B90" t="s">
        <v>90</v>
      </c>
    </row>
    <row r="91" spans="1:2">
      <c r="A91" t="str">
        <f>"123156"</f>
        <v>123156</v>
      </c>
      <c r="B91" t="s">
        <v>91</v>
      </c>
    </row>
    <row r="92" spans="1:2">
      <c r="A92" t="str">
        <f>"123157"</f>
        <v>123157</v>
      </c>
      <c r="B92" t="s">
        <v>92</v>
      </c>
    </row>
    <row r="93" spans="1:2">
      <c r="A93" t="str">
        <f>"123158"</f>
        <v>123158</v>
      </c>
      <c r="B93" t="s">
        <v>93</v>
      </c>
    </row>
    <row r="94" spans="1:2">
      <c r="A94" t="str">
        <f>"123159"</f>
        <v>123159</v>
      </c>
      <c r="B94" t="s">
        <v>94</v>
      </c>
    </row>
    <row r="95" spans="1:2">
      <c r="A95" t="str">
        <f>"123160"</f>
        <v>123160</v>
      </c>
      <c r="B95" t="s">
        <v>95</v>
      </c>
    </row>
    <row r="96" spans="1:2">
      <c r="A96" t="str">
        <f>"123161"</f>
        <v>123161</v>
      </c>
      <c r="B96" t="s">
        <v>96</v>
      </c>
    </row>
    <row r="97" spans="1:2">
      <c r="A97" t="str">
        <f>"123162"</f>
        <v>123162</v>
      </c>
      <c r="B97" t="s">
        <v>97</v>
      </c>
    </row>
    <row r="98" spans="1:2">
      <c r="A98" t="str">
        <f>"123163"</f>
        <v>123163</v>
      </c>
      <c r="B98" t="s">
        <v>98</v>
      </c>
    </row>
    <row r="99" spans="1:2">
      <c r="A99" t="str">
        <f>"123164"</f>
        <v>123164</v>
      </c>
      <c r="B99" t="s">
        <v>99</v>
      </c>
    </row>
    <row r="100" spans="1:2">
      <c r="A100" t="str">
        <f>"123165"</f>
        <v>123165</v>
      </c>
      <c r="B100" t="s">
        <v>100</v>
      </c>
    </row>
    <row r="101" spans="1:2">
      <c r="A101" t="str">
        <f>"123166"</f>
        <v>123166</v>
      </c>
      <c r="B101" t="s">
        <v>101</v>
      </c>
    </row>
    <row r="102" spans="1:2">
      <c r="A102" t="str">
        <f>"123167"</f>
        <v>123167</v>
      </c>
      <c r="B102" t="s">
        <v>102</v>
      </c>
    </row>
    <row r="103" spans="1:2">
      <c r="A103" t="str">
        <f>"123168"</f>
        <v>123168</v>
      </c>
      <c r="B103" t="s">
        <v>103</v>
      </c>
    </row>
    <row r="104" spans="1:2">
      <c r="A104" t="str">
        <f>"123169"</f>
        <v>123169</v>
      </c>
      <c r="B104" t="s">
        <v>104</v>
      </c>
    </row>
    <row r="105" spans="1:2">
      <c r="A105" t="str">
        <f>"123170"</f>
        <v>123170</v>
      </c>
      <c r="B105" t="s">
        <v>105</v>
      </c>
    </row>
    <row r="106" spans="1:2">
      <c r="A106" t="str">
        <f>"123171"</f>
        <v>123171</v>
      </c>
      <c r="B106" t="s">
        <v>106</v>
      </c>
    </row>
    <row r="107" spans="1:2">
      <c r="A107" t="str">
        <f>"123172"</f>
        <v>123172</v>
      </c>
      <c r="B107" t="s">
        <v>107</v>
      </c>
    </row>
    <row r="108" spans="1:2">
      <c r="A108" t="str">
        <f>"123173"</f>
        <v>123173</v>
      </c>
      <c r="B108" t="s">
        <v>108</v>
      </c>
    </row>
    <row r="109" spans="1:2">
      <c r="A109" t="str">
        <f>"123174"</f>
        <v>123174</v>
      </c>
      <c r="B109" t="s">
        <v>109</v>
      </c>
    </row>
    <row r="110" spans="1:2">
      <c r="A110" t="str">
        <f>"123175"</f>
        <v>123175</v>
      </c>
      <c r="B110" t="s">
        <v>110</v>
      </c>
    </row>
    <row r="111" spans="1:2">
      <c r="A111" t="str">
        <f>"123176"</f>
        <v>123176</v>
      </c>
      <c r="B111" t="s">
        <v>111</v>
      </c>
    </row>
    <row r="112" spans="1:2">
      <c r="A112" t="str">
        <f>"123177"</f>
        <v>123177</v>
      </c>
      <c r="B112" t="s">
        <v>112</v>
      </c>
    </row>
    <row r="113" spans="1:2">
      <c r="A113" t="str">
        <f>"123178"</f>
        <v>123178</v>
      </c>
      <c r="B113" t="s">
        <v>113</v>
      </c>
    </row>
    <row r="114" spans="1:2">
      <c r="A114" t="str">
        <f>"123179"</f>
        <v>123179</v>
      </c>
      <c r="B114" t="s">
        <v>114</v>
      </c>
    </row>
    <row r="115" spans="1:2">
      <c r="A115" t="str">
        <f>"123180"</f>
        <v>123180</v>
      </c>
      <c r="B115" t="s">
        <v>115</v>
      </c>
    </row>
    <row r="116" spans="1:2">
      <c r="A116" t="str">
        <f>"123181"</f>
        <v>123181</v>
      </c>
      <c r="B116" t="s">
        <v>116</v>
      </c>
    </row>
    <row r="117" spans="1:2">
      <c r="A117" t="str">
        <f>"123182"</f>
        <v>123182</v>
      </c>
      <c r="B117" t="s">
        <v>117</v>
      </c>
    </row>
    <row r="118" spans="1:2">
      <c r="A118" t="str">
        <f>"123183"</f>
        <v>123183</v>
      </c>
      <c r="B118" t="s">
        <v>118</v>
      </c>
    </row>
    <row r="119" spans="1:2">
      <c r="A119" t="str">
        <f>"123184"</f>
        <v>123184</v>
      </c>
      <c r="B119" t="s">
        <v>119</v>
      </c>
    </row>
    <row r="120" spans="1:2">
      <c r="A120" t="str">
        <f>"123185"</f>
        <v>123185</v>
      </c>
      <c r="B120" t="s">
        <v>120</v>
      </c>
    </row>
    <row r="121" spans="1:2">
      <c r="A121" t="str">
        <f>"123186"</f>
        <v>123186</v>
      </c>
      <c r="B121" t="s">
        <v>121</v>
      </c>
    </row>
    <row r="122" spans="1:2">
      <c r="A122" t="str">
        <f>"123187"</f>
        <v>123187</v>
      </c>
      <c r="B122" t="s">
        <v>122</v>
      </c>
    </row>
    <row r="123" spans="1:2">
      <c r="A123" t="str">
        <f>"123188"</f>
        <v>123188</v>
      </c>
      <c r="B123" t="s">
        <v>123</v>
      </c>
    </row>
    <row r="124" spans="1:2">
      <c r="A124" t="str">
        <f>"123189"</f>
        <v>123189</v>
      </c>
      <c r="B124" t="s">
        <v>124</v>
      </c>
    </row>
    <row r="125" spans="1:2">
      <c r="A125" t="str">
        <f>"123190"</f>
        <v>123190</v>
      </c>
      <c r="B125" t="s">
        <v>125</v>
      </c>
    </row>
    <row r="126" spans="1:2">
      <c r="A126" t="str">
        <f>"123191"</f>
        <v>123191</v>
      </c>
      <c r="B126" t="s">
        <v>126</v>
      </c>
    </row>
    <row r="127" spans="1:2">
      <c r="A127" t="str">
        <f>"123192"</f>
        <v>123192</v>
      </c>
      <c r="B127" t="s">
        <v>127</v>
      </c>
    </row>
    <row r="128" spans="1:2">
      <c r="A128" t="str">
        <f>"123193"</f>
        <v>123193</v>
      </c>
      <c r="B128" t="s">
        <v>128</v>
      </c>
    </row>
    <row r="129" spans="1:2">
      <c r="A129" t="str">
        <f>"123194"</f>
        <v>123194</v>
      </c>
      <c r="B129" t="s">
        <v>129</v>
      </c>
    </row>
    <row r="130" spans="1:2">
      <c r="A130" t="str">
        <f>"123195"</f>
        <v>123195</v>
      </c>
      <c r="B130" t="s">
        <v>130</v>
      </c>
    </row>
    <row r="131" spans="1:2">
      <c r="A131" t="str">
        <f>"123196"</f>
        <v>123196</v>
      </c>
      <c r="B131" t="s">
        <v>131</v>
      </c>
    </row>
    <row r="132" spans="1:2">
      <c r="A132" t="str">
        <f>"123197"</f>
        <v>123197</v>
      </c>
      <c r="B132" t="s">
        <v>132</v>
      </c>
    </row>
    <row r="133" spans="1:2">
      <c r="A133" t="str">
        <f>"123198"</f>
        <v>123198</v>
      </c>
      <c r="B133" t="s">
        <v>133</v>
      </c>
    </row>
    <row r="134" spans="1:2">
      <c r="A134" t="str">
        <f>"123199"</f>
        <v>123199</v>
      </c>
      <c r="B134" t="s">
        <v>134</v>
      </c>
    </row>
    <row r="135" spans="1:2">
      <c r="A135" t="str">
        <f>"123200"</f>
        <v>123200</v>
      </c>
      <c r="B135" t="s">
        <v>135</v>
      </c>
    </row>
    <row r="136" spans="1:2">
      <c r="A136" t="str">
        <f>"123201"</f>
        <v>123201</v>
      </c>
      <c r="B136" t="s">
        <v>136</v>
      </c>
    </row>
    <row r="137" spans="1:2">
      <c r="A137" t="str">
        <f>"123202"</f>
        <v>123202</v>
      </c>
      <c r="B137" t="s">
        <v>137</v>
      </c>
    </row>
    <row r="138" spans="1:2">
      <c r="A138" t="str">
        <f>"123203"</f>
        <v>123203</v>
      </c>
      <c r="B138" t="s">
        <v>138</v>
      </c>
    </row>
    <row r="139" spans="1:2">
      <c r="A139" t="str">
        <f>"123204"</f>
        <v>123204</v>
      </c>
      <c r="B139" t="s">
        <v>139</v>
      </c>
    </row>
    <row r="140" spans="1:2">
      <c r="A140" t="str">
        <f>"123205"</f>
        <v>123205</v>
      </c>
      <c r="B140" t="s">
        <v>140</v>
      </c>
    </row>
    <row r="141" spans="1:2">
      <c r="A141" t="str">
        <f>"123206"</f>
        <v>123206</v>
      </c>
      <c r="B141" t="s">
        <v>141</v>
      </c>
    </row>
    <row r="142" spans="1:2">
      <c r="A142" t="str">
        <f>"123207"</f>
        <v>123207</v>
      </c>
      <c r="B142" t="s">
        <v>142</v>
      </c>
    </row>
    <row r="143" spans="1:2">
      <c r="A143" t="str">
        <f>"123208"</f>
        <v>123208</v>
      </c>
      <c r="B143" t="s">
        <v>143</v>
      </c>
    </row>
    <row r="144" spans="1:2">
      <c r="A144" t="str">
        <f>"123209"</f>
        <v>123209</v>
      </c>
      <c r="B144" t="s">
        <v>144</v>
      </c>
    </row>
    <row r="145" spans="1:2">
      <c r="A145" t="str">
        <f>"123210"</f>
        <v>123210</v>
      </c>
      <c r="B145" t="s">
        <v>145</v>
      </c>
    </row>
    <row r="146" spans="1:2">
      <c r="A146" t="str">
        <f>"123211"</f>
        <v>123211</v>
      </c>
      <c r="B146" t="s">
        <v>146</v>
      </c>
    </row>
    <row r="147" spans="1:2">
      <c r="A147" t="str">
        <f>"123212"</f>
        <v>123212</v>
      </c>
      <c r="B147" t="s">
        <v>147</v>
      </c>
    </row>
    <row r="148" spans="1:2">
      <c r="A148" t="str">
        <f>"123213"</f>
        <v>123213</v>
      </c>
      <c r="B148" t="s">
        <v>148</v>
      </c>
    </row>
    <row r="149" spans="1:2">
      <c r="A149" t="str">
        <f>"123214"</f>
        <v>123214</v>
      </c>
      <c r="B149" t="s">
        <v>149</v>
      </c>
    </row>
    <row r="150" spans="1:2">
      <c r="A150" t="str">
        <f>"123215"</f>
        <v>123215</v>
      </c>
      <c r="B150" t="s">
        <v>150</v>
      </c>
    </row>
    <row r="151" spans="1:2">
      <c r="A151" t="str">
        <f>"123216"</f>
        <v>123216</v>
      </c>
      <c r="B151" t="s">
        <v>151</v>
      </c>
    </row>
    <row r="152" spans="1:2">
      <c r="A152" t="str">
        <f>"127005"</f>
        <v>127005</v>
      </c>
      <c r="B152" t="s">
        <v>152</v>
      </c>
    </row>
    <row r="153" spans="1:2">
      <c r="A153" t="str">
        <f>"127006"</f>
        <v>127006</v>
      </c>
      <c r="B153" t="s">
        <v>153</v>
      </c>
    </row>
    <row r="154" spans="1:2">
      <c r="A154" t="str">
        <f>"127007"</f>
        <v>127007</v>
      </c>
      <c r="B154" t="s">
        <v>154</v>
      </c>
    </row>
    <row r="155" spans="1:2">
      <c r="A155" t="str">
        <f>"127012"</f>
        <v>127012</v>
      </c>
      <c r="B155" t="s">
        <v>155</v>
      </c>
    </row>
    <row r="156" spans="1:2">
      <c r="A156" t="str">
        <f>"127014"</f>
        <v>127014</v>
      </c>
      <c r="B156" t="s">
        <v>156</v>
      </c>
    </row>
    <row r="157" spans="1:2">
      <c r="A157" t="str">
        <f>"127015"</f>
        <v>127015</v>
      </c>
      <c r="B157" t="s">
        <v>157</v>
      </c>
    </row>
    <row r="158" spans="1:2">
      <c r="A158" t="str">
        <f>"127016"</f>
        <v>127016</v>
      </c>
      <c r="B158" t="s">
        <v>158</v>
      </c>
    </row>
    <row r="159" spans="1:2">
      <c r="A159" t="str">
        <f>"127017"</f>
        <v>127017</v>
      </c>
      <c r="B159" t="s">
        <v>159</v>
      </c>
    </row>
    <row r="160" spans="1:2">
      <c r="A160" t="str">
        <f>"127018"</f>
        <v>127018</v>
      </c>
      <c r="B160" t="s">
        <v>160</v>
      </c>
    </row>
    <row r="161" spans="1:2">
      <c r="A161" t="str">
        <f>"127019"</f>
        <v>127019</v>
      </c>
      <c r="B161" t="s">
        <v>161</v>
      </c>
    </row>
    <row r="162" spans="1:2">
      <c r="A162" t="str">
        <f>"127020"</f>
        <v>127020</v>
      </c>
      <c r="B162" t="s">
        <v>162</v>
      </c>
    </row>
    <row r="163" spans="1:2">
      <c r="A163" t="str">
        <f>"127022"</f>
        <v>127022</v>
      </c>
      <c r="B163" t="s">
        <v>163</v>
      </c>
    </row>
    <row r="164" spans="1:2">
      <c r="A164" t="str">
        <f>"127024"</f>
        <v>127024</v>
      </c>
      <c r="B164" t="s">
        <v>164</v>
      </c>
    </row>
    <row r="165" spans="1:2">
      <c r="A165" t="str">
        <f>"127025"</f>
        <v>127025</v>
      </c>
      <c r="B165" t="s">
        <v>165</v>
      </c>
    </row>
    <row r="166" spans="1:2">
      <c r="A166" t="str">
        <f>"127026"</f>
        <v>127026</v>
      </c>
      <c r="B166" t="s">
        <v>166</v>
      </c>
    </row>
    <row r="167" spans="1:2">
      <c r="A167" t="str">
        <f>"127027"</f>
        <v>127027</v>
      </c>
      <c r="B167" t="s">
        <v>167</v>
      </c>
    </row>
    <row r="168" spans="1:2">
      <c r="A168" t="str">
        <f>"127028"</f>
        <v>127028</v>
      </c>
      <c r="B168" t="s">
        <v>168</v>
      </c>
    </row>
    <row r="169" spans="1:2">
      <c r="A169" t="str">
        <f>"127029"</f>
        <v>127029</v>
      </c>
      <c r="B169" t="s">
        <v>169</v>
      </c>
    </row>
    <row r="170" spans="1:2">
      <c r="A170" t="str">
        <f>"127030"</f>
        <v>127030</v>
      </c>
      <c r="B170" t="s">
        <v>170</v>
      </c>
    </row>
    <row r="171" spans="1:2">
      <c r="A171" t="str">
        <f>"127031"</f>
        <v>127031</v>
      </c>
      <c r="B171" t="s">
        <v>171</v>
      </c>
    </row>
    <row r="172" spans="1:2">
      <c r="A172" t="str">
        <f>"127032"</f>
        <v>127032</v>
      </c>
      <c r="B172" t="s">
        <v>172</v>
      </c>
    </row>
    <row r="173" spans="1:2">
      <c r="A173" t="str">
        <f>"127033"</f>
        <v>127033</v>
      </c>
      <c r="B173" t="s">
        <v>173</v>
      </c>
    </row>
    <row r="174" spans="1:2">
      <c r="A174" t="str">
        <f>"127034"</f>
        <v>127034</v>
      </c>
      <c r="B174" t="s">
        <v>174</v>
      </c>
    </row>
    <row r="175" spans="1:2">
      <c r="A175" t="str">
        <f>"127035"</f>
        <v>127035</v>
      </c>
      <c r="B175" t="s">
        <v>175</v>
      </c>
    </row>
    <row r="176" spans="1:2">
      <c r="A176" t="str">
        <f>"127037"</f>
        <v>127037</v>
      </c>
      <c r="B176" t="s">
        <v>176</v>
      </c>
    </row>
    <row r="177" spans="1:2">
      <c r="A177" t="str">
        <f>"127038"</f>
        <v>127038</v>
      </c>
      <c r="B177" t="s">
        <v>177</v>
      </c>
    </row>
    <row r="178" spans="1:2">
      <c r="A178" t="str">
        <f>"127039"</f>
        <v>127039</v>
      </c>
      <c r="B178" t="s">
        <v>178</v>
      </c>
    </row>
    <row r="179" spans="1:2">
      <c r="A179" t="str">
        <f>"127040"</f>
        <v>127040</v>
      </c>
      <c r="B179" t="s">
        <v>179</v>
      </c>
    </row>
    <row r="180" spans="1:2">
      <c r="A180" t="str">
        <f>"127041"</f>
        <v>127041</v>
      </c>
      <c r="B180" t="s">
        <v>180</v>
      </c>
    </row>
    <row r="181" spans="1:2">
      <c r="A181" t="str">
        <f>"127042"</f>
        <v>127042</v>
      </c>
      <c r="B181" t="s">
        <v>181</v>
      </c>
    </row>
    <row r="182" spans="1:2">
      <c r="A182" t="str">
        <f>"127043"</f>
        <v>127043</v>
      </c>
      <c r="B182" t="s">
        <v>182</v>
      </c>
    </row>
    <row r="183" spans="1:2">
      <c r="A183" t="str">
        <f>"127044"</f>
        <v>127044</v>
      </c>
      <c r="B183" t="s">
        <v>183</v>
      </c>
    </row>
    <row r="184" spans="1:2">
      <c r="A184" t="str">
        <f>"127045"</f>
        <v>127045</v>
      </c>
      <c r="B184" t="s">
        <v>184</v>
      </c>
    </row>
    <row r="185" spans="1:2">
      <c r="A185" t="str">
        <f>"127046"</f>
        <v>127046</v>
      </c>
      <c r="B185" t="s">
        <v>185</v>
      </c>
    </row>
    <row r="186" spans="1:2">
      <c r="A186" t="str">
        <f>"127047"</f>
        <v>127047</v>
      </c>
      <c r="B186" t="s">
        <v>186</v>
      </c>
    </row>
    <row r="187" spans="1:2">
      <c r="A187" t="str">
        <f>"127049"</f>
        <v>127049</v>
      </c>
      <c r="B187" t="s">
        <v>187</v>
      </c>
    </row>
    <row r="188" spans="1:2">
      <c r="A188" t="str">
        <f>"127050"</f>
        <v>127050</v>
      </c>
      <c r="B188" t="s">
        <v>188</v>
      </c>
    </row>
    <row r="189" spans="1:2">
      <c r="A189" t="str">
        <f>"127051"</f>
        <v>127051</v>
      </c>
      <c r="B189" t="s">
        <v>189</v>
      </c>
    </row>
    <row r="190" spans="1:2">
      <c r="A190" t="str">
        <f>"127052"</f>
        <v>127052</v>
      </c>
      <c r="B190" t="s">
        <v>190</v>
      </c>
    </row>
    <row r="191" spans="1:2">
      <c r="A191" t="str">
        <f>"127053"</f>
        <v>127053</v>
      </c>
      <c r="B191" t="s">
        <v>191</v>
      </c>
    </row>
    <row r="192" spans="1:2">
      <c r="A192" t="str">
        <f>"127054"</f>
        <v>127054</v>
      </c>
      <c r="B192" t="s">
        <v>192</v>
      </c>
    </row>
    <row r="193" spans="1:2">
      <c r="A193" t="str">
        <f>"127055"</f>
        <v>127055</v>
      </c>
      <c r="B193" t="s">
        <v>193</v>
      </c>
    </row>
    <row r="194" spans="1:2">
      <c r="A194" t="str">
        <f>"127056"</f>
        <v>127056</v>
      </c>
      <c r="B194" t="s">
        <v>194</v>
      </c>
    </row>
    <row r="195" spans="1:2">
      <c r="A195" t="str">
        <f>"127058"</f>
        <v>127058</v>
      </c>
      <c r="B195" t="s">
        <v>195</v>
      </c>
    </row>
    <row r="196" spans="1:2">
      <c r="A196" t="str">
        <f>"127059"</f>
        <v>127059</v>
      </c>
      <c r="B196" t="s">
        <v>196</v>
      </c>
    </row>
    <row r="197" spans="1:2">
      <c r="A197" t="str">
        <f>"127060"</f>
        <v>127060</v>
      </c>
      <c r="B197" t="s">
        <v>197</v>
      </c>
    </row>
    <row r="198" spans="1:2">
      <c r="A198" t="str">
        <f>"127061"</f>
        <v>127061</v>
      </c>
      <c r="B198" t="s">
        <v>198</v>
      </c>
    </row>
    <row r="199" spans="1:2">
      <c r="A199" t="str">
        <f>"127062"</f>
        <v>127062</v>
      </c>
      <c r="B199" t="s">
        <v>199</v>
      </c>
    </row>
    <row r="200" spans="1:2">
      <c r="A200" t="str">
        <f>"127063"</f>
        <v>127063</v>
      </c>
      <c r="B200" t="s">
        <v>200</v>
      </c>
    </row>
    <row r="201" spans="1:2">
      <c r="A201" t="str">
        <f>"127064"</f>
        <v>127064</v>
      </c>
      <c r="B201" t="s">
        <v>201</v>
      </c>
    </row>
    <row r="202" spans="1:2">
      <c r="A202" t="str">
        <f>"127065"</f>
        <v>127065</v>
      </c>
      <c r="B202" t="s">
        <v>202</v>
      </c>
    </row>
    <row r="203" spans="1:2">
      <c r="A203" t="str">
        <f>"127066"</f>
        <v>127066</v>
      </c>
      <c r="B203" t="s">
        <v>203</v>
      </c>
    </row>
    <row r="204" spans="1:2">
      <c r="A204" t="str">
        <f>"127067"</f>
        <v>127067</v>
      </c>
      <c r="B204" t="s">
        <v>204</v>
      </c>
    </row>
    <row r="205" spans="1:2">
      <c r="A205" t="str">
        <f>"127068"</f>
        <v>127068</v>
      </c>
      <c r="B205" t="s">
        <v>205</v>
      </c>
    </row>
    <row r="206" spans="1:2">
      <c r="A206" t="str">
        <f>"127069"</f>
        <v>127069</v>
      </c>
      <c r="B206" t="s">
        <v>206</v>
      </c>
    </row>
    <row r="207" spans="1:2">
      <c r="A207" t="str">
        <f>"127070"</f>
        <v>127070</v>
      </c>
      <c r="B207" t="s">
        <v>207</v>
      </c>
    </row>
    <row r="208" spans="1:2">
      <c r="A208" t="str">
        <f>"127071"</f>
        <v>127071</v>
      </c>
      <c r="B208" t="s">
        <v>208</v>
      </c>
    </row>
    <row r="209" spans="1:2">
      <c r="A209" t="str">
        <f>"127072"</f>
        <v>127072</v>
      </c>
      <c r="B209" t="s">
        <v>209</v>
      </c>
    </row>
    <row r="210" spans="1:2">
      <c r="A210" t="str">
        <f>"127073"</f>
        <v>127073</v>
      </c>
      <c r="B210" t="s">
        <v>210</v>
      </c>
    </row>
    <row r="211" spans="1:2">
      <c r="A211" t="str">
        <f>"127074"</f>
        <v>127074</v>
      </c>
      <c r="B211" t="s">
        <v>211</v>
      </c>
    </row>
    <row r="212" spans="1:2">
      <c r="A212" t="str">
        <f>"127075"</f>
        <v>127075</v>
      </c>
      <c r="B212" t="s">
        <v>212</v>
      </c>
    </row>
    <row r="213" spans="1:2">
      <c r="A213" t="str">
        <f>"127076"</f>
        <v>127076</v>
      </c>
      <c r="B213" t="s">
        <v>213</v>
      </c>
    </row>
    <row r="214" spans="1:2">
      <c r="A214" t="str">
        <f>"127077"</f>
        <v>127077</v>
      </c>
      <c r="B214" t="s">
        <v>214</v>
      </c>
    </row>
    <row r="215" spans="1:2">
      <c r="A215" t="str">
        <f>"127078"</f>
        <v>127078</v>
      </c>
      <c r="B215" t="s">
        <v>215</v>
      </c>
    </row>
    <row r="216" spans="1:2">
      <c r="A216" t="str">
        <f>"127079"</f>
        <v>127079</v>
      </c>
      <c r="B216" t="s">
        <v>216</v>
      </c>
    </row>
    <row r="217" spans="1:2">
      <c r="A217" t="str">
        <f>"127080"</f>
        <v>127080</v>
      </c>
      <c r="B217" t="s">
        <v>217</v>
      </c>
    </row>
    <row r="218" spans="1:2">
      <c r="A218" t="str">
        <f>"127081"</f>
        <v>127081</v>
      </c>
      <c r="B218" t="s">
        <v>218</v>
      </c>
    </row>
    <row r="219" spans="1:2">
      <c r="A219" t="str">
        <f>"127082"</f>
        <v>127082</v>
      </c>
      <c r="B219" t="s">
        <v>219</v>
      </c>
    </row>
    <row r="220" spans="1:2">
      <c r="A220" t="str">
        <f>"127083"</f>
        <v>127083</v>
      </c>
      <c r="B220" t="s">
        <v>220</v>
      </c>
    </row>
    <row r="221" spans="1:2">
      <c r="A221" t="str">
        <f>"127084"</f>
        <v>127084</v>
      </c>
      <c r="B221" t="s">
        <v>221</v>
      </c>
    </row>
    <row r="222" spans="1:2">
      <c r="A222" t="str">
        <f>"127085"</f>
        <v>127085</v>
      </c>
      <c r="B222" t="s">
        <v>222</v>
      </c>
    </row>
    <row r="223" spans="1:2">
      <c r="A223" t="str">
        <f>"127086"</f>
        <v>127086</v>
      </c>
      <c r="B223" t="s">
        <v>223</v>
      </c>
    </row>
    <row r="224" spans="1:2">
      <c r="A224" t="str">
        <f>"127087"</f>
        <v>127087</v>
      </c>
      <c r="B224" t="s">
        <v>224</v>
      </c>
    </row>
    <row r="225" spans="1:2">
      <c r="A225" t="str">
        <f>"127088"</f>
        <v>127088</v>
      </c>
      <c r="B225" t="s">
        <v>225</v>
      </c>
    </row>
    <row r="226" spans="1:2">
      <c r="A226" t="str">
        <f>"127089"</f>
        <v>127089</v>
      </c>
      <c r="B226" t="s">
        <v>226</v>
      </c>
    </row>
    <row r="227" spans="1:2">
      <c r="A227" t="str">
        <f>"127090"</f>
        <v>127090</v>
      </c>
      <c r="B227" t="s">
        <v>227</v>
      </c>
    </row>
    <row r="228" spans="1:2">
      <c r="A228" t="str">
        <f>"128017"</f>
        <v>128017</v>
      </c>
      <c r="B228" t="s">
        <v>228</v>
      </c>
    </row>
    <row r="229" spans="1:2">
      <c r="A229" t="str">
        <f>"128021"</f>
        <v>128021</v>
      </c>
      <c r="B229" t="s">
        <v>229</v>
      </c>
    </row>
    <row r="230" spans="1:2">
      <c r="A230" t="str">
        <f>"128023"</f>
        <v>128023</v>
      </c>
      <c r="B230" t="s">
        <v>230</v>
      </c>
    </row>
    <row r="231" spans="1:2">
      <c r="A231" t="str">
        <f>"128025"</f>
        <v>128025</v>
      </c>
      <c r="B231" t="s">
        <v>231</v>
      </c>
    </row>
    <row r="232" spans="1:2">
      <c r="A232" t="str">
        <f>"128026"</f>
        <v>128026</v>
      </c>
      <c r="B232" t="s">
        <v>232</v>
      </c>
    </row>
    <row r="233" spans="1:2">
      <c r="A233" t="str">
        <f>"128030"</f>
        <v>128030</v>
      </c>
      <c r="B233" t="s">
        <v>233</v>
      </c>
    </row>
    <row r="234" spans="1:2">
      <c r="A234" t="str">
        <f>"128033"</f>
        <v>128033</v>
      </c>
      <c r="B234" t="s">
        <v>234</v>
      </c>
    </row>
    <row r="235" spans="1:2">
      <c r="A235" t="str">
        <f>"128034"</f>
        <v>128034</v>
      </c>
      <c r="B235" t="s">
        <v>235</v>
      </c>
    </row>
    <row r="236" spans="1:2">
      <c r="A236" t="str">
        <f>"128035"</f>
        <v>128035</v>
      </c>
      <c r="B236" t="s">
        <v>236</v>
      </c>
    </row>
    <row r="237" spans="1:2">
      <c r="A237" t="str">
        <f>"128036"</f>
        <v>128036</v>
      </c>
      <c r="B237" t="s">
        <v>237</v>
      </c>
    </row>
    <row r="238" spans="1:2">
      <c r="A238" t="str">
        <f>"128037"</f>
        <v>128037</v>
      </c>
      <c r="B238" t="s">
        <v>238</v>
      </c>
    </row>
    <row r="239" spans="1:2">
      <c r="A239" t="str">
        <f>"128039"</f>
        <v>128039</v>
      </c>
      <c r="B239" t="s">
        <v>239</v>
      </c>
    </row>
    <row r="240" spans="1:2">
      <c r="A240" t="str">
        <f>"128041"</f>
        <v>128041</v>
      </c>
      <c r="B240" t="s">
        <v>240</v>
      </c>
    </row>
    <row r="241" spans="1:2">
      <c r="A241" t="str">
        <f>"128042"</f>
        <v>128042</v>
      </c>
      <c r="B241" t="s">
        <v>241</v>
      </c>
    </row>
    <row r="242" spans="1:2">
      <c r="A242" t="str">
        <f>"128044"</f>
        <v>128044</v>
      </c>
      <c r="B242" t="s">
        <v>242</v>
      </c>
    </row>
    <row r="243" spans="1:2">
      <c r="A243" t="str">
        <f>"128048"</f>
        <v>128048</v>
      </c>
      <c r="B243" t="s">
        <v>243</v>
      </c>
    </row>
    <row r="244" spans="1:2">
      <c r="A244" t="str">
        <f>"128049"</f>
        <v>128049</v>
      </c>
      <c r="B244" t="s">
        <v>244</v>
      </c>
    </row>
    <row r="245" spans="1:2">
      <c r="A245" t="str">
        <f>"128053"</f>
        <v>128053</v>
      </c>
      <c r="B245" t="s">
        <v>245</v>
      </c>
    </row>
    <row r="246" spans="1:2">
      <c r="A246" t="str">
        <f>"128056"</f>
        <v>128056</v>
      </c>
      <c r="B246" t="s">
        <v>246</v>
      </c>
    </row>
    <row r="247" spans="1:2">
      <c r="A247" t="str">
        <f>"128062"</f>
        <v>128062</v>
      </c>
      <c r="B247" t="s">
        <v>247</v>
      </c>
    </row>
    <row r="248" spans="1:2">
      <c r="A248" t="str">
        <f>"128063"</f>
        <v>128063</v>
      </c>
      <c r="B248" t="s">
        <v>248</v>
      </c>
    </row>
    <row r="249" spans="1:2">
      <c r="A249" t="str">
        <f>"128066"</f>
        <v>128066</v>
      </c>
      <c r="B249" t="s">
        <v>249</v>
      </c>
    </row>
    <row r="250" spans="1:2">
      <c r="A250" t="str">
        <f>"128070"</f>
        <v>128070</v>
      </c>
      <c r="B250" t="s">
        <v>250</v>
      </c>
    </row>
    <row r="251" spans="1:2">
      <c r="A251" t="str">
        <f>"128071"</f>
        <v>128071</v>
      </c>
      <c r="B251" t="s">
        <v>251</v>
      </c>
    </row>
    <row r="252" spans="1:2">
      <c r="A252" t="str">
        <f>"128072"</f>
        <v>128072</v>
      </c>
      <c r="B252" t="s">
        <v>252</v>
      </c>
    </row>
    <row r="253" spans="1:2">
      <c r="A253" t="str">
        <f>"128074"</f>
        <v>128074</v>
      </c>
      <c r="B253" t="s">
        <v>253</v>
      </c>
    </row>
    <row r="254" spans="1:2">
      <c r="A254" t="str">
        <f>"128075"</f>
        <v>128075</v>
      </c>
      <c r="B254" t="s">
        <v>254</v>
      </c>
    </row>
    <row r="255" spans="1:2">
      <c r="A255" t="str">
        <f>"128076"</f>
        <v>128076</v>
      </c>
      <c r="B255" t="s">
        <v>255</v>
      </c>
    </row>
    <row r="256" spans="1:2">
      <c r="A256" t="str">
        <f>"128081"</f>
        <v>128081</v>
      </c>
      <c r="B256" t="s">
        <v>256</v>
      </c>
    </row>
    <row r="257" spans="1:2">
      <c r="A257" t="str">
        <f>"128082"</f>
        <v>128082</v>
      </c>
      <c r="B257" t="s">
        <v>257</v>
      </c>
    </row>
    <row r="258" spans="1:2">
      <c r="A258" t="str">
        <f>"128083"</f>
        <v>128083</v>
      </c>
      <c r="B258" t="s">
        <v>258</v>
      </c>
    </row>
    <row r="259" spans="1:2">
      <c r="A259" t="str">
        <f>"128085"</f>
        <v>128085</v>
      </c>
      <c r="B259" t="s">
        <v>259</v>
      </c>
    </row>
    <row r="260" spans="1:2">
      <c r="A260" t="str">
        <f>"128087"</f>
        <v>128087</v>
      </c>
      <c r="B260" t="s">
        <v>260</v>
      </c>
    </row>
    <row r="261" spans="1:2">
      <c r="A261" t="str">
        <f>"128090"</f>
        <v>128090</v>
      </c>
      <c r="B261" t="s">
        <v>261</v>
      </c>
    </row>
    <row r="262" spans="1:2">
      <c r="A262" t="str">
        <f>"128091"</f>
        <v>128091</v>
      </c>
      <c r="B262" t="s">
        <v>262</v>
      </c>
    </row>
    <row r="263" spans="1:2">
      <c r="A263" t="str">
        <f>"128095"</f>
        <v>128095</v>
      </c>
      <c r="B263" t="s">
        <v>263</v>
      </c>
    </row>
    <row r="264" spans="1:2">
      <c r="A264" t="str">
        <f>"128097"</f>
        <v>128097</v>
      </c>
      <c r="B264" t="s">
        <v>264</v>
      </c>
    </row>
    <row r="265" spans="1:2">
      <c r="A265" t="str">
        <f>"128101"</f>
        <v>128101</v>
      </c>
      <c r="B265" t="s">
        <v>265</v>
      </c>
    </row>
    <row r="266" spans="1:2">
      <c r="A266" t="str">
        <f>"128105"</f>
        <v>128105</v>
      </c>
      <c r="B266" t="s">
        <v>266</v>
      </c>
    </row>
    <row r="267" spans="1:2">
      <c r="A267" t="str">
        <f>"128106"</f>
        <v>128106</v>
      </c>
      <c r="B267" t="s">
        <v>267</v>
      </c>
    </row>
    <row r="268" spans="1:2">
      <c r="A268" t="str">
        <f>"128108"</f>
        <v>128108</v>
      </c>
      <c r="B268" t="s">
        <v>268</v>
      </c>
    </row>
    <row r="269" spans="1:2">
      <c r="A269" t="str">
        <f>"128109"</f>
        <v>128109</v>
      </c>
      <c r="B269" t="s">
        <v>269</v>
      </c>
    </row>
    <row r="270" spans="1:2">
      <c r="A270" t="str">
        <f>"128111"</f>
        <v>128111</v>
      </c>
      <c r="B270" t="s">
        <v>270</v>
      </c>
    </row>
    <row r="271" spans="1:2">
      <c r="A271" t="str">
        <f>"128114"</f>
        <v>128114</v>
      </c>
      <c r="B271" t="s">
        <v>271</v>
      </c>
    </row>
    <row r="272" spans="1:2">
      <c r="A272" t="str">
        <f>"128116"</f>
        <v>128116</v>
      </c>
      <c r="B272" t="s">
        <v>272</v>
      </c>
    </row>
    <row r="273" spans="1:2">
      <c r="A273" t="str">
        <f>"128117"</f>
        <v>128117</v>
      </c>
      <c r="B273" t="s">
        <v>273</v>
      </c>
    </row>
    <row r="274" spans="1:2">
      <c r="A274" t="str">
        <f>"128118"</f>
        <v>128118</v>
      </c>
      <c r="B274" t="s">
        <v>274</v>
      </c>
    </row>
    <row r="275" spans="1:2">
      <c r="A275" t="str">
        <f>"128119"</f>
        <v>128119</v>
      </c>
      <c r="B275" t="s">
        <v>275</v>
      </c>
    </row>
    <row r="276" spans="1:2">
      <c r="A276" t="str">
        <f>"128120"</f>
        <v>128120</v>
      </c>
      <c r="B276" t="s">
        <v>276</v>
      </c>
    </row>
    <row r="277" spans="1:2">
      <c r="A277" t="str">
        <f>"128121"</f>
        <v>128121</v>
      </c>
      <c r="B277" t="s">
        <v>277</v>
      </c>
    </row>
    <row r="278" spans="1:2">
      <c r="A278" t="str">
        <f>"128122"</f>
        <v>128122</v>
      </c>
      <c r="B278" t="s">
        <v>278</v>
      </c>
    </row>
    <row r="279" spans="1:2">
      <c r="A279" t="str">
        <f>"128123"</f>
        <v>128123</v>
      </c>
      <c r="B279" t="s">
        <v>279</v>
      </c>
    </row>
    <row r="280" spans="1:2">
      <c r="A280" t="str">
        <f>"128124"</f>
        <v>128124</v>
      </c>
      <c r="B280" t="s">
        <v>280</v>
      </c>
    </row>
    <row r="281" spans="1:2">
      <c r="A281" t="str">
        <f>"128125"</f>
        <v>128125</v>
      </c>
      <c r="B281" t="s">
        <v>281</v>
      </c>
    </row>
    <row r="282" spans="1:2">
      <c r="A282" t="str">
        <f>"128127"</f>
        <v>128127</v>
      </c>
      <c r="B282" t="s">
        <v>282</v>
      </c>
    </row>
    <row r="283" spans="1:2">
      <c r="A283" t="str">
        <f>"128128"</f>
        <v>128128</v>
      </c>
      <c r="B283" t="s">
        <v>283</v>
      </c>
    </row>
    <row r="284" spans="1:2">
      <c r="A284" t="str">
        <f>"128129"</f>
        <v>128129</v>
      </c>
      <c r="B284" t="s">
        <v>284</v>
      </c>
    </row>
    <row r="285" spans="1:2">
      <c r="A285" t="str">
        <f>"128130"</f>
        <v>128130</v>
      </c>
      <c r="B285" t="s">
        <v>285</v>
      </c>
    </row>
    <row r="286" spans="1:2">
      <c r="A286" t="str">
        <f>"128131"</f>
        <v>128131</v>
      </c>
      <c r="B286" t="s">
        <v>286</v>
      </c>
    </row>
    <row r="287" spans="1:2">
      <c r="A287" t="str">
        <f>"128132"</f>
        <v>128132</v>
      </c>
      <c r="B287" t="s">
        <v>287</v>
      </c>
    </row>
    <row r="288" spans="1:2">
      <c r="A288" t="str">
        <f>"128133"</f>
        <v>128133</v>
      </c>
      <c r="B288" t="s">
        <v>288</v>
      </c>
    </row>
    <row r="289" spans="1:2">
      <c r="A289" t="str">
        <f>"128134"</f>
        <v>128134</v>
      </c>
      <c r="B289" t="s">
        <v>289</v>
      </c>
    </row>
    <row r="290" spans="1:2">
      <c r="A290" t="str">
        <f>"128135"</f>
        <v>128135</v>
      </c>
      <c r="B290" t="s">
        <v>290</v>
      </c>
    </row>
    <row r="291" spans="1:2">
      <c r="A291" t="str">
        <f>"128136"</f>
        <v>128136</v>
      </c>
      <c r="B291" t="s">
        <v>291</v>
      </c>
    </row>
    <row r="292" spans="1:2">
      <c r="A292" t="str">
        <f>"128137"</f>
        <v>128137</v>
      </c>
      <c r="B292" t="s">
        <v>292</v>
      </c>
    </row>
    <row r="293" spans="1:2">
      <c r="A293" t="str">
        <f>"128138"</f>
        <v>128138</v>
      </c>
      <c r="B293" t="s">
        <v>293</v>
      </c>
    </row>
    <row r="294" spans="1:2">
      <c r="A294" t="str">
        <f>"128140"</f>
        <v>128140</v>
      </c>
      <c r="B294" t="s">
        <v>294</v>
      </c>
    </row>
    <row r="295" spans="1:2">
      <c r="A295" t="str">
        <f>"128141"</f>
        <v>128141</v>
      </c>
      <c r="B295" t="s">
        <v>295</v>
      </c>
    </row>
    <row r="296" spans="1:2">
      <c r="A296" t="str">
        <f>"128142"</f>
        <v>128142</v>
      </c>
      <c r="B296" t="s">
        <v>296</v>
      </c>
    </row>
    <row r="297" spans="1:2">
      <c r="A297" t="str">
        <f>"128143"</f>
        <v>128143</v>
      </c>
      <c r="B297" t="s">
        <v>297</v>
      </c>
    </row>
    <row r="298" spans="1:2">
      <c r="A298" t="str">
        <f>"128144"</f>
        <v>128144</v>
      </c>
      <c r="B298" t="s">
        <v>298</v>
      </c>
    </row>
    <row r="299" spans="1:2">
      <c r="A299" t="str">
        <f>"123217"</f>
        <v>123217</v>
      </c>
      <c r="B299" t="s">
        <v>299</v>
      </c>
    </row>
    <row r="300" spans="1:2">
      <c r="A300" t="str">
        <f>"123218"</f>
        <v>123218</v>
      </c>
      <c r="B300" t="s">
        <v>300</v>
      </c>
    </row>
    <row r="301" spans="1:2">
      <c r="A301" t="str">
        <f>"123219"</f>
        <v>123219</v>
      </c>
      <c r="B301" t="s">
        <v>301</v>
      </c>
    </row>
    <row r="302" spans="1:2">
      <c r="A302" t="str">
        <f>"123220"</f>
        <v>123220</v>
      </c>
      <c r="B302" t="s">
        <v>302</v>
      </c>
    </row>
    <row r="303" spans="1:2">
      <c r="A303" t="str">
        <f>"123221"</f>
        <v>123221</v>
      </c>
      <c r="B303" t="s">
        <v>303</v>
      </c>
    </row>
    <row r="304" spans="1:2">
      <c r="A304" t="str">
        <f>"127091"</f>
        <v>127091</v>
      </c>
      <c r="B304" t="s">
        <v>304</v>
      </c>
    </row>
    <row r="305" spans="1:2">
      <c r="A305" t="str">
        <f>"110043"</f>
        <v>110043</v>
      </c>
      <c r="B305" t="s">
        <v>305</v>
      </c>
    </row>
    <row r="306" spans="1:2">
      <c r="A306" t="str">
        <f>"110044"</f>
        <v>110044</v>
      </c>
      <c r="B306" t="s">
        <v>306</v>
      </c>
    </row>
    <row r="307" spans="1:2">
      <c r="A307" t="str">
        <f>"110045"</f>
        <v>110045</v>
      </c>
      <c r="B307" t="s">
        <v>307</v>
      </c>
    </row>
    <row r="308" spans="1:2">
      <c r="A308" t="str">
        <f>"110047"</f>
        <v>110047</v>
      </c>
      <c r="B308" t="s">
        <v>308</v>
      </c>
    </row>
    <row r="309" spans="1:2">
      <c r="A309" t="str">
        <f>"110048"</f>
        <v>110048</v>
      </c>
      <c r="B309" t="s">
        <v>309</v>
      </c>
    </row>
    <row r="310" spans="1:2">
      <c r="A310" t="str">
        <f>"110052"</f>
        <v>110052</v>
      </c>
      <c r="B310" t="s">
        <v>310</v>
      </c>
    </row>
    <row r="311" spans="1:2">
      <c r="A311" t="str">
        <f>"110053"</f>
        <v>110053</v>
      </c>
      <c r="B311" t="s">
        <v>311</v>
      </c>
    </row>
    <row r="312" spans="1:2">
      <c r="A312" t="str">
        <f>"110055"</f>
        <v>110055</v>
      </c>
      <c r="B312" t="s">
        <v>312</v>
      </c>
    </row>
    <row r="313" spans="1:2">
      <c r="A313" t="str">
        <f>"110058"</f>
        <v>110058</v>
      </c>
      <c r="B313" t="s">
        <v>313</v>
      </c>
    </row>
    <row r="314" spans="1:2">
      <c r="A314" t="str">
        <f>"110059"</f>
        <v>110059</v>
      </c>
      <c r="B314" t="s">
        <v>314</v>
      </c>
    </row>
    <row r="315" spans="1:2">
      <c r="A315" t="str">
        <f>"110060"</f>
        <v>110060</v>
      </c>
      <c r="B315" t="s">
        <v>315</v>
      </c>
    </row>
    <row r="316" spans="1:2">
      <c r="A316" t="str">
        <f>"110061"</f>
        <v>110061</v>
      </c>
      <c r="B316" t="s">
        <v>316</v>
      </c>
    </row>
    <row r="317" spans="1:2">
      <c r="A317" t="str">
        <f>"110062"</f>
        <v>110062</v>
      </c>
      <c r="B317" t="s">
        <v>317</v>
      </c>
    </row>
    <row r="318" spans="1:2">
      <c r="A318" t="str">
        <f>"110063"</f>
        <v>110063</v>
      </c>
      <c r="B318" t="s">
        <v>318</v>
      </c>
    </row>
    <row r="319" spans="1:2">
      <c r="A319" t="str">
        <f>"110064"</f>
        <v>110064</v>
      </c>
      <c r="B319" t="s">
        <v>319</v>
      </c>
    </row>
    <row r="320" spans="1:2">
      <c r="A320" t="str">
        <f>"110067"</f>
        <v>110067</v>
      </c>
      <c r="B320" t="s">
        <v>320</v>
      </c>
    </row>
    <row r="321" spans="1:2">
      <c r="A321" t="str">
        <f>"110068"</f>
        <v>110068</v>
      </c>
      <c r="B321" t="s">
        <v>321</v>
      </c>
    </row>
    <row r="322" spans="1:2">
      <c r="A322" t="str">
        <f>"110070"</f>
        <v>110070</v>
      </c>
      <c r="B322" t="s">
        <v>322</v>
      </c>
    </row>
    <row r="323" spans="1:2">
      <c r="A323" t="str">
        <f>"110072"</f>
        <v>110072</v>
      </c>
      <c r="B323" t="s">
        <v>323</v>
      </c>
    </row>
    <row r="324" spans="1:2">
      <c r="A324" t="str">
        <f>"110073"</f>
        <v>110073</v>
      </c>
      <c r="B324" t="s">
        <v>324</v>
      </c>
    </row>
    <row r="325" spans="1:2">
      <c r="A325" t="str">
        <f>"110074"</f>
        <v>110074</v>
      </c>
      <c r="B325" t="s">
        <v>325</v>
      </c>
    </row>
    <row r="326" spans="1:2">
      <c r="A326" t="str">
        <f>"110075"</f>
        <v>110075</v>
      </c>
      <c r="B326" t="s">
        <v>326</v>
      </c>
    </row>
    <row r="327" spans="1:2">
      <c r="A327" t="str">
        <f>"110076"</f>
        <v>110076</v>
      </c>
      <c r="B327" t="s">
        <v>327</v>
      </c>
    </row>
    <row r="328" spans="1:2">
      <c r="A328" t="str">
        <f>"110077"</f>
        <v>110077</v>
      </c>
      <c r="B328" t="s">
        <v>328</v>
      </c>
    </row>
    <row r="329" spans="1:2">
      <c r="A329" t="str">
        <f>"110079"</f>
        <v>110079</v>
      </c>
      <c r="B329" t="s">
        <v>329</v>
      </c>
    </row>
    <row r="330" spans="1:2">
      <c r="A330" t="str">
        <f>"110080"</f>
        <v>110080</v>
      </c>
      <c r="B330" t="s">
        <v>330</v>
      </c>
    </row>
    <row r="331" spans="1:2">
      <c r="A331" t="str">
        <f>"110081"</f>
        <v>110081</v>
      </c>
      <c r="B331" t="s">
        <v>331</v>
      </c>
    </row>
    <row r="332" spans="1:2">
      <c r="A332" t="str">
        <f>"110082"</f>
        <v>110082</v>
      </c>
      <c r="B332" t="s">
        <v>332</v>
      </c>
    </row>
    <row r="333" spans="1:2">
      <c r="A333" t="str">
        <f>"110083"</f>
        <v>110083</v>
      </c>
      <c r="B333" t="s">
        <v>333</v>
      </c>
    </row>
    <row r="334" spans="1:2">
      <c r="A334" t="str">
        <f>"110084"</f>
        <v>110084</v>
      </c>
      <c r="B334" t="s">
        <v>334</v>
      </c>
    </row>
    <row r="335" spans="1:2">
      <c r="A335" t="str">
        <f>"110085"</f>
        <v>110085</v>
      </c>
      <c r="B335" t="s">
        <v>335</v>
      </c>
    </row>
    <row r="336" spans="1:2">
      <c r="A336" t="str">
        <f>"110086"</f>
        <v>110086</v>
      </c>
      <c r="B336" t="s">
        <v>336</v>
      </c>
    </row>
    <row r="337" spans="1:2">
      <c r="A337" t="str">
        <f>"110087"</f>
        <v>110087</v>
      </c>
      <c r="B337" t="s">
        <v>337</v>
      </c>
    </row>
    <row r="338" spans="1:2">
      <c r="A338" t="str">
        <f>"110088"</f>
        <v>110088</v>
      </c>
      <c r="B338" t="s">
        <v>338</v>
      </c>
    </row>
    <row r="339" spans="1:2">
      <c r="A339" t="str">
        <f>"110089"</f>
        <v>110089</v>
      </c>
      <c r="B339" t="s">
        <v>339</v>
      </c>
    </row>
    <row r="340" spans="1:2">
      <c r="A340" t="str">
        <f>"110090"</f>
        <v>110090</v>
      </c>
      <c r="B340" t="s">
        <v>340</v>
      </c>
    </row>
    <row r="341" spans="1:2">
      <c r="A341" t="str">
        <f>"110091"</f>
        <v>110091</v>
      </c>
      <c r="B341" t="s">
        <v>341</v>
      </c>
    </row>
    <row r="342" spans="1:2">
      <c r="A342" t="str">
        <f>"110092"</f>
        <v>110092</v>
      </c>
      <c r="B342" t="s">
        <v>342</v>
      </c>
    </row>
    <row r="343" spans="1:2">
      <c r="A343" t="str">
        <f>"110093"</f>
        <v>110093</v>
      </c>
      <c r="B343" t="s">
        <v>343</v>
      </c>
    </row>
    <row r="344" spans="1:2">
      <c r="A344" t="str">
        <f>"110094"</f>
        <v>110094</v>
      </c>
      <c r="B344" t="s">
        <v>344</v>
      </c>
    </row>
    <row r="345" spans="1:2">
      <c r="A345" t="str">
        <f>"110801"</f>
        <v>110801</v>
      </c>
      <c r="B345" t="s">
        <v>345</v>
      </c>
    </row>
    <row r="346" spans="1:2">
      <c r="A346" t="str">
        <f>"110807"</f>
        <v>110807</v>
      </c>
      <c r="B346" t="s">
        <v>346</v>
      </c>
    </row>
    <row r="347" spans="1:2">
      <c r="A347" t="str">
        <f>"110808"</f>
        <v>110808</v>
      </c>
      <c r="B347" t="s">
        <v>347</v>
      </c>
    </row>
    <row r="348" spans="1:2">
      <c r="A348" t="str">
        <f>"110813"</f>
        <v>110813</v>
      </c>
      <c r="B348" t="s">
        <v>348</v>
      </c>
    </row>
    <row r="349" spans="1:2">
      <c r="A349" t="str">
        <f>"110815"</f>
        <v>110815</v>
      </c>
      <c r="B349" t="s">
        <v>349</v>
      </c>
    </row>
    <row r="350" spans="1:2">
      <c r="A350" t="str">
        <f>"111000"</f>
        <v>111000</v>
      </c>
      <c r="B350" t="s">
        <v>350</v>
      </c>
    </row>
    <row r="351" spans="1:2">
      <c r="A351" t="str">
        <f>"111001"</f>
        <v>111001</v>
      </c>
      <c r="B351" t="s">
        <v>351</v>
      </c>
    </row>
    <row r="352" spans="1:2">
      <c r="A352" t="str">
        <f>"111002"</f>
        <v>111002</v>
      </c>
      <c r="B352" t="s">
        <v>352</v>
      </c>
    </row>
    <row r="353" spans="1:2">
      <c r="A353" t="str">
        <f>"111003"</f>
        <v>111003</v>
      </c>
      <c r="B353" t="s">
        <v>353</v>
      </c>
    </row>
    <row r="354" spans="1:2">
      <c r="A354" t="str">
        <f>"111004"</f>
        <v>111004</v>
      </c>
      <c r="B354" t="s">
        <v>354</v>
      </c>
    </row>
    <row r="355" spans="1:2">
      <c r="A355" t="str">
        <f>"111005"</f>
        <v>111005</v>
      </c>
      <c r="B355" t="s">
        <v>355</v>
      </c>
    </row>
    <row r="356" spans="1:2">
      <c r="A356" t="str">
        <f>"111007"</f>
        <v>111007</v>
      </c>
      <c r="B356" t="s">
        <v>356</v>
      </c>
    </row>
    <row r="357" spans="1:2">
      <c r="A357" t="str">
        <f>"111008"</f>
        <v>111008</v>
      </c>
      <c r="B357" t="s">
        <v>357</v>
      </c>
    </row>
    <row r="358" spans="1:2">
      <c r="A358" t="str">
        <f>"111009"</f>
        <v>111009</v>
      </c>
      <c r="B358" t="s">
        <v>358</v>
      </c>
    </row>
    <row r="359" spans="1:2">
      <c r="A359" t="str">
        <f>"111010"</f>
        <v>111010</v>
      </c>
      <c r="B359" t="s">
        <v>359</v>
      </c>
    </row>
    <row r="360" spans="1:2">
      <c r="A360" t="str">
        <f>"111011"</f>
        <v>111011</v>
      </c>
      <c r="B360" t="s">
        <v>360</v>
      </c>
    </row>
    <row r="361" spans="1:2">
      <c r="A361" t="str">
        <f>"111012"</f>
        <v>111012</v>
      </c>
      <c r="B361" t="s">
        <v>361</v>
      </c>
    </row>
    <row r="362" spans="1:2">
      <c r="A362" t="str">
        <f>"111013"</f>
        <v>111013</v>
      </c>
      <c r="B362" t="s">
        <v>362</v>
      </c>
    </row>
    <row r="363" spans="1:2">
      <c r="A363" t="str">
        <f>"111014"</f>
        <v>111014</v>
      </c>
      <c r="B363" t="s">
        <v>363</v>
      </c>
    </row>
    <row r="364" spans="1:2">
      <c r="A364" t="str">
        <f>"111015"</f>
        <v>111015</v>
      </c>
      <c r="B364" t="s">
        <v>364</v>
      </c>
    </row>
    <row r="365" spans="1:2">
      <c r="A365" t="str">
        <f>"111016"</f>
        <v>111016</v>
      </c>
      <c r="B365" t="s">
        <v>365</v>
      </c>
    </row>
    <row r="366" spans="1:2">
      <c r="A366" t="str">
        <f>"113017"</f>
        <v>113017</v>
      </c>
      <c r="B366" t="s">
        <v>366</v>
      </c>
    </row>
    <row r="367" spans="1:2">
      <c r="A367" t="str">
        <f>"113021"</f>
        <v>113021</v>
      </c>
      <c r="B367" t="s">
        <v>367</v>
      </c>
    </row>
    <row r="368" spans="1:2">
      <c r="A368" t="str">
        <f>"113024"</f>
        <v>113024</v>
      </c>
      <c r="B368" t="s">
        <v>368</v>
      </c>
    </row>
    <row r="369" spans="1:2">
      <c r="A369" t="str">
        <f>"113025"</f>
        <v>113025</v>
      </c>
      <c r="B369" t="s">
        <v>369</v>
      </c>
    </row>
    <row r="370" spans="1:2">
      <c r="A370" t="str">
        <f>"113027"</f>
        <v>113027</v>
      </c>
      <c r="B370" t="s">
        <v>370</v>
      </c>
    </row>
    <row r="371" spans="1:2">
      <c r="A371" t="str">
        <f>"113030"</f>
        <v>113030</v>
      </c>
      <c r="B371" t="s">
        <v>371</v>
      </c>
    </row>
    <row r="372" spans="1:2">
      <c r="A372" t="str">
        <f>"113033"</f>
        <v>113033</v>
      </c>
      <c r="B372" t="s">
        <v>372</v>
      </c>
    </row>
    <row r="373" spans="1:2">
      <c r="A373" t="str">
        <f>"113037"</f>
        <v>113037</v>
      </c>
      <c r="B373" t="s">
        <v>373</v>
      </c>
    </row>
    <row r="374" spans="1:2">
      <c r="A374" t="str">
        <f>"113039"</f>
        <v>113039</v>
      </c>
      <c r="B374" t="s">
        <v>374</v>
      </c>
    </row>
    <row r="375" spans="1:2">
      <c r="A375" t="str">
        <f>"113042"</f>
        <v>113042</v>
      </c>
      <c r="B375" t="s">
        <v>375</v>
      </c>
    </row>
    <row r="376" spans="1:2">
      <c r="A376" t="str">
        <f>"113043"</f>
        <v>113043</v>
      </c>
      <c r="B376" t="s">
        <v>376</v>
      </c>
    </row>
    <row r="377" spans="1:2">
      <c r="A377" t="str">
        <f>"113044"</f>
        <v>113044</v>
      </c>
      <c r="B377" t="s">
        <v>377</v>
      </c>
    </row>
    <row r="378" spans="1:2">
      <c r="A378" t="str">
        <f>"113045"</f>
        <v>113045</v>
      </c>
      <c r="B378" t="s">
        <v>378</v>
      </c>
    </row>
    <row r="379" spans="1:2">
      <c r="A379" t="str">
        <f>"113046"</f>
        <v>113046</v>
      </c>
      <c r="B379" t="s">
        <v>379</v>
      </c>
    </row>
    <row r="380" spans="1:2">
      <c r="A380" t="str">
        <f>"113047"</f>
        <v>113047</v>
      </c>
      <c r="B380" t="s">
        <v>380</v>
      </c>
    </row>
    <row r="381" spans="1:2">
      <c r="A381" t="str">
        <f>"113048"</f>
        <v>113048</v>
      </c>
      <c r="B381" t="s">
        <v>381</v>
      </c>
    </row>
    <row r="382" spans="1:2">
      <c r="A382" t="str">
        <f>"113049"</f>
        <v>113049</v>
      </c>
      <c r="B382" t="s">
        <v>382</v>
      </c>
    </row>
    <row r="383" spans="1:2">
      <c r="A383" t="str">
        <f>"113050"</f>
        <v>113050</v>
      </c>
      <c r="B383" t="s">
        <v>383</v>
      </c>
    </row>
    <row r="384" spans="1:2">
      <c r="A384" t="str">
        <f>"113051"</f>
        <v>113051</v>
      </c>
      <c r="B384" t="s">
        <v>384</v>
      </c>
    </row>
    <row r="385" spans="1:2">
      <c r="A385" t="str">
        <f>"113052"</f>
        <v>113052</v>
      </c>
      <c r="B385" t="s">
        <v>385</v>
      </c>
    </row>
    <row r="386" spans="1:2">
      <c r="A386" t="str">
        <f>"113053"</f>
        <v>113053</v>
      </c>
      <c r="B386" t="s">
        <v>386</v>
      </c>
    </row>
    <row r="387" spans="1:2">
      <c r="A387" t="str">
        <f>"113054"</f>
        <v>113054</v>
      </c>
      <c r="B387" t="s">
        <v>387</v>
      </c>
    </row>
    <row r="388" spans="1:2">
      <c r="A388" t="str">
        <f>"113055"</f>
        <v>113055</v>
      </c>
      <c r="B388" t="s">
        <v>388</v>
      </c>
    </row>
    <row r="389" spans="1:2">
      <c r="A389" t="str">
        <f>"113056"</f>
        <v>113056</v>
      </c>
      <c r="B389" t="s">
        <v>389</v>
      </c>
    </row>
    <row r="390" spans="1:2">
      <c r="A390" t="str">
        <f>"113057"</f>
        <v>113057</v>
      </c>
      <c r="B390" t="s">
        <v>390</v>
      </c>
    </row>
    <row r="391" spans="1:2">
      <c r="A391" t="str">
        <f>"113058"</f>
        <v>113058</v>
      </c>
      <c r="B391" t="s">
        <v>391</v>
      </c>
    </row>
    <row r="392" spans="1:2">
      <c r="A392" t="str">
        <f>"113059"</f>
        <v>113059</v>
      </c>
      <c r="B392" t="s">
        <v>392</v>
      </c>
    </row>
    <row r="393" spans="1:2">
      <c r="A393" t="str">
        <f>"113060"</f>
        <v>113060</v>
      </c>
      <c r="B393" t="s">
        <v>393</v>
      </c>
    </row>
    <row r="394" spans="1:2">
      <c r="A394" t="str">
        <f>"113061"</f>
        <v>113061</v>
      </c>
      <c r="B394" t="s">
        <v>394</v>
      </c>
    </row>
    <row r="395" spans="1:2">
      <c r="A395" t="str">
        <f>"113062"</f>
        <v>113062</v>
      </c>
      <c r="B395" t="s">
        <v>395</v>
      </c>
    </row>
    <row r="396" spans="1:2">
      <c r="A396" t="str">
        <f>"113063"</f>
        <v>113063</v>
      </c>
      <c r="B396" t="s">
        <v>396</v>
      </c>
    </row>
    <row r="397" spans="1:2">
      <c r="A397" t="str">
        <f>"113064"</f>
        <v>113064</v>
      </c>
      <c r="B397" t="s">
        <v>397</v>
      </c>
    </row>
    <row r="398" spans="1:2">
      <c r="A398" t="str">
        <f>"113065"</f>
        <v>113065</v>
      </c>
      <c r="B398" t="s">
        <v>398</v>
      </c>
    </row>
    <row r="399" spans="1:2">
      <c r="A399" t="str">
        <f>"113066"</f>
        <v>113066</v>
      </c>
      <c r="B399" t="s">
        <v>399</v>
      </c>
    </row>
    <row r="400" spans="1:2">
      <c r="A400" t="str">
        <f>"113067"</f>
        <v>113067</v>
      </c>
      <c r="B400" t="s">
        <v>400</v>
      </c>
    </row>
    <row r="401" spans="1:2">
      <c r="A401" t="str">
        <f>"113504"</f>
        <v>113504</v>
      </c>
      <c r="B401" t="s">
        <v>401</v>
      </c>
    </row>
    <row r="402" spans="1:2">
      <c r="A402" t="str">
        <f>"113505"</f>
        <v>113505</v>
      </c>
      <c r="B402" t="s">
        <v>402</v>
      </c>
    </row>
    <row r="403" spans="1:2">
      <c r="A403" t="str">
        <f>"113516"</f>
        <v>113516</v>
      </c>
      <c r="B403" t="s">
        <v>403</v>
      </c>
    </row>
    <row r="404" spans="1:2">
      <c r="A404" t="str">
        <f>"113519"</f>
        <v>113519</v>
      </c>
      <c r="B404" t="s">
        <v>404</v>
      </c>
    </row>
    <row r="405" spans="1:2">
      <c r="A405" t="str">
        <f>"113524"</f>
        <v>113524</v>
      </c>
      <c r="B405" t="s">
        <v>405</v>
      </c>
    </row>
    <row r="406" spans="1:2">
      <c r="A406" t="str">
        <f>"113526"</f>
        <v>113526</v>
      </c>
      <c r="B406" t="s">
        <v>406</v>
      </c>
    </row>
    <row r="407" spans="1:2">
      <c r="A407" t="str">
        <f>"113527"</f>
        <v>113527</v>
      </c>
      <c r="B407" t="s">
        <v>407</v>
      </c>
    </row>
    <row r="408" spans="1:2">
      <c r="A408" t="str">
        <f>"113530"</f>
        <v>113530</v>
      </c>
      <c r="B408" t="s">
        <v>408</v>
      </c>
    </row>
    <row r="409" spans="1:2">
      <c r="A409" t="str">
        <f>"113532"</f>
        <v>113532</v>
      </c>
      <c r="B409" t="s">
        <v>409</v>
      </c>
    </row>
    <row r="410" spans="1:2">
      <c r="A410" t="str">
        <f>"113534"</f>
        <v>113534</v>
      </c>
      <c r="B410" t="s">
        <v>410</v>
      </c>
    </row>
    <row r="411" spans="1:2">
      <c r="A411" t="str">
        <f>"113535"</f>
        <v>113535</v>
      </c>
      <c r="B411" t="s">
        <v>411</v>
      </c>
    </row>
    <row r="412" spans="1:2">
      <c r="A412" t="str">
        <f>"113537"</f>
        <v>113537</v>
      </c>
      <c r="B412" t="s">
        <v>412</v>
      </c>
    </row>
    <row r="413" spans="1:2">
      <c r="A413" t="str">
        <f>"113542"</f>
        <v>113542</v>
      </c>
      <c r="B413" t="s">
        <v>413</v>
      </c>
    </row>
    <row r="414" spans="1:2">
      <c r="A414" t="str">
        <f>"113545"</f>
        <v>113545</v>
      </c>
      <c r="B414" t="s">
        <v>414</v>
      </c>
    </row>
    <row r="415" spans="1:2">
      <c r="A415" t="str">
        <f>"113546"</f>
        <v>113546</v>
      </c>
      <c r="B415" t="s">
        <v>415</v>
      </c>
    </row>
    <row r="416" spans="1:2">
      <c r="A416" t="str">
        <f>"113549"</f>
        <v>113549</v>
      </c>
      <c r="B416" t="s">
        <v>416</v>
      </c>
    </row>
    <row r="417" spans="1:2">
      <c r="A417" t="str">
        <f>"113561"</f>
        <v>113561</v>
      </c>
      <c r="B417" t="s">
        <v>417</v>
      </c>
    </row>
    <row r="418" spans="1:2">
      <c r="A418" t="str">
        <f>"113563"</f>
        <v>113563</v>
      </c>
      <c r="B418" t="s">
        <v>418</v>
      </c>
    </row>
    <row r="419" spans="1:2">
      <c r="A419" t="str">
        <f>"113565"</f>
        <v>113565</v>
      </c>
      <c r="B419" t="s">
        <v>419</v>
      </c>
    </row>
    <row r="420" spans="1:2">
      <c r="A420" t="str">
        <f>"113566"</f>
        <v>113566</v>
      </c>
      <c r="B420" t="s">
        <v>420</v>
      </c>
    </row>
    <row r="421" spans="1:2">
      <c r="A421" t="str">
        <f>"113569"</f>
        <v>113569</v>
      </c>
      <c r="B421" t="s">
        <v>421</v>
      </c>
    </row>
    <row r="422" spans="1:2">
      <c r="A422" t="str">
        <f>"113573"</f>
        <v>113573</v>
      </c>
      <c r="B422" t="s">
        <v>422</v>
      </c>
    </row>
    <row r="423" spans="1:2">
      <c r="A423" t="str">
        <f>"113574"</f>
        <v>113574</v>
      </c>
      <c r="B423" t="s">
        <v>423</v>
      </c>
    </row>
    <row r="424" spans="1:2">
      <c r="A424" t="str">
        <f>"113575"</f>
        <v>113575</v>
      </c>
      <c r="B424" t="s">
        <v>424</v>
      </c>
    </row>
    <row r="425" spans="1:2">
      <c r="A425" t="str">
        <f>"113576"</f>
        <v>113576</v>
      </c>
      <c r="B425" t="s">
        <v>425</v>
      </c>
    </row>
    <row r="426" spans="1:2">
      <c r="A426" t="str">
        <f>"113577"</f>
        <v>113577</v>
      </c>
      <c r="B426" t="s">
        <v>426</v>
      </c>
    </row>
    <row r="427" spans="1:2">
      <c r="A427" t="str">
        <f>"113578"</f>
        <v>113578</v>
      </c>
      <c r="B427" t="s">
        <v>427</v>
      </c>
    </row>
    <row r="428" spans="1:2">
      <c r="A428" t="str">
        <f>"113579"</f>
        <v>113579</v>
      </c>
      <c r="B428" t="s">
        <v>428</v>
      </c>
    </row>
    <row r="429" spans="1:2">
      <c r="A429" t="str">
        <f>"113582"</f>
        <v>113582</v>
      </c>
      <c r="B429" t="s">
        <v>429</v>
      </c>
    </row>
    <row r="430" spans="1:2">
      <c r="A430" t="str">
        <f>"113584"</f>
        <v>113584</v>
      </c>
      <c r="B430" t="s">
        <v>430</v>
      </c>
    </row>
    <row r="431" spans="1:2">
      <c r="A431" t="str">
        <f>"113588"</f>
        <v>113588</v>
      </c>
      <c r="B431" t="s">
        <v>431</v>
      </c>
    </row>
    <row r="432" spans="1:2">
      <c r="A432" t="str">
        <f>"113589"</f>
        <v>113589</v>
      </c>
      <c r="B432" t="s">
        <v>432</v>
      </c>
    </row>
    <row r="433" spans="1:2">
      <c r="A433" t="str">
        <f>"113591"</f>
        <v>113591</v>
      </c>
      <c r="B433" t="s">
        <v>433</v>
      </c>
    </row>
    <row r="434" spans="1:2">
      <c r="A434" t="str">
        <f>"113593"</f>
        <v>113593</v>
      </c>
      <c r="B434" t="s">
        <v>434</v>
      </c>
    </row>
    <row r="435" spans="1:2">
      <c r="A435" t="str">
        <f>"113594"</f>
        <v>113594</v>
      </c>
      <c r="B435" t="s">
        <v>435</v>
      </c>
    </row>
    <row r="436" spans="1:2">
      <c r="A436" t="str">
        <f>"113595"</f>
        <v>113595</v>
      </c>
      <c r="B436" t="s">
        <v>436</v>
      </c>
    </row>
    <row r="437" spans="1:2">
      <c r="A437" t="str">
        <f>"113596"</f>
        <v>113596</v>
      </c>
      <c r="B437" t="s">
        <v>437</v>
      </c>
    </row>
    <row r="438" spans="1:2">
      <c r="A438" t="str">
        <f>"113597"</f>
        <v>113597</v>
      </c>
      <c r="B438" t="s">
        <v>438</v>
      </c>
    </row>
    <row r="439" spans="1:2">
      <c r="A439" t="str">
        <f>"113598"</f>
        <v>113598</v>
      </c>
      <c r="B439" t="s">
        <v>439</v>
      </c>
    </row>
    <row r="440" spans="1:2">
      <c r="A440" t="str">
        <f>"113600"</f>
        <v>113600</v>
      </c>
      <c r="B440" t="s">
        <v>440</v>
      </c>
    </row>
    <row r="441" spans="1:2">
      <c r="A441" t="str">
        <f>"113601"</f>
        <v>113601</v>
      </c>
      <c r="B441" t="s">
        <v>441</v>
      </c>
    </row>
    <row r="442" spans="1:2">
      <c r="A442" t="str">
        <f>"113602"</f>
        <v>113602</v>
      </c>
      <c r="B442" t="s">
        <v>442</v>
      </c>
    </row>
    <row r="443" spans="1:2">
      <c r="A443" t="str">
        <f>"113604"</f>
        <v>113604</v>
      </c>
      <c r="B443" t="s">
        <v>443</v>
      </c>
    </row>
    <row r="444" spans="1:2">
      <c r="A444" t="str">
        <f>"113605"</f>
        <v>113605</v>
      </c>
      <c r="B444" t="s">
        <v>444</v>
      </c>
    </row>
    <row r="445" spans="1:2">
      <c r="A445" t="str">
        <f>"113606"</f>
        <v>113606</v>
      </c>
      <c r="B445" t="s">
        <v>445</v>
      </c>
    </row>
    <row r="446" spans="1:2">
      <c r="A446" t="str">
        <f>"113608"</f>
        <v>113608</v>
      </c>
      <c r="B446" t="s">
        <v>446</v>
      </c>
    </row>
    <row r="447" spans="1:2">
      <c r="A447" t="str">
        <f>"113609"</f>
        <v>113609</v>
      </c>
      <c r="B447" t="s">
        <v>447</v>
      </c>
    </row>
    <row r="448" spans="1:2">
      <c r="A448" t="str">
        <f>"113610"</f>
        <v>113610</v>
      </c>
      <c r="B448" t="s">
        <v>448</v>
      </c>
    </row>
    <row r="449" spans="1:2">
      <c r="A449" t="str">
        <f>"113615"</f>
        <v>113615</v>
      </c>
      <c r="B449" t="s">
        <v>449</v>
      </c>
    </row>
    <row r="450" spans="1:2">
      <c r="A450" t="str">
        <f>"113616"</f>
        <v>113616</v>
      </c>
      <c r="B450" t="s">
        <v>450</v>
      </c>
    </row>
    <row r="451" spans="1:2">
      <c r="A451" t="str">
        <f>"113618"</f>
        <v>113618</v>
      </c>
      <c r="B451" t="s">
        <v>451</v>
      </c>
    </row>
    <row r="452" spans="1:2">
      <c r="A452" t="str">
        <f>"113619"</f>
        <v>113619</v>
      </c>
      <c r="B452" t="s">
        <v>452</v>
      </c>
    </row>
    <row r="453" spans="1:2">
      <c r="A453" t="str">
        <f>"113621"</f>
        <v>113621</v>
      </c>
      <c r="B453" t="s">
        <v>453</v>
      </c>
    </row>
    <row r="454" spans="1:2">
      <c r="A454" t="str">
        <f>"113623"</f>
        <v>113623</v>
      </c>
      <c r="B454" t="s">
        <v>454</v>
      </c>
    </row>
    <row r="455" spans="1:2">
      <c r="A455" t="str">
        <f>"113624"</f>
        <v>113624</v>
      </c>
      <c r="B455" t="s">
        <v>455</v>
      </c>
    </row>
    <row r="456" spans="1:2">
      <c r="A456" t="str">
        <f>"113625"</f>
        <v>113625</v>
      </c>
      <c r="B456" t="s">
        <v>456</v>
      </c>
    </row>
    <row r="457" spans="1:2">
      <c r="A457" t="str">
        <f>"113626"</f>
        <v>113626</v>
      </c>
      <c r="B457" t="s">
        <v>457</v>
      </c>
    </row>
    <row r="458" spans="1:2">
      <c r="A458" t="str">
        <f>"113627"</f>
        <v>113627</v>
      </c>
      <c r="B458" t="s">
        <v>458</v>
      </c>
    </row>
    <row r="459" spans="1:2">
      <c r="A459" t="str">
        <f>"113628"</f>
        <v>113628</v>
      </c>
      <c r="B459" t="s">
        <v>459</v>
      </c>
    </row>
    <row r="460" spans="1:2">
      <c r="A460" t="str">
        <f>"113629"</f>
        <v>113629</v>
      </c>
      <c r="B460" t="s">
        <v>460</v>
      </c>
    </row>
    <row r="461" spans="1:2">
      <c r="A461" t="str">
        <f>"113631"</f>
        <v>113631</v>
      </c>
      <c r="B461" t="s">
        <v>461</v>
      </c>
    </row>
    <row r="462" spans="1:2">
      <c r="A462" t="str">
        <f>"113632"</f>
        <v>113632</v>
      </c>
      <c r="B462" t="s">
        <v>462</v>
      </c>
    </row>
    <row r="463" spans="1:2">
      <c r="A463" t="str">
        <f>"113633"</f>
        <v>113633</v>
      </c>
      <c r="B463" t="s">
        <v>463</v>
      </c>
    </row>
    <row r="464" spans="1:2">
      <c r="A464" t="str">
        <f>"113634"</f>
        <v>113634</v>
      </c>
      <c r="B464" t="s">
        <v>464</v>
      </c>
    </row>
    <row r="465" spans="1:2">
      <c r="A465" t="str">
        <f>"113636"</f>
        <v>113636</v>
      </c>
      <c r="B465" t="s">
        <v>465</v>
      </c>
    </row>
    <row r="466" spans="1:2">
      <c r="A466" t="str">
        <f>"113637"</f>
        <v>113637</v>
      </c>
      <c r="B466" t="s">
        <v>466</v>
      </c>
    </row>
    <row r="467" spans="1:2">
      <c r="A467" t="str">
        <f>"113638"</f>
        <v>113638</v>
      </c>
      <c r="B467" t="s">
        <v>467</v>
      </c>
    </row>
    <row r="468" spans="1:2">
      <c r="A468" t="str">
        <f>"113639"</f>
        <v>113639</v>
      </c>
      <c r="B468" t="s">
        <v>468</v>
      </c>
    </row>
    <row r="469" spans="1:2">
      <c r="A469" t="str">
        <f>"113640"</f>
        <v>113640</v>
      </c>
      <c r="B469" t="s">
        <v>469</v>
      </c>
    </row>
    <row r="470" spans="1:2">
      <c r="A470" t="str">
        <f>"113641"</f>
        <v>113641</v>
      </c>
      <c r="B470" t="s">
        <v>470</v>
      </c>
    </row>
    <row r="471" spans="1:2">
      <c r="A471" t="str">
        <f>"113643"</f>
        <v>113643</v>
      </c>
      <c r="B471" t="s">
        <v>471</v>
      </c>
    </row>
    <row r="472" spans="1:2">
      <c r="A472" t="str">
        <f>"113644"</f>
        <v>113644</v>
      </c>
      <c r="B472" t="s">
        <v>472</v>
      </c>
    </row>
    <row r="473" spans="1:2">
      <c r="A473" t="str">
        <f>"113646"</f>
        <v>113646</v>
      </c>
      <c r="B473" t="s">
        <v>473</v>
      </c>
    </row>
    <row r="474" spans="1:2">
      <c r="A474" t="str">
        <f>"113647"</f>
        <v>113647</v>
      </c>
      <c r="B474" t="s">
        <v>474</v>
      </c>
    </row>
    <row r="475" spans="1:2">
      <c r="A475" t="str">
        <f>"113648"</f>
        <v>113648</v>
      </c>
      <c r="B475" t="s">
        <v>475</v>
      </c>
    </row>
    <row r="476" spans="1:2">
      <c r="A476" t="str">
        <f>"113649"</f>
        <v>113649</v>
      </c>
      <c r="B476" t="s">
        <v>476</v>
      </c>
    </row>
    <row r="477" spans="1:2">
      <c r="A477" t="str">
        <f>"113650"</f>
        <v>113650</v>
      </c>
      <c r="B477" t="s">
        <v>477</v>
      </c>
    </row>
    <row r="478" spans="1:2">
      <c r="A478" t="str">
        <f>"113651"</f>
        <v>113651</v>
      </c>
      <c r="B478" t="s">
        <v>478</v>
      </c>
    </row>
    <row r="479" spans="1:2">
      <c r="A479" t="str">
        <f>"113652"</f>
        <v>113652</v>
      </c>
      <c r="B479" t="s">
        <v>479</v>
      </c>
    </row>
    <row r="480" spans="1:2">
      <c r="A480" t="str">
        <f>"113653"</f>
        <v>113653</v>
      </c>
      <c r="B480" t="s">
        <v>480</v>
      </c>
    </row>
    <row r="481" spans="1:2">
      <c r="A481" t="str">
        <f>"113654"</f>
        <v>113654</v>
      </c>
      <c r="B481" t="s">
        <v>481</v>
      </c>
    </row>
    <row r="482" spans="1:2">
      <c r="A482" t="str">
        <f>"113655"</f>
        <v>113655</v>
      </c>
      <c r="B482" t="s">
        <v>482</v>
      </c>
    </row>
    <row r="483" spans="1:2">
      <c r="A483" t="str">
        <f>"113656"</f>
        <v>113656</v>
      </c>
      <c r="B483" t="s">
        <v>483</v>
      </c>
    </row>
    <row r="484" spans="1:2">
      <c r="A484" t="str">
        <f>"113657"</f>
        <v>113657</v>
      </c>
      <c r="B484" t="s">
        <v>484</v>
      </c>
    </row>
    <row r="485" spans="1:2">
      <c r="A485" t="str">
        <f>"113658"</f>
        <v>113658</v>
      </c>
      <c r="B485" t="s">
        <v>485</v>
      </c>
    </row>
    <row r="486" spans="1:2">
      <c r="A486" t="str">
        <f>"113659"</f>
        <v>113659</v>
      </c>
      <c r="B486" t="s">
        <v>486</v>
      </c>
    </row>
    <row r="487" spans="1:2">
      <c r="A487" t="str">
        <f>"113660"</f>
        <v>113660</v>
      </c>
      <c r="B487" t="s">
        <v>487</v>
      </c>
    </row>
    <row r="488" spans="1:2">
      <c r="A488" t="str">
        <f>"113661"</f>
        <v>113661</v>
      </c>
      <c r="B488" t="s">
        <v>488</v>
      </c>
    </row>
    <row r="489" spans="1:2">
      <c r="A489" t="str">
        <f>"113662"</f>
        <v>113662</v>
      </c>
      <c r="B489" t="s">
        <v>489</v>
      </c>
    </row>
    <row r="490" spans="1:2">
      <c r="A490" t="str">
        <f>"113663"</f>
        <v>113663</v>
      </c>
      <c r="B490" t="s">
        <v>490</v>
      </c>
    </row>
    <row r="491" spans="1:2">
      <c r="A491" t="str">
        <f>"113664"</f>
        <v>113664</v>
      </c>
      <c r="B491" t="s">
        <v>491</v>
      </c>
    </row>
    <row r="492" spans="1:2">
      <c r="A492" t="str">
        <f>"113665"</f>
        <v>113665</v>
      </c>
      <c r="B492" t="s">
        <v>492</v>
      </c>
    </row>
    <row r="493" spans="1:2">
      <c r="A493" t="str">
        <f>"113666"</f>
        <v>113666</v>
      </c>
      <c r="B493" t="s">
        <v>493</v>
      </c>
    </row>
    <row r="494" spans="1:2">
      <c r="A494" t="str">
        <f>"113667"</f>
        <v>113667</v>
      </c>
      <c r="B494" t="s">
        <v>494</v>
      </c>
    </row>
    <row r="495" spans="1:2">
      <c r="A495" t="str">
        <f>"113668"</f>
        <v>113668</v>
      </c>
      <c r="B495" t="s">
        <v>495</v>
      </c>
    </row>
    <row r="496" spans="1:2">
      <c r="A496" t="str">
        <f>"113669"</f>
        <v>113669</v>
      </c>
      <c r="B496" t="s">
        <v>496</v>
      </c>
    </row>
    <row r="497" spans="1:2">
      <c r="A497" t="str">
        <f>"113670"</f>
        <v>113670</v>
      </c>
      <c r="B497" t="s">
        <v>497</v>
      </c>
    </row>
    <row r="498" spans="1:2">
      <c r="A498" t="str">
        <f>"113671"</f>
        <v>113671</v>
      </c>
      <c r="B498" t="s">
        <v>498</v>
      </c>
    </row>
    <row r="499" spans="1:2">
      <c r="A499" t="str">
        <f>"113672"</f>
        <v>113672</v>
      </c>
      <c r="B499" t="s">
        <v>499</v>
      </c>
    </row>
    <row r="500" spans="1:2">
      <c r="A500" t="str">
        <f>"113673"</f>
        <v>113673</v>
      </c>
      <c r="B500" t="s">
        <v>500</v>
      </c>
    </row>
    <row r="501" spans="1:2">
      <c r="A501" t="str">
        <f>"113674"</f>
        <v>113674</v>
      </c>
      <c r="B501" t="s">
        <v>501</v>
      </c>
    </row>
    <row r="502" spans="1:2">
      <c r="A502" t="str">
        <f>"118000"</f>
        <v>118000</v>
      </c>
      <c r="B502" t="s">
        <v>502</v>
      </c>
    </row>
    <row r="503" spans="1:2">
      <c r="A503" t="str">
        <f>"118003"</f>
        <v>118003</v>
      </c>
      <c r="B503" t="s">
        <v>503</v>
      </c>
    </row>
    <row r="504" spans="1:2">
      <c r="A504" t="str">
        <f>"118004"</f>
        <v>118004</v>
      </c>
      <c r="B504" t="s">
        <v>504</v>
      </c>
    </row>
    <row r="505" spans="1:2">
      <c r="A505" t="str">
        <f>"118005"</f>
        <v>118005</v>
      </c>
      <c r="B505" t="s">
        <v>505</v>
      </c>
    </row>
    <row r="506" spans="1:2">
      <c r="A506" t="str">
        <f>"118006"</f>
        <v>118006</v>
      </c>
      <c r="B506" t="s">
        <v>506</v>
      </c>
    </row>
    <row r="507" spans="1:2">
      <c r="A507" t="str">
        <f>"118007"</f>
        <v>118007</v>
      </c>
      <c r="B507" t="s">
        <v>507</v>
      </c>
    </row>
    <row r="508" spans="1:2">
      <c r="A508" t="str">
        <f>"118008"</f>
        <v>118008</v>
      </c>
      <c r="B508" t="s">
        <v>508</v>
      </c>
    </row>
    <row r="509" spans="1:2">
      <c r="A509" t="str">
        <f>"118009"</f>
        <v>118009</v>
      </c>
      <c r="B509" t="s">
        <v>509</v>
      </c>
    </row>
    <row r="510" spans="1:2">
      <c r="A510" t="str">
        <f>"118010"</f>
        <v>118010</v>
      </c>
      <c r="B510" t="s">
        <v>510</v>
      </c>
    </row>
    <row r="511" spans="1:2">
      <c r="A511" t="str">
        <f>"118011"</f>
        <v>118011</v>
      </c>
      <c r="B511" t="s">
        <v>511</v>
      </c>
    </row>
    <row r="512" spans="1:2">
      <c r="A512" t="str">
        <f>"118012"</f>
        <v>118012</v>
      </c>
      <c r="B512" t="s">
        <v>512</v>
      </c>
    </row>
    <row r="513" spans="1:2">
      <c r="A513" t="str">
        <f>"118013"</f>
        <v>118013</v>
      </c>
      <c r="B513" t="s">
        <v>513</v>
      </c>
    </row>
    <row r="514" spans="1:2">
      <c r="A514" t="str">
        <f>"118014"</f>
        <v>118014</v>
      </c>
      <c r="B514" t="s">
        <v>514</v>
      </c>
    </row>
    <row r="515" spans="1:2">
      <c r="A515" t="str">
        <f>"118015"</f>
        <v>118015</v>
      </c>
      <c r="B515" t="s">
        <v>515</v>
      </c>
    </row>
    <row r="516" spans="1:2">
      <c r="A516" t="str">
        <f>"118016"</f>
        <v>118016</v>
      </c>
      <c r="B516" t="s">
        <v>516</v>
      </c>
    </row>
    <row r="517" spans="1:2">
      <c r="A517" t="str">
        <f>"118017"</f>
        <v>118017</v>
      </c>
      <c r="B517" t="s">
        <v>517</v>
      </c>
    </row>
    <row r="518" spans="1:2">
      <c r="A518" t="str">
        <f>"118018"</f>
        <v>118018</v>
      </c>
      <c r="B518" t="s">
        <v>518</v>
      </c>
    </row>
    <row r="519" spans="1:2">
      <c r="A519" t="str">
        <f>"118019"</f>
        <v>118019</v>
      </c>
      <c r="B519" t="s">
        <v>519</v>
      </c>
    </row>
    <row r="520" spans="1:2">
      <c r="A520" t="str">
        <f>"118020"</f>
        <v>118020</v>
      </c>
      <c r="B520" t="s">
        <v>520</v>
      </c>
    </row>
    <row r="521" spans="1:2">
      <c r="A521" t="str">
        <f>"118021"</f>
        <v>118021</v>
      </c>
      <c r="B521" t="s">
        <v>521</v>
      </c>
    </row>
    <row r="522" spans="1:2">
      <c r="A522" t="str">
        <f>"118022"</f>
        <v>118022</v>
      </c>
      <c r="B522" t="s">
        <v>522</v>
      </c>
    </row>
    <row r="523" spans="1:2">
      <c r="A523" t="str">
        <f>"118023"</f>
        <v>118023</v>
      </c>
      <c r="B523" t="s">
        <v>523</v>
      </c>
    </row>
    <row r="524" spans="1:2">
      <c r="A524" t="str">
        <f>"118024"</f>
        <v>118024</v>
      </c>
      <c r="B524" t="s">
        <v>524</v>
      </c>
    </row>
    <row r="525" spans="1:2">
      <c r="A525" t="str">
        <f>"118025"</f>
        <v>118025</v>
      </c>
      <c r="B525" t="s">
        <v>525</v>
      </c>
    </row>
    <row r="526" spans="1:2">
      <c r="A526" t="str">
        <f>"118026"</f>
        <v>118026</v>
      </c>
      <c r="B526" t="s">
        <v>526</v>
      </c>
    </row>
    <row r="527" spans="1:2">
      <c r="A527" t="str">
        <f>"118027"</f>
        <v>118027</v>
      </c>
      <c r="B527" t="s">
        <v>527</v>
      </c>
    </row>
    <row r="528" spans="1:2">
      <c r="A528" t="str">
        <f>"118028"</f>
        <v>118028</v>
      </c>
      <c r="B528" t="s">
        <v>528</v>
      </c>
    </row>
    <row r="529" spans="1:2">
      <c r="A529" t="str">
        <f>"118029"</f>
        <v>118029</v>
      </c>
      <c r="B529" t="s">
        <v>529</v>
      </c>
    </row>
    <row r="530" spans="1:2">
      <c r="A530" t="str">
        <f>"118030"</f>
        <v>118030</v>
      </c>
      <c r="B530" t="s">
        <v>530</v>
      </c>
    </row>
    <row r="531" spans="1:2">
      <c r="A531" t="str">
        <f>"118031"</f>
        <v>118031</v>
      </c>
      <c r="B531" t="s">
        <v>531</v>
      </c>
    </row>
    <row r="532" spans="1:2">
      <c r="A532" t="str">
        <f>"118032"</f>
        <v>118032</v>
      </c>
      <c r="B532" t="s">
        <v>532</v>
      </c>
    </row>
    <row r="533" spans="1:2">
      <c r="A533" t="str">
        <f>"118033"</f>
        <v>118033</v>
      </c>
      <c r="B533" t="s">
        <v>533</v>
      </c>
    </row>
    <row r="534" spans="1:2">
      <c r="A534" t="str">
        <f>"118034"</f>
        <v>118034</v>
      </c>
      <c r="B534" t="s">
        <v>534</v>
      </c>
    </row>
    <row r="535" spans="1:2">
      <c r="A535" t="str">
        <f>"118035"</f>
        <v>118035</v>
      </c>
      <c r="B535" t="s">
        <v>535</v>
      </c>
    </row>
    <row r="536" spans="1:2">
      <c r="A536" t="str">
        <f>"118036"</f>
        <v>118036</v>
      </c>
      <c r="B536" t="s">
        <v>536</v>
      </c>
    </row>
    <row r="537" spans="1:2">
      <c r="A537" t="str">
        <f>"118037"</f>
        <v>118037</v>
      </c>
      <c r="B537" t="s">
        <v>537</v>
      </c>
    </row>
    <row r="538" spans="1:2">
      <c r="A538" t="str">
        <f>"118038"</f>
        <v>118038</v>
      </c>
      <c r="B538" t="s">
        <v>538</v>
      </c>
    </row>
    <row r="539" spans="1:2">
      <c r="A539" t="str">
        <f>"118039"</f>
        <v>118039</v>
      </c>
      <c r="B539" t="s">
        <v>539</v>
      </c>
    </row>
    <row r="540" spans="1:2">
      <c r="A540" t="str">
        <f>"118040"</f>
        <v>118040</v>
      </c>
      <c r="B540" t="s">
        <v>540</v>
      </c>
    </row>
    <row r="541" spans="1:2">
      <c r="A541" t="str">
        <f>"118041"</f>
        <v>118041</v>
      </c>
      <c r="B541" t="s">
        <v>541</v>
      </c>
    </row>
    <row r="542" spans="1:2">
      <c r="A542" t="str">
        <f>"110095"</f>
        <v>110095</v>
      </c>
      <c r="B542" t="s">
        <v>542</v>
      </c>
    </row>
    <row r="543" spans="1:2">
      <c r="A543" t="str">
        <f>"111017"</f>
        <v>111017</v>
      </c>
      <c r="B543" t="s">
        <v>543</v>
      </c>
    </row>
    <row r="544" spans="1:2">
      <c r="A544" t="str">
        <f>"113068"</f>
        <v>113068</v>
      </c>
      <c r="B544" t="s">
        <v>544</v>
      </c>
    </row>
    <row r="545" spans="1:2">
      <c r="A545" t="str">
        <f>"113675"</f>
        <v>113675</v>
      </c>
      <c r="B545" t="s">
        <v>545</v>
      </c>
    </row>
    <row r="546" spans="1:2">
      <c r="A546" t="str">
        <f>"113676"</f>
        <v>113676</v>
      </c>
      <c r="B546" t="s">
        <v>546</v>
      </c>
    </row>
    <row r="547" spans="1:2">
      <c r="A547" t="str">
        <f>"118042"</f>
        <v>118042</v>
      </c>
      <c r="B547" t="s">
        <v>547</v>
      </c>
    </row>
    <row r="548" spans="1:2">
      <c r="A548" t="str">
        <f>"118043"</f>
        <v>118043</v>
      </c>
      <c r="B548" t="s">
        <v>548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可转换债券20230823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jcl10086</cp:lastModifiedBy>
  <dcterms:created xsi:type="dcterms:W3CDTF">2023-08-23T01:06:00Z</dcterms:created>
  <dcterms:modified xsi:type="dcterms:W3CDTF">2023-08-23T01:07:55Z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A236D810E7E74A58BBC88FEFA8C00669_13</vt:lpwstr>
  </property>
  <property fmtid="{D5CDD505-2E9C-101B-9397-08002B2CF9AE}" pid="3" name="KSOProductBuildVer">
    <vt:lpwstr>2052-11.1.0.14309</vt:lpwstr>
  </property>
</Properties>
</file>