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jclah\Desktop\DAW\Programacion\Proyecto-DAW\00_Documentacion\"/>
    </mc:Choice>
  </mc:AlternateContent>
  <xr:revisionPtr revIDLastSave="0" documentId="8_{18F95D23-A8C8-4829-9433-05E79A8CF8C2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Respuestas de formulario 1" sheetId="1" r:id="rId1"/>
    <sheet name="Filtro" sheetId="2" r:id="rId2"/>
    <sheet name="Hoja1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6" i="2" l="1"/>
  <c r="U7" i="2"/>
  <c r="U8" i="2"/>
  <c r="U5" i="2"/>
  <c r="T6" i="2"/>
  <c r="T7" i="2"/>
  <c r="T8" i="2"/>
  <c r="T5" i="2"/>
  <c r="S6" i="2"/>
  <c r="S7" i="2"/>
  <c r="S8" i="2"/>
  <c r="S5" i="2"/>
  <c r="R6" i="2"/>
  <c r="R7" i="2"/>
  <c r="R8" i="2"/>
  <c r="R5" i="2"/>
  <c r="Q6" i="2"/>
  <c r="Q7" i="2"/>
  <c r="Q8" i="2"/>
  <c r="Q5" i="2"/>
  <c r="P6" i="2"/>
  <c r="P7" i="2"/>
  <c r="P8" i="2"/>
  <c r="P5" i="2"/>
  <c r="O6" i="2"/>
  <c r="O7" i="2"/>
  <c r="O8" i="2"/>
  <c r="O5" i="2"/>
  <c r="F6" i="2"/>
  <c r="F7" i="2"/>
  <c r="F8" i="2"/>
  <c r="F5" i="2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2" i="4"/>
  <c r="AO6" i="2"/>
  <c r="AN6" i="2"/>
  <c r="BH8" i="2" l="1"/>
  <c r="BH5" i="2"/>
  <c r="BH6" i="2"/>
  <c r="BH7" i="2"/>
  <c r="BG8" i="2"/>
  <c r="BG5" i="2"/>
  <c r="BG6" i="2"/>
  <c r="BG7" i="2"/>
  <c r="BF5" i="2"/>
  <c r="BF6" i="2"/>
  <c r="BF7" i="2"/>
  <c r="BF8" i="2"/>
  <c r="BD5" i="2"/>
  <c r="BE5" i="2"/>
  <c r="BD6" i="2"/>
  <c r="BE6" i="2"/>
  <c r="BD7" i="2"/>
  <c r="BE7" i="2"/>
  <c r="BE8" i="2"/>
  <c r="BD8" i="2"/>
  <c r="BB6" i="2"/>
  <c r="BB7" i="2"/>
  <c r="BB8" i="2"/>
  <c r="BB5" i="2"/>
  <c r="BA6" i="2"/>
  <c r="BA7" i="2"/>
  <c r="BA8" i="2"/>
  <c r="BA5" i="2"/>
  <c r="AZ6" i="2"/>
  <c r="AZ7" i="2"/>
  <c r="AZ8" i="2"/>
  <c r="AZ5" i="2"/>
  <c r="BD13" i="2"/>
  <c r="BD14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X6" i="2"/>
  <c r="AX7" i="2"/>
  <c r="AX8" i="2"/>
  <c r="AX9" i="2"/>
  <c r="AX10" i="2"/>
  <c r="AX11" i="2"/>
  <c r="AX12" i="2"/>
  <c r="AX13" i="2"/>
  <c r="AX14" i="2"/>
  <c r="AX15" i="2"/>
  <c r="BD4" i="2"/>
  <c r="A8" i="2"/>
  <c r="B8" i="2"/>
  <c r="C8" i="2"/>
  <c r="D8" i="2"/>
  <c r="E8" i="2"/>
  <c r="G8" i="2"/>
  <c r="H8" i="2"/>
  <c r="I8" i="2"/>
  <c r="J8" i="2"/>
  <c r="K8" i="2"/>
  <c r="L8" i="2"/>
  <c r="M8" i="2"/>
  <c r="N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V8" i="2"/>
  <c r="AW8" i="2"/>
  <c r="BC8" i="2"/>
  <c r="BI8" i="2"/>
  <c r="BJ8" i="2"/>
  <c r="BK8" i="2"/>
  <c r="BL8" i="2"/>
  <c r="AX5" i="2"/>
  <c r="AW6" i="2"/>
  <c r="AW7" i="2"/>
  <c r="AW5" i="2"/>
  <c r="AX4" i="2"/>
  <c r="AF6" i="2"/>
  <c r="AF7" i="2"/>
  <c r="AF5" i="2"/>
  <c r="X6" i="2"/>
  <c r="X7" i="2"/>
  <c r="X5" i="2"/>
  <c r="G6" i="2"/>
  <c r="G7" i="2"/>
  <c r="G5" i="2"/>
  <c r="A5" i="2"/>
  <c r="B5" i="2"/>
  <c r="C5" i="2"/>
  <c r="D5" i="2"/>
  <c r="E5" i="2"/>
  <c r="H5" i="2"/>
  <c r="I5" i="2"/>
  <c r="J5" i="2"/>
  <c r="K5" i="2"/>
  <c r="L5" i="2"/>
  <c r="M5" i="2"/>
  <c r="N5" i="2"/>
  <c r="V5" i="2"/>
  <c r="W5" i="2"/>
  <c r="Y5" i="2"/>
  <c r="Z5" i="2"/>
  <c r="AA5" i="2"/>
  <c r="AB5" i="2"/>
  <c r="AC5" i="2"/>
  <c r="AD5" i="2"/>
  <c r="AE5" i="2"/>
  <c r="AG5" i="2"/>
  <c r="AH5" i="2"/>
  <c r="AI5" i="2"/>
  <c r="AJ5" i="2"/>
  <c r="AK5" i="2"/>
  <c r="AL5" i="2"/>
  <c r="AM5" i="2"/>
  <c r="AN5" i="2"/>
  <c r="AO5" i="2"/>
  <c r="AP5" i="2"/>
  <c r="AV5" i="2"/>
  <c r="AY5" i="2"/>
  <c r="BC5" i="2"/>
  <c r="BI5" i="2"/>
  <c r="BJ5" i="2"/>
  <c r="BK5" i="2"/>
  <c r="BL5" i="2"/>
  <c r="A6" i="2"/>
  <c r="B6" i="2"/>
  <c r="C6" i="2"/>
  <c r="D6" i="2"/>
  <c r="E6" i="2"/>
  <c r="H6" i="2"/>
  <c r="I6" i="2"/>
  <c r="J6" i="2"/>
  <c r="K6" i="2"/>
  <c r="L6" i="2"/>
  <c r="M6" i="2"/>
  <c r="N6" i="2"/>
  <c r="V6" i="2"/>
  <c r="W6" i="2"/>
  <c r="Y6" i="2"/>
  <c r="Z6" i="2"/>
  <c r="AA6" i="2"/>
  <c r="AB6" i="2"/>
  <c r="AC6" i="2"/>
  <c r="AD6" i="2"/>
  <c r="AE6" i="2"/>
  <c r="AG6" i="2"/>
  <c r="AH6" i="2"/>
  <c r="AI6" i="2"/>
  <c r="AJ6" i="2"/>
  <c r="AK6" i="2"/>
  <c r="AL6" i="2"/>
  <c r="AM6" i="2"/>
  <c r="AP6" i="2"/>
  <c r="AV6" i="2"/>
  <c r="BC6" i="2"/>
  <c r="BI6" i="2"/>
  <c r="BJ6" i="2"/>
  <c r="BK6" i="2"/>
  <c r="BL6" i="2"/>
  <c r="A7" i="2"/>
  <c r="B7" i="2"/>
  <c r="C7" i="2"/>
  <c r="D7" i="2"/>
  <c r="E7" i="2"/>
  <c r="H7" i="2"/>
  <c r="I7" i="2"/>
  <c r="J7" i="2"/>
  <c r="K7" i="2"/>
  <c r="L7" i="2"/>
  <c r="M7" i="2"/>
  <c r="N7" i="2"/>
  <c r="V7" i="2"/>
  <c r="W7" i="2"/>
  <c r="Y7" i="2"/>
  <c r="Z7" i="2"/>
  <c r="AA7" i="2"/>
  <c r="AB7" i="2"/>
  <c r="AC7" i="2"/>
  <c r="AD7" i="2"/>
  <c r="AE7" i="2"/>
  <c r="AG7" i="2"/>
  <c r="AH7" i="2"/>
  <c r="AI7" i="2"/>
  <c r="AJ7" i="2"/>
  <c r="AK7" i="2"/>
  <c r="AL7" i="2"/>
  <c r="AM7" i="2"/>
  <c r="AN7" i="2"/>
  <c r="AO7" i="2"/>
  <c r="AP7" i="2"/>
  <c r="AV7" i="2"/>
  <c r="BC7" i="2"/>
  <c r="BI7" i="2"/>
  <c r="BJ7" i="2"/>
  <c r="BK7" i="2"/>
  <c r="BL7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V4" i="2"/>
  <c r="AW4" i="2"/>
  <c r="AY4" i="2"/>
  <c r="BC4" i="2"/>
  <c r="AZ4" i="2"/>
  <c r="BA4" i="2"/>
  <c r="BB4" i="2"/>
  <c r="BF4" i="2"/>
  <c r="BG4" i="2"/>
  <c r="BH4" i="2"/>
  <c r="BI4" i="2"/>
  <c r="BJ4" i="2"/>
  <c r="BK4" i="2"/>
  <c r="BL4" i="2"/>
  <c r="A4" i="2"/>
</calcChain>
</file>

<file path=xl/sharedStrings.xml><?xml version="1.0" encoding="utf-8"?>
<sst xmlns="http://schemas.openxmlformats.org/spreadsheetml/2006/main" count="597" uniqueCount="340">
  <si>
    <t>Marca temporal</t>
  </si>
  <si>
    <t>Dirección de correo electrónico</t>
  </si>
  <si>
    <t>Nombre</t>
  </si>
  <si>
    <t>Primer apellido</t>
  </si>
  <si>
    <t>Segundo apellido</t>
  </si>
  <si>
    <t>Tipo de identificación</t>
  </si>
  <si>
    <t>DNI</t>
  </si>
  <si>
    <t>NIE</t>
  </si>
  <si>
    <t>Pasaporte u otros</t>
  </si>
  <si>
    <t>Fecha de nacimiento</t>
  </si>
  <si>
    <t>País de nacimiento</t>
  </si>
  <si>
    <t>Nacionalidad</t>
  </si>
  <si>
    <t>Sexo</t>
  </si>
  <si>
    <t>Correo electrónico del alumno/a</t>
  </si>
  <si>
    <t>Telefóno móvil del alumno/a</t>
  </si>
  <si>
    <t>¿Se matricula por primera vez en este Centro?</t>
  </si>
  <si>
    <t>Nombre del centro de procedencia</t>
  </si>
  <si>
    <t>Comunidad ó Ciudad Autónoma</t>
  </si>
  <si>
    <t>Provincia</t>
  </si>
  <si>
    <t>Dirección del centro</t>
  </si>
  <si>
    <t>Localidad</t>
  </si>
  <si>
    <t>Cóigo Postal</t>
  </si>
  <si>
    <t>Teléfono del centro</t>
  </si>
  <si>
    <t>¿Repite curso?</t>
  </si>
  <si>
    <t/>
  </si>
  <si>
    <t xml:space="preserve">Teléfono de contacto madre/tutora legal </t>
  </si>
  <si>
    <t>Correo electrónico madre/tutora legal</t>
  </si>
  <si>
    <t xml:space="preserve">Teléfono de contacto padre/tutor legal </t>
  </si>
  <si>
    <t>Correo electrónico padre/tutor legal</t>
  </si>
  <si>
    <t>Nombre y apellidos</t>
  </si>
  <si>
    <t>Domicilio ( calle, piso, puerta, ....)</t>
  </si>
  <si>
    <t>Código postal</t>
  </si>
  <si>
    <t>Opción de 1º Bachillerato</t>
  </si>
  <si>
    <t>Ciencias Troncal 1</t>
  </si>
  <si>
    <t>Ciencias Troncal 2</t>
  </si>
  <si>
    <t>Humanidades/CCSS Troncal 1</t>
  </si>
  <si>
    <t>Humanidades/CCSS Troncal 2</t>
  </si>
  <si>
    <t xml:space="preserve"> [1ª opción]</t>
  </si>
  <si>
    <t xml:space="preserve"> [2ª opción]</t>
  </si>
  <si>
    <t xml:space="preserve"> [3ª opción]</t>
  </si>
  <si>
    <t xml:space="preserve"> [4ª opción]</t>
  </si>
  <si>
    <t>jclahuertar@gmail.com</t>
  </si>
  <si>
    <t>Carlos</t>
  </si>
  <si>
    <t>Apellido1</t>
  </si>
  <si>
    <t>Apellido2</t>
  </si>
  <si>
    <t>25159785Q</t>
  </si>
  <si>
    <t>España</t>
  </si>
  <si>
    <t>Masculino</t>
  </si>
  <si>
    <t>alumno1@gmail.com</t>
  </si>
  <si>
    <t>Sí</t>
  </si>
  <si>
    <t>IES Itaca</t>
  </si>
  <si>
    <t>Andalucía</t>
  </si>
  <si>
    <t>Almería</t>
  </si>
  <si>
    <t>Domicilio IES Itaca</t>
  </si>
  <si>
    <t>Localidad Ies Itaca</t>
  </si>
  <si>
    <t>No</t>
  </si>
  <si>
    <t>12345678M</t>
  </si>
  <si>
    <t>Madre</t>
  </si>
  <si>
    <t>Nombre Madre</t>
  </si>
  <si>
    <t>Apellido1Madre</t>
  </si>
  <si>
    <t>Apellido2Madre</t>
  </si>
  <si>
    <t>madre@gmail.com</t>
  </si>
  <si>
    <t>98765432P</t>
  </si>
  <si>
    <t>Padre</t>
  </si>
  <si>
    <t>Nombre Padre</t>
  </si>
  <si>
    <t>Apelido1Padre</t>
  </si>
  <si>
    <t>Apellido2Padre</t>
  </si>
  <si>
    <t>padre@gmail.com</t>
  </si>
  <si>
    <t>Nombre Alumno Itinerario1</t>
  </si>
  <si>
    <t>Domicilio alumno 1, 1</t>
  </si>
  <si>
    <t>Zaragoza</t>
  </si>
  <si>
    <t>Ciencias (Incluye Matemáticas I)</t>
  </si>
  <si>
    <t>Matemáticas I, Física y Química</t>
  </si>
  <si>
    <t>Biología-Geología</t>
  </si>
  <si>
    <t>Anatomia Aplicada</t>
  </si>
  <si>
    <t>TIC I</t>
  </si>
  <si>
    <t>Francés I</t>
  </si>
  <si>
    <t>Educación para la ciudadanía</t>
  </si>
  <si>
    <t>Religión católica</t>
  </si>
  <si>
    <t>Historia y cultura de Aragón</t>
  </si>
  <si>
    <t>Oratoria</t>
  </si>
  <si>
    <t>José</t>
  </si>
  <si>
    <t>X1234567A</t>
  </si>
  <si>
    <t>Rumania</t>
  </si>
  <si>
    <t>Rumanía</t>
  </si>
  <si>
    <t>alumno2@hotmail.com</t>
  </si>
  <si>
    <t>Y1236547M</t>
  </si>
  <si>
    <t>masdre@hotmail.com</t>
  </si>
  <si>
    <t>Y3216547P</t>
  </si>
  <si>
    <t>Apellido1Padre</t>
  </si>
  <si>
    <t>padre@hotmail.com</t>
  </si>
  <si>
    <t>Nombre alumno 2</t>
  </si>
  <si>
    <t>Dibujo técnico I</t>
  </si>
  <si>
    <t>Tecnología Industrial</t>
  </si>
  <si>
    <t>Alicia</t>
  </si>
  <si>
    <t>Otro (pasaporte, .... )</t>
  </si>
  <si>
    <t>P/321654/A</t>
  </si>
  <si>
    <t>Maruecos</t>
  </si>
  <si>
    <t>Marruecos</t>
  </si>
  <si>
    <t>Femenino</t>
  </si>
  <si>
    <t>alumna@ya.com</t>
  </si>
  <si>
    <t>IES Prueba</t>
  </si>
  <si>
    <t>Castilla y León</t>
  </si>
  <si>
    <t>Soria</t>
  </si>
  <si>
    <t>Domicilio del centro de Soria, 48</t>
  </si>
  <si>
    <t>P/987654321/M</t>
  </si>
  <si>
    <t>madre@hotmail.com</t>
  </si>
  <si>
    <t>P/987654321/P</t>
  </si>
  <si>
    <t>padre@ya.com</t>
  </si>
  <si>
    <t>Alicia Apellido1 Apellido2</t>
  </si>
  <si>
    <t>Domicilio Alumna 3, 46, ppal. idz.</t>
  </si>
  <si>
    <t>Humanidades y Ciencias sociales</t>
  </si>
  <si>
    <t>Historia del mundo contemporáneo</t>
  </si>
  <si>
    <t>Matemáticas CCSS I y Economía</t>
  </si>
  <si>
    <t>Literatura Universal I</t>
  </si>
  <si>
    <t>CIENCIAS</t>
  </si>
  <si>
    <t>Catalina</t>
  </si>
  <si>
    <t>65498731L</t>
  </si>
  <si>
    <t>EEUU</t>
  </si>
  <si>
    <t>Otros</t>
  </si>
  <si>
    <t>Catalina@gmail.com</t>
  </si>
  <si>
    <t>65734982Y</t>
  </si>
  <si>
    <t>Tutora legal</t>
  </si>
  <si>
    <t>Nombre Tutora</t>
  </si>
  <si>
    <t>Apellido1Tutora</t>
  </si>
  <si>
    <t>Apellido2Tutora</t>
  </si>
  <si>
    <t>tutora@gmail.com</t>
  </si>
  <si>
    <t>Z3217965P</t>
  </si>
  <si>
    <t>Padre@ya.com</t>
  </si>
  <si>
    <t xml:space="preserve">NombrePadre Apellido1 Apellido2 </t>
  </si>
  <si>
    <t>Domicilio del Padre, 89</t>
  </si>
  <si>
    <t>Calatayud</t>
  </si>
  <si>
    <t>Latín I y Griego I</t>
  </si>
  <si>
    <t>[1ª opción]</t>
  </si>
  <si>
    <t>[2ª opción]</t>
  </si>
  <si>
    <t>[3ª opción]</t>
  </si>
  <si>
    <t>Troncales generales</t>
  </si>
  <si>
    <t>Lengua Castellana y Literatura I</t>
  </si>
  <si>
    <t>Filosofía</t>
  </si>
  <si>
    <t>Inglés</t>
  </si>
  <si>
    <t>Educación Física</t>
  </si>
  <si>
    <t>Cultura Científica</t>
  </si>
  <si>
    <t>ITI_Ciencias</t>
  </si>
  <si>
    <t>ITI_Humanidades y CCSS</t>
  </si>
  <si>
    <t>marcaTemporal</t>
  </si>
  <si>
    <t>emailAlum</t>
  </si>
  <si>
    <t>nombreAlum</t>
  </si>
  <si>
    <t>apell1Alum</t>
  </si>
  <si>
    <t>apell2Alum</t>
  </si>
  <si>
    <t>tipoIdAulm</t>
  </si>
  <si>
    <t>idAlum</t>
  </si>
  <si>
    <t>fechaNacAlum</t>
  </si>
  <si>
    <t>paisNacAlum</t>
  </si>
  <si>
    <t>nacionalidadAlum</t>
  </si>
  <si>
    <t>sexoAlum</t>
  </si>
  <si>
    <t>email</t>
  </si>
  <si>
    <t>telefonoAlum</t>
  </si>
  <si>
    <t>nombreCentro</t>
  </si>
  <si>
    <t>otroCentro</t>
  </si>
  <si>
    <t>comunidadCentro</t>
  </si>
  <si>
    <t>provinciaCentro</t>
  </si>
  <si>
    <t>direccionCentro</t>
  </si>
  <si>
    <t>localidadCentro</t>
  </si>
  <si>
    <t>cpCento</t>
  </si>
  <si>
    <t>telefonoCentro</t>
  </si>
  <si>
    <t>repite</t>
  </si>
  <si>
    <t>tipoIdFamiliar1</t>
  </si>
  <si>
    <t>idFamiliar1</t>
  </si>
  <si>
    <t>tipoFamiliar1</t>
  </si>
  <si>
    <t>nombreFamiliar1</t>
  </si>
  <si>
    <t>apell1Familiar1</t>
  </si>
  <si>
    <t>apell2Familiar1</t>
  </si>
  <si>
    <t>telefonoFamiliar1</t>
  </si>
  <si>
    <t>emailFamiliar1</t>
  </si>
  <si>
    <t>idFamiliar2</t>
  </si>
  <si>
    <t>tipoFamiliar2</t>
  </si>
  <si>
    <t>nombreFamiliar2</t>
  </si>
  <si>
    <t>apell1Familiar2</t>
  </si>
  <si>
    <t>apell2Familiar2</t>
  </si>
  <si>
    <t>telefonoFamiliar2</t>
  </si>
  <si>
    <t>emailFamiliar2</t>
  </si>
  <si>
    <t>cpCorreo</t>
  </si>
  <si>
    <t>destinartarioCorreo</t>
  </si>
  <si>
    <t>domicilioCorreo</t>
  </si>
  <si>
    <t>localidadCorreo</t>
  </si>
  <si>
    <t>Calatorao</t>
  </si>
  <si>
    <t>su casa, 35, 1º iz</t>
  </si>
  <si>
    <t>modalidad</t>
  </si>
  <si>
    <t>troncalOpc1C</t>
  </si>
  <si>
    <t>troncalOpc2C</t>
  </si>
  <si>
    <t>troncal4C</t>
  </si>
  <si>
    <t>troncal1G</t>
  </si>
  <si>
    <t>troncal2G</t>
  </si>
  <si>
    <t>troncal3G</t>
  </si>
  <si>
    <t>opc1C</t>
  </si>
  <si>
    <t>opc2C</t>
  </si>
  <si>
    <t>opc3C</t>
  </si>
  <si>
    <t>troncal4HCS</t>
  </si>
  <si>
    <t>troncalOpc1HCS</t>
  </si>
  <si>
    <t>opc1HCS</t>
  </si>
  <si>
    <t>opc2HCS</t>
  </si>
  <si>
    <t>opc3HCS</t>
  </si>
  <si>
    <t>especifica1G</t>
  </si>
  <si>
    <t>especifica2G</t>
  </si>
  <si>
    <t>troncalOpc2HCS</t>
  </si>
  <si>
    <t>especifica3GOpc1</t>
  </si>
  <si>
    <t>especifica3GOpc2</t>
  </si>
  <si>
    <t>especifica3GOpc3</t>
  </si>
  <si>
    <t>especifica3GOpc4</t>
  </si>
  <si>
    <t>tipoIdFamiliar2</t>
  </si>
  <si>
    <t>this.</t>
  </si>
  <si>
    <t>this.marcaTemporal = marcaTemporal;</t>
  </si>
  <si>
    <t>this.email = email;</t>
  </si>
  <si>
    <t>this.nombreAlum = nombreAlum;</t>
  </si>
  <si>
    <t>this.apell1Alum = apell1Alum;</t>
  </si>
  <si>
    <t>this.apell2Alum = apell2Alum;</t>
  </si>
  <si>
    <t>this.tipoIdAulm = tipoIdAulm;</t>
  </si>
  <si>
    <t>this.idAlum = idAlum;</t>
  </si>
  <si>
    <t>this.fechaNacAlum = fechaNacAlum;</t>
  </si>
  <si>
    <t>this.paisNacAlum = paisNacAlum;</t>
  </si>
  <si>
    <t>this.nacionalidadAlum = nacionalidadAlum;</t>
  </si>
  <si>
    <t>this.sexoAlum = sexoAlum;</t>
  </si>
  <si>
    <t>this.emailAlum = emailAlum;</t>
  </si>
  <si>
    <t>this.telefonoAlum = telefonoAlum;</t>
  </si>
  <si>
    <t>this.otroCentro = otroCentro;</t>
  </si>
  <si>
    <t>this.nombreCentro = nombreCentro;</t>
  </si>
  <si>
    <t>this.comunidadCentro = comunidadCentro;</t>
  </si>
  <si>
    <t>this.provinciaCentro = provinciaCentro;</t>
  </si>
  <si>
    <t>this.direccionCentro = direccionCentro;</t>
  </si>
  <si>
    <t>this.localidadCentro = localidadCentro;</t>
  </si>
  <si>
    <t>this.cpCento = cpCento;</t>
  </si>
  <si>
    <t>this.telefonoCentro = telefonoCentro;</t>
  </si>
  <si>
    <t>this.repite = repite;</t>
  </si>
  <si>
    <t>this.tipoIdFamiliar1 = tipoIdFamiliar1;</t>
  </si>
  <si>
    <t>this.idFamiliar1 = idFamiliar1;</t>
  </si>
  <si>
    <t>this.tipoFamiliar1 = tipoFamiliar1;</t>
  </si>
  <si>
    <t>this.nombreFamiliar1 = nombreFamiliar1;</t>
  </si>
  <si>
    <t>this.apell1Familiar1 = apell1Familiar1;</t>
  </si>
  <si>
    <t>this.apell2Familiar1 = apell2Familiar1;</t>
  </si>
  <si>
    <t>this.telefonoFamiliar1 = telefonoFamiliar1;</t>
  </si>
  <si>
    <t>this.emailFamiliar1 = emailFamiliar1;</t>
  </si>
  <si>
    <t>this.tipoIdFamiliar2 = tipoIdFamiliar2;</t>
  </si>
  <si>
    <t>this.idFamiliar2 = idFamiliar2;</t>
  </si>
  <si>
    <t>this.tipoFamiliar2 = tipoFamiliar2;</t>
  </si>
  <si>
    <t>this.nombreFamiliar2 = nombreFamiliar2;</t>
  </si>
  <si>
    <t>this.apell1Familiar2 = apell1Familiar2;</t>
  </si>
  <si>
    <t>this.apell2Familiar2 = apell2Familiar2;</t>
  </si>
  <si>
    <t>this.telefonoFamiliar2 = telefonoFamiliar2;</t>
  </si>
  <si>
    <t>this.emailFamiliar2 = emailFamiliar2;</t>
  </si>
  <si>
    <t>this.destinartarioCorreo = destinartarioCorreo;</t>
  </si>
  <si>
    <t>this.domicilioCorreo = domicilioCorreo;</t>
  </si>
  <si>
    <t>this.localidadCorreo = localidadCorreo;</t>
  </si>
  <si>
    <t>this.cpCorreo = cpCorreo;</t>
  </si>
  <si>
    <t>this.troncal1G = troncal1G;</t>
  </si>
  <si>
    <t>this.troncal2G = troncal2G;</t>
  </si>
  <si>
    <t>this.troncal3G = troncal3G;</t>
  </si>
  <si>
    <t>this.especifica1G = especifica1G;</t>
  </si>
  <si>
    <t>this.especifica2G = especifica2G;</t>
  </si>
  <si>
    <t>this.modalidad = modalidad;</t>
  </si>
  <si>
    <t>this.troncal4C = troncal4C;</t>
  </si>
  <si>
    <t>this.troncalOpc1C = troncalOpc1C;</t>
  </si>
  <si>
    <t>this.troncalOpc2C = troncalOpc2C;</t>
  </si>
  <si>
    <t>this.opc1C = opc1C;</t>
  </si>
  <si>
    <t>this.opc2C = opc2C;</t>
  </si>
  <si>
    <t>this.opc3C = opc3C;</t>
  </si>
  <si>
    <t>this.troncalOpc1HCS = troncalOpc1HCS;</t>
  </si>
  <si>
    <t>this.troncal4HCS = troncal4HCS;</t>
  </si>
  <si>
    <t>this.troncalOpc2HCS = troncalOpc2HCS;</t>
  </si>
  <si>
    <t>this.opc1HCS = opc1HCS;</t>
  </si>
  <si>
    <t>this.opc2HCS = opc2HCS;</t>
  </si>
  <si>
    <t>this.opc3HCS = opc3HCS;</t>
  </si>
  <si>
    <t>this.especifica3GOpc1 = especifica3GOpc1;</t>
  </si>
  <si>
    <t>this.especifica3GOpc2 = especifica3GOpc2;</t>
  </si>
  <si>
    <t>this.especifica3GOpc3 = especifica3GOpc3;</t>
  </si>
  <si>
    <t>this.especifica3GOpc4 = especifica3GOpc4;</t>
  </si>
  <si>
    <t>marcaTemporal = campos[0];</t>
  </si>
  <si>
    <t>email = campos[1];</t>
  </si>
  <si>
    <t>nombreAlum = campos[2];</t>
  </si>
  <si>
    <t>apell1Alum = campos[3];</t>
  </si>
  <si>
    <t>apell2Alum = campos[4];</t>
  </si>
  <si>
    <t>tipoIdAulm = campos[5];</t>
  </si>
  <si>
    <t>idAlum = campos[6];</t>
  </si>
  <si>
    <t>fechaNacAlum = campos[7];</t>
  </si>
  <si>
    <t>paisNacAlum = campos[8];</t>
  </si>
  <si>
    <t>nacionalidadAlum = campos[9];</t>
  </si>
  <si>
    <t>sexoAlum = campos[10];</t>
  </si>
  <si>
    <t>emailAlum = campos[11];</t>
  </si>
  <si>
    <t>telefonoAlum = campos[12];</t>
  </si>
  <si>
    <t>otroCentro = campos[13];</t>
  </si>
  <si>
    <t>nombreCentro = campos[14];</t>
  </si>
  <si>
    <t>comunidadCentro = campos[15];</t>
  </si>
  <si>
    <t>provinciaCentro = campos[16];</t>
  </si>
  <si>
    <t>direccionCentro = campos[17];</t>
  </si>
  <si>
    <t>localidadCentro = campos[18];</t>
  </si>
  <si>
    <t>cpCento = campos[19];</t>
  </si>
  <si>
    <t>telefonoCentro = campos[20];</t>
  </si>
  <si>
    <t>repite = campos[21];</t>
  </si>
  <si>
    <t>tipoIdFamiliar1 = campos[22];</t>
  </si>
  <si>
    <t>idFamiliar1 = campos[23];</t>
  </si>
  <si>
    <t>tipoFamiliar1 = campos[24];</t>
  </si>
  <si>
    <t>nombreFamiliar1 = campos[25];</t>
  </si>
  <si>
    <t>apell1Familiar1 = campos[26];</t>
  </si>
  <si>
    <t>apell2Familiar1 = campos[27];</t>
  </si>
  <si>
    <t>telefonoFamiliar1 = campos[28];</t>
  </si>
  <si>
    <t>emailFamiliar1 = campos[29];</t>
  </si>
  <si>
    <t>tipoIdFamiliar2 = campos[30];</t>
  </si>
  <si>
    <t>idFamiliar2 = campos[31];</t>
  </si>
  <si>
    <t>tipoFamiliar2 = campos[32];</t>
  </si>
  <si>
    <t>nombreFamiliar2 = campos[33];</t>
  </si>
  <si>
    <t>apell1Familiar2 = campos[34];</t>
  </si>
  <si>
    <t>apell2Familiar2 = campos[35];</t>
  </si>
  <si>
    <t>telefonoFamiliar2 = campos[36];</t>
  </si>
  <si>
    <t>emailFamiliar2 = campos[37];</t>
  </si>
  <si>
    <t>destinartarioCorreo = campos[38];</t>
  </si>
  <si>
    <t>domicilioCorreo = campos[39];</t>
  </si>
  <si>
    <t>localidadCorreo = campos[40];</t>
  </si>
  <si>
    <t>cpCorreo = campos[41];</t>
  </si>
  <si>
    <t>troncal1G = campos[42];</t>
  </si>
  <si>
    <t>troncal2G = campos[43];</t>
  </si>
  <si>
    <t>troncal3G = campos[44];</t>
  </si>
  <si>
    <t>especifica1G = campos[45];</t>
  </si>
  <si>
    <t>especifica2G = campos[46];</t>
  </si>
  <si>
    <t>modalidad = campos[47];</t>
  </si>
  <si>
    <t>troncal4C = campos[48];</t>
  </si>
  <si>
    <t>troncalOpc1C = campos[49];</t>
  </si>
  <si>
    <t>troncalOpc2C = campos[50];</t>
  </si>
  <si>
    <t>opc1C = campos[51];</t>
  </si>
  <si>
    <t>opc2C = campos[52];</t>
  </si>
  <si>
    <t>opc3C = campos[53];</t>
  </si>
  <si>
    <t>troncalOpc1HCS = campos[54];</t>
  </si>
  <si>
    <t>troncal4HCS = campos[55];</t>
  </si>
  <si>
    <t>troncalOpc2HCS = campos[56];</t>
  </si>
  <si>
    <t>opc1HCS = campos[57];</t>
  </si>
  <si>
    <t>opc2HCS = campos[58];</t>
  </si>
  <si>
    <t>opc3HCS = campos[59];</t>
  </si>
  <si>
    <t>especifica3GOpc1 = campos[60];</t>
  </si>
  <si>
    <t>especifica3GOpc2 = campos[61];</t>
  </si>
  <si>
    <t>especifica3GOpc3 = campos[62];</t>
  </si>
  <si>
    <t>especifica3GOpc4 = campos[63];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</si>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</sst>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\-m\-yy\ h:mm;@"/>
  </numFmts>
  <fonts count="11" x14ac:knownFonts="1">
    <font>
      <sz val="10"/>
      <color rgb="FF000000"/>
      <name val="Arial"/>
    </font>
    <font>
      <sz val="10"/>
      <color theme="1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9C5700"/>
      <name val="Arial"/>
      <family val="2"/>
      <scheme val="minor"/>
    </font>
    <font>
      <b/>
      <sz val="11"/>
      <color rgb="FF3F3F76"/>
      <name val="Arial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26">
    <xf numFmtId="0" fontId="0" fillId="0" borderId="0" xfId="0" applyFont="1" applyAlignment="1"/>
    <xf numFmtId="0" fontId="0" fillId="6" borderId="0" xfId="0" applyFont="1" applyFill="1" applyAlignment="1"/>
    <xf numFmtId="0" fontId="0" fillId="0" borderId="0" xfId="0" applyFont="1" applyFill="1" applyAlignment="1"/>
    <xf numFmtId="165" fontId="0" fillId="0" borderId="0" xfId="0" applyNumberFormat="1" applyFont="1" applyFill="1" applyAlignment="1"/>
    <xf numFmtId="14" fontId="0" fillId="0" borderId="0" xfId="0" applyNumberFormat="1" applyFont="1" applyFill="1" applyAlignment="1"/>
    <xf numFmtId="0" fontId="5" fillId="5" borderId="0" xfId="4" applyBorder="1" applyAlignment="1"/>
    <xf numFmtId="0" fontId="0" fillId="7" borderId="0" xfId="0" applyFont="1" applyFill="1" applyAlignment="1"/>
    <xf numFmtId="0" fontId="0" fillId="9" borderId="0" xfId="0" applyFont="1" applyFill="1" applyAlignment="1"/>
    <xf numFmtId="0" fontId="10" fillId="9" borderId="0" xfId="0" applyFont="1" applyFill="1" applyAlignment="1"/>
    <xf numFmtId="0" fontId="0" fillId="0" borderId="0" xfId="0" applyFont="1" applyAlignment="1">
      <alignment horizontal="center"/>
    </xf>
    <xf numFmtId="0" fontId="8" fillId="4" borderId="0" xfId="3" applyFont="1" applyAlignment="1">
      <alignment horizontal="center"/>
    </xf>
    <xf numFmtId="0" fontId="8" fillId="4" borderId="0" xfId="3" applyFont="1" applyBorder="1" applyAlignment="1">
      <alignment horizontal="center"/>
    </xf>
    <xf numFmtId="0" fontId="9" fillId="5" borderId="0" xfId="4" applyFont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1" applyAlignment="1">
      <alignment vertical="center"/>
    </xf>
    <xf numFmtId="0" fontId="3" fillId="3" borderId="0" xfId="2" applyAlignment="1">
      <alignment vertical="center"/>
    </xf>
    <xf numFmtId="0" fontId="4" fillId="4" borderId="0" xfId="3" applyAlignment="1">
      <alignment vertical="center"/>
    </xf>
    <xf numFmtId="0" fontId="0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5"/>
  <sheetViews>
    <sheetView tabSelected="1" topLeftCell="BN1" workbookViewId="0">
      <pane ySplit="1" topLeftCell="A2" activePane="bottomLeft" state="frozen"/>
      <selection pane="bottomLeft" activeCell="BQ3" sqref="BQ3"/>
    </sheetView>
  </sheetViews>
  <sheetFormatPr baseColWidth="10" defaultColWidth="14.42578125" defaultRowHeight="15" customHeight="1" x14ac:dyDescent="0.2"/>
  <cols>
    <col min="1" max="1" width="17" style="20" bestFit="1" customWidth="1"/>
    <col min="2" max="2" width="27" style="20" bestFit="1" customWidth="1"/>
    <col min="3" max="3" width="7.7109375" style="20" bestFit="1" customWidth="1"/>
    <col min="4" max="4" width="13.28515625" style="20" bestFit="1" customWidth="1"/>
    <col min="5" max="5" width="15.140625" style="20" bestFit="1" customWidth="1"/>
    <col min="6" max="6" width="18.5703125" style="20" bestFit="1" customWidth="1"/>
    <col min="7" max="7" width="10.42578125" style="20" bestFit="1" customWidth="1"/>
    <col min="8" max="8" width="10.28515625" style="20" bestFit="1" customWidth="1"/>
    <col min="9" max="9" width="15.7109375" style="20" bestFit="1" customWidth="1"/>
    <col min="10" max="10" width="18.42578125" style="20" bestFit="1" customWidth="1"/>
    <col min="11" max="11" width="17" style="20" bestFit="1" customWidth="1"/>
    <col min="12" max="12" width="11.5703125" style="20" bestFit="1" customWidth="1"/>
    <col min="13" max="13" width="9.42578125" style="20" bestFit="1" customWidth="1"/>
    <col min="14" max="14" width="27.5703125" style="20" bestFit="1" customWidth="1"/>
    <col min="15" max="15" width="24" style="20" bestFit="1" customWidth="1"/>
    <col min="16" max="16" width="40.140625" style="20" bestFit="1" customWidth="1"/>
    <col min="17" max="17" width="29.7109375" style="20" bestFit="1" customWidth="1"/>
    <col min="18" max="18" width="27.5703125" style="20" bestFit="1" customWidth="1"/>
    <col min="19" max="37" width="8.42578125" style="20" bestFit="1" customWidth="1"/>
    <col min="38" max="38" width="28.28515625" style="20" bestFit="1" customWidth="1"/>
    <col min="39" max="39" width="16.5703125" style="20" bestFit="1" customWidth="1"/>
    <col min="40" max="40" width="11.5703125" style="20" bestFit="1" customWidth="1"/>
    <col min="41" max="41" width="16.7109375" style="20" bestFit="1" customWidth="1"/>
    <col min="42" max="42" width="13.5703125" style="20" bestFit="1" customWidth="1"/>
    <col min="43" max="43" width="18.42578125" style="20" bestFit="1" customWidth="1"/>
    <col min="44" max="44" width="10.5703125" style="20" bestFit="1" customWidth="1"/>
    <col min="45" max="45" width="10.85546875" style="20" bestFit="1" customWidth="1"/>
    <col min="46" max="46" width="15.7109375" style="20" bestFit="1" customWidth="1"/>
    <col min="47" max="47" width="10.5703125" style="20" bestFit="1" customWidth="1"/>
    <col min="48" max="48" width="13.140625" style="20" bestFit="1" customWidth="1"/>
    <col min="49" max="49" width="13.7109375" style="20" bestFit="1" customWidth="1"/>
    <col min="50" max="50" width="15.140625" style="20" bestFit="1" customWidth="1"/>
    <col min="51" max="51" width="34.7109375" style="20" bestFit="1" customWidth="1"/>
    <col min="52" max="52" width="32" style="20" bestFit="1" customWidth="1"/>
    <col min="53" max="53" width="18.42578125" style="20" bestFit="1" customWidth="1"/>
    <col min="54" max="54" width="10.28515625" style="20" bestFit="1" customWidth="1"/>
    <col min="55" max="55" width="10.5703125" style="20" bestFit="1" customWidth="1"/>
    <col min="56" max="56" width="15.7109375" style="20" bestFit="1" customWidth="1"/>
    <col min="57" max="57" width="5.85546875" style="20" bestFit="1" customWidth="1"/>
    <col min="58" max="58" width="12.85546875" style="20" bestFit="1" customWidth="1"/>
    <col min="59" max="59" width="13.42578125" style="20" bestFit="1" customWidth="1"/>
    <col min="60" max="60" width="15.140625" style="20" bestFit="1" customWidth="1"/>
    <col min="61" max="61" width="33.140625" style="20" bestFit="1" customWidth="1"/>
    <col min="62" max="62" width="30.28515625" style="20" bestFit="1" customWidth="1"/>
    <col min="63" max="63" width="29.5703125" style="20" bestFit="1" customWidth="1"/>
    <col min="64" max="64" width="29.42578125" style="20" bestFit="1" customWidth="1"/>
    <col min="65" max="65" width="9.28515625" style="20" bestFit="1" customWidth="1"/>
    <col min="66" max="66" width="12.28515625" style="20" bestFit="1" customWidth="1"/>
    <col min="67" max="67" width="29.42578125" style="20" bestFit="1" customWidth="1"/>
    <col min="68" max="68" width="28.28515625" style="20" bestFit="1" customWidth="1"/>
    <col min="69" max="69" width="16.42578125" style="20" bestFit="1" customWidth="1"/>
    <col min="70" max="70" width="16.7109375" style="20" bestFit="1" customWidth="1"/>
    <col min="71" max="74" width="11.28515625" style="20" bestFit="1" customWidth="1"/>
    <col min="75" max="75" width="18" style="20" bestFit="1" customWidth="1"/>
    <col min="76" max="76" width="30.140625" style="20" bestFit="1" customWidth="1"/>
    <col min="77" max="77" width="29.28515625" style="20" bestFit="1" customWidth="1"/>
    <col min="78" max="79" width="10.7109375" style="20" bestFit="1" customWidth="1"/>
    <col min="80" max="81" width="17.85546875" style="20" bestFit="1" customWidth="1"/>
    <col min="82" max="83" width="10.7109375" style="20" bestFit="1" customWidth="1"/>
    <col min="84" max="85" width="25.5703125" style="20" bestFit="1" customWidth="1"/>
    <col min="86" max="86" width="24.28515625" style="20" bestFit="1" customWidth="1"/>
    <col min="87" max="87" width="25.5703125" style="20" bestFit="1" customWidth="1"/>
    <col min="88" max="93" width="21.5703125" style="20" customWidth="1"/>
    <col min="94" max="16384" width="14.42578125" style="20"/>
  </cols>
  <sheetData>
    <row r="1" spans="1:87" ht="1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18</v>
      </c>
      <c r="U1" s="16" t="s">
        <v>18</v>
      </c>
      <c r="V1" s="16" t="s">
        <v>18</v>
      </c>
      <c r="W1" s="16" t="s">
        <v>18</v>
      </c>
      <c r="X1" s="16" t="s">
        <v>18</v>
      </c>
      <c r="Y1" s="16" t="s">
        <v>18</v>
      </c>
      <c r="Z1" s="16" t="s">
        <v>18</v>
      </c>
      <c r="AA1" s="16" t="s">
        <v>18</v>
      </c>
      <c r="AB1" s="16" t="s">
        <v>18</v>
      </c>
      <c r="AC1" s="16" t="s">
        <v>18</v>
      </c>
      <c r="AD1" s="16" t="s">
        <v>18</v>
      </c>
      <c r="AE1" s="16" t="s">
        <v>18</v>
      </c>
      <c r="AF1" s="16" t="s">
        <v>18</v>
      </c>
      <c r="AG1" s="16" t="s">
        <v>18</v>
      </c>
      <c r="AH1" s="16" t="s">
        <v>18</v>
      </c>
      <c r="AI1" s="16" t="s">
        <v>18</v>
      </c>
      <c r="AJ1" s="16" t="s">
        <v>18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5</v>
      </c>
      <c r="AR1" s="16" t="s">
        <v>6</v>
      </c>
      <c r="AS1" s="16" t="s">
        <v>7</v>
      </c>
      <c r="AT1" s="16" t="s">
        <v>8</v>
      </c>
      <c r="AU1" s="16" t="s">
        <v>24</v>
      </c>
      <c r="AV1" s="16" t="s">
        <v>2</v>
      </c>
      <c r="AW1" s="16" t="s">
        <v>3</v>
      </c>
      <c r="AX1" s="16" t="s">
        <v>4</v>
      </c>
      <c r="AY1" s="16" t="s">
        <v>25</v>
      </c>
      <c r="AZ1" s="16" t="s">
        <v>26</v>
      </c>
      <c r="BA1" s="16" t="s">
        <v>5</v>
      </c>
      <c r="BB1" s="16" t="s">
        <v>6</v>
      </c>
      <c r="BC1" s="16" t="s">
        <v>7</v>
      </c>
      <c r="BD1" s="16" t="s">
        <v>8</v>
      </c>
      <c r="BE1" s="16" t="s">
        <v>24</v>
      </c>
      <c r="BF1" s="16" t="s">
        <v>2</v>
      </c>
      <c r="BG1" s="16" t="s">
        <v>3</v>
      </c>
      <c r="BH1" s="16" t="s">
        <v>4</v>
      </c>
      <c r="BI1" s="16" t="s">
        <v>27</v>
      </c>
      <c r="BJ1" s="16" t="s">
        <v>28</v>
      </c>
      <c r="BK1" s="16" t="s">
        <v>29</v>
      </c>
      <c r="BL1" s="16" t="s">
        <v>30</v>
      </c>
      <c r="BM1" s="16" t="s">
        <v>20</v>
      </c>
      <c r="BN1" s="16" t="s">
        <v>31</v>
      </c>
      <c r="BO1" s="16" t="s">
        <v>32</v>
      </c>
      <c r="BP1" s="16" t="s">
        <v>33</v>
      </c>
      <c r="BQ1" s="16" t="s">
        <v>34</v>
      </c>
      <c r="BR1" s="17" t="s">
        <v>37</v>
      </c>
      <c r="BS1" s="17" t="s">
        <v>38</v>
      </c>
      <c r="BT1" s="17" t="s">
        <v>39</v>
      </c>
      <c r="BU1" s="18" t="s">
        <v>37</v>
      </c>
      <c r="BV1" s="18" t="s">
        <v>38</v>
      </c>
      <c r="BW1" s="18" t="s">
        <v>39</v>
      </c>
      <c r="BX1" s="16" t="s">
        <v>35</v>
      </c>
      <c r="BY1" s="16" t="s">
        <v>36</v>
      </c>
      <c r="BZ1" s="17" t="s">
        <v>133</v>
      </c>
      <c r="CA1" s="17" t="s">
        <v>134</v>
      </c>
      <c r="CB1" s="17" t="s">
        <v>135</v>
      </c>
      <c r="CC1" s="18" t="s">
        <v>133</v>
      </c>
      <c r="CD1" s="18" t="s">
        <v>134</v>
      </c>
      <c r="CE1" s="18" t="s">
        <v>135</v>
      </c>
      <c r="CF1" s="19" t="s">
        <v>37</v>
      </c>
      <c r="CG1" s="19" t="s">
        <v>38</v>
      </c>
      <c r="CH1" s="19" t="s">
        <v>39</v>
      </c>
      <c r="CI1" s="19" t="s">
        <v>40</v>
      </c>
    </row>
    <row r="2" spans="1:87" ht="15" customHeight="1" x14ac:dyDescent="0.2">
      <c r="A2" s="21">
        <v>43938.74895868056</v>
      </c>
      <c r="B2" s="22" t="s">
        <v>41</v>
      </c>
      <c r="C2" s="22" t="s">
        <v>42</v>
      </c>
      <c r="D2" s="22" t="s">
        <v>43</v>
      </c>
      <c r="E2" s="22" t="s">
        <v>44</v>
      </c>
      <c r="F2" s="22" t="s">
        <v>6</v>
      </c>
      <c r="G2" s="22" t="s">
        <v>45</v>
      </c>
      <c r="H2" s="23"/>
      <c r="I2" s="23"/>
      <c r="J2" s="24">
        <v>43922</v>
      </c>
      <c r="K2" s="22" t="s">
        <v>46</v>
      </c>
      <c r="L2" s="22" t="s">
        <v>46</v>
      </c>
      <c r="M2" s="22" t="s">
        <v>47</v>
      </c>
      <c r="N2" s="22" t="s">
        <v>48</v>
      </c>
      <c r="O2" s="22">
        <v>654321978</v>
      </c>
      <c r="P2" s="22" t="s">
        <v>49</v>
      </c>
      <c r="Q2" s="22" t="s">
        <v>50</v>
      </c>
      <c r="R2" s="22" t="s">
        <v>51</v>
      </c>
      <c r="S2" s="22" t="s">
        <v>52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2" t="s">
        <v>53</v>
      </c>
      <c r="AM2" s="22" t="s">
        <v>54</v>
      </c>
      <c r="AN2" s="22">
        <v>49000</v>
      </c>
      <c r="AO2" s="22">
        <v>978654321</v>
      </c>
      <c r="AP2" s="22" t="s">
        <v>55</v>
      </c>
      <c r="AQ2" s="22" t="s">
        <v>6</v>
      </c>
      <c r="AR2" s="22" t="s">
        <v>56</v>
      </c>
      <c r="AS2" s="23"/>
      <c r="AT2" s="23"/>
      <c r="AU2" s="22" t="s">
        <v>57</v>
      </c>
      <c r="AV2" s="22" t="s">
        <v>58</v>
      </c>
      <c r="AW2" s="22" t="s">
        <v>59</v>
      </c>
      <c r="AX2" s="22" t="s">
        <v>60</v>
      </c>
      <c r="AY2" s="22">
        <v>654321987</v>
      </c>
      <c r="AZ2" s="22" t="s">
        <v>61</v>
      </c>
      <c r="BA2" s="22" t="s">
        <v>6</v>
      </c>
      <c r="BB2" s="22" t="s">
        <v>62</v>
      </c>
      <c r="BC2" s="23"/>
      <c r="BD2" s="23"/>
      <c r="BE2" s="22" t="s">
        <v>63</v>
      </c>
      <c r="BF2" s="22" t="s">
        <v>64</v>
      </c>
      <c r="BG2" s="22" t="s">
        <v>65</v>
      </c>
      <c r="BH2" s="22" t="s">
        <v>66</v>
      </c>
      <c r="BI2" s="22">
        <v>654987321</v>
      </c>
      <c r="BJ2" s="22" t="s">
        <v>67</v>
      </c>
      <c r="BK2" s="22" t="s">
        <v>68</v>
      </c>
      <c r="BL2" s="22" t="s">
        <v>69</v>
      </c>
      <c r="BM2" s="22" t="s">
        <v>70</v>
      </c>
      <c r="BN2" s="22">
        <v>50017</v>
      </c>
      <c r="BO2" s="22" t="s">
        <v>71</v>
      </c>
      <c r="BP2" s="22" t="s">
        <v>72</v>
      </c>
      <c r="BQ2" s="22" t="s">
        <v>73</v>
      </c>
      <c r="BR2" s="22" t="s">
        <v>74</v>
      </c>
      <c r="BS2" s="22" t="s">
        <v>75</v>
      </c>
      <c r="BT2" s="22" t="s">
        <v>76</v>
      </c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2" t="s">
        <v>77</v>
      </c>
      <c r="CG2" s="22" t="s">
        <v>78</v>
      </c>
      <c r="CH2" s="22" t="s">
        <v>79</v>
      </c>
      <c r="CI2" s="22" t="s">
        <v>80</v>
      </c>
    </row>
    <row r="3" spans="1:87" ht="15" customHeight="1" x14ac:dyDescent="0.2">
      <c r="A3" s="21">
        <v>43938.757630914348</v>
      </c>
      <c r="B3" s="22" t="s">
        <v>41</v>
      </c>
      <c r="C3" s="22" t="s">
        <v>81</v>
      </c>
      <c r="D3" s="22" t="s">
        <v>43</v>
      </c>
      <c r="E3" s="22" t="s">
        <v>44</v>
      </c>
      <c r="F3" s="22" t="s">
        <v>7</v>
      </c>
      <c r="G3" s="23"/>
      <c r="H3" s="22" t="s">
        <v>82</v>
      </c>
      <c r="I3" s="23"/>
      <c r="J3" s="24">
        <v>43923</v>
      </c>
      <c r="K3" s="22" t="s">
        <v>83</v>
      </c>
      <c r="L3" s="22" t="s">
        <v>84</v>
      </c>
      <c r="M3" s="22" t="s">
        <v>47</v>
      </c>
      <c r="N3" s="22" t="s">
        <v>85</v>
      </c>
      <c r="O3" s="22">
        <v>654369147</v>
      </c>
      <c r="P3" s="22" t="s">
        <v>55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2" t="s">
        <v>49</v>
      </c>
      <c r="AQ3" s="22" t="s">
        <v>7</v>
      </c>
      <c r="AR3" s="23"/>
      <c r="AS3" s="22" t="s">
        <v>86</v>
      </c>
      <c r="AT3" s="23"/>
      <c r="AU3" s="22" t="s">
        <v>57</v>
      </c>
      <c r="AV3" s="22" t="s">
        <v>58</v>
      </c>
      <c r="AW3" s="22" t="s">
        <v>59</v>
      </c>
      <c r="AX3" s="22" t="s">
        <v>60</v>
      </c>
      <c r="AY3" s="22">
        <v>654987321</v>
      </c>
      <c r="AZ3" s="22" t="s">
        <v>87</v>
      </c>
      <c r="BA3" s="22" t="s">
        <v>7</v>
      </c>
      <c r="BB3" s="23"/>
      <c r="BC3" s="22" t="s">
        <v>88</v>
      </c>
      <c r="BD3" s="23"/>
      <c r="BE3" s="22" t="s">
        <v>63</v>
      </c>
      <c r="BF3" s="22" t="s">
        <v>64</v>
      </c>
      <c r="BG3" s="22" t="s">
        <v>89</v>
      </c>
      <c r="BH3" s="22" t="s">
        <v>66</v>
      </c>
      <c r="BI3" s="22">
        <v>654987321</v>
      </c>
      <c r="BJ3" s="22" t="s">
        <v>90</v>
      </c>
      <c r="BK3" s="22" t="s">
        <v>91</v>
      </c>
      <c r="BL3" s="22" t="s">
        <v>186</v>
      </c>
      <c r="BM3" s="22" t="s">
        <v>185</v>
      </c>
      <c r="BN3" s="22">
        <v>50280</v>
      </c>
      <c r="BO3" s="22" t="s">
        <v>71</v>
      </c>
      <c r="BP3" s="22" t="s">
        <v>72</v>
      </c>
      <c r="BQ3" s="22" t="s">
        <v>92</v>
      </c>
      <c r="BR3" s="23"/>
      <c r="BS3" s="23"/>
      <c r="BT3" s="23"/>
      <c r="BU3" s="22" t="s">
        <v>75</v>
      </c>
      <c r="BV3" s="22" t="s">
        <v>76</v>
      </c>
      <c r="BW3" s="22" t="s">
        <v>93</v>
      </c>
      <c r="BX3" s="23"/>
      <c r="BY3" s="23"/>
      <c r="BZ3" s="23"/>
      <c r="CA3" s="23"/>
      <c r="CB3" s="23"/>
      <c r="CC3" s="23"/>
      <c r="CD3" s="23"/>
      <c r="CE3" s="23"/>
      <c r="CF3" s="22" t="s">
        <v>78</v>
      </c>
      <c r="CG3" s="22" t="s">
        <v>79</v>
      </c>
      <c r="CH3" s="22" t="s">
        <v>80</v>
      </c>
      <c r="CI3" s="22" t="s">
        <v>77</v>
      </c>
    </row>
    <row r="4" spans="1:87" ht="15" customHeight="1" x14ac:dyDescent="0.2">
      <c r="A4" s="21">
        <v>43938.773271805556</v>
      </c>
      <c r="B4" s="22" t="s">
        <v>41</v>
      </c>
      <c r="C4" s="22" t="s">
        <v>94</v>
      </c>
      <c r="D4" s="22" t="s">
        <v>43</v>
      </c>
      <c r="E4" s="22" t="s">
        <v>44</v>
      </c>
      <c r="F4" s="22" t="s">
        <v>95</v>
      </c>
      <c r="G4" s="23"/>
      <c r="H4" s="23"/>
      <c r="I4" s="22" t="s">
        <v>96</v>
      </c>
      <c r="J4" s="24">
        <v>43924</v>
      </c>
      <c r="K4" s="22" t="s">
        <v>97</v>
      </c>
      <c r="L4" s="22" t="s">
        <v>98</v>
      </c>
      <c r="M4" s="22" t="s">
        <v>99</v>
      </c>
      <c r="N4" s="22" t="s">
        <v>100</v>
      </c>
      <c r="O4" s="25">
        <v>654744185</v>
      </c>
      <c r="P4" s="22" t="s">
        <v>49</v>
      </c>
      <c r="Q4" s="22" t="s">
        <v>101</v>
      </c>
      <c r="R4" s="22" t="s">
        <v>102</v>
      </c>
      <c r="S4" s="23"/>
      <c r="T4" s="23"/>
      <c r="U4" s="23"/>
      <c r="V4" s="23"/>
      <c r="W4" s="22" t="s">
        <v>103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2" t="s">
        <v>104</v>
      </c>
      <c r="AM4" s="22" t="s">
        <v>103</v>
      </c>
      <c r="AN4" s="22">
        <v>28000</v>
      </c>
      <c r="AO4" s="22">
        <v>948521369</v>
      </c>
      <c r="AP4" s="22" t="s">
        <v>55</v>
      </c>
      <c r="AQ4" s="22" t="s">
        <v>339</v>
      </c>
      <c r="AR4" s="23"/>
      <c r="AS4" s="23"/>
      <c r="AT4" s="22" t="s">
        <v>105</v>
      </c>
      <c r="AU4" s="22" t="s">
        <v>57</v>
      </c>
      <c r="AV4" s="22" t="s">
        <v>58</v>
      </c>
      <c r="AW4" s="22" t="s">
        <v>59</v>
      </c>
      <c r="AX4" s="22" t="s">
        <v>60</v>
      </c>
      <c r="AY4" s="22">
        <v>695666333</v>
      </c>
      <c r="AZ4" s="22" t="s">
        <v>106</v>
      </c>
      <c r="BA4" s="22" t="s">
        <v>339</v>
      </c>
      <c r="BB4" s="23"/>
      <c r="BC4" s="23"/>
      <c r="BD4" s="22" t="s">
        <v>107</v>
      </c>
      <c r="BE4" s="22" t="s">
        <v>63</v>
      </c>
      <c r="BF4" s="22" t="s">
        <v>64</v>
      </c>
      <c r="BG4" s="22" t="s">
        <v>89</v>
      </c>
      <c r="BH4" s="22" t="s">
        <v>66</v>
      </c>
      <c r="BI4" s="22">
        <v>987654321</v>
      </c>
      <c r="BJ4" s="22" t="s">
        <v>108</v>
      </c>
      <c r="BK4" s="22" t="s">
        <v>109</v>
      </c>
      <c r="BL4" s="22" t="s">
        <v>110</v>
      </c>
      <c r="BM4" s="22" t="s">
        <v>70</v>
      </c>
      <c r="BN4" s="22">
        <v>50017</v>
      </c>
      <c r="BO4" s="22" t="s">
        <v>111</v>
      </c>
      <c r="BP4" s="23"/>
      <c r="BQ4" s="23"/>
      <c r="BR4" s="23"/>
      <c r="BS4" s="23"/>
      <c r="BT4" s="23"/>
      <c r="BU4" s="23"/>
      <c r="BV4" s="23"/>
      <c r="BW4" s="23"/>
      <c r="BX4" s="22" t="s">
        <v>112</v>
      </c>
      <c r="BY4" s="22" t="s">
        <v>113</v>
      </c>
      <c r="BZ4" s="22" t="s">
        <v>76</v>
      </c>
      <c r="CA4" s="22" t="s">
        <v>75</v>
      </c>
      <c r="CB4" s="22" t="s">
        <v>114</v>
      </c>
      <c r="CC4" s="23"/>
      <c r="CD4" s="23"/>
      <c r="CE4" s="23"/>
      <c r="CF4" s="22" t="s">
        <v>80</v>
      </c>
      <c r="CG4" s="22" t="s">
        <v>79</v>
      </c>
      <c r="CH4" s="22" t="s">
        <v>78</v>
      </c>
      <c r="CI4" s="22" t="s">
        <v>77</v>
      </c>
    </row>
    <row r="5" spans="1:87" ht="15" customHeight="1" x14ac:dyDescent="0.2">
      <c r="A5" s="21">
        <v>43938.899592905094</v>
      </c>
      <c r="B5" s="22" t="s">
        <v>41</v>
      </c>
      <c r="C5" s="22" t="s">
        <v>116</v>
      </c>
      <c r="D5" s="22" t="s">
        <v>43</v>
      </c>
      <c r="E5" s="22" t="s">
        <v>44</v>
      </c>
      <c r="F5" s="22" t="s">
        <v>6</v>
      </c>
      <c r="G5" s="22" t="s">
        <v>117</v>
      </c>
      <c r="H5" s="23"/>
      <c r="I5" s="23"/>
      <c r="J5" s="24">
        <v>43925</v>
      </c>
      <c r="K5" s="22" t="s">
        <v>118</v>
      </c>
      <c r="L5" s="22" t="s">
        <v>119</v>
      </c>
      <c r="M5" s="22" t="s">
        <v>99</v>
      </c>
      <c r="N5" s="22" t="s">
        <v>120</v>
      </c>
      <c r="O5" s="22">
        <v>654987321</v>
      </c>
      <c r="P5" s="22" t="s">
        <v>55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2" t="s">
        <v>49</v>
      </c>
      <c r="AQ5" s="22" t="s">
        <v>6</v>
      </c>
      <c r="AR5" s="22" t="s">
        <v>121</v>
      </c>
      <c r="AS5" s="23"/>
      <c r="AT5" s="23"/>
      <c r="AU5" s="22" t="s">
        <v>122</v>
      </c>
      <c r="AV5" s="22" t="s">
        <v>123</v>
      </c>
      <c r="AW5" s="22" t="s">
        <v>124</v>
      </c>
      <c r="AX5" s="22" t="s">
        <v>125</v>
      </c>
      <c r="AY5" s="22">
        <v>654984666</v>
      </c>
      <c r="AZ5" s="22" t="s">
        <v>126</v>
      </c>
      <c r="BA5" s="22" t="s">
        <v>7</v>
      </c>
      <c r="BB5" s="23"/>
      <c r="BC5" s="22" t="s">
        <v>127</v>
      </c>
      <c r="BD5" s="23"/>
      <c r="BE5" s="22" t="s">
        <v>63</v>
      </c>
      <c r="BF5" s="22" t="s">
        <v>64</v>
      </c>
      <c r="BG5" s="22" t="s">
        <v>89</v>
      </c>
      <c r="BH5" s="22" t="s">
        <v>66</v>
      </c>
      <c r="BI5" s="22">
        <v>654123789</v>
      </c>
      <c r="BJ5" s="22" t="s">
        <v>128</v>
      </c>
      <c r="BK5" s="22" t="s">
        <v>129</v>
      </c>
      <c r="BL5" s="22" t="s">
        <v>130</v>
      </c>
      <c r="BM5" s="22" t="s">
        <v>131</v>
      </c>
      <c r="BN5" s="22">
        <v>50300</v>
      </c>
      <c r="BO5" s="22" t="s">
        <v>111</v>
      </c>
      <c r="BP5" s="23"/>
      <c r="BQ5" s="23"/>
      <c r="BR5" s="23"/>
      <c r="BS5" s="23"/>
      <c r="BT5" s="23"/>
      <c r="BU5" s="23"/>
      <c r="BV5" s="23"/>
      <c r="BW5" s="23"/>
      <c r="BX5" s="22" t="s">
        <v>112</v>
      </c>
      <c r="BY5" s="22" t="s">
        <v>132</v>
      </c>
      <c r="BZ5" s="23"/>
      <c r="CA5" s="23"/>
      <c r="CB5" s="23"/>
      <c r="CC5" s="22" t="s">
        <v>114</v>
      </c>
      <c r="CD5" s="22" t="s">
        <v>76</v>
      </c>
      <c r="CE5" s="22" t="s">
        <v>75</v>
      </c>
      <c r="CF5" s="22" t="s">
        <v>78</v>
      </c>
      <c r="CG5" s="22" t="s">
        <v>77</v>
      </c>
      <c r="CH5" s="22" t="s">
        <v>79</v>
      </c>
      <c r="CI5" s="2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342B-14B5-400B-BF0A-F2875EBC75B0}">
  <dimension ref="A1:BL19"/>
  <sheetViews>
    <sheetView topLeftCell="K1" workbookViewId="0">
      <selection activeCell="W8" sqref="W8"/>
    </sheetView>
  </sheetViews>
  <sheetFormatPr baseColWidth="10" defaultRowHeight="12.75" x14ac:dyDescent="0.2"/>
  <cols>
    <col min="1" max="1" width="13.85546875" bestFit="1" customWidth="1"/>
    <col min="2" max="2" width="33.42578125" customWidth="1"/>
    <col min="43" max="47" width="10.140625" customWidth="1"/>
    <col min="49" max="49" width="16.42578125" bestFit="1" customWidth="1"/>
    <col min="50" max="50" width="16.5703125" customWidth="1"/>
    <col min="51" max="51" width="22.42578125" customWidth="1"/>
    <col min="52" max="54" width="15.28515625" customWidth="1"/>
    <col min="55" max="55" width="30.140625" bestFit="1" customWidth="1"/>
    <col min="56" max="57" width="18.7109375" customWidth="1"/>
  </cols>
  <sheetData>
    <row r="1" spans="1:64" x14ac:dyDescent="0.2">
      <c r="A1" t="s">
        <v>144</v>
      </c>
      <c r="B1" t="s">
        <v>155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145</v>
      </c>
      <c r="M1" t="s">
        <v>156</v>
      </c>
      <c r="N1" t="s">
        <v>158</v>
      </c>
      <c r="O1" t="s">
        <v>157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209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182</v>
      </c>
      <c r="AN1" t="s">
        <v>183</v>
      </c>
      <c r="AO1" t="s">
        <v>184</v>
      </c>
      <c r="AP1" t="s">
        <v>181</v>
      </c>
      <c r="AQ1" t="s">
        <v>191</v>
      </c>
      <c r="AR1" t="s">
        <v>192</v>
      </c>
      <c r="AS1" t="s">
        <v>193</v>
      </c>
      <c r="AT1" t="s">
        <v>202</v>
      </c>
      <c r="AU1" t="s">
        <v>203</v>
      </c>
      <c r="AV1" t="s">
        <v>187</v>
      </c>
      <c r="AW1" t="s">
        <v>190</v>
      </c>
      <c r="AX1" t="s">
        <v>188</v>
      </c>
      <c r="AY1" t="s">
        <v>189</v>
      </c>
      <c r="AZ1" t="s">
        <v>194</v>
      </c>
      <c r="BA1" t="s">
        <v>195</v>
      </c>
      <c r="BB1" t="s">
        <v>196</v>
      </c>
      <c r="BC1" t="s">
        <v>198</v>
      </c>
      <c r="BD1" t="s">
        <v>197</v>
      </c>
      <c r="BE1" t="s">
        <v>204</v>
      </c>
      <c r="BF1" t="s">
        <v>199</v>
      </c>
      <c r="BG1" t="s">
        <v>200</v>
      </c>
      <c r="BH1" t="s">
        <v>201</v>
      </c>
      <c r="BI1" t="s">
        <v>205</v>
      </c>
      <c r="BJ1" t="s">
        <v>206</v>
      </c>
      <c r="BK1" t="s">
        <v>207</v>
      </c>
      <c r="BL1" t="s">
        <v>208</v>
      </c>
    </row>
    <row r="2" spans="1:6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</row>
    <row r="3" spans="1:64" ht="15" x14ac:dyDescent="0.25">
      <c r="AW3" s="10" t="s">
        <v>115</v>
      </c>
      <c r="AX3" s="10"/>
      <c r="AY3" s="10"/>
      <c r="AZ3" s="11" t="s">
        <v>142</v>
      </c>
      <c r="BA3" s="11"/>
      <c r="BB3" s="11"/>
      <c r="BC3" s="5"/>
      <c r="BD3" s="5"/>
      <c r="BE3" s="5"/>
      <c r="BF3" s="12" t="s">
        <v>143</v>
      </c>
      <c r="BG3" s="12"/>
      <c r="BH3" s="12"/>
      <c r="BI3" s="6"/>
      <c r="BJ3" s="6"/>
      <c r="BK3" s="6"/>
      <c r="BL3" s="6"/>
    </row>
    <row r="4" spans="1:64" x14ac:dyDescent="0.2">
      <c r="A4" s="1" t="str">
        <f>IF('Respuestas de formulario 1'!A1="","",'Respuestas de formulario 1'!A1)</f>
        <v>Marca temporal</v>
      </c>
      <c r="B4" s="1" t="str">
        <f>IF('Respuestas de formulario 1'!B1="","",'Respuestas de formulario 1'!B1)</f>
        <v>Dirección de correo electrónico</v>
      </c>
      <c r="C4" s="1" t="str">
        <f>IF('Respuestas de formulario 1'!C1="","",'Respuestas de formulario 1'!C1)</f>
        <v>Nombre</v>
      </c>
      <c r="D4" s="1" t="str">
        <f>IF('Respuestas de formulario 1'!D1="","",'Respuestas de formulario 1'!D1)</f>
        <v>Primer apellido</v>
      </c>
      <c r="E4" s="1" t="str">
        <f>IF('Respuestas de formulario 1'!E1="","",'Respuestas de formulario 1'!E1)</f>
        <v>Segundo apellido</v>
      </c>
      <c r="F4" s="1" t="str">
        <f>IF('Respuestas de formulario 1'!F1="","",'Respuestas de formulario 1'!F1)</f>
        <v>Tipo de identificación</v>
      </c>
      <c r="G4" s="1" t="str">
        <f>IF('Respuestas de formulario 1'!G1="","",'Respuestas de formulario 1'!G1)</f>
        <v>DNI</v>
      </c>
      <c r="H4" s="1" t="str">
        <f>IF('Respuestas de formulario 1'!J1="","",'Respuestas de formulario 1'!J1)</f>
        <v>Fecha de nacimiento</v>
      </c>
      <c r="I4" s="1" t="str">
        <f>IF('Respuestas de formulario 1'!K1="","",'Respuestas de formulario 1'!K1)</f>
        <v>País de nacimiento</v>
      </c>
      <c r="J4" s="1" t="str">
        <f>IF('Respuestas de formulario 1'!L1="","",'Respuestas de formulario 1'!L1)</f>
        <v>Nacionalidad</v>
      </c>
      <c r="K4" s="1" t="str">
        <f>IF('Respuestas de formulario 1'!M1="","",'Respuestas de formulario 1'!M1)</f>
        <v>Sexo</v>
      </c>
      <c r="L4" s="1" t="str">
        <f>IF('Respuestas de formulario 1'!N1="","",'Respuestas de formulario 1'!N1)</f>
        <v>Correo electrónico del alumno/a</v>
      </c>
      <c r="M4" s="1" t="str">
        <f>IF('Respuestas de formulario 1'!O1="","",'Respuestas de formulario 1'!O1)</f>
        <v>Telefóno móvil del alumno/a</v>
      </c>
      <c r="N4" s="1" t="str">
        <f>IF('Respuestas de formulario 1'!P1="","",'Respuestas de formulario 1'!P1)</f>
        <v>¿Se matricula por primera vez en este Centro?</v>
      </c>
      <c r="O4" s="1" t="str">
        <f>IF('Respuestas de formulario 1'!Q1="","",'Respuestas de formulario 1'!Q1)</f>
        <v>Nombre del centro de procedencia</v>
      </c>
      <c r="P4" s="1" t="str">
        <f>IF('Respuestas de formulario 1'!R1="","",'Respuestas de formulario 1'!R1)</f>
        <v>Comunidad ó Ciudad Autónoma</v>
      </c>
      <c r="Q4" s="1" t="str">
        <f>IF('Respuestas de formulario 1'!S1="","",'Respuestas de formulario 1'!S1)</f>
        <v>Provincia</v>
      </c>
      <c r="R4" s="1" t="str">
        <f>IF('Respuestas de formulario 1'!AL1="","",'Respuestas de formulario 1'!AL1)</f>
        <v>Dirección del centro</v>
      </c>
      <c r="S4" s="1" t="str">
        <f>IF('Respuestas de formulario 1'!AM1="","",'Respuestas de formulario 1'!AM1)</f>
        <v>Localidad</v>
      </c>
      <c r="T4" s="1" t="str">
        <f>IF('Respuestas de formulario 1'!AN1="","",'Respuestas de formulario 1'!AN1)</f>
        <v>Cóigo Postal</v>
      </c>
      <c r="U4" s="1" t="str">
        <f>IF('Respuestas de formulario 1'!AO1="","",'Respuestas de formulario 1'!AO1)</f>
        <v>Teléfono del centro</v>
      </c>
      <c r="V4" s="1" t="str">
        <f>IF('Respuestas de formulario 1'!AP1="","",'Respuestas de formulario 1'!AP1)</f>
        <v>¿Repite curso?</v>
      </c>
      <c r="W4" s="1" t="str">
        <f>IF('Respuestas de formulario 1'!AQ1="","",'Respuestas de formulario 1'!AQ1)</f>
        <v>Tipo de identificación</v>
      </c>
      <c r="X4" s="1" t="str">
        <f>IF('Respuestas de formulario 1'!AR1="","",'Respuestas de formulario 1'!AR1)</f>
        <v>DNI</v>
      </c>
      <c r="Y4" s="1" t="str">
        <f>IF('Respuestas de formulario 1'!AU1="","",'Respuestas de formulario 1'!AU1)</f>
        <v/>
      </c>
      <c r="Z4" s="1" t="str">
        <f>IF('Respuestas de formulario 1'!AV1="","",'Respuestas de formulario 1'!AV1)</f>
        <v>Nombre</v>
      </c>
      <c r="AA4" s="1" t="str">
        <f>IF('Respuestas de formulario 1'!AW1="","",'Respuestas de formulario 1'!AW1)</f>
        <v>Primer apellido</v>
      </c>
      <c r="AB4" s="1" t="str">
        <f>IF('Respuestas de formulario 1'!AX1="","",'Respuestas de formulario 1'!AX1)</f>
        <v>Segundo apellido</v>
      </c>
      <c r="AC4" s="1" t="str">
        <f>IF('Respuestas de formulario 1'!AY1="","",'Respuestas de formulario 1'!AY1)</f>
        <v xml:space="preserve">Teléfono de contacto madre/tutora legal </v>
      </c>
      <c r="AD4" s="1" t="str">
        <f>IF('Respuestas de formulario 1'!AZ1="","",'Respuestas de formulario 1'!AZ1)</f>
        <v>Correo electrónico madre/tutora legal</v>
      </c>
      <c r="AE4" s="1" t="str">
        <f>IF('Respuestas de formulario 1'!BA1="","",'Respuestas de formulario 1'!BA1)</f>
        <v>Tipo de identificación</v>
      </c>
      <c r="AF4" s="1" t="str">
        <f>IF('Respuestas de formulario 1'!BB1="","",'Respuestas de formulario 1'!BB1)</f>
        <v>DNI</v>
      </c>
      <c r="AG4" s="1" t="str">
        <f>IF('Respuestas de formulario 1'!BE1="","",'Respuestas de formulario 1'!BE1)</f>
        <v/>
      </c>
      <c r="AH4" s="1" t="str">
        <f>IF('Respuestas de formulario 1'!BF1="","",'Respuestas de formulario 1'!BF1)</f>
        <v>Nombre</v>
      </c>
      <c r="AI4" s="1" t="str">
        <f>IF('Respuestas de formulario 1'!BG1="","",'Respuestas de formulario 1'!BG1)</f>
        <v>Primer apellido</v>
      </c>
      <c r="AJ4" s="1" t="str">
        <f>IF('Respuestas de formulario 1'!BH1="","",'Respuestas de formulario 1'!BH1)</f>
        <v>Segundo apellido</v>
      </c>
      <c r="AK4" s="1" t="str">
        <f>IF('Respuestas de formulario 1'!BI1="","",'Respuestas de formulario 1'!BI1)</f>
        <v xml:space="preserve">Teléfono de contacto padre/tutor legal </v>
      </c>
      <c r="AL4" s="1" t="str">
        <f>IF('Respuestas de formulario 1'!BJ1="","",'Respuestas de formulario 1'!BJ1)</f>
        <v>Correo electrónico padre/tutor legal</v>
      </c>
      <c r="AM4" s="1" t="str">
        <f>IF('Respuestas de formulario 1'!BK1="","",'Respuestas de formulario 1'!BK1)</f>
        <v>Nombre y apellidos</v>
      </c>
      <c r="AN4" s="1" t="str">
        <f>IF('Respuestas de formulario 1'!BL1="","",'Respuestas de formulario 1'!BL1)</f>
        <v>Domicilio ( calle, piso, puerta, ....)</v>
      </c>
      <c r="AO4" s="1" t="str">
        <f>IF('Respuestas de formulario 1'!BM1="","",'Respuestas de formulario 1'!BM1)</f>
        <v>Localidad</v>
      </c>
      <c r="AP4" s="1" t="str">
        <f>IF('Respuestas de formulario 1'!BN1="","",'Respuestas de formulario 1'!BN1)</f>
        <v>Código postal</v>
      </c>
      <c r="AQ4" s="13" t="s">
        <v>136</v>
      </c>
      <c r="AR4" s="14"/>
      <c r="AS4" s="14"/>
      <c r="AT4" s="15"/>
      <c r="AU4" s="15"/>
      <c r="AV4" s="1" t="str">
        <f>IF('Respuestas de formulario 1'!BO1="","",'Respuestas de formulario 1'!BO1)</f>
        <v>Opción de 1º Bachillerato</v>
      </c>
      <c r="AW4" s="1" t="str">
        <f>IF('Respuestas de formulario 1'!BP1="","",'Respuestas de formulario 1'!BP1)</f>
        <v>Ciencias Troncal 1</v>
      </c>
      <c r="AX4" s="1" t="str">
        <f>IF('Respuestas de formulario 1'!BQ1="","",'Respuestas de formulario 1'!BQ1)</f>
        <v>Ciencias Troncal 2</v>
      </c>
      <c r="AY4" s="1" t="str">
        <f>IF('Respuestas de formulario 1'!BQ1="","",'Respuestas de formulario 1'!BQ1)</f>
        <v>Ciencias Troncal 2</v>
      </c>
      <c r="AZ4" s="1" t="str">
        <f>IF('Respuestas de formulario 1'!BR1="","",'Respuestas de formulario 1'!BR1)</f>
        <v xml:space="preserve"> [1ª opción]</v>
      </c>
      <c r="BA4" s="1" t="str">
        <f>IF('Respuestas de formulario 1'!BS1="","",'Respuestas de formulario 1'!BS1)</f>
        <v xml:space="preserve"> [2ª opción]</v>
      </c>
      <c r="BB4" s="1" t="str">
        <f>IF('Respuestas de formulario 1'!BT1="","",'Respuestas de formulario 1'!BT1)</f>
        <v xml:space="preserve"> [3ª opción]</v>
      </c>
      <c r="BC4" s="1" t="str">
        <f>IF('Respuestas de formulario 1'!BX1="","",'Respuestas de formulario 1'!BX1)</f>
        <v>Humanidades/CCSS Troncal 1</v>
      </c>
      <c r="BD4" s="1" t="str">
        <f>IF('Respuestas de formulario 1'!BX1="","",'Respuestas de formulario 1'!BX1)</f>
        <v>Humanidades/CCSS Troncal 1</v>
      </c>
      <c r="BE4" s="1"/>
      <c r="BF4" s="1" t="str">
        <f>IF('Respuestas de formulario 1'!BZ1="","",'Respuestas de formulario 1'!BZ1)</f>
        <v>[1ª opción]</v>
      </c>
      <c r="BG4" s="1" t="str">
        <f>IF('Respuestas de formulario 1'!CA1="","",'Respuestas de formulario 1'!CA1)</f>
        <v>[2ª opción]</v>
      </c>
      <c r="BH4" s="1" t="str">
        <f>IF('Respuestas de formulario 1'!CB1="","",'Respuestas de formulario 1'!CB1)</f>
        <v>[3ª opción]</v>
      </c>
      <c r="BI4" s="1" t="str">
        <f>IF('Respuestas de formulario 1'!CF1="","",'Respuestas de formulario 1'!CF1)</f>
        <v xml:space="preserve"> [1ª opción]</v>
      </c>
      <c r="BJ4" s="1" t="str">
        <f>IF('Respuestas de formulario 1'!CG1="","",'Respuestas de formulario 1'!CG1)</f>
        <v xml:space="preserve"> [2ª opción]</v>
      </c>
      <c r="BK4" s="1" t="str">
        <f>IF('Respuestas de formulario 1'!CH1="","",'Respuestas de formulario 1'!CH1)</f>
        <v xml:space="preserve"> [3ª opción]</v>
      </c>
      <c r="BL4" s="1" t="str">
        <f>IF('Respuestas de formulario 1'!CI1="","",'Respuestas de formulario 1'!CI1)</f>
        <v xml:space="preserve"> [4ª opción]</v>
      </c>
    </row>
    <row r="5" spans="1:64" s="2" customFormat="1" x14ac:dyDescent="0.2">
      <c r="A5" s="3">
        <f>IF('Respuestas de formulario 1'!A2="","",'Respuestas de formulario 1'!A2)</f>
        <v>43938.74895868056</v>
      </c>
      <c r="B5" s="2" t="str">
        <f>IF('Respuestas de formulario 1'!B2="","",'Respuestas de formulario 1'!B2)</f>
        <v>jclahuertar@gmail.com</v>
      </c>
      <c r="C5" s="2" t="str">
        <f>IF('Respuestas de formulario 1'!C2="","",'Respuestas de formulario 1'!C2)</f>
        <v>Carlos</v>
      </c>
      <c r="D5" s="2" t="str">
        <f>IF('Respuestas de formulario 1'!D2="","",'Respuestas de formulario 1'!D2)</f>
        <v>Apellido1</v>
      </c>
      <c r="E5" s="2" t="str">
        <f>IF('Respuestas de formulario 1'!E2="","",'Respuestas de formulario 1'!E2)</f>
        <v>Apellido2</v>
      </c>
      <c r="F5" s="2" t="str">
        <f>IF('Respuestas de formulario 1'!F2="Otro (pasaporte, .... )","Otro",'Respuestas de formulario 1'!F2)</f>
        <v>DNI</v>
      </c>
      <c r="G5" s="2" t="str">
        <f>IF('Respuestas de formulario 1'!G2="","",'Respuestas de formulario 1'!G2)&amp;IF('Respuestas de formulario 1'!H2="","",'Respuestas de formulario 1'!H2)&amp;IF('Respuestas de formulario 1'!I2="","",'Respuestas de formulario 1'!I2)</f>
        <v>25159785Q</v>
      </c>
      <c r="H5" s="4">
        <f>IF('Respuestas de formulario 1'!J2="","",'Respuestas de formulario 1'!J2)</f>
        <v>43922</v>
      </c>
      <c r="I5" s="2" t="str">
        <f>IF('Respuestas de formulario 1'!K2="","",'Respuestas de formulario 1'!K2)</f>
        <v>España</v>
      </c>
      <c r="J5" s="2" t="str">
        <f>IF('Respuestas de formulario 1'!L2="","",'Respuestas de formulario 1'!L2)</f>
        <v>España</v>
      </c>
      <c r="K5" s="2" t="str">
        <f>IF('Respuestas de formulario 1'!M2="","",'Respuestas de formulario 1'!M2)</f>
        <v>Masculino</v>
      </c>
      <c r="L5" s="2" t="str">
        <f>IF('Respuestas de formulario 1'!N2="","",'Respuestas de formulario 1'!N2)</f>
        <v>alumno1@gmail.com</v>
      </c>
      <c r="M5" s="2">
        <f>IF('Respuestas de formulario 1'!O2="","",'Respuestas de formulario 1'!O2)</f>
        <v>654321978</v>
      </c>
      <c r="N5" s="2" t="str">
        <f>IF('Respuestas de formulario 1'!P2="","",'Respuestas de formulario 1'!P2)</f>
        <v>Sí</v>
      </c>
      <c r="O5" s="2" t="str">
        <f>IF('Respuestas de formulario 1'!Q2="","",'Respuestas de formulario 1'!Q2)</f>
        <v>IES Itaca</v>
      </c>
      <c r="P5" s="2" t="str">
        <f>IF('Respuestas de formulario 1'!R2="","",'Respuestas de formulario 1'!R2)</f>
        <v>Andalucía</v>
      </c>
      <c r="Q5" s="2" t="str">
        <f>IF('Respuestas de formulario 1'!S2="","",'Respuestas de formulario 1'!S2)&amp;IF('Respuestas de formulario 1'!T2="","",'Respuestas de formulario 1'!T2)&amp;IF('Respuestas de formulario 1'!U2="","",'Respuestas de formulario 1'!U2)&amp;IF('Respuestas de formulario 1'!V2="","",'Respuestas de formulario 1'!V2)&amp;IF('Respuestas de formulario 1'!W2="","",'Respuestas de formulario 1'!W2)&amp;IF('Respuestas de formulario 1'!X2="","",'Respuestas de formulario 1'!X2)&amp;IF('Respuestas de formulario 1'!Y2="","",'Respuestas de formulario 1'!Y2)&amp;IF('Respuestas de formulario 1'!Z2="","",'Respuestas de formulario 1'!Z2)&amp;IF('Respuestas de formulario 1'!AA2="","",'Respuestas de formulario 1'!AA2)&amp;IF('Respuestas de formulario 1'!AB2="","",'Respuestas de formulario 1'!AB2)&amp;IF('Respuestas de formulario 1'!AC2="","",'Respuestas de formulario 1'!AC2)&amp;IF('Respuestas de formulario 1'!AD2="","",'Respuestas de formulario 1'!AD2)&amp;IF('Respuestas de formulario 1'!AE2="","",'Respuestas de formulario 1'!AE2)&amp;IF('Respuestas de formulario 1'!AF2="","",'Respuestas de formulario 1'!AF2)&amp;IF('Respuestas de formulario 1'!AG2="","",'Respuestas de formulario 1'!AG2)&amp;IF('Respuestas de formulario 1'!AH2="","",'Respuestas de formulario 1'!AH2)&amp;IF('Respuestas de formulario 1'!AI2="","",'Respuestas de formulario 1'!AI2)</f>
        <v>Almería</v>
      </c>
      <c r="R5" s="2" t="str">
        <f>IF('Respuestas de formulario 1'!AL2="","",'Respuestas de formulario 1'!AL2)</f>
        <v>Domicilio IES Itaca</v>
      </c>
      <c r="S5" s="2" t="str">
        <f>IF('Respuestas de formulario 1'!AM2="","",'Respuestas de formulario 1'!AM2)</f>
        <v>Localidad Ies Itaca</v>
      </c>
      <c r="T5" s="2">
        <f>IF('Respuestas de formulario 1'!AN2="","",'Respuestas de formulario 1'!AN2)</f>
        <v>49000</v>
      </c>
      <c r="U5" s="2">
        <f>IF('Respuestas de formulario 1'!AO2="","",'Respuestas de formulario 1'!AO2)</f>
        <v>978654321</v>
      </c>
      <c r="V5" s="2" t="str">
        <f>IF('Respuestas de formulario 1'!AP2="","",'Respuestas de formulario 1'!AP2)</f>
        <v>No</v>
      </c>
      <c r="W5" s="2" t="str">
        <f>IF('Respuestas de formulario 1'!AQ2="","",'Respuestas de formulario 1'!AQ2)</f>
        <v>DNI</v>
      </c>
      <c r="X5" s="2" t="str">
        <f>IF('Respuestas de formulario 1'!AR2="","",'Respuestas de formulario 1'!AR2)&amp;IF('Respuestas de formulario 1'!AS2="","",'Respuestas de formulario 1'!AS2)&amp;IF('Respuestas de formulario 1'!AT2="","",'Respuestas de formulario 1'!AT2)</f>
        <v>12345678M</v>
      </c>
      <c r="Y5" s="2" t="str">
        <f>IF('Respuestas de formulario 1'!AU2="","",'Respuestas de formulario 1'!AU2)</f>
        <v>Madre</v>
      </c>
      <c r="Z5" s="2" t="str">
        <f>IF('Respuestas de formulario 1'!AV2="","",'Respuestas de formulario 1'!AV2)</f>
        <v>Nombre Madre</v>
      </c>
      <c r="AA5" s="2" t="str">
        <f>IF('Respuestas de formulario 1'!AW2="","",'Respuestas de formulario 1'!AW2)</f>
        <v>Apellido1Madre</v>
      </c>
      <c r="AB5" s="2" t="str">
        <f>IF('Respuestas de formulario 1'!AX2="","",'Respuestas de formulario 1'!AX2)</f>
        <v>Apellido2Madre</v>
      </c>
      <c r="AC5" s="2">
        <f>IF('Respuestas de formulario 1'!AY2="","",'Respuestas de formulario 1'!AY2)</f>
        <v>654321987</v>
      </c>
      <c r="AD5" s="2" t="str">
        <f>IF('Respuestas de formulario 1'!AZ2="","",'Respuestas de formulario 1'!AZ2)</f>
        <v>madre@gmail.com</v>
      </c>
      <c r="AE5" s="2" t="str">
        <f>IF('Respuestas de formulario 1'!BA2="","",'Respuestas de formulario 1'!BA2)</f>
        <v>DNI</v>
      </c>
      <c r="AF5" s="2" t="str">
        <f>IF('Respuestas de formulario 1'!BB2="","",'Respuestas de formulario 1'!BB2)&amp;IF('Respuestas de formulario 1'!BC2="","",'Respuestas de formulario 1'!BC2)&amp;IF('Respuestas de formulario 1'!BD2="","",'Respuestas de formulario 1'!BD2)</f>
        <v>98765432P</v>
      </c>
      <c r="AG5" s="2" t="str">
        <f>IF('Respuestas de formulario 1'!BE2="","",'Respuestas de formulario 1'!BE2)</f>
        <v>Padre</v>
      </c>
      <c r="AH5" s="2" t="str">
        <f>IF('Respuestas de formulario 1'!BF2="","",'Respuestas de formulario 1'!BF2)</f>
        <v>Nombre Padre</v>
      </c>
      <c r="AI5" s="2" t="str">
        <f>IF('Respuestas de formulario 1'!BG2="","",'Respuestas de formulario 1'!BG2)</f>
        <v>Apelido1Padre</v>
      </c>
      <c r="AJ5" s="2" t="str">
        <f>IF('Respuestas de formulario 1'!BH2="","",'Respuestas de formulario 1'!BH2)</f>
        <v>Apellido2Padre</v>
      </c>
      <c r="AK5" s="2">
        <f>IF('Respuestas de formulario 1'!BI2="","",'Respuestas de formulario 1'!BI2)</f>
        <v>654987321</v>
      </c>
      <c r="AL5" s="2" t="str">
        <f>IF('Respuestas de formulario 1'!BJ2="","",'Respuestas de formulario 1'!BJ2)</f>
        <v>padre@gmail.com</v>
      </c>
      <c r="AM5" s="2" t="str">
        <f>IF('Respuestas de formulario 1'!BK2="","",'Respuestas de formulario 1'!BK2)</f>
        <v>Nombre Alumno Itinerario1</v>
      </c>
      <c r="AN5" s="2" t="str">
        <f>IF('Respuestas de formulario 1'!BL2="","",'Respuestas de formulario 1'!BL2)</f>
        <v>Domicilio alumno 1, 1</v>
      </c>
      <c r="AO5" s="2" t="str">
        <f>IF('Respuestas de formulario 1'!BM2="","",'Respuestas de formulario 1'!BM2)</f>
        <v>Zaragoza</v>
      </c>
      <c r="AP5" s="2">
        <f>IF('Respuestas de formulario 1'!BN2="","",'Respuestas de formulario 1'!BN2)</f>
        <v>50017</v>
      </c>
      <c r="AQ5" s="8" t="s">
        <v>138</v>
      </c>
      <c r="AR5" s="8" t="s">
        <v>137</v>
      </c>
      <c r="AS5" s="8" t="s">
        <v>139</v>
      </c>
      <c r="AT5" s="8" t="s">
        <v>140</v>
      </c>
      <c r="AU5" s="8" t="s">
        <v>141</v>
      </c>
      <c r="AV5" s="2" t="str">
        <f>IF('Respuestas de formulario 1'!BO2="","",'Respuestas de formulario 1'!BO2)</f>
        <v>Ciencias (Incluye Matemáticas I)</v>
      </c>
      <c r="AW5" s="2" t="str">
        <f>IF('Respuestas de formulario 1'!BP2="","","Matemáticas I")</f>
        <v>Matemáticas I</v>
      </c>
      <c r="AX5" s="2" t="str">
        <f>IF('Respuestas de formulario 1'!BP2="","","Física y Química")</f>
        <v>Física y Química</v>
      </c>
      <c r="AY5" s="2" t="str">
        <f>IF('Respuestas de formulario 1'!BQ2="","",'Respuestas de formulario 1'!BQ2)</f>
        <v>Biología-Geología</v>
      </c>
      <c r="AZ5" s="2" t="str">
        <f>IF('Respuestas de formulario 1'!BR2="","",'Respuestas de formulario 1'!BR2)&amp;IF('Respuestas de formulario 1'!BU2="","",'Respuestas de formulario 1'!BU2)</f>
        <v>Anatomia Aplicada</v>
      </c>
      <c r="BA5" s="2" t="str">
        <f>IF('Respuestas de formulario 1'!BS2="","",'Respuestas de formulario 1'!BS2)&amp;IF('Respuestas de formulario 1'!BV2="","",'Respuestas de formulario 1'!BV2)</f>
        <v>TIC I</v>
      </c>
      <c r="BB5" s="2" t="str">
        <f>IF('Respuestas de formulario 1'!BT2="","",'Respuestas de formulario 1'!BT2)&amp;IF('Respuestas de formulario 1'!BW2="","",'Respuestas de formulario 1'!BW2)</f>
        <v>Francés I</v>
      </c>
      <c r="BC5" s="2" t="str">
        <f>IF('Respuestas de formulario 1'!BX2="","",'Respuestas de formulario 1'!BX2)</f>
        <v/>
      </c>
      <c r="BD5" s="2" t="str">
        <f>IF('Respuestas de formulario 1'!BY2="","",IF('Respuestas de formulario 1'!BY2="Matemáticas CCSS I y Economía","Matemáticas CCSS",IF('Respuestas de formulario 1'!BY2="Latín I y Griego I","Latín I","Error")))</f>
        <v/>
      </c>
      <c r="BE5" s="2" t="str">
        <f>IF('Respuestas de formulario 1'!BY2="","",IF('Respuestas de formulario 1'!BY2="Matemáticas CCSS I y Economía","Economía",IF('Respuestas de formulario 1'!BY2="Latín I y Griego I","Griego I","Error")))</f>
        <v/>
      </c>
      <c r="BF5" s="2" t="str">
        <f>IF('Respuestas de formulario 1'!BZ2="","",'Respuestas de formulario 1'!BZ2)&amp;IF('Respuestas de formulario 1'!CC2="","",'Respuestas de formulario 1'!CC2)</f>
        <v/>
      </c>
      <c r="BG5" s="2" t="str">
        <f>IF('Respuestas de formulario 1'!CA2="","",'Respuestas de formulario 1'!CA2)&amp;IF('Respuestas de formulario 1'!CD2="","",'Respuestas de formulario 1'!CD2)</f>
        <v/>
      </c>
      <c r="BH5" s="2" t="str">
        <f>IF('Respuestas de formulario 1'!CB2="","",'Respuestas de formulario 1'!CB2)&amp;IF('Respuestas de formulario 1'!CE2="","",'Respuestas de formulario 1'!CE2)</f>
        <v/>
      </c>
      <c r="BI5" s="2" t="str">
        <f>IF('Respuestas de formulario 1'!CF2="","",'Respuestas de formulario 1'!CF2)</f>
        <v>Educación para la ciudadanía</v>
      </c>
      <c r="BJ5" s="2" t="str">
        <f>IF('Respuestas de formulario 1'!CG2="","",'Respuestas de formulario 1'!CG2)</f>
        <v>Religión católica</v>
      </c>
      <c r="BK5" s="2" t="str">
        <f>IF('Respuestas de formulario 1'!CH2="","",'Respuestas de formulario 1'!CH2)</f>
        <v>Historia y cultura de Aragón</v>
      </c>
      <c r="BL5" s="2" t="str">
        <f>IF('Respuestas de formulario 1'!CI2="","",'Respuestas de formulario 1'!CI2)</f>
        <v>Oratoria</v>
      </c>
    </row>
    <row r="6" spans="1:64" s="2" customFormat="1" x14ac:dyDescent="0.2">
      <c r="A6" s="3">
        <f>IF('Respuestas de formulario 1'!A3="","",'Respuestas de formulario 1'!A3)</f>
        <v>43938.757630914348</v>
      </c>
      <c r="B6" s="2" t="str">
        <f>IF('Respuestas de formulario 1'!B3="","",'Respuestas de formulario 1'!B3)</f>
        <v>jclahuertar@gmail.com</v>
      </c>
      <c r="C6" s="2" t="str">
        <f>IF('Respuestas de formulario 1'!C3="","",'Respuestas de formulario 1'!C3)</f>
        <v>José</v>
      </c>
      <c r="D6" s="2" t="str">
        <f>IF('Respuestas de formulario 1'!D3="","",'Respuestas de formulario 1'!D3)</f>
        <v>Apellido1</v>
      </c>
      <c r="E6" s="2" t="str">
        <f>IF('Respuestas de formulario 1'!E3="","",'Respuestas de formulario 1'!E3)</f>
        <v>Apellido2</v>
      </c>
      <c r="F6" s="2" t="str">
        <f>IF('Respuestas de formulario 1'!F3="Otro (pasaporte, .... )","Otro",'Respuestas de formulario 1'!F3)</f>
        <v>NIE</v>
      </c>
      <c r="G6" s="2" t="str">
        <f>IF('Respuestas de formulario 1'!G3="","",'Respuestas de formulario 1'!G3)&amp;IF('Respuestas de formulario 1'!H3="","",'Respuestas de formulario 1'!H3)&amp;IF('Respuestas de formulario 1'!I3="","",'Respuestas de formulario 1'!I3)</f>
        <v>X1234567A</v>
      </c>
      <c r="H6" s="4">
        <f>IF('Respuestas de formulario 1'!J3="","",'Respuestas de formulario 1'!J3)</f>
        <v>43923</v>
      </c>
      <c r="I6" s="2" t="str">
        <f>IF('Respuestas de formulario 1'!K3="","",'Respuestas de formulario 1'!K3)</f>
        <v>Rumania</v>
      </c>
      <c r="J6" s="2" t="str">
        <f>IF('Respuestas de formulario 1'!L3="","",'Respuestas de formulario 1'!L3)</f>
        <v>Rumanía</v>
      </c>
      <c r="K6" s="2" t="str">
        <f>IF('Respuestas de formulario 1'!M3="","",'Respuestas de formulario 1'!M3)</f>
        <v>Masculino</v>
      </c>
      <c r="L6" s="2" t="str">
        <f>IF('Respuestas de formulario 1'!N3="","",'Respuestas de formulario 1'!N3)</f>
        <v>alumno2@hotmail.com</v>
      </c>
      <c r="M6" s="2">
        <f>IF('Respuestas de formulario 1'!O3="","",'Respuestas de formulario 1'!O3)</f>
        <v>654369147</v>
      </c>
      <c r="N6" s="2" t="str">
        <f>IF('Respuestas de formulario 1'!P3="","",'Respuestas de formulario 1'!P3)</f>
        <v>No</v>
      </c>
      <c r="O6" s="2" t="str">
        <f>IF('Respuestas de formulario 1'!Q3="","",'Respuestas de formulario 1'!Q3)</f>
        <v/>
      </c>
      <c r="P6" s="2" t="str">
        <f>IF('Respuestas de formulario 1'!R3="","",'Respuestas de formulario 1'!R3)</f>
        <v/>
      </c>
      <c r="Q6" s="2" t="str">
        <f>IF('Respuestas de formulario 1'!S3="","",'Respuestas de formulario 1'!S3)&amp;IF('Respuestas de formulario 1'!T3="","",'Respuestas de formulario 1'!T3)&amp;IF('Respuestas de formulario 1'!U3="","",'Respuestas de formulario 1'!U3)&amp;IF('Respuestas de formulario 1'!V3="","",'Respuestas de formulario 1'!V3)&amp;IF('Respuestas de formulario 1'!W3="","",'Respuestas de formulario 1'!W3)&amp;IF('Respuestas de formulario 1'!X3="","",'Respuestas de formulario 1'!X3)&amp;IF('Respuestas de formulario 1'!Y3="","",'Respuestas de formulario 1'!Y3)&amp;IF('Respuestas de formulario 1'!Z3="","",'Respuestas de formulario 1'!Z3)&amp;IF('Respuestas de formulario 1'!AA3="","",'Respuestas de formulario 1'!AA3)&amp;IF('Respuestas de formulario 1'!AB3="","",'Respuestas de formulario 1'!AB3)&amp;IF('Respuestas de formulario 1'!AC3="","",'Respuestas de formulario 1'!AC3)&amp;IF('Respuestas de formulario 1'!AD3="","",'Respuestas de formulario 1'!AD3)&amp;IF('Respuestas de formulario 1'!AE3="","",'Respuestas de formulario 1'!AE3)&amp;IF('Respuestas de formulario 1'!AF3="","",'Respuestas de formulario 1'!AF3)&amp;IF('Respuestas de formulario 1'!AG3="","",'Respuestas de formulario 1'!AG3)&amp;IF('Respuestas de formulario 1'!AH3="","",'Respuestas de formulario 1'!AH3)&amp;IF('Respuestas de formulario 1'!AI3="","",'Respuestas de formulario 1'!AI3)</f>
        <v/>
      </c>
      <c r="R6" s="2" t="str">
        <f>IF('Respuestas de formulario 1'!AL3="","",'Respuestas de formulario 1'!AL3)</f>
        <v/>
      </c>
      <c r="S6" s="2" t="str">
        <f>IF('Respuestas de formulario 1'!AM3="","",'Respuestas de formulario 1'!AM3)</f>
        <v/>
      </c>
      <c r="T6" s="2" t="str">
        <f>IF('Respuestas de formulario 1'!AN3="","",'Respuestas de formulario 1'!AN3)</f>
        <v/>
      </c>
      <c r="U6" s="2" t="str">
        <f>IF('Respuestas de formulario 1'!AO3="","",'Respuestas de formulario 1'!AO3)</f>
        <v/>
      </c>
      <c r="V6" s="2" t="str">
        <f>IF('Respuestas de formulario 1'!AP3="","",'Respuestas de formulario 1'!AP3)</f>
        <v>Sí</v>
      </c>
      <c r="W6" s="2" t="str">
        <f>IF('Respuestas de formulario 1'!AQ3="","",'Respuestas de formulario 1'!AQ3)</f>
        <v>NIE</v>
      </c>
      <c r="X6" s="2" t="str">
        <f>IF('Respuestas de formulario 1'!AR3="","",'Respuestas de formulario 1'!AR3)&amp;IF('Respuestas de formulario 1'!AS3="","",'Respuestas de formulario 1'!AS3)&amp;IF('Respuestas de formulario 1'!AT3="","",'Respuestas de formulario 1'!AT3)</f>
        <v>Y1236547M</v>
      </c>
      <c r="Y6" s="2" t="str">
        <f>IF('Respuestas de formulario 1'!AU3="","",'Respuestas de formulario 1'!AU3)</f>
        <v>Madre</v>
      </c>
      <c r="Z6" s="2" t="str">
        <f>IF('Respuestas de formulario 1'!AV3="","",'Respuestas de formulario 1'!AV3)</f>
        <v>Nombre Madre</v>
      </c>
      <c r="AA6" s="2" t="str">
        <f>IF('Respuestas de formulario 1'!AW3="","",'Respuestas de formulario 1'!AW3)</f>
        <v>Apellido1Madre</v>
      </c>
      <c r="AB6" s="2" t="str">
        <f>IF('Respuestas de formulario 1'!AX3="","",'Respuestas de formulario 1'!AX3)</f>
        <v>Apellido2Madre</v>
      </c>
      <c r="AC6" s="2">
        <f>IF('Respuestas de formulario 1'!AY3="","",'Respuestas de formulario 1'!AY3)</f>
        <v>654987321</v>
      </c>
      <c r="AD6" s="2" t="str">
        <f>IF('Respuestas de formulario 1'!AZ3="","",'Respuestas de formulario 1'!AZ3)</f>
        <v>masdre@hotmail.com</v>
      </c>
      <c r="AE6" s="2" t="str">
        <f>IF('Respuestas de formulario 1'!BA3="","",'Respuestas de formulario 1'!BA3)</f>
        <v>NIE</v>
      </c>
      <c r="AF6" s="2" t="str">
        <f>IF('Respuestas de formulario 1'!BB3="","",'Respuestas de formulario 1'!BB3)&amp;IF('Respuestas de formulario 1'!BC3="","",'Respuestas de formulario 1'!BC3)&amp;IF('Respuestas de formulario 1'!BD3="","",'Respuestas de formulario 1'!BD3)</f>
        <v>Y3216547P</v>
      </c>
      <c r="AG6" s="2" t="str">
        <f>IF('Respuestas de formulario 1'!BE3="","",'Respuestas de formulario 1'!BE3)</f>
        <v>Padre</v>
      </c>
      <c r="AH6" s="2" t="str">
        <f>IF('Respuestas de formulario 1'!BF3="","",'Respuestas de formulario 1'!BF3)</f>
        <v>Nombre Padre</v>
      </c>
      <c r="AI6" s="2" t="str">
        <f>IF('Respuestas de formulario 1'!BG3="","",'Respuestas de formulario 1'!BG3)</f>
        <v>Apellido1Padre</v>
      </c>
      <c r="AJ6" s="2" t="str">
        <f>IF('Respuestas de formulario 1'!BH3="","",'Respuestas de formulario 1'!BH3)</f>
        <v>Apellido2Padre</v>
      </c>
      <c r="AK6" s="2">
        <f>IF('Respuestas de formulario 1'!BI3="","",'Respuestas de formulario 1'!BI3)</f>
        <v>654987321</v>
      </c>
      <c r="AL6" s="2" t="str">
        <f>IF('Respuestas de formulario 1'!BJ3="","",'Respuestas de formulario 1'!BJ3)</f>
        <v>padre@hotmail.com</v>
      </c>
      <c r="AM6" s="2" t="str">
        <f>IF('Respuestas de formulario 1'!BK3="","",'Respuestas de formulario 1'!BK3)</f>
        <v>Nombre alumno 2</v>
      </c>
      <c r="AN6" s="2" t="str">
        <f>IF('Respuestas de formulario 1'!BL3="","",'Respuestas de formulario 1'!BL3)</f>
        <v>su casa, 35, 1º iz</v>
      </c>
      <c r="AO6" s="2" t="str">
        <f>IF('Respuestas de formulario 1'!BM3="","",'Respuestas de formulario 1'!BM3)</f>
        <v>Calatorao</v>
      </c>
      <c r="AP6" s="2">
        <f>IF('Respuestas de formulario 1'!BN3="","",'Respuestas de formulario 1'!BN3)</f>
        <v>50280</v>
      </c>
      <c r="AQ6" s="8" t="s">
        <v>138</v>
      </c>
      <c r="AR6" s="8" t="s">
        <v>137</v>
      </c>
      <c r="AS6" s="8" t="s">
        <v>139</v>
      </c>
      <c r="AT6" s="8" t="s">
        <v>140</v>
      </c>
      <c r="AU6" s="8" t="s">
        <v>141</v>
      </c>
      <c r="AV6" s="2" t="str">
        <f>IF('Respuestas de formulario 1'!BO3="","",'Respuestas de formulario 1'!BO3)</f>
        <v>Ciencias (Incluye Matemáticas I)</v>
      </c>
      <c r="AW6" s="2" t="str">
        <f>IF('Respuestas de formulario 1'!BP3="","","Matemáticas I")</f>
        <v>Matemáticas I</v>
      </c>
      <c r="AX6" s="2" t="str">
        <f>IF('Respuestas de formulario 1'!BP3="","","Física y Química")</f>
        <v>Física y Química</v>
      </c>
      <c r="AY6" s="2" t="str">
        <f>IF('Respuestas de formulario 1'!BQ3="","",'Respuestas de formulario 1'!BQ3)</f>
        <v>Dibujo técnico I</v>
      </c>
      <c r="AZ6" s="2" t="str">
        <f>IF('Respuestas de formulario 1'!BR3="","",'Respuestas de formulario 1'!BR3)&amp;IF('Respuestas de formulario 1'!BU3="","",'Respuestas de formulario 1'!BU3)</f>
        <v>TIC I</v>
      </c>
      <c r="BA6" s="2" t="str">
        <f>IF('Respuestas de formulario 1'!BS3="","",'Respuestas de formulario 1'!BS3)&amp;IF('Respuestas de formulario 1'!BV3="","",'Respuestas de formulario 1'!BV3)</f>
        <v>Francés I</v>
      </c>
      <c r="BB6" s="2" t="str">
        <f>IF('Respuestas de formulario 1'!BT3="","",'Respuestas de formulario 1'!BT3)&amp;IF('Respuestas de formulario 1'!BW3="","",'Respuestas de formulario 1'!BW3)</f>
        <v>Tecnología Industrial</v>
      </c>
      <c r="BC6" s="2" t="str">
        <f>IF('Respuestas de formulario 1'!BX3="","",'Respuestas de formulario 1'!BX3)</f>
        <v/>
      </c>
      <c r="BD6" s="2" t="str">
        <f>IF('Respuestas de formulario 1'!BY3="","",IF('Respuestas de formulario 1'!BY3="Matemáticas CCSS I y Economía","Matemáticas CCSS",IF('Respuestas de formulario 1'!BY3="Latín I y Griego I","Latín I","Error")))</f>
        <v/>
      </c>
      <c r="BE6" s="2" t="str">
        <f>IF('Respuestas de formulario 1'!BY3="","",IF('Respuestas de formulario 1'!BY3="Matemáticas CCSS I y Economía","Economía",IF('Respuestas de formulario 1'!BY3="Latín I y Griego I","Griego I","Error")))</f>
        <v/>
      </c>
      <c r="BF6" s="2" t="str">
        <f>IF('Respuestas de formulario 1'!BZ3="","",'Respuestas de formulario 1'!BZ3)&amp;IF('Respuestas de formulario 1'!CC3="","",'Respuestas de formulario 1'!CC3)</f>
        <v/>
      </c>
      <c r="BG6" s="2" t="str">
        <f>IF('Respuestas de formulario 1'!CA3="","",'Respuestas de formulario 1'!CA3)&amp;IF('Respuestas de formulario 1'!CD3="","",'Respuestas de formulario 1'!CD3)</f>
        <v/>
      </c>
      <c r="BH6" s="2" t="str">
        <f>IF('Respuestas de formulario 1'!CB3="","",'Respuestas de formulario 1'!CB3)&amp;IF('Respuestas de formulario 1'!CE3="","",'Respuestas de formulario 1'!CE3)</f>
        <v/>
      </c>
      <c r="BI6" s="2" t="str">
        <f>IF('Respuestas de formulario 1'!CF3="","",'Respuestas de formulario 1'!CF3)</f>
        <v>Religión católica</v>
      </c>
      <c r="BJ6" s="2" t="str">
        <f>IF('Respuestas de formulario 1'!CG3="","",'Respuestas de formulario 1'!CG3)</f>
        <v>Historia y cultura de Aragón</v>
      </c>
      <c r="BK6" s="2" t="str">
        <f>IF('Respuestas de formulario 1'!CH3="","",'Respuestas de formulario 1'!CH3)</f>
        <v>Oratoria</v>
      </c>
      <c r="BL6" s="2" t="str">
        <f>IF('Respuestas de formulario 1'!CI3="","",'Respuestas de formulario 1'!CI3)</f>
        <v>Educación para la ciudadanía</v>
      </c>
    </row>
    <row r="7" spans="1:64" s="2" customFormat="1" x14ac:dyDescent="0.2">
      <c r="A7" s="3">
        <f>IF('Respuestas de formulario 1'!A4="","",'Respuestas de formulario 1'!A4)</f>
        <v>43938.773271805556</v>
      </c>
      <c r="B7" s="2" t="str">
        <f>IF('Respuestas de formulario 1'!B4="","",'Respuestas de formulario 1'!B4)</f>
        <v>jclahuertar@gmail.com</v>
      </c>
      <c r="C7" s="2" t="str">
        <f>IF('Respuestas de formulario 1'!C4="","",'Respuestas de formulario 1'!C4)</f>
        <v>Alicia</v>
      </c>
      <c r="D7" s="2" t="str">
        <f>IF('Respuestas de formulario 1'!D4="","",'Respuestas de formulario 1'!D4)</f>
        <v>Apellido1</v>
      </c>
      <c r="E7" s="2" t="str">
        <f>IF('Respuestas de formulario 1'!E4="","",'Respuestas de formulario 1'!E4)</f>
        <v>Apellido2</v>
      </c>
      <c r="F7" s="2" t="str">
        <f>IF('Respuestas de formulario 1'!F4="Otro (pasaporte, .... )","Otro",'Respuestas de formulario 1'!F4)</f>
        <v>Otro</v>
      </c>
      <c r="G7" s="2" t="str">
        <f>IF('Respuestas de formulario 1'!G4="","",'Respuestas de formulario 1'!G4)&amp;IF('Respuestas de formulario 1'!H4="","",'Respuestas de formulario 1'!H4)&amp;IF('Respuestas de formulario 1'!I4="","",'Respuestas de formulario 1'!I4)</f>
        <v>P/321654/A</v>
      </c>
      <c r="H7" s="4">
        <f>IF('Respuestas de formulario 1'!J4="","",'Respuestas de formulario 1'!J4)</f>
        <v>43924</v>
      </c>
      <c r="I7" s="2" t="str">
        <f>IF('Respuestas de formulario 1'!K4="","",'Respuestas de formulario 1'!K4)</f>
        <v>Maruecos</v>
      </c>
      <c r="J7" s="2" t="str">
        <f>IF('Respuestas de formulario 1'!L4="","",'Respuestas de formulario 1'!L4)</f>
        <v>Marruecos</v>
      </c>
      <c r="K7" s="2" t="str">
        <f>IF('Respuestas de formulario 1'!M4="","",'Respuestas de formulario 1'!M4)</f>
        <v>Femenino</v>
      </c>
      <c r="L7" s="2" t="str">
        <f>IF('Respuestas de formulario 1'!N4="","",'Respuestas de formulario 1'!N4)</f>
        <v>alumna@ya.com</v>
      </c>
      <c r="M7" s="2">
        <f>IF('Respuestas de formulario 1'!O4="","",'Respuestas de formulario 1'!O4)</f>
        <v>654744185</v>
      </c>
      <c r="N7" s="2" t="str">
        <f>IF('Respuestas de formulario 1'!P4="","",'Respuestas de formulario 1'!P4)</f>
        <v>Sí</v>
      </c>
      <c r="O7" s="2" t="str">
        <f>IF('Respuestas de formulario 1'!Q4="","",'Respuestas de formulario 1'!Q4)</f>
        <v>IES Prueba</v>
      </c>
      <c r="P7" s="2" t="str">
        <f>IF('Respuestas de formulario 1'!R4="","",'Respuestas de formulario 1'!R4)</f>
        <v>Castilla y León</v>
      </c>
      <c r="Q7" s="2" t="str">
        <f>IF('Respuestas de formulario 1'!S4="","",'Respuestas de formulario 1'!S4)&amp;IF('Respuestas de formulario 1'!T4="","",'Respuestas de formulario 1'!T4)&amp;IF('Respuestas de formulario 1'!U4="","",'Respuestas de formulario 1'!U4)&amp;IF('Respuestas de formulario 1'!V4="","",'Respuestas de formulario 1'!V4)&amp;IF('Respuestas de formulario 1'!W4="","",'Respuestas de formulario 1'!W4)&amp;IF('Respuestas de formulario 1'!X4="","",'Respuestas de formulario 1'!X4)&amp;IF('Respuestas de formulario 1'!Y4="","",'Respuestas de formulario 1'!Y4)&amp;IF('Respuestas de formulario 1'!Z4="","",'Respuestas de formulario 1'!Z4)&amp;IF('Respuestas de formulario 1'!AA4="","",'Respuestas de formulario 1'!AA4)&amp;IF('Respuestas de formulario 1'!AB4="","",'Respuestas de formulario 1'!AB4)&amp;IF('Respuestas de formulario 1'!AC4="","",'Respuestas de formulario 1'!AC4)&amp;IF('Respuestas de formulario 1'!AD4="","",'Respuestas de formulario 1'!AD4)&amp;IF('Respuestas de formulario 1'!AE4="","",'Respuestas de formulario 1'!AE4)&amp;IF('Respuestas de formulario 1'!AF4="","",'Respuestas de formulario 1'!AF4)&amp;IF('Respuestas de formulario 1'!AG4="","",'Respuestas de formulario 1'!AG4)&amp;IF('Respuestas de formulario 1'!AH4="","",'Respuestas de formulario 1'!AH4)&amp;IF('Respuestas de formulario 1'!AI4="","",'Respuestas de formulario 1'!AI4)</f>
        <v>Soria</v>
      </c>
      <c r="R7" s="2" t="str">
        <f>IF('Respuestas de formulario 1'!AL4="","",'Respuestas de formulario 1'!AL4)</f>
        <v>Domicilio del centro de Soria, 48</v>
      </c>
      <c r="S7" s="2" t="str">
        <f>IF('Respuestas de formulario 1'!AM4="","",'Respuestas de formulario 1'!AM4)</f>
        <v>Soria</v>
      </c>
      <c r="T7" s="2">
        <f>IF('Respuestas de formulario 1'!AN4="","",'Respuestas de formulario 1'!AN4)</f>
        <v>28000</v>
      </c>
      <c r="U7" s="2">
        <f>IF('Respuestas de formulario 1'!AO4="","",'Respuestas de formulario 1'!AO4)</f>
        <v>948521369</v>
      </c>
      <c r="V7" s="2" t="str">
        <f>IF('Respuestas de formulario 1'!AP4="","",'Respuestas de formulario 1'!AP4)</f>
        <v>No</v>
      </c>
      <c r="W7" s="2" t="str">
        <f>IF('Respuestas de formulario 1'!AQ4="","",'Respuestas de formulario 1'!AQ4)</f>
        <v>Otro</v>
      </c>
      <c r="X7" s="2" t="str">
        <f>IF('Respuestas de formulario 1'!AR4="","",'Respuestas de formulario 1'!AR4)&amp;IF('Respuestas de formulario 1'!AS4="","",'Respuestas de formulario 1'!AS4)&amp;IF('Respuestas de formulario 1'!AT4="","",'Respuestas de formulario 1'!AT4)</f>
        <v>P/987654321/M</v>
      </c>
      <c r="Y7" s="2" t="str">
        <f>IF('Respuestas de formulario 1'!AU4="","",'Respuestas de formulario 1'!AU4)</f>
        <v>Madre</v>
      </c>
      <c r="Z7" s="2" t="str">
        <f>IF('Respuestas de formulario 1'!AV4="","",'Respuestas de formulario 1'!AV4)</f>
        <v>Nombre Madre</v>
      </c>
      <c r="AA7" s="2" t="str">
        <f>IF('Respuestas de formulario 1'!AW4="","",'Respuestas de formulario 1'!AW4)</f>
        <v>Apellido1Madre</v>
      </c>
      <c r="AB7" s="2" t="str">
        <f>IF('Respuestas de formulario 1'!AX4="","",'Respuestas de formulario 1'!AX4)</f>
        <v>Apellido2Madre</v>
      </c>
      <c r="AC7" s="2">
        <f>IF('Respuestas de formulario 1'!AY4="","",'Respuestas de formulario 1'!AY4)</f>
        <v>695666333</v>
      </c>
      <c r="AD7" s="2" t="str">
        <f>IF('Respuestas de formulario 1'!AZ4="","",'Respuestas de formulario 1'!AZ4)</f>
        <v>madre@hotmail.com</v>
      </c>
      <c r="AE7" s="2" t="str">
        <f>IF('Respuestas de formulario 1'!BA4="","",'Respuestas de formulario 1'!BA4)</f>
        <v>Otro</v>
      </c>
      <c r="AF7" s="2" t="str">
        <f>IF('Respuestas de formulario 1'!BB4="","",'Respuestas de formulario 1'!BB4)&amp;IF('Respuestas de formulario 1'!BC4="","",'Respuestas de formulario 1'!BC4)&amp;IF('Respuestas de formulario 1'!BD4="","",'Respuestas de formulario 1'!BD4)</f>
        <v>P/987654321/P</v>
      </c>
      <c r="AG7" s="2" t="str">
        <f>IF('Respuestas de formulario 1'!BE4="","",'Respuestas de formulario 1'!BE4)</f>
        <v>Padre</v>
      </c>
      <c r="AH7" s="2" t="str">
        <f>IF('Respuestas de formulario 1'!BF4="","",'Respuestas de formulario 1'!BF4)</f>
        <v>Nombre Padre</v>
      </c>
      <c r="AI7" s="2" t="str">
        <f>IF('Respuestas de formulario 1'!BG4="","",'Respuestas de formulario 1'!BG4)</f>
        <v>Apellido1Padre</v>
      </c>
      <c r="AJ7" s="2" t="str">
        <f>IF('Respuestas de formulario 1'!BH4="","",'Respuestas de formulario 1'!BH4)</f>
        <v>Apellido2Padre</v>
      </c>
      <c r="AK7" s="2">
        <f>IF('Respuestas de formulario 1'!BI4="","",'Respuestas de formulario 1'!BI4)</f>
        <v>987654321</v>
      </c>
      <c r="AL7" s="2" t="str">
        <f>IF('Respuestas de formulario 1'!BJ4="","",'Respuestas de formulario 1'!BJ4)</f>
        <v>padre@ya.com</v>
      </c>
      <c r="AM7" s="2" t="str">
        <f>IF('Respuestas de formulario 1'!BK4="","",'Respuestas de formulario 1'!BK4)</f>
        <v>Alicia Apellido1 Apellido2</v>
      </c>
      <c r="AN7" s="2" t="str">
        <f>IF('Respuestas de formulario 1'!BL4="","",'Respuestas de formulario 1'!BL4)</f>
        <v>Domicilio Alumna 3, 46, ppal. idz.</v>
      </c>
      <c r="AO7" s="2" t="str">
        <f>IF('Respuestas de formulario 1'!BM4="","",'Respuestas de formulario 1'!BM4)</f>
        <v>Zaragoza</v>
      </c>
      <c r="AP7" s="2">
        <f>IF('Respuestas de formulario 1'!BN4="","",'Respuestas de formulario 1'!BN4)</f>
        <v>50017</v>
      </c>
      <c r="AQ7" s="8" t="s">
        <v>138</v>
      </c>
      <c r="AR7" s="8" t="s">
        <v>137</v>
      </c>
      <c r="AS7" s="8" t="s">
        <v>139</v>
      </c>
      <c r="AT7" s="8" t="s">
        <v>140</v>
      </c>
      <c r="AU7" s="8" t="s">
        <v>141</v>
      </c>
      <c r="AV7" s="2" t="str">
        <f>IF('Respuestas de formulario 1'!BO4="","",'Respuestas de formulario 1'!BO4)</f>
        <v>Humanidades y Ciencias sociales</v>
      </c>
      <c r="AW7" s="2" t="str">
        <f>IF('Respuestas de formulario 1'!BP4="","","Matemáticas I")</f>
        <v/>
      </c>
      <c r="AX7" s="2" t="str">
        <f>IF('Respuestas de formulario 1'!BP4="","","Física y Química")</f>
        <v/>
      </c>
      <c r="AY7" s="2" t="str">
        <f>IF('Respuestas de formulario 1'!BQ4="","",'Respuestas de formulario 1'!BQ4)</f>
        <v/>
      </c>
      <c r="AZ7" s="2" t="str">
        <f>IF('Respuestas de formulario 1'!BR4="","",'Respuestas de formulario 1'!BR4)&amp;IF('Respuestas de formulario 1'!BU4="","",'Respuestas de formulario 1'!BU4)</f>
        <v/>
      </c>
      <c r="BA7" s="2" t="str">
        <f>IF('Respuestas de formulario 1'!BS4="","",'Respuestas de formulario 1'!BS4)&amp;IF('Respuestas de formulario 1'!BV4="","",'Respuestas de formulario 1'!BV4)</f>
        <v/>
      </c>
      <c r="BB7" s="2" t="str">
        <f>IF('Respuestas de formulario 1'!BT4="","",'Respuestas de formulario 1'!BT4)&amp;IF('Respuestas de formulario 1'!BW4="","",'Respuestas de formulario 1'!BW4)</f>
        <v/>
      </c>
      <c r="BC7" s="2" t="str">
        <f>IF('Respuestas de formulario 1'!BX4="","",'Respuestas de formulario 1'!BX4)</f>
        <v>Historia del mundo contemporáneo</v>
      </c>
      <c r="BD7" s="2" t="str">
        <f>IF('Respuestas de formulario 1'!BY4="","",IF('Respuestas de formulario 1'!BY4="Matemáticas CCSS I y Economía","Matemáticas CCSS",IF('Respuestas de formulario 1'!BY4="Latín I y Griego I","Latín I","Error")))</f>
        <v>Matemáticas CCSS</v>
      </c>
      <c r="BE7" s="2" t="str">
        <f>IF('Respuestas de formulario 1'!BY4="","",IF('Respuestas de formulario 1'!BY4="Matemáticas CCSS I y Economía","Economía",IF('Respuestas de formulario 1'!BY4="Latín I y Griego I","Griego I","Error")))</f>
        <v>Economía</v>
      </c>
      <c r="BF7" s="2" t="str">
        <f>IF('Respuestas de formulario 1'!BZ4="","",'Respuestas de formulario 1'!BZ4)&amp;IF('Respuestas de formulario 1'!CC4="","",'Respuestas de formulario 1'!CC4)</f>
        <v>Francés I</v>
      </c>
      <c r="BG7" s="2" t="str">
        <f>IF('Respuestas de formulario 1'!CA4="","",'Respuestas de formulario 1'!CA4)&amp;IF('Respuestas de formulario 1'!CD4="","",'Respuestas de formulario 1'!CD4)</f>
        <v>TIC I</v>
      </c>
      <c r="BH7" s="2" t="str">
        <f>IF('Respuestas de formulario 1'!CB4="","",'Respuestas de formulario 1'!CB4)&amp;IF('Respuestas de formulario 1'!CE4="","",'Respuestas de formulario 1'!CE4)</f>
        <v>Literatura Universal I</v>
      </c>
      <c r="BI7" s="2" t="str">
        <f>IF('Respuestas de formulario 1'!CF4="","",'Respuestas de formulario 1'!CF4)</f>
        <v>Oratoria</v>
      </c>
      <c r="BJ7" s="2" t="str">
        <f>IF('Respuestas de formulario 1'!CG4="","",'Respuestas de formulario 1'!CG4)</f>
        <v>Historia y cultura de Aragón</v>
      </c>
      <c r="BK7" s="2" t="str">
        <f>IF('Respuestas de formulario 1'!CH4="","",'Respuestas de formulario 1'!CH4)</f>
        <v>Religión católica</v>
      </c>
      <c r="BL7" s="2" t="str">
        <f>IF('Respuestas de formulario 1'!CI4="","",'Respuestas de formulario 1'!CI4)</f>
        <v>Educación para la ciudadanía</v>
      </c>
    </row>
    <row r="8" spans="1:64" s="2" customFormat="1" x14ac:dyDescent="0.2">
      <c r="A8" s="3">
        <f>IF('Respuestas de formulario 1'!A5="","",'Respuestas de formulario 1'!A5)</f>
        <v>43938.899592905094</v>
      </c>
      <c r="B8" s="2" t="str">
        <f>IF('Respuestas de formulario 1'!B5="","",'Respuestas de formulario 1'!B5)</f>
        <v>jclahuertar@gmail.com</v>
      </c>
      <c r="C8" s="2" t="str">
        <f>IF('Respuestas de formulario 1'!C5="","",'Respuestas de formulario 1'!C5)</f>
        <v>Catalina</v>
      </c>
      <c r="D8" s="2" t="str">
        <f>IF('Respuestas de formulario 1'!D5="","",'Respuestas de formulario 1'!D5)</f>
        <v>Apellido1</v>
      </c>
      <c r="E8" s="2" t="str">
        <f>IF('Respuestas de formulario 1'!E5="","",'Respuestas de formulario 1'!E5)</f>
        <v>Apellido2</v>
      </c>
      <c r="F8" s="2" t="str">
        <f>IF('Respuestas de formulario 1'!F5="Otro (pasaporte, .... )","Otro",'Respuestas de formulario 1'!F5)</f>
        <v>DNI</v>
      </c>
      <c r="G8" s="2" t="str">
        <f>IF('Respuestas de formulario 1'!G5="","",'Respuestas de formulario 1'!G5)&amp;IF('Respuestas de formulario 1'!H5="","",'Respuestas de formulario 1'!H5)&amp;IF('Respuestas de formulario 1'!I5="","",'Respuestas de formulario 1'!I5)</f>
        <v>65498731L</v>
      </c>
      <c r="H8" s="4">
        <f>IF('Respuestas de formulario 1'!J5="","",'Respuestas de formulario 1'!J5)</f>
        <v>43925</v>
      </c>
      <c r="I8" s="2" t="str">
        <f>IF('Respuestas de formulario 1'!K5="","",'Respuestas de formulario 1'!K5)</f>
        <v>EEUU</v>
      </c>
      <c r="J8" s="2" t="str">
        <f>IF('Respuestas de formulario 1'!L5="","",'Respuestas de formulario 1'!L5)</f>
        <v>Otros</v>
      </c>
      <c r="K8" s="2" t="str">
        <f>IF('Respuestas de formulario 1'!M5="","",'Respuestas de formulario 1'!M5)</f>
        <v>Femenino</v>
      </c>
      <c r="L8" s="2" t="str">
        <f>IF('Respuestas de formulario 1'!N5="","",'Respuestas de formulario 1'!N5)</f>
        <v>Catalina@gmail.com</v>
      </c>
      <c r="M8" s="2">
        <f>IF('Respuestas de formulario 1'!O5="","",'Respuestas de formulario 1'!O5)</f>
        <v>654987321</v>
      </c>
      <c r="N8" s="2" t="str">
        <f>IF('Respuestas de formulario 1'!P5="","",'Respuestas de formulario 1'!P5)</f>
        <v>No</v>
      </c>
      <c r="O8" s="2" t="str">
        <f>IF('Respuestas de formulario 1'!Q5="","",'Respuestas de formulario 1'!Q5)</f>
        <v/>
      </c>
      <c r="P8" s="2" t="str">
        <f>IF('Respuestas de formulario 1'!R5="","",'Respuestas de formulario 1'!R5)</f>
        <v/>
      </c>
      <c r="Q8" s="2" t="str">
        <f>IF('Respuestas de formulario 1'!S5="","",'Respuestas de formulario 1'!S5)&amp;IF('Respuestas de formulario 1'!T5="","",'Respuestas de formulario 1'!T5)&amp;IF('Respuestas de formulario 1'!U5="","",'Respuestas de formulario 1'!U5)&amp;IF('Respuestas de formulario 1'!V5="","",'Respuestas de formulario 1'!V5)&amp;IF('Respuestas de formulario 1'!W5="","",'Respuestas de formulario 1'!W5)&amp;IF('Respuestas de formulario 1'!X5="","",'Respuestas de formulario 1'!X5)&amp;IF('Respuestas de formulario 1'!Y5="","",'Respuestas de formulario 1'!Y5)&amp;IF('Respuestas de formulario 1'!Z5="","",'Respuestas de formulario 1'!Z5)&amp;IF('Respuestas de formulario 1'!AA5="","",'Respuestas de formulario 1'!AA5)&amp;IF('Respuestas de formulario 1'!AB5="","",'Respuestas de formulario 1'!AB5)&amp;IF('Respuestas de formulario 1'!AC5="","",'Respuestas de formulario 1'!AC5)&amp;IF('Respuestas de formulario 1'!AD5="","",'Respuestas de formulario 1'!AD5)&amp;IF('Respuestas de formulario 1'!AE5="","",'Respuestas de formulario 1'!AE5)&amp;IF('Respuestas de formulario 1'!AF5="","",'Respuestas de formulario 1'!AF5)&amp;IF('Respuestas de formulario 1'!AG5="","",'Respuestas de formulario 1'!AG5)&amp;IF('Respuestas de formulario 1'!AH5="","",'Respuestas de formulario 1'!AH5)&amp;IF('Respuestas de formulario 1'!AI5="","",'Respuestas de formulario 1'!AI5)</f>
        <v/>
      </c>
      <c r="R8" s="2" t="str">
        <f>IF('Respuestas de formulario 1'!AL5="","",'Respuestas de formulario 1'!AL5)</f>
        <v/>
      </c>
      <c r="S8" s="2" t="str">
        <f>IF('Respuestas de formulario 1'!AM5="","",'Respuestas de formulario 1'!AM5)</f>
        <v/>
      </c>
      <c r="T8" s="2" t="str">
        <f>IF('Respuestas de formulario 1'!AN5="","",'Respuestas de formulario 1'!AN5)</f>
        <v/>
      </c>
      <c r="U8" s="2" t="str">
        <f>IF('Respuestas de formulario 1'!AO5="","",'Respuestas de formulario 1'!AO5)</f>
        <v/>
      </c>
      <c r="V8" s="2" t="str">
        <f>IF('Respuestas de formulario 1'!AP5="","",'Respuestas de formulario 1'!AP5)</f>
        <v>Sí</v>
      </c>
      <c r="W8" s="2" t="str">
        <f>IF('Respuestas de formulario 1'!AQ5="","",'Respuestas de formulario 1'!AQ5)</f>
        <v>DNI</v>
      </c>
      <c r="X8" s="2" t="str">
        <f>IF('Respuestas de formulario 1'!AR5="","",'Respuestas de formulario 1'!AR5)&amp;IF('Respuestas de formulario 1'!AS5="","",'Respuestas de formulario 1'!AS5)&amp;IF('Respuestas de formulario 1'!AT5="","",'Respuestas de formulario 1'!AT5)</f>
        <v>65734982Y</v>
      </c>
      <c r="Y8" s="2" t="str">
        <f>IF('Respuestas de formulario 1'!AU5="","",'Respuestas de formulario 1'!AU5)</f>
        <v>Tutora legal</v>
      </c>
      <c r="Z8" s="2" t="str">
        <f>IF('Respuestas de formulario 1'!AV5="","",'Respuestas de formulario 1'!AV5)</f>
        <v>Nombre Tutora</v>
      </c>
      <c r="AA8" s="2" t="str">
        <f>IF('Respuestas de formulario 1'!AW5="","",'Respuestas de formulario 1'!AW5)</f>
        <v>Apellido1Tutora</v>
      </c>
      <c r="AB8" s="2" t="str">
        <f>IF('Respuestas de formulario 1'!AX5="","",'Respuestas de formulario 1'!AX5)</f>
        <v>Apellido2Tutora</v>
      </c>
      <c r="AC8" s="2">
        <f>IF('Respuestas de formulario 1'!AY5="","",'Respuestas de formulario 1'!AY5)</f>
        <v>654984666</v>
      </c>
      <c r="AD8" s="2" t="str">
        <f>IF('Respuestas de formulario 1'!AZ5="","",'Respuestas de formulario 1'!AZ5)</f>
        <v>tutora@gmail.com</v>
      </c>
      <c r="AE8" s="2" t="str">
        <f>IF('Respuestas de formulario 1'!BA5="","",'Respuestas de formulario 1'!BA5)</f>
        <v>NIE</v>
      </c>
      <c r="AF8" s="2" t="str">
        <f>IF('Respuestas de formulario 1'!BB5="","",'Respuestas de formulario 1'!BB5)&amp;IF('Respuestas de formulario 1'!BC5="","",'Respuestas de formulario 1'!BC5)&amp;IF('Respuestas de formulario 1'!BD5="","",'Respuestas de formulario 1'!BD5)</f>
        <v>Z3217965P</v>
      </c>
      <c r="AG8" s="2" t="str">
        <f>IF('Respuestas de formulario 1'!BE5="","",'Respuestas de formulario 1'!BE5)</f>
        <v>Padre</v>
      </c>
      <c r="AH8" s="2" t="str">
        <f>IF('Respuestas de formulario 1'!BF5="","",'Respuestas de formulario 1'!BF5)</f>
        <v>Nombre Padre</v>
      </c>
      <c r="AI8" s="2" t="str">
        <f>IF('Respuestas de formulario 1'!BG5="","",'Respuestas de formulario 1'!BG5)</f>
        <v>Apellido1Padre</v>
      </c>
      <c r="AJ8" s="2" t="str">
        <f>IF('Respuestas de formulario 1'!BH5="","",'Respuestas de formulario 1'!BH5)</f>
        <v>Apellido2Padre</v>
      </c>
      <c r="AK8" s="2">
        <f>IF('Respuestas de formulario 1'!BI5="","",'Respuestas de formulario 1'!BI5)</f>
        <v>654123789</v>
      </c>
      <c r="AL8" s="2" t="str">
        <f>IF('Respuestas de formulario 1'!BJ5="","",'Respuestas de formulario 1'!BJ5)</f>
        <v>Padre@ya.com</v>
      </c>
      <c r="AM8" s="2" t="str">
        <f>IF('Respuestas de formulario 1'!BK5="","",'Respuestas de formulario 1'!BK5)</f>
        <v xml:space="preserve">NombrePadre Apellido1 Apellido2 </v>
      </c>
      <c r="AN8" s="2" t="str">
        <f>IF('Respuestas de formulario 1'!BL5="","",'Respuestas de formulario 1'!BL5)</f>
        <v>Domicilio del Padre, 89</v>
      </c>
      <c r="AO8" s="2" t="str">
        <f>IF('Respuestas de formulario 1'!BM5="","",'Respuestas de formulario 1'!BM5)</f>
        <v>Calatayud</v>
      </c>
      <c r="AP8" s="2">
        <f>IF('Respuestas de formulario 1'!BN5="","",'Respuestas de formulario 1'!BN5)</f>
        <v>50300</v>
      </c>
      <c r="AQ8" s="8" t="s">
        <v>138</v>
      </c>
      <c r="AR8" s="8" t="s">
        <v>137</v>
      </c>
      <c r="AS8" s="8" t="s">
        <v>139</v>
      </c>
      <c r="AT8" s="8" t="s">
        <v>140</v>
      </c>
      <c r="AU8" s="8" t="s">
        <v>141</v>
      </c>
      <c r="AV8" s="2" t="str">
        <f>IF('Respuestas de formulario 1'!BO5="","",'Respuestas de formulario 1'!BO5)</f>
        <v>Humanidades y Ciencias sociales</v>
      </c>
      <c r="AW8" s="2" t="str">
        <f>IF('Respuestas de formulario 1'!BP5="","","Matemáticas I")</f>
        <v/>
      </c>
      <c r="AX8" s="2" t="str">
        <f>IF('Respuestas de formulario 1'!BP5="","","Física y Química")</f>
        <v/>
      </c>
      <c r="AY8" s="2" t="str">
        <f>IF('Respuestas de formulario 1'!BQ5="","",'Respuestas de formulario 1'!BQ5)</f>
        <v/>
      </c>
      <c r="AZ8" s="2" t="str">
        <f>IF('Respuestas de formulario 1'!BR5="","",'Respuestas de formulario 1'!BR5)&amp;IF('Respuestas de formulario 1'!BU5="","",'Respuestas de formulario 1'!BU5)</f>
        <v/>
      </c>
      <c r="BA8" s="2" t="str">
        <f>IF('Respuestas de formulario 1'!BS5="","",'Respuestas de formulario 1'!BS5)&amp;IF('Respuestas de formulario 1'!BV5="","",'Respuestas de formulario 1'!BV5)</f>
        <v/>
      </c>
      <c r="BB8" s="2" t="str">
        <f>IF('Respuestas de formulario 1'!BT5="","",'Respuestas de formulario 1'!BT5)&amp;IF('Respuestas de formulario 1'!BW5="","",'Respuestas de formulario 1'!BW5)</f>
        <v/>
      </c>
      <c r="BC8" s="2" t="str">
        <f>IF('Respuestas de formulario 1'!BX5="","",'Respuestas de formulario 1'!BX5)</f>
        <v>Historia del mundo contemporáneo</v>
      </c>
      <c r="BD8" s="2" t="str">
        <f>IF('Respuestas de formulario 1'!BY5="","",IF('Respuestas de formulario 1'!BY5="Matemáticas CCSS I y Economía","Matemáticas CCSS",IF('Respuestas de formulario 1'!BY5="Latín I y Griego I","Latín I","Error")))</f>
        <v>Latín I</v>
      </c>
      <c r="BE8" s="2" t="str">
        <f>IF('Respuestas de formulario 1'!BY5="","",IF('Respuestas de formulario 1'!BY5="Matemáticas CCSS I y Economía","Economía",IF('Respuestas de formulario 1'!BY5="Latín I y Griego I","Griego I","Error")))</f>
        <v>Griego I</v>
      </c>
      <c r="BF8" s="2" t="str">
        <f>IF('Respuestas de formulario 1'!BZ5="","",'Respuestas de formulario 1'!BZ5)&amp;IF('Respuestas de formulario 1'!CC5="","",'Respuestas de formulario 1'!CC5)</f>
        <v>Literatura Universal I</v>
      </c>
      <c r="BG8" s="2" t="str">
        <f>IF('Respuestas de formulario 1'!CA5="","",'Respuestas de formulario 1'!CA5)&amp;IF('Respuestas de formulario 1'!CD5="","",'Respuestas de formulario 1'!CD5)</f>
        <v>Francés I</v>
      </c>
      <c r="BH8" s="2" t="str">
        <f>IF('Respuestas de formulario 1'!CB5="","",'Respuestas de formulario 1'!CB5)&amp;IF('Respuestas de formulario 1'!CE5="","",'Respuestas de formulario 1'!CE5)</f>
        <v>TIC I</v>
      </c>
      <c r="BI8" s="2" t="str">
        <f>IF('Respuestas de formulario 1'!CF5="","",'Respuestas de formulario 1'!CF5)</f>
        <v>Religión católica</v>
      </c>
      <c r="BJ8" s="2" t="str">
        <f>IF('Respuestas de formulario 1'!CG5="","",'Respuestas de formulario 1'!CG5)</f>
        <v>Educación para la ciudadanía</v>
      </c>
      <c r="BK8" s="2" t="str">
        <f>IF('Respuestas de formulario 1'!CH5="","",'Respuestas de formulario 1'!CH5)</f>
        <v>Historia y cultura de Aragón</v>
      </c>
      <c r="BL8" s="2" t="str">
        <f>IF('Respuestas de formulario 1'!CI5="","",'Respuestas de formulario 1'!CI5)</f>
        <v>Oratoria</v>
      </c>
    </row>
    <row r="9" spans="1:64" x14ac:dyDescent="0.2">
      <c r="AQ9" s="7"/>
      <c r="AR9" s="7"/>
      <c r="AS9" s="7"/>
      <c r="AT9" s="7"/>
      <c r="AU9" s="7"/>
      <c r="AX9" s="2" t="str">
        <f>IF('Respuestas de formulario 1'!BP6="","","Física y Química")</f>
        <v/>
      </c>
      <c r="AY9" s="2" t="str">
        <f>IF('Respuestas de formulario 1'!BQ6="","",'Respuestas de formulario 1'!BQ6)</f>
        <v/>
      </c>
      <c r="BD9" s="2"/>
      <c r="BE9" s="2"/>
    </row>
    <row r="10" spans="1:64" x14ac:dyDescent="0.2">
      <c r="AQ10" s="7"/>
      <c r="AR10" s="7"/>
      <c r="AS10" s="7"/>
      <c r="AT10" s="7"/>
      <c r="AU10" s="7"/>
      <c r="AX10" s="2" t="str">
        <f>IF('Respuestas de formulario 1'!BP7="","","Física y Química")</f>
        <v/>
      </c>
      <c r="AY10" s="2" t="str">
        <f>IF('Respuestas de formulario 1'!BQ7="","",'Respuestas de formulario 1'!BQ7)</f>
        <v/>
      </c>
      <c r="BD10" s="2"/>
      <c r="BE10" s="2"/>
    </row>
    <row r="11" spans="1:64" x14ac:dyDescent="0.2">
      <c r="AQ11" s="7"/>
      <c r="AR11" s="7"/>
      <c r="AS11" s="7"/>
      <c r="AT11" s="7"/>
      <c r="AU11" s="7"/>
      <c r="AX11" s="2" t="str">
        <f>IF('Respuestas de formulario 1'!BP8="","","Física y Química")</f>
        <v/>
      </c>
      <c r="AY11" s="2" t="str">
        <f>IF('Respuestas de formulario 1'!BQ8="","",'Respuestas de formulario 1'!BQ8)</f>
        <v/>
      </c>
      <c r="BD11" s="2"/>
      <c r="BE11" s="2"/>
    </row>
    <row r="12" spans="1:64" x14ac:dyDescent="0.2">
      <c r="AQ12" s="7"/>
      <c r="AR12" s="7"/>
      <c r="AS12" s="7"/>
      <c r="AT12" s="7"/>
      <c r="AU12" s="7"/>
      <c r="AX12" s="2" t="str">
        <f>IF('Respuestas de formulario 1'!BP9="","","Física y Química")</f>
        <v/>
      </c>
      <c r="AY12" s="2" t="str">
        <f>IF('Respuestas de formulario 1'!BQ9="","",'Respuestas de formulario 1'!BQ9)</f>
        <v/>
      </c>
      <c r="BD12" s="2"/>
      <c r="BE12" s="2"/>
    </row>
    <row r="13" spans="1:64" x14ac:dyDescent="0.2">
      <c r="AQ13" s="7"/>
      <c r="AR13" s="7"/>
      <c r="AS13" s="7"/>
      <c r="AT13" s="7"/>
      <c r="AU13" s="7"/>
      <c r="AX13" s="2" t="str">
        <f>IF('Respuestas de formulario 1'!BP10="","","Física y Química")</f>
        <v/>
      </c>
      <c r="AY13" s="2" t="str">
        <f>IF('Respuestas de formulario 1'!BQ10="","",'Respuestas de formulario 1'!BQ10)</f>
        <v/>
      </c>
      <c r="BD13" s="2" t="str">
        <f>IF('Respuestas de formulario 1'!BY10="","",IF('Respuestas de formulario 1'!BY10="Matemáticas CCSS I y Economía","Matemáticas CCSS I","Latín I"))</f>
        <v/>
      </c>
      <c r="BE13" s="2"/>
    </row>
    <row r="14" spans="1:64" x14ac:dyDescent="0.2">
      <c r="AQ14" s="7"/>
      <c r="AR14" s="7"/>
      <c r="AS14" s="7"/>
      <c r="AT14" s="7"/>
      <c r="AU14" s="7"/>
      <c r="AX14" s="2" t="str">
        <f>IF('Respuestas de formulario 1'!BP11="","","Física y Química")</f>
        <v/>
      </c>
      <c r="AY14" s="2" t="str">
        <f>IF('Respuestas de formulario 1'!BQ11="","",'Respuestas de formulario 1'!BQ11)</f>
        <v/>
      </c>
      <c r="BD14" s="2" t="str">
        <f>IF('Respuestas de formulario 1'!BY11="","",IF('Respuestas de formulario 1'!BY11="Matemáticas CCSS I y Economía","Matemáticas CCSS I","Latín I"))</f>
        <v/>
      </c>
      <c r="BE14" s="2"/>
    </row>
    <row r="15" spans="1:64" x14ac:dyDescent="0.2">
      <c r="AQ15" s="7"/>
      <c r="AR15" s="7"/>
      <c r="AS15" s="7"/>
      <c r="AT15" s="7"/>
      <c r="AU15" s="7"/>
      <c r="AX15" s="2" t="str">
        <f>IF('Respuestas de formulario 1'!BP12="","","Física y Química")</f>
        <v/>
      </c>
      <c r="AY15" s="2" t="str">
        <f>IF('Respuestas de formulario 1'!BQ12="","",'Respuestas de formulario 1'!BQ12)</f>
        <v/>
      </c>
    </row>
    <row r="16" spans="1:64" x14ac:dyDescent="0.2">
      <c r="AQ16" s="7"/>
      <c r="AR16" s="7"/>
      <c r="AS16" s="7"/>
      <c r="AT16" s="7"/>
      <c r="AU16" s="7"/>
      <c r="AY16" s="2" t="str">
        <f>IF('Respuestas de formulario 1'!BQ13="","",'Respuestas de formulario 1'!BQ13)</f>
        <v/>
      </c>
    </row>
    <row r="17" spans="51:51" x14ac:dyDescent="0.2">
      <c r="AY17" s="2" t="str">
        <f>IF('Respuestas de formulario 1'!BQ14="","",'Respuestas de formulario 1'!BQ14)</f>
        <v/>
      </c>
    </row>
    <row r="18" spans="51:51" x14ac:dyDescent="0.2">
      <c r="AY18" s="2" t="str">
        <f>IF('Respuestas de formulario 1'!BQ15="","",'Respuestas de formulario 1'!BQ15)</f>
        <v/>
      </c>
    </row>
    <row r="19" spans="51:51" x14ac:dyDescent="0.2">
      <c r="AY19" s="2" t="str">
        <f>IF('Respuestas de formulario 1'!BQ16="","",'Respuestas de formulario 1'!BQ16)</f>
        <v/>
      </c>
    </row>
  </sheetData>
  <mergeCells count="5">
    <mergeCell ref="AW3:AY3"/>
    <mergeCell ref="AZ3:BB3"/>
    <mergeCell ref="BF3:BH3"/>
    <mergeCell ref="AQ4:AS4"/>
    <mergeCell ref="AT4:AU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E79B-E6F8-473B-8DA7-F62354E3C6C0}">
  <dimension ref="A2:H65"/>
  <sheetViews>
    <sheetView workbookViewId="0">
      <selection activeCell="H2" sqref="H2:H65"/>
    </sheetView>
  </sheetViews>
  <sheetFormatPr baseColWidth="10" defaultRowHeight="12.75" x14ac:dyDescent="0.2"/>
  <cols>
    <col min="2" max="2" width="24.42578125" customWidth="1"/>
    <col min="3" max="3" width="43.5703125" customWidth="1"/>
    <col min="4" max="4" width="39.28515625" bestFit="1" customWidth="1"/>
    <col min="5" max="5" width="11.42578125" style="9"/>
    <col min="6" max="6" width="41.140625" customWidth="1"/>
  </cols>
  <sheetData>
    <row r="2" spans="1:8" x14ac:dyDescent="0.2">
      <c r="A2" t="s">
        <v>210</v>
      </c>
      <c r="B2" t="s">
        <v>144</v>
      </c>
      <c r="C2" t="str">
        <f>A2&amp;B2&amp;" = "&amp;B2&amp;";"</f>
        <v>this.marcaTemporal = marcaTemporal;</v>
      </c>
      <c r="D2" t="s">
        <v>211</v>
      </c>
      <c r="E2" s="9">
        <v>0</v>
      </c>
      <c r="F2" t="str">
        <f>B2&amp;" = campos["&amp;E2&amp;"];"</f>
        <v>marcaTemporal = campos[0];</v>
      </c>
      <c r="H2" t="s">
        <v>275</v>
      </c>
    </row>
    <row r="3" spans="1:8" x14ac:dyDescent="0.2">
      <c r="A3" t="s">
        <v>210</v>
      </c>
      <c r="B3" t="s">
        <v>155</v>
      </c>
      <c r="C3" t="str">
        <f t="shared" ref="C3:C65" si="0">A3&amp;B3&amp;" = "&amp;B3&amp;";"</f>
        <v>this.email = email;</v>
      </c>
      <c r="D3" t="s">
        <v>212</v>
      </c>
      <c r="E3" s="9">
        <v>1</v>
      </c>
      <c r="F3" t="str">
        <f t="shared" ref="F3:F65" si="1">B3&amp;" = campos["&amp;E3&amp;"];"</f>
        <v>email = campos[1];</v>
      </c>
      <c r="H3" t="s">
        <v>276</v>
      </c>
    </row>
    <row r="4" spans="1:8" x14ac:dyDescent="0.2">
      <c r="A4" t="s">
        <v>210</v>
      </c>
      <c r="B4" t="s">
        <v>146</v>
      </c>
      <c r="C4" t="str">
        <f t="shared" si="0"/>
        <v>this.nombreAlum = nombreAlum;</v>
      </c>
      <c r="D4" t="s">
        <v>213</v>
      </c>
      <c r="E4" s="9">
        <v>2</v>
      </c>
      <c r="F4" t="str">
        <f t="shared" si="1"/>
        <v>nombreAlum = campos[2];</v>
      </c>
      <c r="H4" t="s">
        <v>277</v>
      </c>
    </row>
    <row r="5" spans="1:8" x14ac:dyDescent="0.2">
      <c r="A5" t="s">
        <v>210</v>
      </c>
      <c r="B5" t="s">
        <v>147</v>
      </c>
      <c r="C5" t="str">
        <f t="shared" si="0"/>
        <v>this.apell1Alum = apell1Alum;</v>
      </c>
      <c r="D5" t="s">
        <v>214</v>
      </c>
      <c r="E5" s="9">
        <v>3</v>
      </c>
      <c r="F5" t="str">
        <f t="shared" si="1"/>
        <v>apell1Alum = campos[3];</v>
      </c>
      <c r="H5" t="s">
        <v>278</v>
      </c>
    </row>
    <row r="6" spans="1:8" x14ac:dyDescent="0.2">
      <c r="A6" t="s">
        <v>210</v>
      </c>
      <c r="B6" t="s">
        <v>148</v>
      </c>
      <c r="C6" t="str">
        <f t="shared" si="0"/>
        <v>this.apell2Alum = apell2Alum;</v>
      </c>
      <c r="D6" t="s">
        <v>215</v>
      </c>
      <c r="E6" s="9">
        <v>4</v>
      </c>
      <c r="F6" t="str">
        <f t="shared" si="1"/>
        <v>apell2Alum = campos[4];</v>
      </c>
      <c r="H6" t="s">
        <v>279</v>
      </c>
    </row>
    <row r="7" spans="1:8" x14ac:dyDescent="0.2">
      <c r="A7" t="s">
        <v>210</v>
      </c>
      <c r="B7" t="s">
        <v>149</v>
      </c>
      <c r="C7" t="str">
        <f t="shared" si="0"/>
        <v>this.tipoIdAulm = tipoIdAulm;</v>
      </c>
      <c r="D7" t="s">
        <v>216</v>
      </c>
      <c r="E7" s="9">
        <v>5</v>
      </c>
      <c r="F7" t="str">
        <f t="shared" si="1"/>
        <v>tipoIdAulm = campos[5];</v>
      </c>
      <c r="H7" t="s">
        <v>280</v>
      </c>
    </row>
    <row r="8" spans="1:8" x14ac:dyDescent="0.2">
      <c r="A8" t="s">
        <v>210</v>
      </c>
      <c r="B8" t="s">
        <v>150</v>
      </c>
      <c r="C8" t="str">
        <f t="shared" si="0"/>
        <v>this.idAlum = idAlum;</v>
      </c>
      <c r="D8" t="s">
        <v>217</v>
      </c>
      <c r="E8" s="9">
        <v>6</v>
      </c>
      <c r="F8" t="str">
        <f t="shared" si="1"/>
        <v>idAlum = campos[6];</v>
      </c>
      <c r="H8" t="s">
        <v>281</v>
      </c>
    </row>
    <row r="9" spans="1:8" x14ac:dyDescent="0.2">
      <c r="A9" t="s">
        <v>210</v>
      </c>
      <c r="B9" t="s">
        <v>151</v>
      </c>
      <c r="C9" t="str">
        <f t="shared" si="0"/>
        <v>this.fechaNacAlum = fechaNacAlum;</v>
      </c>
      <c r="D9" t="s">
        <v>218</v>
      </c>
      <c r="E9" s="9">
        <v>7</v>
      </c>
      <c r="F9" t="str">
        <f t="shared" si="1"/>
        <v>fechaNacAlum = campos[7];</v>
      </c>
      <c r="H9" t="s">
        <v>282</v>
      </c>
    </row>
    <row r="10" spans="1:8" x14ac:dyDescent="0.2">
      <c r="A10" t="s">
        <v>210</v>
      </c>
      <c r="B10" t="s">
        <v>152</v>
      </c>
      <c r="C10" t="str">
        <f t="shared" si="0"/>
        <v>this.paisNacAlum = paisNacAlum;</v>
      </c>
      <c r="D10" t="s">
        <v>219</v>
      </c>
      <c r="E10" s="9">
        <v>8</v>
      </c>
      <c r="F10" t="str">
        <f t="shared" si="1"/>
        <v>paisNacAlum = campos[8];</v>
      </c>
      <c r="H10" t="s">
        <v>283</v>
      </c>
    </row>
    <row r="11" spans="1:8" x14ac:dyDescent="0.2">
      <c r="A11" t="s">
        <v>210</v>
      </c>
      <c r="B11" t="s">
        <v>153</v>
      </c>
      <c r="C11" t="str">
        <f t="shared" si="0"/>
        <v>this.nacionalidadAlum = nacionalidadAlum;</v>
      </c>
      <c r="D11" t="s">
        <v>220</v>
      </c>
      <c r="E11" s="9">
        <v>9</v>
      </c>
      <c r="F11" t="str">
        <f t="shared" si="1"/>
        <v>nacionalidadAlum = campos[9];</v>
      </c>
      <c r="H11" t="s">
        <v>284</v>
      </c>
    </row>
    <row r="12" spans="1:8" x14ac:dyDescent="0.2">
      <c r="A12" t="s">
        <v>210</v>
      </c>
      <c r="B12" t="s">
        <v>154</v>
      </c>
      <c r="C12" t="str">
        <f t="shared" si="0"/>
        <v>this.sexoAlum = sexoAlum;</v>
      </c>
      <c r="D12" t="s">
        <v>221</v>
      </c>
      <c r="E12" s="9">
        <v>10</v>
      </c>
      <c r="F12" t="str">
        <f t="shared" si="1"/>
        <v>sexoAlum = campos[10];</v>
      </c>
      <c r="H12" t="s">
        <v>285</v>
      </c>
    </row>
    <row r="13" spans="1:8" x14ac:dyDescent="0.2">
      <c r="A13" t="s">
        <v>210</v>
      </c>
      <c r="B13" t="s">
        <v>145</v>
      </c>
      <c r="C13" t="str">
        <f t="shared" si="0"/>
        <v>this.emailAlum = emailAlum;</v>
      </c>
      <c r="D13" t="s">
        <v>222</v>
      </c>
      <c r="E13" s="9">
        <v>11</v>
      </c>
      <c r="F13" t="str">
        <f t="shared" si="1"/>
        <v>emailAlum = campos[11];</v>
      </c>
      <c r="H13" t="s">
        <v>286</v>
      </c>
    </row>
    <row r="14" spans="1:8" x14ac:dyDescent="0.2">
      <c r="A14" t="s">
        <v>210</v>
      </c>
      <c r="B14" t="s">
        <v>156</v>
      </c>
      <c r="C14" t="str">
        <f t="shared" si="0"/>
        <v>this.telefonoAlum = telefonoAlum;</v>
      </c>
      <c r="D14" t="s">
        <v>223</v>
      </c>
      <c r="E14" s="9">
        <v>12</v>
      </c>
      <c r="F14" t="str">
        <f t="shared" si="1"/>
        <v>telefonoAlum = campos[12];</v>
      </c>
      <c r="H14" t="s">
        <v>287</v>
      </c>
    </row>
    <row r="15" spans="1:8" x14ac:dyDescent="0.2">
      <c r="A15" t="s">
        <v>210</v>
      </c>
      <c r="B15" t="s">
        <v>158</v>
      </c>
      <c r="C15" t="str">
        <f t="shared" si="0"/>
        <v>this.otroCentro = otroCentro;</v>
      </c>
      <c r="D15" t="s">
        <v>224</v>
      </c>
      <c r="E15" s="9">
        <v>13</v>
      </c>
      <c r="F15" t="str">
        <f t="shared" si="1"/>
        <v>otroCentro = campos[13];</v>
      </c>
      <c r="H15" t="s">
        <v>288</v>
      </c>
    </row>
    <row r="16" spans="1:8" x14ac:dyDescent="0.2">
      <c r="A16" t="s">
        <v>210</v>
      </c>
      <c r="B16" t="s">
        <v>157</v>
      </c>
      <c r="C16" t="str">
        <f t="shared" si="0"/>
        <v>this.nombreCentro = nombreCentro;</v>
      </c>
      <c r="D16" t="s">
        <v>225</v>
      </c>
      <c r="E16" s="9">
        <v>14</v>
      </c>
      <c r="F16" t="str">
        <f t="shared" si="1"/>
        <v>nombreCentro = campos[14];</v>
      </c>
      <c r="H16" t="s">
        <v>289</v>
      </c>
    </row>
    <row r="17" spans="1:8" x14ac:dyDescent="0.2">
      <c r="A17" t="s">
        <v>210</v>
      </c>
      <c r="B17" t="s">
        <v>159</v>
      </c>
      <c r="C17" t="str">
        <f t="shared" si="0"/>
        <v>this.comunidadCentro = comunidadCentro;</v>
      </c>
      <c r="D17" t="s">
        <v>226</v>
      </c>
      <c r="E17" s="9">
        <v>15</v>
      </c>
      <c r="F17" t="str">
        <f t="shared" si="1"/>
        <v>comunidadCentro = campos[15];</v>
      </c>
      <c r="H17" t="s">
        <v>290</v>
      </c>
    </row>
    <row r="18" spans="1:8" x14ac:dyDescent="0.2">
      <c r="A18" t="s">
        <v>210</v>
      </c>
      <c r="B18" t="s">
        <v>160</v>
      </c>
      <c r="C18" t="str">
        <f t="shared" si="0"/>
        <v>this.provinciaCentro = provinciaCentro;</v>
      </c>
      <c r="D18" t="s">
        <v>227</v>
      </c>
      <c r="E18" s="9">
        <v>16</v>
      </c>
      <c r="F18" t="str">
        <f t="shared" si="1"/>
        <v>provinciaCentro = campos[16];</v>
      </c>
      <c r="H18" t="s">
        <v>291</v>
      </c>
    </row>
    <row r="19" spans="1:8" x14ac:dyDescent="0.2">
      <c r="A19" t="s">
        <v>210</v>
      </c>
      <c r="B19" t="s">
        <v>161</v>
      </c>
      <c r="C19" t="str">
        <f t="shared" si="0"/>
        <v>this.direccionCentro = direccionCentro;</v>
      </c>
      <c r="D19" t="s">
        <v>228</v>
      </c>
      <c r="E19" s="9">
        <v>17</v>
      </c>
      <c r="F19" t="str">
        <f t="shared" si="1"/>
        <v>direccionCentro = campos[17];</v>
      </c>
      <c r="H19" t="s">
        <v>292</v>
      </c>
    </row>
    <row r="20" spans="1:8" x14ac:dyDescent="0.2">
      <c r="A20" t="s">
        <v>210</v>
      </c>
      <c r="B20" t="s">
        <v>162</v>
      </c>
      <c r="C20" t="str">
        <f t="shared" si="0"/>
        <v>this.localidadCentro = localidadCentro;</v>
      </c>
      <c r="D20" t="s">
        <v>229</v>
      </c>
      <c r="E20" s="9">
        <v>18</v>
      </c>
      <c r="F20" t="str">
        <f t="shared" si="1"/>
        <v>localidadCentro = campos[18];</v>
      </c>
      <c r="H20" t="s">
        <v>293</v>
      </c>
    </row>
    <row r="21" spans="1:8" x14ac:dyDescent="0.2">
      <c r="A21" t="s">
        <v>210</v>
      </c>
      <c r="B21" t="s">
        <v>163</v>
      </c>
      <c r="C21" t="str">
        <f t="shared" si="0"/>
        <v>this.cpCento = cpCento;</v>
      </c>
      <c r="D21" t="s">
        <v>230</v>
      </c>
      <c r="E21" s="9">
        <v>19</v>
      </c>
      <c r="F21" t="str">
        <f t="shared" si="1"/>
        <v>cpCento = campos[19];</v>
      </c>
      <c r="H21" t="s">
        <v>294</v>
      </c>
    </row>
    <row r="22" spans="1:8" x14ac:dyDescent="0.2">
      <c r="A22" t="s">
        <v>210</v>
      </c>
      <c r="B22" t="s">
        <v>164</v>
      </c>
      <c r="C22" t="str">
        <f t="shared" si="0"/>
        <v>this.telefonoCentro = telefonoCentro;</v>
      </c>
      <c r="D22" t="s">
        <v>231</v>
      </c>
      <c r="E22" s="9">
        <v>20</v>
      </c>
      <c r="F22" t="str">
        <f t="shared" si="1"/>
        <v>telefonoCentro = campos[20];</v>
      </c>
      <c r="H22" t="s">
        <v>295</v>
      </c>
    </row>
    <row r="23" spans="1:8" x14ac:dyDescent="0.2">
      <c r="A23" t="s">
        <v>210</v>
      </c>
      <c r="B23" t="s">
        <v>165</v>
      </c>
      <c r="C23" t="str">
        <f t="shared" si="0"/>
        <v>this.repite = repite;</v>
      </c>
      <c r="D23" t="s">
        <v>232</v>
      </c>
      <c r="E23" s="9">
        <v>21</v>
      </c>
      <c r="F23" t="str">
        <f t="shared" si="1"/>
        <v>repite = campos[21];</v>
      </c>
      <c r="H23" t="s">
        <v>296</v>
      </c>
    </row>
    <row r="24" spans="1:8" x14ac:dyDescent="0.2">
      <c r="A24" t="s">
        <v>210</v>
      </c>
      <c r="B24" t="s">
        <v>166</v>
      </c>
      <c r="C24" t="str">
        <f t="shared" si="0"/>
        <v>this.tipoIdFamiliar1 = tipoIdFamiliar1;</v>
      </c>
      <c r="D24" t="s">
        <v>233</v>
      </c>
      <c r="E24" s="9">
        <v>22</v>
      </c>
      <c r="F24" t="str">
        <f t="shared" si="1"/>
        <v>tipoIdFamiliar1 = campos[22];</v>
      </c>
      <c r="H24" t="s">
        <v>297</v>
      </c>
    </row>
    <row r="25" spans="1:8" x14ac:dyDescent="0.2">
      <c r="A25" t="s">
        <v>210</v>
      </c>
      <c r="B25" t="s">
        <v>167</v>
      </c>
      <c r="C25" t="str">
        <f t="shared" si="0"/>
        <v>this.idFamiliar1 = idFamiliar1;</v>
      </c>
      <c r="D25" t="s">
        <v>234</v>
      </c>
      <c r="E25" s="9">
        <v>23</v>
      </c>
      <c r="F25" t="str">
        <f t="shared" si="1"/>
        <v>idFamiliar1 = campos[23];</v>
      </c>
      <c r="H25" t="s">
        <v>298</v>
      </c>
    </row>
    <row r="26" spans="1:8" x14ac:dyDescent="0.2">
      <c r="A26" t="s">
        <v>210</v>
      </c>
      <c r="B26" t="s">
        <v>168</v>
      </c>
      <c r="C26" t="str">
        <f t="shared" si="0"/>
        <v>this.tipoFamiliar1 = tipoFamiliar1;</v>
      </c>
      <c r="D26" t="s">
        <v>235</v>
      </c>
      <c r="E26" s="9">
        <v>24</v>
      </c>
      <c r="F26" t="str">
        <f t="shared" si="1"/>
        <v>tipoFamiliar1 = campos[24];</v>
      </c>
      <c r="H26" t="s">
        <v>299</v>
      </c>
    </row>
    <row r="27" spans="1:8" x14ac:dyDescent="0.2">
      <c r="A27" t="s">
        <v>210</v>
      </c>
      <c r="B27" t="s">
        <v>169</v>
      </c>
      <c r="C27" t="str">
        <f t="shared" si="0"/>
        <v>this.nombreFamiliar1 = nombreFamiliar1;</v>
      </c>
      <c r="D27" t="s">
        <v>236</v>
      </c>
      <c r="E27" s="9">
        <v>25</v>
      </c>
      <c r="F27" t="str">
        <f t="shared" si="1"/>
        <v>nombreFamiliar1 = campos[25];</v>
      </c>
      <c r="H27" t="s">
        <v>300</v>
      </c>
    </row>
    <row r="28" spans="1:8" x14ac:dyDescent="0.2">
      <c r="A28" t="s">
        <v>210</v>
      </c>
      <c r="B28" t="s">
        <v>170</v>
      </c>
      <c r="C28" t="str">
        <f t="shared" si="0"/>
        <v>this.apell1Familiar1 = apell1Familiar1;</v>
      </c>
      <c r="D28" t="s">
        <v>237</v>
      </c>
      <c r="E28" s="9">
        <v>26</v>
      </c>
      <c r="F28" t="str">
        <f t="shared" si="1"/>
        <v>apell1Familiar1 = campos[26];</v>
      </c>
      <c r="H28" t="s">
        <v>301</v>
      </c>
    </row>
    <row r="29" spans="1:8" x14ac:dyDescent="0.2">
      <c r="A29" t="s">
        <v>210</v>
      </c>
      <c r="B29" t="s">
        <v>171</v>
      </c>
      <c r="C29" t="str">
        <f t="shared" si="0"/>
        <v>this.apell2Familiar1 = apell2Familiar1;</v>
      </c>
      <c r="D29" t="s">
        <v>238</v>
      </c>
      <c r="E29" s="9">
        <v>27</v>
      </c>
      <c r="F29" t="str">
        <f t="shared" si="1"/>
        <v>apell2Familiar1 = campos[27];</v>
      </c>
      <c r="H29" t="s">
        <v>302</v>
      </c>
    </row>
    <row r="30" spans="1:8" x14ac:dyDescent="0.2">
      <c r="A30" t="s">
        <v>210</v>
      </c>
      <c r="B30" t="s">
        <v>172</v>
      </c>
      <c r="C30" t="str">
        <f t="shared" si="0"/>
        <v>this.telefonoFamiliar1 = telefonoFamiliar1;</v>
      </c>
      <c r="D30" t="s">
        <v>239</v>
      </c>
      <c r="E30" s="9">
        <v>28</v>
      </c>
      <c r="F30" t="str">
        <f t="shared" si="1"/>
        <v>telefonoFamiliar1 = campos[28];</v>
      </c>
      <c r="H30" t="s">
        <v>303</v>
      </c>
    </row>
    <row r="31" spans="1:8" x14ac:dyDescent="0.2">
      <c r="A31" t="s">
        <v>210</v>
      </c>
      <c r="B31" t="s">
        <v>173</v>
      </c>
      <c r="C31" t="str">
        <f t="shared" si="0"/>
        <v>this.emailFamiliar1 = emailFamiliar1;</v>
      </c>
      <c r="D31" t="s">
        <v>240</v>
      </c>
      <c r="E31" s="9">
        <v>29</v>
      </c>
      <c r="F31" t="str">
        <f t="shared" si="1"/>
        <v>emailFamiliar1 = campos[29];</v>
      </c>
      <c r="H31" t="s">
        <v>304</v>
      </c>
    </row>
    <row r="32" spans="1:8" x14ac:dyDescent="0.2">
      <c r="A32" t="s">
        <v>210</v>
      </c>
      <c r="B32" t="s">
        <v>209</v>
      </c>
      <c r="C32" t="str">
        <f t="shared" si="0"/>
        <v>this.tipoIdFamiliar2 = tipoIdFamiliar2;</v>
      </c>
      <c r="D32" t="s">
        <v>241</v>
      </c>
      <c r="E32" s="9">
        <v>30</v>
      </c>
      <c r="F32" t="str">
        <f t="shared" si="1"/>
        <v>tipoIdFamiliar2 = campos[30];</v>
      </c>
      <c r="H32" t="s">
        <v>305</v>
      </c>
    </row>
    <row r="33" spans="1:8" x14ac:dyDescent="0.2">
      <c r="A33" t="s">
        <v>210</v>
      </c>
      <c r="B33" t="s">
        <v>174</v>
      </c>
      <c r="C33" t="str">
        <f t="shared" si="0"/>
        <v>this.idFamiliar2 = idFamiliar2;</v>
      </c>
      <c r="D33" t="s">
        <v>242</v>
      </c>
      <c r="E33" s="9">
        <v>31</v>
      </c>
      <c r="F33" t="str">
        <f t="shared" si="1"/>
        <v>idFamiliar2 = campos[31];</v>
      </c>
      <c r="H33" t="s">
        <v>306</v>
      </c>
    </row>
    <row r="34" spans="1:8" x14ac:dyDescent="0.2">
      <c r="A34" t="s">
        <v>210</v>
      </c>
      <c r="B34" t="s">
        <v>175</v>
      </c>
      <c r="C34" t="str">
        <f t="shared" si="0"/>
        <v>this.tipoFamiliar2 = tipoFamiliar2;</v>
      </c>
      <c r="D34" t="s">
        <v>243</v>
      </c>
      <c r="E34" s="9">
        <v>32</v>
      </c>
      <c r="F34" t="str">
        <f t="shared" si="1"/>
        <v>tipoFamiliar2 = campos[32];</v>
      </c>
      <c r="H34" t="s">
        <v>307</v>
      </c>
    </row>
    <row r="35" spans="1:8" x14ac:dyDescent="0.2">
      <c r="A35" t="s">
        <v>210</v>
      </c>
      <c r="B35" t="s">
        <v>176</v>
      </c>
      <c r="C35" t="str">
        <f t="shared" si="0"/>
        <v>this.nombreFamiliar2 = nombreFamiliar2;</v>
      </c>
      <c r="D35" t="s">
        <v>244</v>
      </c>
      <c r="E35" s="9">
        <v>33</v>
      </c>
      <c r="F35" t="str">
        <f t="shared" si="1"/>
        <v>nombreFamiliar2 = campos[33];</v>
      </c>
      <c r="H35" t="s">
        <v>308</v>
      </c>
    </row>
    <row r="36" spans="1:8" x14ac:dyDescent="0.2">
      <c r="A36" t="s">
        <v>210</v>
      </c>
      <c r="B36" t="s">
        <v>177</v>
      </c>
      <c r="C36" t="str">
        <f t="shared" si="0"/>
        <v>this.apell1Familiar2 = apell1Familiar2;</v>
      </c>
      <c r="D36" t="s">
        <v>245</v>
      </c>
      <c r="E36" s="9">
        <v>34</v>
      </c>
      <c r="F36" t="str">
        <f t="shared" si="1"/>
        <v>apell1Familiar2 = campos[34];</v>
      </c>
      <c r="H36" t="s">
        <v>309</v>
      </c>
    </row>
    <row r="37" spans="1:8" x14ac:dyDescent="0.2">
      <c r="A37" t="s">
        <v>210</v>
      </c>
      <c r="B37" t="s">
        <v>178</v>
      </c>
      <c r="C37" t="str">
        <f t="shared" si="0"/>
        <v>this.apell2Familiar2 = apell2Familiar2;</v>
      </c>
      <c r="D37" t="s">
        <v>246</v>
      </c>
      <c r="E37" s="9">
        <v>35</v>
      </c>
      <c r="F37" t="str">
        <f t="shared" si="1"/>
        <v>apell2Familiar2 = campos[35];</v>
      </c>
      <c r="H37" t="s">
        <v>310</v>
      </c>
    </row>
    <row r="38" spans="1:8" x14ac:dyDescent="0.2">
      <c r="A38" t="s">
        <v>210</v>
      </c>
      <c r="B38" t="s">
        <v>179</v>
      </c>
      <c r="C38" t="str">
        <f t="shared" si="0"/>
        <v>this.telefonoFamiliar2 = telefonoFamiliar2;</v>
      </c>
      <c r="D38" t="s">
        <v>247</v>
      </c>
      <c r="E38" s="9">
        <v>36</v>
      </c>
      <c r="F38" t="str">
        <f t="shared" si="1"/>
        <v>telefonoFamiliar2 = campos[36];</v>
      </c>
      <c r="H38" t="s">
        <v>311</v>
      </c>
    </row>
    <row r="39" spans="1:8" x14ac:dyDescent="0.2">
      <c r="A39" t="s">
        <v>210</v>
      </c>
      <c r="B39" t="s">
        <v>180</v>
      </c>
      <c r="C39" t="str">
        <f t="shared" si="0"/>
        <v>this.emailFamiliar2 = emailFamiliar2;</v>
      </c>
      <c r="D39" t="s">
        <v>248</v>
      </c>
      <c r="E39" s="9">
        <v>37</v>
      </c>
      <c r="F39" t="str">
        <f t="shared" si="1"/>
        <v>emailFamiliar2 = campos[37];</v>
      </c>
      <c r="H39" t="s">
        <v>312</v>
      </c>
    </row>
    <row r="40" spans="1:8" x14ac:dyDescent="0.2">
      <c r="A40" t="s">
        <v>210</v>
      </c>
      <c r="B40" t="s">
        <v>182</v>
      </c>
      <c r="C40" t="str">
        <f t="shared" si="0"/>
        <v>this.destinartarioCorreo = destinartarioCorreo;</v>
      </c>
      <c r="D40" t="s">
        <v>249</v>
      </c>
      <c r="E40" s="9">
        <v>38</v>
      </c>
      <c r="F40" t="str">
        <f t="shared" si="1"/>
        <v>destinartarioCorreo = campos[38];</v>
      </c>
      <c r="H40" t="s">
        <v>313</v>
      </c>
    </row>
    <row r="41" spans="1:8" x14ac:dyDescent="0.2">
      <c r="A41" t="s">
        <v>210</v>
      </c>
      <c r="B41" t="s">
        <v>183</v>
      </c>
      <c r="C41" t="str">
        <f t="shared" si="0"/>
        <v>this.domicilioCorreo = domicilioCorreo;</v>
      </c>
      <c r="D41" t="s">
        <v>250</v>
      </c>
      <c r="E41" s="9">
        <v>39</v>
      </c>
      <c r="F41" t="str">
        <f t="shared" si="1"/>
        <v>domicilioCorreo = campos[39];</v>
      </c>
      <c r="H41" t="s">
        <v>314</v>
      </c>
    </row>
    <row r="42" spans="1:8" x14ac:dyDescent="0.2">
      <c r="A42" t="s">
        <v>210</v>
      </c>
      <c r="B42" t="s">
        <v>184</v>
      </c>
      <c r="C42" t="str">
        <f t="shared" si="0"/>
        <v>this.localidadCorreo = localidadCorreo;</v>
      </c>
      <c r="D42" t="s">
        <v>251</v>
      </c>
      <c r="E42" s="9">
        <v>40</v>
      </c>
      <c r="F42" t="str">
        <f t="shared" si="1"/>
        <v>localidadCorreo = campos[40];</v>
      </c>
      <c r="H42" t="s">
        <v>315</v>
      </c>
    </row>
    <row r="43" spans="1:8" x14ac:dyDescent="0.2">
      <c r="A43" t="s">
        <v>210</v>
      </c>
      <c r="B43" t="s">
        <v>181</v>
      </c>
      <c r="C43" t="str">
        <f t="shared" si="0"/>
        <v>this.cpCorreo = cpCorreo;</v>
      </c>
      <c r="D43" t="s">
        <v>252</v>
      </c>
      <c r="E43" s="9">
        <v>41</v>
      </c>
      <c r="F43" t="str">
        <f t="shared" si="1"/>
        <v>cpCorreo = campos[41];</v>
      </c>
      <c r="H43" t="s">
        <v>316</v>
      </c>
    </row>
    <row r="44" spans="1:8" x14ac:dyDescent="0.2">
      <c r="A44" t="s">
        <v>210</v>
      </c>
      <c r="B44" t="s">
        <v>191</v>
      </c>
      <c r="C44" t="str">
        <f t="shared" si="0"/>
        <v>this.troncal1G = troncal1G;</v>
      </c>
      <c r="D44" t="s">
        <v>253</v>
      </c>
      <c r="E44" s="9">
        <v>42</v>
      </c>
      <c r="F44" t="str">
        <f t="shared" si="1"/>
        <v>troncal1G = campos[42];</v>
      </c>
      <c r="H44" t="s">
        <v>317</v>
      </c>
    </row>
    <row r="45" spans="1:8" x14ac:dyDescent="0.2">
      <c r="A45" t="s">
        <v>210</v>
      </c>
      <c r="B45" t="s">
        <v>192</v>
      </c>
      <c r="C45" t="str">
        <f t="shared" si="0"/>
        <v>this.troncal2G = troncal2G;</v>
      </c>
      <c r="D45" t="s">
        <v>254</v>
      </c>
      <c r="E45" s="9">
        <v>43</v>
      </c>
      <c r="F45" t="str">
        <f t="shared" si="1"/>
        <v>troncal2G = campos[43];</v>
      </c>
      <c r="H45" t="s">
        <v>318</v>
      </c>
    </row>
    <row r="46" spans="1:8" x14ac:dyDescent="0.2">
      <c r="A46" t="s">
        <v>210</v>
      </c>
      <c r="B46" t="s">
        <v>193</v>
      </c>
      <c r="C46" t="str">
        <f t="shared" si="0"/>
        <v>this.troncal3G = troncal3G;</v>
      </c>
      <c r="D46" t="s">
        <v>255</v>
      </c>
      <c r="E46" s="9">
        <v>44</v>
      </c>
      <c r="F46" t="str">
        <f t="shared" si="1"/>
        <v>troncal3G = campos[44];</v>
      </c>
      <c r="H46" t="s">
        <v>319</v>
      </c>
    </row>
    <row r="47" spans="1:8" x14ac:dyDescent="0.2">
      <c r="A47" t="s">
        <v>210</v>
      </c>
      <c r="B47" t="s">
        <v>202</v>
      </c>
      <c r="C47" t="str">
        <f t="shared" si="0"/>
        <v>this.especifica1G = especifica1G;</v>
      </c>
      <c r="D47" t="s">
        <v>256</v>
      </c>
      <c r="E47" s="9">
        <v>45</v>
      </c>
      <c r="F47" t="str">
        <f t="shared" si="1"/>
        <v>especifica1G = campos[45];</v>
      </c>
      <c r="H47" t="s">
        <v>320</v>
      </c>
    </row>
    <row r="48" spans="1:8" x14ac:dyDescent="0.2">
      <c r="A48" t="s">
        <v>210</v>
      </c>
      <c r="B48" t="s">
        <v>203</v>
      </c>
      <c r="C48" t="str">
        <f t="shared" si="0"/>
        <v>this.especifica2G = especifica2G;</v>
      </c>
      <c r="D48" t="s">
        <v>257</v>
      </c>
      <c r="E48" s="9">
        <v>46</v>
      </c>
      <c r="F48" t="str">
        <f t="shared" si="1"/>
        <v>especifica2G = campos[46];</v>
      </c>
      <c r="H48" t="s">
        <v>321</v>
      </c>
    </row>
    <row r="49" spans="1:8" x14ac:dyDescent="0.2">
      <c r="A49" t="s">
        <v>210</v>
      </c>
      <c r="B49" t="s">
        <v>187</v>
      </c>
      <c r="C49" t="str">
        <f t="shared" si="0"/>
        <v>this.modalidad = modalidad;</v>
      </c>
      <c r="D49" t="s">
        <v>258</v>
      </c>
      <c r="E49" s="9">
        <v>47</v>
      </c>
      <c r="F49" t="str">
        <f t="shared" si="1"/>
        <v>modalidad = campos[47];</v>
      </c>
      <c r="H49" t="s">
        <v>322</v>
      </c>
    </row>
    <row r="50" spans="1:8" x14ac:dyDescent="0.2">
      <c r="A50" t="s">
        <v>210</v>
      </c>
      <c r="B50" t="s">
        <v>190</v>
      </c>
      <c r="C50" t="str">
        <f t="shared" si="0"/>
        <v>this.troncal4C = troncal4C;</v>
      </c>
      <c r="D50" t="s">
        <v>259</v>
      </c>
      <c r="E50" s="9">
        <v>48</v>
      </c>
      <c r="F50" t="str">
        <f t="shared" si="1"/>
        <v>troncal4C = campos[48];</v>
      </c>
      <c r="H50" t="s">
        <v>323</v>
      </c>
    </row>
    <row r="51" spans="1:8" x14ac:dyDescent="0.2">
      <c r="A51" t="s">
        <v>210</v>
      </c>
      <c r="B51" t="s">
        <v>188</v>
      </c>
      <c r="C51" t="str">
        <f t="shared" si="0"/>
        <v>this.troncalOpc1C = troncalOpc1C;</v>
      </c>
      <c r="D51" t="s">
        <v>260</v>
      </c>
      <c r="E51" s="9">
        <v>49</v>
      </c>
      <c r="F51" t="str">
        <f t="shared" si="1"/>
        <v>troncalOpc1C = campos[49];</v>
      </c>
      <c r="H51" t="s">
        <v>324</v>
      </c>
    </row>
    <row r="52" spans="1:8" x14ac:dyDescent="0.2">
      <c r="A52" t="s">
        <v>210</v>
      </c>
      <c r="B52" t="s">
        <v>189</v>
      </c>
      <c r="C52" t="str">
        <f t="shared" si="0"/>
        <v>this.troncalOpc2C = troncalOpc2C;</v>
      </c>
      <c r="D52" t="s">
        <v>261</v>
      </c>
      <c r="E52" s="9">
        <v>50</v>
      </c>
      <c r="F52" t="str">
        <f t="shared" si="1"/>
        <v>troncalOpc2C = campos[50];</v>
      </c>
      <c r="H52" t="s">
        <v>325</v>
      </c>
    </row>
    <row r="53" spans="1:8" x14ac:dyDescent="0.2">
      <c r="A53" t="s">
        <v>210</v>
      </c>
      <c r="B53" t="s">
        <v>194</v>
      </c>
      <c r="C53" t="str">
        <f t="shared" si="0"/>
        <v>this.opc1C = opc1C;</v>
      </c>
      <c r="D53" t="s">
        <v>262</v>
      </c>
      <c r="E53" s="9">
        <v>51</v>
      </c>
      <c r="F53" t="str">
        <f t="shared" si="1"/>
        <v>opc1C = campos[51];</v>
      </c>
      <c r="H53" t="s">
        <v>326</v>
      </c>
    </row>
    <row r="54" spans="1:8" x14ac:dyDescent="0.2">
      <c r="A54" t="s">
        <v>210</v>
      </c>
      <c r="B54" t="s">
        <v>195</v>
      </c>
      <c r="C54" t="str">
        <f t="shared" si="0"/>
        <v>this.opc2C = opc2C;</v>
      </c>
      <c r="D54" t="s">
        <v>263</v>
      </c>
      <c r="E54" s="9">
        <v>52</v>
      </c>
      <c r="F54" t="str">
        <f t="shared" si="1"/>
        <v>opc2C = campos[52];</v>
      </c>
      <c r="H54" t="s">
        <v>327</v>
      </c>
    </row>
    <row r="55" spans="1:8" x14ac:dyDescent="0.2">
      <c r="A55" t="s">
        <v>210</v>
      </c>
      <c r="B55" t="s">
        <v>196</v>
      </c>
      <c r="C55" t="str">
        <f t="shared" si="0"/>
        <v>this.opc3C = opc3C;</v>
      </c>
      <c r="D55" t="s">
        <v>264</v>
      </c>
      <c r="E55" s="9">
        <v>53</v>
      </c>
      <c r="F55" t="str">
        <f t="shared" si="1"/>
        <v>opc3C = campos[53];</v>
      </c>
      <c r="H55" t="s">
        <v>328</v>
      </c>
    </row>
    <row r="56" spans="1:8" x14ac:dyDescent="0.2">
      <c r="A56" t="s">
        <v>210</v>
      </c>
      <c r="B56" t="s">
        <v>198</v>
      </c>
      <c r="C56" t="str">
        <f t="shared" si="0"/>
        <v>this.troncalOpc1HCS = troncalOpc1HCS;</v>
      </c>
      <c r="D56" t="s">
        <v>265</v>
      </c>
      <c r="E56" s="9">
        <v>54</v>
      </c>
      <c r="F56" t="str">
        <f t="shared" si="1"/>
        <v>troncalOpc1HCS = campos[54];</v>
      </c>
      <c r="H56" t="s">
        <v>329</v>
      </c>
    </row>
    <row r="57" spans="1:8" x14ac:dyDescent="0.2">
      <c r="A57" t="s">
        <v>210</v>
      </c>
      <c r="B57" t="s">
        <v>197</v>
      </c>
      <c r="C57" t="str">
        <f t="shared" si="0"/>
        <v>this.troncal4HCS = troncal4HCS;</v>
      </c>
      <c r="D57" t="s">
        <v>266</v>
      </c>
      <c r="E57" s="9">
        <v>55</v>
      </c>
      <c r="F57" t="str">
        <f t="shared" si="1"/>
        <v>troncal4HCS = campos[55];</v>
      </c>
      <c r="H57" t="s">
        <v>330</v>
      </c>
    </row>
    <row r="58" spans="1:8" x14ac:dyDescent="0.2">
      <c r="A58" t="s">
        <v>210</v>
      </c>
      <c r="B58" t="s">
        <v>204</v>
      </c>
      <c r="C58" t="str">
        <f t="shared" si="0"/>
        <v>this.troncalOpc2HCS = troncalOpc2HCS;</v>
      </c>
      <c r="D58" t="s">
        <v>267</v>
      </c>
      <c r="E58" s="9">
        <v>56</v>
      </c>
      <c r="F58" t="str">
        <f t="shared" si="1"/>
        <v>troncalOpc2HCS = campos[56];</v>
      </c>
      <c r="H58" t="s">
        <v>331</v>
      </c>
    </row>
    <row r="59" spans="1:8" x14ac:dyDescent="0.2">
      <c r="A59" t="s">
        <v>210</v>
      </c>
      <c r="B59" t="s">
        <v>199</v>
      </c>
      <c r="C59" t="str">
        <f t="shared" si="0"/>
        <v>this.opc1HCS = opc1HCS;</v>
      </c>
      <c r="D59" t="s">
        <v>268</v>
      </c>
      <c r="E59" s="9">
        <v>57</v>
      </c>
      <c r="F59" t="str">
        <f t="shared" si="1"/>
        <v>opc1HCS = campos[57];</v>
      </c>
      <c r="H59" t="s">
        <v>332</v>
      </c>
    </row>
    <row r="60" spans="1:8" x14ac:dyDescent="0.2">
      <c r="A60" t="s">
        <v>210</v>
      </c>
      <c r="B60" t="s">
        <v>200</v>
      </c>
      <c r="C60" t="str">
        <f t="shared" si="0"/>
        <v>this.opc2HCS = opc2HCS;</v>
      </c>
      <c r="D60" t="s">
        <v>269</v>
      </c>
      <c r="E60" s="9">
        <v>58</v>
      </c>
      <c r="F60" t="str">
        <f t="shared" si="1"/>
        <v>opc2HCS = campos[58];</v>
      </c>
      <c r="H60" t="s">
        <v>333</v>
      </c>
    </row>
    <row r="61" spans="1:8" x14ac:dyDescent="0.2">
      <c r="A61" t="s">
        <v>210</v>
      </c>
      <c r="B61" t="s">
        <v>201</v>
      </c>
      <c r="C61" t="str">
        <f t="shared" si="0"/>
        <v>this.opc3HCS = opc3HCS;</v>
      </c>
      <c r="D61" t="s">
        <v>270</v>
      </c>
      <c r="E61" s="9">
        <v>59</v>
      </c>
      <c r="F61" t="str">
        <f t="shared" si="1"/>
        <v>opc3HCS = campos[59];</v>
      </c>
      <c r="H61" t="s">
        <v>334</v>
      </c>
    </row>
    <row r="62" spans="1:8" x14ac:dyDescent="0.2">
      <c r="A62" t="s">
        <v>210</v>
      </c>
      <c r="B62" t="s">
        <v>205</v>
      </c>
      <c r="C62" t="str">
        <f t="shared" si="0"/>
        <v>this.especifica3GOpc1 = especifica3GOpc1;</v>
      </c>
      <c r="D62" t="s">
        <v>271</v>
      </c>
      <c r="E62" s="9">
        <v>60</v>
      </c>
      <c r="F62" t="str">
        <f t="shared" si="1"/>
        <v>especifica3GOpc1 = campos[60];</v>
      </c>
      <c r="H62" t="s">
        <v>335</v>
      </c>
    </row>
    <row r="63" spans="1:8" x14ac:dyDescent="0.2">
      <c r="A63" t="s">
        <v>210</v>
      </c>
      <c r="B63" t="s">
        <v>206</v>
      </c>
      <c r="C63" t="str">
        <f t="shared" si="0"/>
        <v>this.especifica3GOpc2 = especifica3GOpc2;</v>
      </c>
      <c r="D63" t="s">
        <v>272</v>
      </c>
      <c r="E63" s="9">
        <v>61</v>
      </c>
      <c r="F63" t="str">
        <f t="shared" si="1"/>
        <v>especifica3GOpc2 = campos[61];</v>
      </c>
      <c r="H63" t="s">
        <v>336</v>
      </c>
    </row>
    <row r="64" spans="1:8" x14ac:dyDescent="0.2">
      <c r="A64" t="s">
        <v>210</v>
      </c>
      <c r="B64" t="s">
        <v>207</v>
      </c>
      <c r="C64" t="str">
        <f t="shared" si="0"/>
        <v>this.especifica3GOpc3 = especifica3GOpc3;</v>
      </c>
      <c r="D64" t="s">
        <v>273</v>
      </c>
      <c r="E64" s="9">
        <v>62</v>
      </c>
      <c r="F64" t="str">
        <f t="shared" si="1"/>
        <v>especifica3GOpc3 = campos[62];</v>
      </c>
      <c r="H64" t="s">
        <v>337</v>
      </c>
    </row>
    <row r="65" spans="1:8" x14ac:dyDescent="0.2">
      <c r="A65" t="s">
        <v>210</v>
      </c>
      <c r="B65" t="s">
        <v>208</v>
      </c>
      <c r="C65" t="str">
        <f t="shared" si="0"/>
        <v>this.especifica3GOpc4 = especifica3GOpc4;</v>
      </c>
      <c r="D65" t="s">
        <v>274</v>
      </c>
      <c r="E65" s="9">
        <v>63</v>
      </c>
      <c r="F65" t="str">
        <f t="shared" si="1"/>
        <v>especifica3GOpc4 = campos[63];</v>
      </c>
      <c r="H6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Respuestas de formulario 1</vt:lpstr>
      <vt:lpstr>Filtro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Lahuerta</cp:lastModifiedBy>
  <dcterms:modified xsi:type="dcterms:W3CDTF">2020-04-22T16:32:54Z</dcterms:modified>
</cp:coreProperties>
</file>